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E:\Odin_Data\"/>
    </mc:Choice>
  </mc:AlternateContent>
  <bookViews>
    <workbookView minimized="1" xWindow="0" yWindow="0" windowWidth="20490" windowHeight="7380" firstSheet="1" activeTab="4"/>
  </bookViews>
  <sheets>
    <sheet name="Eng" sheetId="1" r:id="rId1"/>
    <sheet name="All_Language" sheetId="6" r:id="rId2"/>
    <sheet name="工作表2" sheetId="7" r:id="rId3"/>
    <sheet name="Result" sheetId="4" r:id="rId4"/>
    <sheet name="Sam_Eng" sheetId="2" r:id="rId5"/>
    <sheet name="Sam_Chi" sheetId="5" r:id="rId6"/>
    <sheet name="Chinese" sheetId="3" r:id="rId7"/>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B703" i="6" l="1"/>
  <c r="AA703" i="6"/>
  <c r="Z703" i="6"/>
  <c r="K703" i="6"/>
  <c r="J703" i="6"/>
  <c r="AB701" i="6"/>
  <c r="AA701" i="6"/>
  <c r="Z701" i="6"/>
  <c r="AC701" i="6" s="1"/>
  <c r="K701" i="6"/>
  <c r="J701" i="6"/>
  <c r="L701" i="6" s="1"/>
  <c r="M701" i="6" s="1"/>
  <c r="L703" i="6" l="1"/>
  <c r="M703" i="6" s="1"/>
  <c r="N703" i="6" s="1"/>
  <c r="AC703" i="6"/>
  <c r="N701" i="6"/>
  <c r="AB740" i="6" l="1"/>
  <c r="AA740" i="6"/>
  <c r="Z740" i="6"/>
  <c r="AC740" i="6" s="1"/>
  <c r="K740" i="6"/>
  <c r="J740" i="6"/>
  <c r="L740" i="6" s="1"/>
  <c r="M740" i="6" s="1"/>
  <c r="N740" i="6" s="1"/>
  <c r="AB712" i="6"/>
  <c r="AA712" i="6"/>
  <c r="Z712" i="6"/>
  <c r="AC712" i="6" s="1"/>
  <c r="K712" i="6"/>
  <c r="J712" i="6"/>
  <c r="L712" i="6" s="1"/>
  <c r="M712" i="6" s="1"/>
  <c r="N712" i="6" s="1"/>
  <c r="AB589" i="6"/>
  <c r="AA589" i="6"/>
  <c r="Z589" i="6"/>
  <c r="AC589" i="6" s="1"/>
  <c r="K589" i="6"/>
  <c r="J589" i="6"/>
  <c r="L589" i="6" s="1"/>
  <c r="M589" i="6" s="1"/>
  <c r="N589" i="6" s="1"/>
  <c r="AB487" i="6"/>
  <c r="AA487" i="6"/>
  <c r="AC487" i="6" s="1"/>
  <c r="Z487" i="6"/>
  <c r="K487" i="6"/>
  <c r="J487" i="6"/>
  <c r="L487" i="6" s="1"/>
  <c r="M487" i="6" s="1"/>
  <c r="N487" i="6" s="1"/>
  <c r="AB465" i="6"/>
  <c r="AA465" i="6"/>
  <c r="Z465" i="6"/>
  <c r="K465" i="6"/>
  <c r="J465" i="6"/>
  <c r="L465" i="6" s="1"/>
  <c r="M465" i="6" s="1"/>
  <c r="N465" i="6" s="1"/>
  <c r="AB457" i="6"/>
  <c r="AA457" i="6"/>
  <c r="AC457" i="6" s="1"/>
  <c r="Z457" i="6"/>
  <c r="K457" i="6"/>
  <c r="J457" i="6"/>
  <c r="L457" i="6" s="1"/>
  <c r="M457" i="6" s="1"/>
  <c r="N457" i="6" s="1"/>
  <c r="AB423" i="6"/>
  <c r="AA423" i="6"/>
  <c r="Z423" i="6"/>
  <c r="M423" i="6"/>
  <c r="N423" i="6" s="1"/>
  <c r="AB424" i="6"/>
  <c r="AA424" i="6"/>
  <c r="Z424" i="6"/>
  <c r="AC424" i="6" s="1"/>
  <c r="M424" i="6"/>
  <c r="N424" i="6" s="1"/>
  <c r="AB302" i="6"/>
  <c r="AA302" i="6"/>
  <c r="Z302" i="6"/>
  <c r="AC302" i="6" s="1"/>
  <c r="K302" i="6"/>
  <c r="J302" i="6"/>
  <c r="L302" i="6" s="1"/>
  <c r="M302" i="6" s="1"/>
  <c r="N302" i="6" s="1"/>
  <c r="R701" i="6"/>
  <c r="P424" i="6"/>
  <c r="Q465" i="6"/>
  <c r="S701" i="6"/>
  <c r="R465" i="6"/>
  <c r="Q457" i="6"/>
  <c r="T302" i="6"/>
  <c r="Q701" i="6"/>
  <c r="S487" i="6"/>
  <c r="P589" i="6"/>
  <c r="P487" i="6"/>
  <c r="P703" i="6"/>
  <c r="S712" i="6"/>
  <c r="T424" i="6"/>
  <c r="T487" i="6"/>
  <c r="R712" i="6"/>
  <c r="S423" i="6"/>
  <c r="R487" i="6"/>
  <c r="P712" i="6"/>
  <c r="P701" i="6"/>
  <c r="T457" i="6"/>
  <c r="R423" i="6"/>
  <c r="S457" i="6"/>
  <c r="S302" i="6"/>
  <c r="Q589" i="6"/>
  <c r="Q712" i="6"/>
  <c r="R457" i="6"/>
  <c r="P457" i="6"/>
  <c r="R424" i="6"/>
  <c r="S465" i="6"/>
  <c r="T589" i="6"/>
  <c r="R589" i="6"/>
  <c r="S589" i="6"/>
  <c r="T423" i="6"/>
  <c r="P302" i="6"/>
  <c r="T701" i="6"/>
  <c r="S703" i="6"/>
  <c r="R740" i="6"/>
  <c r="P740" i="6"/>
  <c r="Q703" i="6"/>
  <c r="Q487" i="6"/>
  <c r="Q424" i="6"/>
  <c r="T740" i="6"/>
  <c r="T703" i="6"/>
  <c r="P423" i="6"/>
  <c r="Q423" i="6"/>
  <c r="S424" i="6"/>
  <c r="R703" i="6"/>
  <c r="T712" i="6"/>
  <c r="P465" i="6"/>
  <c r="R302" i="6"/>
  <c r="Q740" i="6"/>
  <c r="Q302" i="6"/>
  <c r="S740" i="6"/>
  <c r="T465" i="6"/>
  <c r="U703" i="6" l="1"/>
  <c r="AD703" i="6" s="1"/>
  <c r="Y703" i="6"/>
  <c r="AH703" i="6" s="1"/>
  <c r="V703" i="6"/>
  <c r="AE703" i="6" s="1"/>
  <c r="X703" i="6"/>
  <c r="AG703" i="6" s="1"/>
  <c r="W703" i="6"/>
  <c r="AF703" i="6" s="1"/>
  <c r="U701" i="6"/>
  <c r="AD701" i="6" s="1"/>
  <c r="Y701" i="6"/>
  <c r="AH701" i="6" s="1"/>
  <c r="V701" i="6"/>
  <c r="AE701" i="6" s="1"/>
  <c r="X701" i="6"/>
  <c r="AG701" i="6" s="1"/>
  <c r="W701" i="6"/>
  <c r="AF701" i="6" s="1"/>
  <c r="U740" i="6"/>
  <c r="Y740" i="6"/>
  <c r="X740" i="6"/>
  <c r="V740" i="6"/>
  <c r="W740" i="6"/>
  <c r="X712" i="6"/>
  <c r="U712" i="6"/>
  <c r="Y712" i="6"/>
  <c r="V712" i="6"/>
  <c r="W712" i="6"/>
  <c r="X589" i="6"/>
  <c r="U589" i="6"/>
  <c r="Y589" i="6"/>
  <c r="V589" i="6"/>
  <c r="W589" i="6"/>
  <c r="U487" i="6"/>
  <c r="Y487" i="6"/>
  <c r="X487" i="6"/>
  <c r="V487" i="6"/>
  <c r="W487" i="6"/>
  <c r="AC465" i="6"/>
  <c r="U465" i="6"/>
  <c r="Y465" i="6"/>
  <c r="X465" i="6"/>
  <c r="V465" i="6"/>
  <c r="W465" i="6"/>
  <c r="V457" i="6"/>
  <c r="X457" i="6"/>
  <c r="U457" i="6"/>
  <c r="Y457" i="6"/>
  <c r="W457" i="6"/>
  <c r="AC423" i="6"/>
  <c r="Y423" i="6"/>
  <c r="X423" i="6"/>
  <c r="U423" i="6"/>
  <c r="V423" i="6"/>
  <c r="W423" i="6"/>
  <c r="X424" i="6"/>
  <c r="Y424" i="6"/>
  <c r="U424" i="6"/>
  <c r="V424" i="6"/>
  <c r="W424" i="6"/>
  <c r="Y302" i="6"/>
  <c r="V302" i="6"/>
  <c r="X302" i="6"/>
  <c r="U302" i="6"/>
  <c r="W302" i="6"/>
  <c r="J197" i="6"/>
  <c r="K197" i="6"/>
  <c r="L197" i="6"/>
  <c r="M197" i="6" s="1"/>
  <c r="N197" i="6" s="1"/>
  <c r="Z197" i="6"/>
  <c r="AA197" i="6"/>
  <c r="AB197" i="6"/>
  <c r="AC197" i="6"/>
  <c r="AB242" i="6"/>
  <c r="AA242" i="6"/>
  <c r="Z242" i="6"/>
  <c r="AC242" i="6" s="1"/>
  <c r="K242" i="6"/>
  <c r="L242" i="6" s="1"/>
  <c r="M242" i="6" s="1"/>
  <c r="J242" i="6"/>
  <c r="AB241" i="6"/>
  <c r="AA241" i="6"/>
  <c r="Z241" i="6"/>
  <c r="AC241" i="6" s="1"/>
  <c r="K241" i="6"/>
  <c r="J241" i="6"/>
  <c r="L241" i="6" s="1"/>
  <c r="M241" i="6" s="1"/>
  <c r="AC240" i="6"/>
  <c r="AB240" i="6"/>
  <c r="AA240" i="6"/>
  <c r="Z240" i="6"/>
  <c r="K240" i="6"/>
  <c r="J240" i="6"/>
  <c r="AB239" i="6"/>
  <c r="AA239" i="6"/>
  <c r="Z239" i="6"/>
  <c r="K239" i="6"/>
  <c r="J239" i="6"/>
  <c r="L239" i="6" s="1"/>
  <c r="M239" i="6" s="1"/>
  <c r="AB198" i="6"/>
  <c r="AA198" i="6"/>
  <c r="Z198" i="6"/>
  <c r="AC198" i="6" s="1"/>
  <c r="K198" i="6"/>
  <c r="L198" i="6" s="1"/>
  <c r="M198" i="6" s="1"/>
  <c r="J198" i="6"/>
  <c r="AB129" i="6"/>
  <c r="AA129" i="6"/>
  <c r="AC129" i="6" s="1"/>
  <c r="Z129" i="6"/>
  <c r="K129" i="6"/>
  <c r="L129" i="6" s="1"/>
  <c r="M129" i="6" s="1"/>
  <c r="J129" i="6"/>
  <c r="AC128" i="6"/>
  <c r="AB128" i="6"/>
  <c r="AA128" i="6"/>
  <c r="Z128" i="6"/>
  <c r="L128" i="6"/>
  <c r="M128" i="6" s="1"/>
  <c r="K128" i="6"/>
  <c r="J128" i="6"/>
  <c r="AB977" i="7"/>
  <c r="AA977" i="7"/>
  <c r="AC977" i="7" s="1"/>
  <c r="Z977" i="7"/>
  <c r="K977" i="7"/>
  <c r="J977" i="7"/>
  <c r="AB976" i="7"/>
  <c r="AA976" i="7"/>
  <c r="AC976" i="7" s="1"/>
  <c r="Z976" i="7"/>
  <c r="L976" i="7"/>
  <c r="M976" i="7" s="1"/>
  <c r="N976" i="7" s="1"/>
  <c r="K976" i="7"/>
  <c r="J976" i="7"/>
  <c r="AC974" i="7"/>
  <c r="AB974" i="7"/>
  <c r="AA974" i="7"/>
  <c r="Z974" i="7"/>
  <c r="L974" i="7"/>
  <c r="M974" i="7" s="1"/>
  <c r="K974" i="7"/>
  <c r="J974" i="7"/>
  <c r="AC973" i="7"/>
  <c r="AB973" i="7"/>
  <c r="AA973" i="7"/>
  <c r="Z973" i="7"/>
  <c r="M973" i="7"/>
  <c r="K973" i="7"/>
  <c r="J973" i="7"/>
  <c r="L973" i="7" s="1"/>
  <c r="AB972" i="7"/>
  <c r="AA972" i="7"/>
  <c r="Z972" i="7"/>
  <c r="AC972" i="7" s="1"/>
  <c r="K972" i="7"/>
  <c r="J972" i="7"/>
  <c r="AB971" i="7"/>
  <c r="AA971" i="7"/>
  <c r="AC971" i="7" s="1"/>
  <c r="Z971" i="7"/>
  <c r="L971" i="7"/>
  <c r="M971" i="7" s="1"/>
  <c r="K971" i="7"/>
  <c r="J971" i="7"/>
  <c r="AC969" i="7"/>
  <c r="AB969" i="7"/>
  <c r="AA969" i="7"/>
  <c r="Z969" i="7"/>
  <c r="M969" i="7"/>
  <c r="L969" i="7"/>
  <c r="K969" i="7"/>
  <c r="J969" i="7"/>
  <c r="AC967" i="7"/>
  <c r="AB967" i="7"/>
  <c r="AA967" i="7"/>
  <c r="Z967" i="7"/>
  <c r="L967" i="7"/>
  <c r="M967" i="7" s="1"/>
  <c r="N967" i="7" s="1"/>
  <c r="K967" i="7"/>
  <c r="J967" i="7"/>
  <c r="AC966" i="7"/>
  <c r="AB966" i="7"/>
  <c r="AA966" i="7"/>
  <c r="Z966" i="7"/>
  <c r="M966" i="7"/>
  <c r="N966" i="7" s="1"/>
  <c r="L966" i="7"/>
  <c r="K966" i="7"/>
  <c r="J966" i="7"/>
  <c r="AC963" i="7"/>
  <c r="AB963" i="7"/>
  <c r="AA963" i="7"/>
  <c r="Z963" i="7"/>
  <c r="M963" i="7"/>
  <c r="K963" i="7"/>
  <c r="J963" i="7"/>
  <c r="L963" i="7" s="1"/>
  <c r="AB962" i="7"/>
  <c r="AA962" i="7"/>
  <c r="Z962" i="7"/>
  <c r="AC962" i="7" s="1"/>
  <c r="K962" i="7"/>
  <c r="J962" i="7"/>
  <c r="AB961" i="7"/>
  <c r="AA961" i="7"/>
  <c r="AC961" i="7" s="1"/>
  <c r="Z961" i="7"/>
  <c r="K961" i="7"/>
  <c r="L961" i="7" s="1"/>
  <c r="M961" i="7" s="1"/>
  <c r="J961" i="7"/>
  <c r="AC960" i="7"/>
  <c r="AB960" i="7"/>
  <c r="AA960" i="7"/>
  <c r="Z960" i="7"/>
  <c r="L960" i="7"/>
  <c r="M960" i="7" s="1"/>
  <c r="K960" i="7"/>
  <c r="J960" i="7"/>
  <c r="AB959" i="7"/>
  <c r="AA959" i="7"/>
  <c r="Z959" i="7"/>
  <c r="AC959" i="7" s="1"/>
  <c r="K959" i="7"/>
  <c r="J959" i="7"/>
  <c r="AB957" i="7"/>
  <c r="AA957" i="7"/>
  <c r="Z957" i="7"/>
  <c r="AC957" i="7" s="1"/>
  <c r="K957" i="7"/>
  <c r="J957" i="7"/>
  <c r="L957" i="7" s="1"/>
  <c r="M957" i="7" s="1"/>
  <c r="N957" i="7" s="1"/>
  <c r="AC956" i="7"/>
  <c r="AB956" i="7"/>
  <c r="AA956" i="7"/>
  <c r="Z956" i="7"/>
  <c r="K956" i="7"/>
  <c r="J956" i="7"/>
  <c r="L956" i="7" s="1"/>
  <c r="M956" i="7" s="1"/>
  <c r="N956" i="7" s="1"/>
  <c r="AB955" i="7"/>
  <c r="AA955" i="7"/>
  <c r="AC955" i="7" s="1"/>
  <c r="Z955" i="7"/>
  <c r="L955" i="7"/>
  <c r="M955" i="7" s="1"/>
  <c r="N955" i="7" s="1"/>
  <c r="K955" i="7"/>
  <c r="J955" i="7"/>
  <c r="AC953" i="7"/>
  <c r="AB953" i="7"/>
  <c r="AA953" i="7"/>
  <c r="Z953" i="7"/>
  <c r="K953" i="7"/>
  <c r="J953" i="7"/>
  <c r="AB950" i="7"/>
  <c r="AA950" i="7"/>
  <c r="Z950" i="7"/>
  <c r="K950" i="7"/>
  <c r="J950" i="7"/>
  <c r="L950" i="7" s="1"/>
  <c r="M950" i="7" s="1"/>
  <c r="AC949" i="7"/>
  <c r="AB949" i="7"/>
  <c r="AA949" i="7"/>
  <c r="Z949" i="7"/>
  <c r="K949" i="7"/>
  <c r="L949" i="7" s="1"/>
  <c r="M949" i="7" s="1"/>
  <c r="N949" i="7" s="1"/>
  <c r="J949" i="7"/>
  <c r="AB948" i="7"/>
  <c r="AA948" i="7"/>
  <c r="Z948" i="7"/>
  <c r="AC948" i="7" s="1"/>
  <c r="L948" i="7"/>
  <c r="M948" i="7" s="1"/>
  <c r="K948" i="7"/>
  <c r="J948" i="7"/>
  <c r="AB947" i="7"/>
  <c r="AA947" i="7"/>
  <c r="AC947" i="7" s="1"/>
  <c r="Z947" i="7"/>
  <c r="K947" i="7"/>
  <c r="J947" i="7"/>
  <c r="AB946" i="7"/>
  <c r="AA946" i="7"/>
  <c r="Z946" i="7"/>
  <c r="K946" i="7"/>
  <c r="J946" i="7"/>
  <c r="L946" i="7" s="1"/>
  <c r="M946" i="7" s="1"/>
  <c r="N946" i="7" s="1"/>
  <c r="AC945" i="7"/>
  <c r="AB945" i="7"/>
  <c r="AA945" i="7"/>
  <c r="Z945" i="7"/>
  <c r="K945" i="7"/>
  <c r="L945" i="7" s="1"/>
  <c r="M945" i="7" s="1"/>
  <c r="N945" i="7" s="1"/>
  <c r="J945" i="7"/>
  <c r="AB944" i="7"/>
  <c r="AA944" i="7"/>
  <c r="Z944" i="7"/>
  <c r="AC944" i="7" s="1"/>
  <c r="L944" i="7"/>
  <c r="M944" i="7" s="1"/>
  <c r="K944" i="7"/>
  <c r="J944" i="7"/>
  <c r="AC943" i="7"/>
  <c r="AB943" i="7"/>
  <c r="AA943" i="7"/>
  <c r="Z943" i="7"/>
  <c r="L943" i="7"/>
  <c r="M943" i="7" s="1"/>
  <c r="N943" i="7" s="1"/>
  <c r="K943" i="7"/>
  <c r="J943" i="7"/>
  <c r="AC941" i="7"/>
  <c r="AB941" i="7"/>
  <c r="AA941" i="7"/>
  <c r="Z941" i="7"/>
  <c r="L941" i="7"/>
  <c r="M941" i="7" s="1"/>
  <c r="K941" i="7"/>
  <c r="J941" i="7"/>
  <c r="AB940" i="7"/>
  <c r="AA940" i="7"/>
  <c r="Z940" i="7"/>
  <c r="AC940" i="7" s="1"/>
  <c r="M940" i="7"/>
  <c r="N940" i="7" s="1"/>
  <c r="K940" i="7"/>
  <c r="J940" i="7"/>
  <c r="L940" i="7" s="1"/>
  <c r="AB939" i="7"/>
  <c r="AA939" i="7"/>
  <c r="Z939" i="7"/>
  <c r="AC939" i="7" s="1"/>
  <c r="L939" i="7"/>
  <c r="M939" i="7" s="1"/>
  <c r="K939" i="7"/>
  <c r="J939" i="7"/>
  <c r="AB938" i="7"/>
  <c r="AA938" i="7"/>
  <c r="Z938" i="7"/>
  <c r="K938" i="7"/>
  <c r="J938" i="7"/>
  <c r="L938" i="7" s="1"/>
  <c r="M938" i="7" s="1"/>
  <c r="N938" i="7" s="1"/>
  <c r="AB937" i="7"/>
  <c r="AA937" i="7"/>
  <c r="Z937" i="7"/>
  <c r="L937" i="7"/>
  <c r="M937" i="7" s="1"/>
  <c r="K937" i="7"/>
  <c r="J937" i="7"/>
  <c r="AB936" i="7"/>
  <c r="AA936" i="7"/>
  <c r="AC936" i="7" s="1"/>
  <c r="Z936" i="7"/>
  <c r="M936" i="7"/>
  <c r="L936" i="7"/>
  <c r="K936" i="7"/>
  <c r="J936" i="7"/>
  <c r="AC935" i="7"/>
  <c r="AB935" i="7"/>
  <c r="AA935" i="7"/>
  <c r="Z935" i="7"/>
  <c r="L935" i="7"/>
  <c r="M935" i="7" s="1"/>
  <c r="K935" i="7"/>
  <c r="J935" i="7"/>
  <c r="AC934" i="7"/>
  <c r="AB934" i="7"/>
  <c r="AA934" i="7"/>
  <c r="Z934" i="7"/>
  <c r="M934" i="7"/>
  <c r="N934" i="7" s="1"/>
  <c r="K934" i="7"/>
  <c r="J934" i="7"/>
  <c r="L934" i="7" s="1"/>
  <c r="AB933" i="7"/>
  <c r="AA933" i="7"/>
  <c r="Z933" i="7"/>
  <c r="L933" i="7"/>
  <c r="M933" i="7" s="1"/>
  <c r="K933" i="7"/>
  <c r="J933" i="7"/>
  <c r="AB932" i="7"/>
  <c r="AA932" i="7"/>
  <c r="AC932" i="7" s="1"/>
  <c r="Z932" i="7"/>
  <c r="M932" i="7"/>
  <c r="L932" i="7"/>
  <c r="K932" i="7"/>
  <c r="J932" i="7"/>
  <c r="AC927" i="7"/>
  <c r="AB927" i="7"/>
  <c r="AA927" i="7"/>
  <c r="Z927" i="7"/>
  <c r="M927" i="7"/>
  <c r="N927" i="7" s="1"/>
  <c r="AB926" i="7"/>
  <c r="AA926" i="7"/>
  <c r="Z926" i="7"/>
  <c r="L926" i="7"/>
  <c r="M926" i="7" s="1"/>
  <c r="K926" i="7"/>
  <c r="J926" i="7"/>
  <c r="AC923" i="7"/>
  <c r="AB923" i="7"/>
  <c r="AA923" i="7"/>
  <c r="Z923" i="7"/>
  <c r="K923" i="7"/>
  <c r="J923" i="7"/>
  <c r="L923" i="7" s="1"/>
  <c r="M923" i="7" s="1"/>
  <c r="N923" i="7" s="1"/>
  <c r="AC922" i="7"/>
  <c r="AB922" i="7"/>
  <c r="AA922" i="7"/>
  <c r="Z922" i="7"/>
  <c r="K922" i="7"/>
  <c r="L922" i="7" s="1"/>
  <c r="M922" i="7" s="1"/>
  <c r="J922" i="7"/>
  <c r="AC921" i="7"/>
  <c r="AB921" i="7"/>
  <c r="AA921" i="7"/>
  <c r="Z921" i="7"/>
  <c r="L921" i="7"/>
  <c r="M921" i="7" s="1"/>
  <c r="K921" i="7"/>
  <c r="J921" i="7"/>
  <c r="AB920" i="7"/>
  <c r="AA920" i="7"/>
  <c r="Z920" i="7"/>
  <c r="AC920" i="7" s="1"/>
  <c r="K920" i="7"/>
  <c r="J920" i="7"/>
  <c r="AB919" i="7"/>
  <c r="AA919" i="7"/>
  <c r="Z919" i="7"/>
  <c r="K919" i="7"/>
  <c r="J919" i="7"/>
  <c r="L919" i="7" s="1"/>
  <c r="M919" i="7" s="1"/>
  <c r="N919" i="7" s="1"/>
  <c r="AC918" i="7"/>
  <c r="AB918" i="7"/>
  <c r="AA918" i="7"/>
  <c r="Z918" i="7"/>
  <c r="M918" i="7"/>
  <c r="N918" i="7" s="1"/>
  <c r="K918" i="7"/>
  <c r="L918" i="7" s="1"/>
  <c r="J918" i="7"/>
  <c r="AC917" i="7"/>
  <c r="AB917" i="7"/>
  <c r="AA917" i="7"/>
  <c r="Z917" i="7"/>
  <c r="K917" i="7"/>
  <c r="J917" i="7"/>
  <c r="L917" i="7" s="1"/>
  <c r="M917" i="7" s="1"/>
  <c r="AB916" i="7"/>
  <c r="AA916" i="7"/>
  <c r="Z916" i="7"/>
  <c r="K916" i="7"/>
  <c r="J916" i="7"/>
  <c r="L916" i="7" s="1"/>
  <c r="M916" i="7" s="1"/>
  <c r="AB915" i="7"/>
  <c r="AA915" i="7"/>
  <c r="Z915" i="7"/>
  <c r="K915" i="7"/>
  <c r="J915" i="7"/>
  <c r="L915" i="7" s="1"/>
  <c r="M915" i="7" s="1"/>
  <c r="N915" i="7" s="1"/>
  <c r="AB914" i="7"/>
  <c r="AA914" i="7"/>
  <c r="Z914" i="7"/>
  <c r="AC914" i="7" s="1"/>
  <c r="K914" i="7"/>
  <c r="J914" i="7"/>
  <c r="AB911" i="7"/>
  <c r="AA911" i="7"/>
  <c r="Z911" i="7"/>
  <c r="K911" i="7"/>
  <c r="J911" i="7"/>
  <c r="L911" i="7" s="1"/>
  <c r="M911" i="7" s="1"/>
  <c r="N911" i="7" s="1"/>
  <c r="AC910" i="7"/>
  <c r="AB910" i="7"/>
  <c r="AA910" i="7"/>
  <c r="Z910" i="7"/>
  <c r="K910" i="7"/>
  <c r="L910" i="7" s="1"/>
  <c r="M910" i="7" s="1"/>
  <c r="J910" i="7"/>
  <c r="AC909" i="7"/>
  <c r="AB909" i="7"/>
  <c r="AA909" i="7"/>
  <c r="Z909" i="7"/>
  <c r="L909" i="7"/>
  <c r="M909" i="7" s="1"/>
  <c r="N909" i="7" s="1"/>
  <c r="K909" i="7"/>
  <c r="J909" i="7"/>
  <c r="AB908" i="7"/>
  <c r="AA908" i="7"/>
  <c r="Z908" i="7"/>
  <c r="K908" i="7"/>
  <c r="J908" i="7"/>
  <c r="L908" i="7" s="1"/>
  <c r="M908" i="7" s="1"/>
  <c r="AB907" i="7"/>
  <c r="AA907" i="7"/>
  <c r="Z907" i="7"/>
  <c r="AC907" i="7" s="1"/>
  <c r="K907" i="7"/>
  <c r="J907" i="7"/>
  <c r="L907" i="7" s="1"/>
  <c r="M907" i="7" s="1"/>
  <c r="AC906" i="7"/>
  <c r="AB906" i="7"/>
  <c r="AA906" i="7"/>
  <c r="Z906" i="7"/>
  <c r="K906" i="7"/>
  <c r="L906" i="7" s="1"/>
  <c r="M906" i="7" s="1"/>
  <c r="J906" i="7"/>
  <c r="AC905" i="7"/>
  <c r="AB905" i="7"/>
  <c r="AA905" i="7"/>
  <c r="Z905" i="7"/>
  <c r="K905" i="7"/>
  <c r="J905" i="7"/>
  <c r="L905" i="7" s="1"/>
  <c r="M905" i="7" s="1"/>
  <c r="AB904" i="7"/>
  <c r="AA904" i="7"/>
  <c r="Z904" i="7"/>
  <c r="AC904" i="7" s="1"/>
  <c r="K904" i="7"/>
  <c r="J904" i="7"/>
  <c r="AB903" i="7"/>
  <c r="AA903" i="7"/>
  <c r="Z903" i="7"/>
  <c r="K903" i="7"/>
  <c r="J903" i="7"/>
  <c r="L903" i="7" s="1"/>
  <c r="M903" i="7" s="1"/>
  <c r="AC902" i="7"/>
  <c r="AB902" i="7"/>
  <c r="AA902" i="7"/>
  <c r="Z902" i="7"/>
  <c r="M902" i="7"/>
  <c r="K902" i="7"/>
  <c r="J902" i="7"/>
  <c r="L902" i="7" s="1"/>
  <c r="AB901" i="7"/>
  <c r="AA901" i="7"/>
  <c r="Z901" i="7"/>
  <c r="L901" i="7"/>
  <c r="M901" i="7" s="1"/>
  <c r="K901" i="7"/>
  <c r="J901" i="7"/>
  <c r="AB900" i="7"/>
  <c r="AA900" i="7"/>
  <c r="AC900" i="7" s="1"/>
  <c r="Z900" i="7"/>
  <c r="L900" i="7"/>
  <c r="M900" i="7" s="1"/>
  <c r="K900" i="7"/>
  <c r="J900" i="7"/>
  <c r="AC899" i="7"/>
  <c r="AB899" i="7"/>
  <c r="AA899" i="7"/>
  <c r="Z899" i="7"/>
  <c r="L899" i="7"/>
  <c r="M899" i="7" s="1"/>
  <c r="N899" i="7" s="1"/>
  <c r="K899" i="7"/>
  <c r="J899" i="7"/>
  <c r="AC898" i="7"/>
  <c r="AB898" i="7"/>
  <c r="AA898" i="7"/>
  <c r="Z898" i="7"/>
  <c r="M898" i="7"/>
  <c r="N898" i="7" s="1"/>
  <c r="L898" i="7"/>
  <c r="K898" i="7"/>
  <c r="J898" i="7"/>
  <c r="AB897" i="7"/>
  <c r="AA897" i="7"/>
  <c r="Z897" i="7"/>
  <c r="AC897" i="7" s="1"/>
  <c r="M897" i="7"/>
  <c r="K897" i="7"/>
  <c r="J897" i="7"/>
  <c r="L897" i="7" s="1"/>
  <c r="AB895" i="7"/>
  <c r="AA895" i="7"/>
  <c r="Z895" i="7"/>
  <c r="L895" i="7"/>
  <c r="M895" i="7" s="1"/>
  <c r="K895" i="7"/>
  <c r="J895" i="7"/>
  <c r="AB894" i="7"/>
  <c r="AA894" i="7"/>
  <c r="AC894" i="7" s="1"/>
  <c r="Z894" i="7"/>
  <c r="L894" i="7"/>
  <c r="M894" i="7" s="1"/>
  <c r="K894" i="7"/>
  <c r="J894" i="7"/>
  <c r="AC893" i="7"/>
  <c r="AB893" i="7"/>
  <c r="AA893" i="7"/>
  <c r="Z893" i="7"/>
  <c r="K893" i="7"/>
  <c r="L893" i="7" s="1"/>
  <c r="M893" i="7" s="1"/>
  <c r="N893" i="7" s="1"/>
  <c r="J893" i="7"/>
  <c r="AC891" i="7"/>
  <c r="AB891" i="7"/>
  <c r="AA891" i="7"/>
  <c r="Z891" i="7"/>
  <c r="L891" i="7"/>
  <c r="M891" i="7" s="1"/>
  <c r="N891" i="7" s="1"/>
  <c r="K891" i="7"/>
  <c r="J891" i="7"/>
  <c r="AC890" i="7"/>
  <c r="AB890" i="7"/>
  <c r="AA890" i="7"/>
  <c r="Z890" i="7"/>
  <c r="K890" i="7"/>
  <c r="J890" i="7"/>
  <c r="L890" i="7" s="1"/>
  <c r="M890" i="7" s="1"/>
  <c r="AC889" i="7"/>
  <c r="AB889" i="7"/>
  <c r="AA889" i="7"/>
  <c r="Z889" i="7"/>
  <c r="K889" i="7"/>
  <c r="J889" i="7"/>
  <c r="L889" i="7" s="1"/>
  <c r="M889" i="7" s="1"/>
  <c r="N889" i="7" s="1"/>
  <c r="AB888" i="7"/>
  <c r="AA888" i="7"/>
  <c r="Z888" i="7"/>
  <c r="AC888" i="7" s="1"/>
  <c r="L888" i="7"/>
  <c r="M888" i="7" s="1"/>
  <c r="N888" i="7" s="1"/>
  <c r="K888" i="7"/>
  <c r="J888" i="7"/>
  <c r="AB887" i="7"/>
  <c r="AA887" i="7"/>
  <c r="Z887" i="7"/>
  <c r="AC887" i="7" s="1"/>
  <c r="K887" i="7"/>
  <c r="J887" i="7"/>
  <c r="L887" i="7" s="1"/>
  <c r="M887" i="7" s="1"/>
  <c r="AB886" i="7"/>
  <c r="AA886" i="7"/>
  <c r="AC886" i="7" s="1"/>
  <c r="Z886" i="7"/>
  <c r="K886" i="7"/>
  <c r="J886" i="7"/>
  <c r="L886" i="7" s="1"/>
  <c r="M886" i="7" s="1"/>
  <c r="N886" i="7" s="1"/>
  <c r="AC885" i="7"/>
  <c r="AB885" i="7"/>
  <c r="AA885" i="7"/>
  <c r="Z885" i="7"/>
  <c r="M885" i="7"/>
  <c r="N885" i="7" s="1"/>
  <c r="K885" i="7"/>
  <c r="L885" i="7" s="1"/>
  <c r="J885" i="7"/>
  <c r="AC884" i="7"/>
  <c r="AB884" i="7"/>
  <c r="AA884" i="7"/>
  <c r="Z884" i="7"/>
  <c r="K884" i="7"/>
  <c r="J884" i="7"/>
  <c r="L884" i="7" s="1"/>
  <c r="M884" i="7" s="1"/>
  <c r="AB883" i="7"/>
  <c r="AA883" i="7"/>
  <c r="Z883" i="7"/>
  <c r="AC883" i="7" s="1"/>
  <c r="K883" i="7"/>
  <c r="J883" i="7"/>
  <c r="L883" i="7" s="1"/>
  <c r="M883" i="7" s="1"/>
  <c r="AB881" i="7"/>
  <c r="AA881" i="7"/>
  <c r="Z881" i="7"/>
  <c r="M881" i="7"/>
  <c r="N881" i="7" s="1"/>
  <c r="K881" i="7"/>
  <c r="J881" i="7"/>
  <c r="L881" i="7" s="1"/>
  <c r="AB880" i="7"/>
  <c r="AA880" i="7"/>
  <c r="Z880" i="7"/>
  <c r="K880" i="7"/>
  <c r="L880" i="7" s="1"/>
  <c r="M880" i="7" s="1"/>
  <c r="N880" i="7" s="1"/>
  <c r="J880" i="7"/>
  <c r="AB879" i="7"/>
  <c r="AA879" i="7"/>
  <c r="AC879" i="7" s="1"/>
  <c r="Z879" i="7"/>
  <c r="M879" i="7"/>
  <c r="K879" i="7"/>
  <c r="L879" i="7" s="1"/>
  <c r="J879" i="7"/>
  <c r="AC878" i="7"/>
  <c r="AB878" i="7"/>
  <c r="AA878" i="7"/>
  <c r="Z878" i="7"/>
  <c r="N878" i="7"/>
  <c r="M878" i="7"/>
  <c r="K878" i="7"/>
  <c r="J878" i="7"/>
  <c r="L878" i="7" s="1"/>
  <c r="AC877" i="7"/>
  <c r="AB877" i="7"/>
  <c r="AA877" i="7"/>
  <c r="Z877" i="7"/>
  <c r="L877" i="7"/>
  <c r="M877" i="7" s="1"/>
  <c r="N877" i="7" s="1"/>
  <c r="K877" i="7"/>
  <c r="J877" i="7"/>
  <c r="AC876" i="7"/>
  <c r="AB876" i="7"/>
  <c r="AA876" i="7"/>
  <c r="Z876" i="7"/>
  <c r="M876" i="7"/>
  <c r="K876" i="7"/>
  <c r="J876" i="7"/>
  <c r="L876" i="7" s="1"/>
  <c r="AB875" i="7"/>
  <c r="AA875" i="7"/>
  <c r="Z875" i="7"/>
  <c r="AC875" i="7" s="1"/>
  <c r="K875" i="7"/>
  <c r="J875" i="7"/>
  <c r="AB874" i="7"/>
  <c r="AA874" i="7"/>
  <c r="Z874" i="7"/>
  <c r="K874" i="7"/>
  <c r="J874" i="7"/>
  <c r="AB873" i="7"/>
  <c r="AA873" i="7"/>
  <c r="Z873" i="7"/>
  <c r="AC873" i="7" s="1"/>
  <c r="L873" i="7"/>
  <c r="M873" i="7" s="1"/>
  <c r="K873" i="7"/>
  <c r="J873" i="7"/>
  <c r="AC872" i="7"/>
  <c r="AB872" i="7"/>
  <c r="AA872" i="7"/>
  <c r="Z872" i="7"/>
  <c r="M872" i="7"/>
  <c r="L872" i="7"/>
  <c r="K872" i="7"/>
  <c r="J872" i="7"/>
  <c r="AB871" i="7"/>
  <c r="AA871" i="7"/>
  <c r="Z871" i="7"/>
  <c r="AC871" i="7" s="1"/>
  <c r="L871" i="7"/>
  <c r="M871" i="7" s="1"/>
  <c r="N871" i="7" s="1"/>
  <c r="K871" i="7"/>
  <c r="J871" i="7"/>
  <c r="AC870" i="7"/>
  <c r="AB870" i="7"/>
  <c r="AA870" i="7"/>
  <c r="Z870" i="7"/>
  <c r="M870" i="7"/>
  <c r="N870" i="7" s="1"/>
  <c r="L870" i="7"/>
  <c r="K870" i="7"/>
  <c r="J870" i="7"/>
  <c r="AC869" i="7"/>
  <c r="AB869" i="7"/>
  <c r="AA869" i="7"/>
  <c r="Z869" i="7"/>
  <c r="L869" i="7"/>
  <c r="M869" i="7" s="1"/>
  <c r="N869" i="7" s="1"/>
  <c r="K869" i="7"/>
  <c r="J869" i="7"/>
  <c r="AB868" i="7"/>
  <c r="AA868" i="7"/>
  <c r="Z868" i="7"/>
  <c r="AC868" i="7" s="1"/>
  <c r="M868" i="7"/>
  <c r="N868" i="7" s="1"/>
  <c r="L868" i="7"/>
  <c r="K868" i="7"/>
  <c r="J868" i="7"/>
  <c r="AB867" i="7"/>
  <c r="AA867" i="7"/>
  <c r="Z867" i="7"/>
  <c r="AC867" i="7" s="1"/>
  <c r="M867" i="7"/>
  <c r="N867" i="7" s="1"/>
  <c r="L867" i="7"/>
  <c r="K867" i="7"/>
  <c r="J867" i="7"/>
  <c r="AC866" i="7"/>
  <c r="AB866" i="7"/>
  <c r="AA866" i="7"/>
  <c r="Z866" i="7"/>
  <c r="K866" i="7"/>
  <c r="J866" i="7"/>
  <c r="L866" i="7" s="1"/>
  <c r="M866" i="7" s="1"/>
  <c r="AC865" i="7"/>
  <c r="AB865" i="7"/>
  <c r="AA865" i="7"/>
  <c r="Z865" i="7"/>
  <c r="K865" i="7"/>
  <c r="J865" i="7"/>
  <c r="AB864" i="7"/>
  <c r="AA864" i="7"/>
  <c r="Z864" i="7"/>
  <c r="AC864" i="7" s="1"/>
  <c r="K864" i="7"/>
  <c r="J864" i="7"/>
  <c r="L864" i="7" s="1"/>
  <c r="M864" i="7" s="1"/>
  <c r="N864" i="7" s="1"/>
  <c r="O864" i="7" s="1"/>
  <c r="AC862" i="7"/>
  <c r="AB862" i="7"/>
  <c r="AA862" i="7"/>
  <c r="Z862" i="7"/>
  <c r="K862" i="7"/>
  <c r="L862" i="7" s="1"/>
  <c r="M862" i="7" s="1"/>
  <c r="N862" i="7" s="1"/>
  <c r="J862" i="7"/>
  <c r="AB861" i="7"/>
  <c r="AA861" i="7"/>
  <c r="AC861" i="7" s="1"/>
  <c r="Z861" i="7"/>
  <c r="K861" i="7"/>
  <c r="L861" i="7" s="1"/>
  <c r="M861" i="7" s="1"/>
  <c r="J861" i="7"/>
  <c r="AB860" i="7"/>
  <c r="AA860" i="7"/>
  <c r="AC860" i="7" s="1"/>
  <c r="Z860" i="7"/>
  <c r="K860" i="7"/>
  <c r="L860" i="7" s="1"/>
  <c r="M860" i="7" s="1"/>
  <c r="N860" i="7" s="1"/>
  <c r="J860" i="7"/>
  <c r="AB859" i="7"/>
  <c r="AA859" i="7"/>
  <c r="AC859" i="7" s="1"/>
  <c r="Z859" i="7"/>
  <c r="L859" i="7"/>
  <c r="M859" i="7" s="1"/>
  <c r="K859" i="7"/>
  <c r="J859" i="7"/>
  <c r="AC858" i="7"/>
  <c r="AB858" i="7"/>
  <c r="AA858" i="7"/>
  <c r="Z858" i="7"/>
  <c r="K858" i="7"/>
  <c r="L858" i="7" s="1"/>
  <c r="M858" i="7" s="1"/>
  <c r="N858" i="7" s="1"/>
  <c r="J858" i="7"/>
  <c r="AB857" i="7"/>
  <c r="AA857" i="7"/>
  <c r="Z857" i="7"/>
  <c r="AC857" i="7" s="1"/>
  <c r="K857" i="7"/>
  <c r="J857" i="7"/>
  <c r="L857" i="7" s="1"/>
  <c r="M857" i="7" s="1"/>
  <c r="N857" i="7" s="1"/>
  <c r="AB856" i="7"/>
  <c r="AA856" i="7"/>
  <c r="Z856" i="7"/>
  <c r="AC856" i="7" s="1"/>
  <c r="L856" i="7"/>
  <c r="M856" i="7" s="1"/>
  <c r="K856" i="7"/>
  <c r="J856" i="7"/>
  <c r="AB855" i="7"/>
  <c r="AA855" i="7"/>
  <c r="AC855" i="7" s="1"/>
  <c r="Z855" i="7"/>
  <c r="M855" i="7"/>
  <c r="N855" i="7" s="1"/>
  <c r="L855" i="7"/>
  <c r="K855" i="7"/>
  <c r="J855" i="7"/>
  <c r="AB854" i="7"/>
  <c r="AA854" i="7"/>
  <c r="Z854" i="7"/>
  <c r="AC854" i="7" s="1"/>
  <c r="M854" i="7"/>
  <c r="K854" i="7"/>
  <c r="J854" i="7"/>
  <c r="L854" i="7" s="1"/>
  <c r="AC853" i="7"/>
  <c r="AB853" i="7"/>
  <c r="AA853" i="7"/>
  <c r="Z853" i="7"/>
  <c r="K853" i="7"/>
  <c r="J853" i="7"/>
  <c r="AB852" i="7"/>
  <c r="AA852" i="7"/>
  <c r="Z852" i="7"/>
  <c r="AC852" i="7" s="1"/>
  <c r="K852" i="7"/>
  <c r="J852" i="7"/>
  <c r="L852" i="7" s="1"/>
  <c r="M852" i="7" s="1"/>
  <c r="N852" i="7" s="1"/>
  <c r="AC851" i="7"/>
  <c r="AB851" i="7"/>
  <c r="AA851" i="7"/>
  <c r="Z851" i="7"/>
  <c r="L851" i="7"/>
  <c r="M851" i="7" s="1"/>
  <c r="K851" i="7"/>
  <c r="J851" i="7"/>
  <c r="AB850" i="7"/>
  <c r="AA850" i="7"/>
  <c r="Z850" i="7"/>
  <c r="AC850" i="7" s="1"/>
  <c r="K850" i="7"/>
  <c r="J850" i="7"/>
  <c r="L850" i="7" s="1"/>
  <c r="M850" i="7" s="1"/>
  <c r="N850" i="7" s="1"/>
  <c r="AB849" i="7"/>
  <c r="AA849" i="7"/>
  <c r="AC849" i="7" s="1"/>
  <c r="Z849" i="7"/>
  <c r="K849" i="7"/>
  <c r="J849" i="7"/>
  <c r="L849" i="7" s="1"/>
  <c r="M849" i="7" s="1"/>
  <c r="N849" i="7" s="1"/>
  <c r="AB848" i="7"/>
  <c r="AA848" i="7"/>
  <c r="Z848" i="7"/>
  <c r="AC848" i="7" s="1"/>
  <c r="L848" i="7"/>
  <c r="M848" i="7" s="1"/>
  <c r="K848" i="7"/>
  <c r="J848" i="7"/>
  <c r="AB846" i="7"/>
  <c r="AA846" i="7"/>
  <c r="AC846" i="7" s="1"/>
  <c r="Z846" i="7"/>
  <c r="M846" i="7"/>
  <c r="L846" i="7"/>
  <c r="K846" i="7"/>
  <c r="J846" i="7"/>
  <c r="AC845" i="7"/>
  <c r="AB845" i="7"/>
  <c r="AA845" i="7"/>
  <c r="Z845" i="7"/>
  <c r="L845" i="7"/>
  <c r="M845" i="7" s="1"/>
  <c r="N845" i="7" s="1"/>
  <c r="K845" i="7"/>
  <c r="J845" i="7"/>
  <c r="AC844" i="7"/>
  <c r="AB844" i="7"/>
  <c r="AA844" i="7"/>
  <c r="Z844" i="7"/>
  <c r="M844" i="7"/>
  <c r="N844" i="7" s="1"/>
  <c r="L844" i="7"/>
  <c r="K844" i="7"/>
  <c r="J844" i="7"/>
  <c r="AB843" i="7"/>
  <c r="AA843" i="7"/>
  <c r="Z843" i="7"/>
  <c r="AC843" i="7" s="1"/>
  <c r="M843" i="7"/>
  <c r="K843" i="7"/>
  <c r="J843" i="7"/>
  <c r="L843" i="7" s="1"/>
  <c r="AB842" i="7"/>
  <c r="AA842" i="7"/>
  <c r="AC842" i="7" s="1"/>
  <c r="Z842" i="7"/>
  <c r="K842" i="7"/>
  <c r="J842" i="7"/>
  <c r="L842" i="7" s="1"/>
  <c r="M842" i="7" s="1"/>
  <c r="AB841" i="7"/>
  <c r="AA841" i="7"/>
  <c r="Z841" i="7"/>
  <c r="AC841" i="7" s="1"/>
  <c r="L841" i="7"/>
  <c r="M841" i="7" s="1"/>
  <c r="K841" i="7"/>
  <c r="J841" i="7"/>
  <c r="AB840" i="7"/>
  <c r="AA840" i="7"/>
  <c r="AC840" i="7" s="1"/>
  <c r="Z840" i="7"/>
  <c r="N840" i="7"/>
  <c r="L840" i="7"/>
  <c r="M840" i="7" s="1"/>
  <c r="K840" i="7"/>
  <c r="J840" i="7"/>
  <c r="AB839" i="7"/>
  <c r="AA839" i="7"/>
  <c r="Z839" i="7"/>
  <c r="K839" i="7"/>
  <c r="J839" i="7"/>
  <c r="AB838" i="7"/>
  <c r="AA838" i="7"/>
  <c r="Z838" i="7"/>
  <c r="AC838" i="7" s="1"/>
  <c r="L838" i="7"/>
  <c r="M838" i="7" s="1"/>
  <c r="N838" i="7" s="1"/>
  <c r="K838" i="7"/>
  <c r="J838" i="7"/>
  <c r="AC837" i="7"/>
  <c r="AB837" i="7"/>
  <c r="AA837" i="7"/>
  <c r="Z837" i="7"/>
  <c r="K837" i="7"/>
  <c r="L837" i="7" s="1"/>
  <c r="M837" i="7" s="1"/>
  <c r="N837" i="7" s="1"/>
  <c r="J837" i="7"/>
  <c r="AB836" i="7"/>
  <c r="AA836" i="7"/>
  <c r="AC836" i="7" s="1"/>
  <c r="Z836" i="7"/>
  <c r="K836" i="7"/>
  <c r="L836" i="7" s="1"/>
  <c r="M836" i="7" s="1"/>
  <c r="J836" i="7"/>
  <c r="AC835" i="7"/>
  <c r="AB835" i="7"/>
  <c r="AA835" i="7"/>
  <c r="Z835" i="7"/>
  <c r="M835" i="7"/>
  <c r="K835" i="7"/>
  <c r="J835" i="7"/>
  <c r="L835" i="7" s="1"/>
  <c r="AC834" i="7"/>
  <c r="AB834" i="7"/>
  <c r="AA834" i="7"/>
  <c r="Z834" i="7"/>
  <c r="M834" i="7"/>
  <c r="K834" i="7"/>
  <c r="J834" i="7"/>
  <c r="L834" i="7" s="1"/>
  <c r="AB833" i="7"/>
  <c r="AA833" i="7"/>
  <c r="Z833" i="7"/>
  <c r="K833" i="7"/>
  <c r="L833" i="7" s="1"/>
  <c r="M833" i="7" s="1"/>
  <c r="J833" i="7"/>
  <c r="AB832" i="7"/>
  <c r="AA832" i="7"/>
  <c r="AC832" i="7" s="1"/>
  <c r="Z832" i="7"/>
  <c r="K832" i="7"/>
  <c r="L832" i="7" s="1"/>
  <c r="M832" i="7" s="1"/>
  <c r="J832" i="7"/>
  <c r="AC831" i="7"/>
  <c r="AB831" i="7"/>
  <c r="AA831" i="7"/>
  <c r="Z831" i="7"/>
  <c r="M831" i="7"/>
  <c r="N831" i="7" s="1"/>
  <c r="K831" i="7"/>
  <c r="J831" i="7"/>
  <c r="L831" i="7" s="1"/>
  <c r="AC830" i="7"/>
  <c r="AB830" i="7"/>
  <c r="AA830" i="7"/>
  <c r="Z830" i="7"/>
  <c r="K830" i="7"/>
  <c r="J830" i="7"/>
  <c r="L830" i="7" s="1"/>
  <c r="M830" i="7" s="1"/>
  <c r="N830" i="7" s="1"/>
  <c r="O830" i="7" s="1"/>
  <c r="AB829" i="7"/>
  <c r="AA829" i="7"/>
  <c r="Z829" i="7"/>
  <c r="K829" i="7"/>
  <c r="L829" i="7" s="1"/>
  <c r="M829" i="7" s="1"/>
  <c r="N829" i="7" s="1"/>
  <c r="J829" i="7"/>
  <c r="AB828" i="7"/>
  <c r="AA828" i="7"/>
  <c r="AC828" i="7" s="1"/>
  <c r="Z828" i="7"/>
  <c r="K828" i="7"/>
  <c r="J828" i="7"/>
  <c r="AB827" i="7"/>
  <c r="AA827" i="7"/>
  <c r="Z827" i="7"/>
  <c r="AC827" i="7" s="1"/>
  <c r="K827" i="7"/>
  <c r="J827" i="7"/>
  <c r="AC826" i="7"/>
  <c r="AB826" i="7"/>
  <c r="AA826" i="7"/>
  <c r="Z826" i="7"/>
  <c r="K826" i="7"/>
  <c r="L826" i="7" s="1"/>
  <c r="M826" i="7" s="1"/>
  <c r="N826" i="7" s="1"/>
  <c r="J826" i="7"/>
  <c r="AB825" i="7"/>
  <c r="AA825" i="7"/>
  <c r="Z825" i="7"/>
  <c r="AC825" i="7" s="1"/>
  <c r="L825" i="7"/>
  <c r="M825" i="7" s="1"/>
  <c r="K825" i="7"/>
  <c r="J825" i="7"/>
  <c r="AB824" i="7"/>
  <c r="AA824" i="7"/>
  <c r="Z824" i="7"/>
  <c r="AC824" i="7" s="1"/>
  <c r="K824" i="7"/>
  <c r="J824" i="7"/>
  <c r="L824" i="7" s="1"/>
  <c r="M824" i="7" s="1"/>
  <c r="N824" i="7" s="1"/>
  <c r="O824" i="7" s="1"/>
  <c r="AB823" i="7"/>
  <c r="AA823" i="7"/>
  <c r="Z823" i="7"/>
  <c r="K823" i="7"/>
  <c r="J823" i="7"/>
  <c r="L823" i="7" s="1"/>
  <c r="M823" i="7" s="1"/>
  <c r="N823" i="7" s="1"/>
  <c r="O823" i="7" s="1"/>
  <c r="AC822" i="7"/>
  <c r="AB822" i="7"/>
  <c r="AA822" i="7"/>
  <c r="Z822" i="7"/>
  <c r="M822" i="7"/>
  <c r="N822" i="7" s="1"/>
  <c r="K822" i="7"/>
  <c r="L822" i="7" s="1"/>
  <c r="J822" i="7"/>
  <c r="AC821" i="7"/>
  <c r="AB821" i="7"/>
  <c r="AA821" i="7"/>
  <c r="Z821" i="7"/>
  <c r="K821" i="7"/>
  <c r="J821" i="7"/>
  <c r="L821" i="7" s="1"/>
  <c r="M821" i="7" s="1"/>
  <c r="AB820" i="7"/>
  <c r="AA820" i="7"/>
  <c r="Z820" i="7"/>
  <c r="K820" i="7"/>
  <c r="J820" i="7"/>
  <c r="L820" i="7" s="1"/>
  <c r="M820" i="7" s="1"/>
  <c r="AB819" i="7"/>
  <c r="AA819" i="7"/>
  <c r="Z819" i="7"/>
  <c r="K819" i="7"/>
  <c r="J819" i="7"/>
  <c r="AC818" i="7"/>
  <c r="AB818" i="7"/>
  <c r="AA818" i="7"/>
  <c r="Z818" i="7"/>
  <c r="M818" i="7"/>
  <c r="K818" i="7"/>
  <c r="L818" i="7" s="1"/>
  <c r="J818" i="7"/>
  <c r="AB817" i="7"/>
  <c r="AA817" i="7"/>
  <c r="Z817" i="7"/>
  <c r="AC817" i="7" s="1"/>
  <c r="K817" i="7"/>
  <c r="J817" i="7"/>
  <c r="L817" i="7" s="1"/>
  <c r="M817" i="7" s="1"/>
  <c r="AB816" i="7"/>
  <c r="AA816" i="7"/>
  <c r="Z816" i="7"/>
  <c r="K816" i="7"/>
  <c r="J816" i="7"/>
  <c r="AB815" i="7"/>
  <c r="AA815" i="7"/>
  <c r="Z815" i="7"/>
  <c r="AC815" i="7" s="1"/>
  <c r="K815" i="7"/>
  <c r="J815" i="7"/>
  <c r="AC813" i="7"/>
  <c r="AB813" i="7"/>
  <c r="AA813" i="7"/>
  <c r="Z813" i="7"/>
  <c r="M813" i="7"/>
  <c r="K813" i="7"/>
  <c r="L813" i="7" s="1"/>
  <c r="J813" i="7"/>
  <c r="AB812" i="7"/>
  <c r="AA812" i="7"/>
  <c r="Z812" i="7"/>
  <c r="AC812" i="7" s="1"/>
  <c r="L812" i="7"/>
  <c r="M812" i="7" s="1"/>
  <c r="K812" i="7"/>
  <c r="J812" i="7"/>
  <c r="AB811" i="7"/>
  <c r="AA811" i="7"/>
  <c r="Z811" i="7"/>
  <c r="AC811" i="7" s="1"/>
  <c r="K811" i="7"/>
  <c r="J811" i="7"/>
  <c r="AB810" i="7"/>
  <c r="AA810" i="7"/>
  <c r="Z810" i="7"/>
  <c r="AC810" i="7" s="1"/>
  <c r="K810" i="7"/>
  <c r="J810" i="7"/>
  <c r="AC809" i="7"/>
  <c r="AB809" i="7"/>
  <c r="AA809" i="7"/>
  <c r="Z809" i="7"/>
  <c r="K809" i="7"/>
  <c r="L809" i="7" s="1"/>
  <c r="M809" i="7" s="1"/>
  <c r="N809" i="7" s="1"/>
  <c r="J809" i="7"/>
  <c r="AB808" i="7"/>
  <c r="AA808" i="7"/>
  <c r="Z808" i="7"/>
  <c r="AC808" i="7" s="1"/>
  <c r="L808" i="7"/>
  <c r="M808" i="7" s="1"/>
  <c r="K808" i="7"/>
  <c r="J808" i="7"/>
  <c r="AB807" i="7"/>
  <c r="AA807" i="7"/>
  <c r="Z807" i="7"/>
  <c r="AC807" i="7" s="1"/>
  <c r="K807" i="7"/>
  <c r="J807" i="7"/>
  <c r="L807" i="7" s="1"/>
  <c r="M807" i="7" s="1"/>
  <c r="N807" i="7" s="1"/>
  <c r="AB806" i="7"/>
  <c r="AA806" i="7"/>
  <c r="Z806" i="7"/>
  <c r="K806" i="7"/>
  <c r="J806" i="7"/>
  <c r="L806" i="7" s="1"/>
  <c r="M806" i="7" s="1"/>
  <c r="N806" i="7" s="1"/>
  <c r="O806" i="7" s="1"/>
  <c r="AC805" i="7"/>
  <c r="AB805" i="7"/>
  <c r="AA805" i="7"/>
  <c r="Z805" i="7"/>
  <c r="M805" i="7"/>
  <c r="N805" i="7" s="1"/>
  <c r="K805" i="7"/>
  <c r="L805" i="7" s="1"/>
  <c r="J805" i="7"/>
  <c r="AC804" i="7"/>
  <c r="AB804" i="7"/>
  <c r="AA804" i="7"/>
  <c r="Z804" i="7"/>
  <c r="K804" i="7"/>
  <c r="J804" i="7"/>
  <c r="L804" i="7" s="1"/>
  <c r="M804" i="7" s="1"/>
  <c r="AB803" i="7"/>
  <c r="AA803" i="7"/>
  <c r="Z803" i="7"/>
  <c r="K803" i="7"/>
  <c r="J803" i="7"/>
  <c r="L803" i="7" s="1"/>
  <c r="M803" i="7" s="1"/>
  <c r="AB802" i="7"/>
  <c r="AA802" i="7"/>
  <c r="Z802" i="7"/>
  <c r="K802" i="7"/>
  <c r="J802" i="7"/>
  <c r="AC801" i="7"/>
  <c r="AB801" i="7"/>
  <c r="AA801" i="7"/>
  <c r="Z801" i="7"/>
  <c r="M801" i="7"/>
  <c r="N801" i="7" s="1"/>
  <c r="K801" i="7"/>
  <c r="L801" i="7" s="1"/>
  <c r="J801" i="7"/>
  <c r="AB800" i="7"/>
  <c r="AA800" i="7"/>
  <c r="Z800" i="7"/>
  <c r="AC800" i="7" s="1"/>
  <c r="L800" i="7"/>
  <c r="M800" i="7" s="1"/>
  <c r="K800" i="7"/>
  <c r="J800" i="7"/>
  <c r="AB799" i="7"/>
  <c r="AA799" i="7"/>
  <c r="Z799" i="7"/>
  <c r="K799" i="7"/>
  <c r="J799" i="7"/>
  <c r="AB798" i="7"/>
  <c r="AA798" i="7"/>
  <c r="AC798" i="7" s="1"/>
  <c r="Z798" i="7"/>
  <c r="K798" i="7"/>
  <c r="L798" i="7" s="1"/>
  <c r="M798" i="7" s="1"/>
  <c r="J798" i="7"/>
  <c r="AC795" i="7"/>
  <c r="AB795" i="7"/>
  <c r="AA795" i="7"/>
  <c r="Z795" i="7"/>
  <c r="M795" i="7"/>
  <c r="N795" i="7" s="1"/>
  <c r="L795" i="7"/>
  <c r="K795" i="7"/>
  <c r="J795" i="7"/>
  <c r="AC794" i="7"/>
  <c r="AB794" i="7"/>
  <c r="AA794" i="7"/>
  <c r="Z794" i="7"/>
  <c r="L794" i="7"/>
  <c r="M794" i="7" s="1"/>
  <c r="N794" i="7" s="1"/>
  <c r="K794" i="7"/>
  <c r="J794" i="7"/>
  <c r="AC793" i="7"/>
  <c r="AB793" i="7"/>
  <c r="AA793" i="7"/>
  <c r="Z793" i="7"/>
  <c r="K793" i="7"/>
  <c r="L793" i="7" s="1"/>
  <c r="M793" i="7" s="1"/>
  <c r="N793" i="7" s="1"/>
  <c r="J793" i="7"/>
  <c r="AC792" i="7"/>
  <c r="AB792" i="7"/>
  <c r="AA792" i="7"/>
  <c r="Z792" i="7"/>
  <c r="L792" i="7"/>
  <c r="M792" i="7" s="1"/>
  <c r="N792" i="7" s="1"/>
  <c r="K792" i="7"/>
  <c r="J792" i="7"/>
  <c r="AB791" i="7"/>
  <c r="AA791" i="7"/>
  <c r="AC791" i="7" s="1"/>
  <c r="Z791" i="7"/>
  <c r="L791" i="7"/>
  <c r="M791" i="7" s="1"/>
  <c r="N791" i="7" s="1"/>
  <c r="K791" i="7"/>
  <c r="J791" i="7"/>
  <c r="AB790" i="7"/>
  <c r="AA790" i="7"/>
  <c r="Z790" i="7"/>
  <c r="K790" i="7"/>
  <c r="J790" i="7"/>
  <c r="AC789" i="7"/>
  <c r="AB789" i="7"/>
  <c r="AA789" i="7"/>
  <c r="Z789" i="7"/>
  <c r="M789" i="7"/>
  <c r="N789" i="7" s="1"/>
  <c r="K789" i="7"/>
  <c r="J789" i="7"/>
  <c r="L789" i="7" s="1"/>
  <c r="AB788" i="7"/>
  <c r="AA788" i="7"/>
  <c r="AC788" i="7" s="1"/>
  <c r="Z788" i="7"/>
  <c r="K788" i="7"/>
  <c r="J788" i="7"/>
  <c r="L788" i="7" s="1"/>
  <c r="M788" i="7" s="1"/>
  <c r="AB787" i="7"/>
  <c r="AA787" i="7"/>
  <c r="Z787" i="7"/>
  <c r="AC787" i="7" s="1"/>
  <c r="L787" i="7"/>
  <c r="M787" i="7" s="1"/>
  <c r="K787" i="7"/>
  <c r="J787" i="7"/>
  <c r="AB785" i="7"/>
  <c r="AA785" i="7"/>
  <c r="AC785" i="7" s="1"/>
  <c r="Z785" i="7"/>
  <c r="M785" i="7"/>
  <c r="N785" i="7" s="1"/>
  <c r="L785" i="7"/>
  <c r="K785" i="7"/>
  <c r="J785" i="7"/>
  <c r="AC783" i="7"/>
  <c r="AB783" i="7"/>
  <c r="AA783" i="7"/>
  <c r="Z783" i="7"/>
  <c r="M783" i="7"/>
  <c r="K783" i="7"/>
  <c r="J783" i="7"/>
  <c r="L783" i="7" s="1"/>
  <c r="AB782" i="7"/>
  <c r="AA782" i="7"/>
  <c r="Z782" i="7"/>
  <c r="AC782" i="7" s="1"/>
  <c r="K782" i="7"/>
  <c r="J782" i="7"/>
  <c r="L782" i="7" s="1"/>
  <c r="M782" i="7" s="1"/>
  <c r="N782" i="7" s="1"/>
  <c r="AB780" i="7"/>
  <c r="AA780" i="7"/>
  <c r="Z780" i="7"/>
  <c r="AC780" i="7" s="1"/>
  <c r="K780" i="7"/>
  <c r="J780" i="7"/>
  <c r="AC779" i="7"/>
  <c r="AB779" i="7"/>
  <c r="AA779" i="7"/>
  <c r="Z779" i="7"/>
  <c r="M779" i="7"/>
  <c r="N779" i="7" s="1"/>
  <c r="L779" i="7"/>
  <c r="K779" i="7"/>
  <c r="J779" i="7"/>
  <c r="AB778" i="7"/>
  <c r="AA778" i="7"/>
  <c r="AC778" i="7" s="1"/>
  <c r="Z778" i="7"/>
  <c r="L778" i="7"/>
  <c r="M778" i="7" s="1"/>
  <c r="N778" i="7" s="1"/>
  <c r="K778" i="7"/>
  <c r="J778" i="7"/>
  <c r="AC777" i="7"/>
  <c r="AB777" i="7"/>
  <c r="AA777" i="7"/>
  <c r="Z777" i="7"/>
  <c r="K777" i="7"/>
  <c r="L777" i="7" s="1"/>
  <c r="M777" i="7" s="1"/>
  <c r="N777" i="7" s="1"/>
  <c r="J777" i="7"/>
  <c r="AC776" i="7"/>
  <c r="AB776" i="7"/>
  <c r="AA776" i="7"/>
  <c r="Z776" i="7"/>
  <c r="K776" i="7"/>
  <c r="J776" i="7"/>
  <c r="L776" i="7" s="1"/>
  <c r="M776" i="7" s="1"/>
  <c r="N776" i="7" s="1"/>
  <c r="AB775" i="7"/>
  <c r="AA775" i="7"/>
  <c r="Z775" i="7"/>
  <c r="AC775" i="7" s="1"/>
  <c r="L775" i="7"/>
  <c r="M775" i="7" s="1"/>
  <c r="N775" i="7" s="1"/>
  <c r="K775" i="7"/>
  <c r="J775" i="7"/>
  <c r="AC774" i="7"/>
  <c r="AB774" i="7"/>
  <c r="AA774" i="7"/>
  <c r="Z774" i="7"/>
  <c r="M774" i="7"/>
  <c r="K774" i="7"/>
  <c r="J774" i="7"/>
  <c r="L774" i="7" s="1"/>
  <c r="AB773" i="7"/>
  <c r="AA773" i="7"/>
  <c r="Z773" i="7"/>
  <c r="AC773" i="7" s="1"/>
  <c r="K773" i="7"/>
  <c r="J773" i="7"/>
  <c r="AB772" i="7"/>
  <c r="AA772" i="7"/>
  <c r="Z772" i="7"/>
  <c r="AC772" i="7" s="1"/>
  <c r="L772" i="7"/>
  <c r="M772" i="7" s="1"/>
  <c r="K772" i="7"/>
  <c r="J772" i="7"/>
  <c r="AC770" i="7"/>
  <c r="AB770" i="7"/>
  <c r="AA770" i="7"/>
  <c r="Z770" i="7"/>
  <c r="M770" i="7"/>
  <c r="N770" i="7" s="1"/>
  <c r="L770" i="7"/>
  <c r="K770" i="7"/>
  <c r="J770" i="7"/>
  <c r="AC769" i="7"/>
  <c r="AB769" i="7"/>
  <c r="AA769" i="7"/>
  <c r="Z769" i="7"/>
  <c r="K769" i="7"/>
  <c r="J769" i="7"/>
  <c r="L769" i="7" s="1"/>
  <c r="M769" i="7" s="1"/>
  <c r="N769" i="7" s="1"/>
  <c r="AB768" i="7"/>
  <c r="AA768" i="7"/>
  <c r="Z768" i="7"/>
  <c r="AC768" i="7" s="1"/>
  <c r="K768" i="7"/>
  <c r="J768" i="7"/>
  <c r="L768" i="7" s="1"/>
  <c r="M768" i="7" s="1"/>
  <c r="N768" i="7" s="1"/>
  <c r="AB767" i="7"/>
  <c r="AA767" i="7"/>
  <c r="Z767" i="7"/>
  <c r="AC767" i="7" s="1"/>
  <c r="K767" i="7"/>
  <c r="J767" i="7"/>
  <c r="L767" i="7" s="1"/>
  <c r="M767" i="7" s="1"/>
  <c r="AB765" i="7"/>
  <c r="AA765" i="7"/>
  <c r="AC765" i="7" s="1"/>
  <c r="Z765" i="7"/>
  <c r="K765" i="7"/>
  <c r="L765" i="7" s="1"/>
  <c r="M765" i="7" s="1"/>
  <c r="N765" i="7" s="1"/>
  <c r="J765" i="7"/>
  <c r="AB764" i="7"/>
  <c r="AA764" i="7"/>
  <c r="AC764" i="7" s="1"/>
  <c r="Z764" i="7"/>
  <c r="M764" i="7"/>
  <c r="K764" i="7"/>
  <c r="L764" i="7" s="1"/>
  <c r="J764" i="7"/>
  <c r="AC763" i="7"/>
  <c r="AB763" i="7"/>
  <c r="AA763" i="7"/>
  <c r="Z763" i="7"/>
  <c r="K763" i="7"/>
  <c r="L763" i="7" s="1"/>
  <c r="M763" i="7" s="1"/>
  <c r="N763" i="7" s="1"/>
  <c r="J763" i="7"/>
  <c r="AC762" i="7"/>
  <c r="AB762" i="7"/>
  <c r="AA762" i="7"/>
  <c r="Z762" i="7"/>
  <c r="L762" i="7"/>
  <c r="M762" i="7" s="1"/>
  <c r="N762" i="7" s="1"/>
  <c r="K762" i="7"/>
  <c r="J762" i="7"/>
  <c r="AC761" i="7"/>
  <c r="AB761" i="7"/>
  <c r="AA761" i="7"/>
  <c r="Z761" i="7"/>
  <c r="K761" i="7"/>
  <c r="J761" i="7"/>
  <c r="L761" i="7" s="1"/>
  <c r="M761" i="7" s="1"/>
  <c r="AC760" i="7"/>
  <c r="AB760" i="7"/>
  <c r="AA760" i="7"/>
  <c r="Z760" i="7"/>
  <c r="M760" i="7"/>
  <c r="N760" i="7" s="1"/>
  <c r="K760" i="7"/>
  <c r="J760" i="7"/>
  <c r="L760" i="7" s="1"/>
  <c r="AB759" i="7"/>
  <c r="AA759" i="7"/>
  <c r="Z759" i="7"/>
  <c r="K759" i="7"/>
  <c r="L759" i="7" s="1"/>
  <c r="M759" i="7" s="1"/>
  <c r="J759" i="7"/>
  <c r="AB758" i="7"/>
  <c r="AA758" i="7"/>
  <c r="AC758" i="7" s="1"/>
  <c r="Z758" i="7"/>
  <c r="K758" i="7"/>
  <c r="L758" i="7" s="1"/>
  <c r="M758" i="7" s="1"/>
  <c r="J758" i="7"/>
  <c r="AC754" i="7"/>
  <c r="AB754" i="7"/>
  <c r="AA754" i="7"/>
  <c r="Z754" i="7"/>
  <c r="M754" i="7"/>
  <c r="N754" i="7" s="1"/>
  <c r="L754" i="7"/>
  <c r="K754" i="7"/>
  <c r="J754" i="7"/>
  <c r="AC753" i="7"/>
  <c r="AB753" i="7"/>
  <c r="AA753" i="7"/>
  <c r="Z753" i="7"/>
  <c r="M753" i="7"/>
  <c r="K753" i="7"/>
  <c r="J753" i="7"/>
  <c r="L753" i="7" s="1"/>
  <c r="AB752" i="7"/>
  <c r="AA752" i="7"/>
  <c r="Z752" i="7"/>
  <c r="AC752" i="7" s="1"/>
  <c r="K752" i="7"/>
  <c r="J752" i="7"/>
  <c r="L752" i="7" s="1"/>
  <c r="M752" i="7" s="1"/>
  <c r="N752" i="7" s="1"/>
  <c r="AC751" i="7"/>
  <c r="AB751" i="7"/>
  <c r="AA751" i="7"/>
  <c r="Z751" i="7"/>
  <c r="M751" i="7"/>
  <c r="K751" i="7"/>
  <c r="J751" i="7"/>
  <c r="L751" i="7" s="1"/>
  <c r="AB748" i="7"/>
  <c r="AA748" i="7"/>
  <c r="Z748" i="7"/>
  <c r="M748" i="7"/>
  <c r="N748" i="7" s="1"/>
  <c r="K748" i="7"/>
  <c r="J748" i="7"/>
  <c r="L748" i="7" s="1"/>
  <c r="AB747" i="7"/>
  <c r="AA747" i="7"/>
  <c r="Z747" i="7"/>
  <c r="AC747" i="7" s="1"/>
  <c r="K747" i="7"/>
  <c r="J747" i="7"/>
  <c r="L747" i="7" s="1"/>
  <c r="M747" i="7" s="1"/>
  <c r="N747" i="7" s="1"/>
  <c r="AB746" i="7"/>
  <c r="AA746" i="7"/>
  <c r="Z746" i="7"/>
  <c r="K746" i="7"/>
  <c r="L746" i="7" s="1"/>
  <c r="M746" i="7" s="1"/>
  <c r="J746" i="7"/>
  <c r="AB745" i="7"/>
  <c r="AA745" i="7"/>
  <c r="AC745" i="7" s="1"/>
  <c r="Z745" i="7"/>
  <c r="K745" i="7"/>
  <c r="L745" i="7" s="1"/>
  <c r="M745" i="7" s="1"/>
  <c r="J745" i="7"/>
  <c r="AB744" i="7"/>
  <c r="AA744" i="7"/>
  <c r="AC744" i="7" s="1"/>
  <c r="Z744" i="7"/>
  <c r="K744" i="7"/>
  <c r="L744" i="7" s="1"/>
  <c r="M744" i="7" s="1"/>
  <c r="N744" i="7" s="1"/>
  <c r="J744" i="7"/>
  <c r="AB743" i="7"/>
  <c r="AA743" i="7"/>
  <c r="AC743" i="7" s="1"/>
  <c r="Z743" i="7"/>
  <c r="L743" i="7"/>
  <c r="M743" i="7" s="1"/>
  <c r="N743" i="7" s="1"/>
  <c r="K743" i="7"/>
  <c r="J743" i="7"/>
  <c r="AB742" i="7"/>
  <c r="AA742" i="7"/>
  <c r="Z742" i="7"/>
  <c r="K742" i="7"/>
  <c r="J742" i="7"/>
  <c r="L742" i="7" s="1"/>
  <c r="M742" i="7" s="1"/>
  <c r="N742" i="7" s="1"/>
  <c r="AB741" i="7"/>
  <c r="AA741" i="7"/>
  <c r="Z741" i="7"/>
  <c r="L741" i="7"/>
  <c r="M741" i="7" s="1"/>
  <c r="K741" i="7"/>
  <c r="J741" i="7"/>
  <c r="AB740" i="7"/>
  <c r="AA740" i="7"/>
  <c r="AC740" i="7" s="1"/>
  <c r="Z740" i="7"/>
  <c r="K740" i="7"/>
  <c r="J740" i="7"/>
  <c r="AB739" i="7"/>
  <c r="AA739" i="7"/>
  <c r="Z739" i="7"/>
  <c r="AC739" i="7" s="1"/>
  <c r="K739" i="7"/>
  <c r="J739" i="7"/>
  <c r="L739" i="7" s="1"/>
  <c r="M739" i="7" s="1"/>
  <c r="N739" i="7" s="1"/>
  <c r="AB738" i="7"/>
  <c r="AA738" i="7"/>
  <c r="Z738" i="7"/>
  <c r="K738" i="7"/>
  <c r="L738" i="7" s="1"/>
  <c r="M738" i="7" s="1"/>
  <c r="J738" i="7"/>
  <c r="AB737" i="7"/>
  <c r="AA737" i="7"/>
  <c r="AC737" i="7" s="1"/>
  <c r="Z737" i="7"/>
  <c r="K737" i="7"/>
  <c r="L737" i="7" s="1"/>
  <c r="M737" i="7" s="1"/>
  <c r="J737" i="7"/>
  <c r="AC736" i="7"/>
  <c r="AB736" i="7"/>
  <c r="AA736" i="7"/>
  <c r="Z736" i="7"/>
  <c r="K736" i="7"/>
  <c r="L736" i="7" s="1"/>
  <c r="M736" i="7" s="1"/>
  <c r="N736" i="7" s="1"/>
  <c r="J736" i="7"/>
  <c r="AB735" i="7"/>
  <c r="AA735" i="7"/>
  <c r="AC735" i="7" s="1"/>
  <c r="Z735" i="7"/>
  <c r="K735" i="7"/>
  <c r="L735" i="7" s="1"/>
  <c r="M735" i="7" s="1"/>
  <c r="N735" i="7" s="1"/>
  <c r="J735" i="7"/>
  <c r="AB734" i="7"/>
  <c r="AA734" i="7"/>
  <c r="AC734" i="7" s="1"/>
  <c r="Z734" i="7"/>
  <c r="M734" i="7"/>
  <c r="K734" i="7"/>
  <c r="L734" i="7" s="1"/>
  <c r="J734" i="7"/>
  <c r="AC728" i="7"/>
  <c r="AB728" i="7"/>
  <c r="AA728" i="7"/>
  <c r="Z728" i="7"/>
  <c r="K728" i="7"/>
  <c r="L728" i="7" s="1"/>
  <c r="M728" i="7" s="1"/>
  <c r="N728" i="7" s="1"/>
  <c r="J728" i="7"/>
  <c r="AC727" i="7"/>
  <c r="AB727" i="7"/>
  <c r="AA727" i="7"/>
  <c r="Z727" i="7"/>
  <c r="L727" i="7"/>
  <c r="M727" i="7" s="1"/>
  <c r="K727" i="7"/>
  <c r="J727" i="7"/>
  <c r="AC726" i="7"/>
  <c r="AB726" i="7"/>
  <c r="AA726" i="7"/>
  <c r="Z726" i="7"/>
  <c r="K726" i="7"/>
  <c r="J726" i="7"/>
  <c r="L726" i="7" s="1"/>
  <c r="M726" i="7" s="1"/>
  <c r="N726" i="7" s="1"/>
  <c r="O726" i="7" s="1"/>
  <c r="AB724" i="7"/>
  <c r="AA724" i="7"/>
  <c r="Z724" i="7"/>
  <c r="K724" i="7"/>
  <c r="L724" i="7" s="1"/>
  <c r="M724" i="7" s="1"/>
  <c r="J724" i="7"/>
  <c r="AB723" i="7"/>
  <c r="AA723" i="7"/>
  <c r="AC723" i="7" s="1"/>
  <c r="Z723" i="7"/>
  <c r="M723" i="7"/>
  <c r="K723" i="7"/>
  <c r="L723" i="7" s="1"/>
  <c r="J723" i="7"/>
  <c r="AC722" i="7"/>
  <c r="AB722" i="7"/>
  <c r="AA722" i="7"/>
  <c r="Z722" i="7"/>
  <c r="L722" i="7"/>
  <c r="M722" i="7" s="1"/>
  <c r="K722" i="7"/>
  <c r="J722" i="7"/>
  <c r="AB721" i="7"/>
  <c r="AA721" i="7"/>
  <c r="Z721" i="7"/>
  <c r="AC721" i="7" s="1"/>
  <c r="M721" i="7"/>
  <c r="K721" i="7"/>
  <c r="J721" i="7"/>
  <c r="L721" i="7" s="1"/>
  <c r="AB720" i="7"/>
  <c r="AA720" i="7"/>
  <c r="Z720" i="7"/>
  <c r="L720" i="7"/>
  <c r="M720" i="7" s="1"/>
  <c r="N720" i="7" s="1"/>
  <c r="K720" i="7"/>
  <c r="J720" i="7"/>
  <c r="AB719" i="7"/>
  <c r="AA719" i="7"/>
  <c r="AC719" i="7" s="1"/>
  <c r="Z719" i="7"/>
  <c r="M719" i="7"/>
  <c r="L719" i="7"/>
  <c r="K719" i="7"/>
  <c r="J719" i="7"/>
  <c r="AC718" i="7"/>
  <c r="AB718" i="7"/>
  <c r="AA718" i="7"/>
  <c r="Z718" i="7"/>
  <c r="K718" i="7"/>
  <c r="J718" i="7"/>
  <c r="L718" i="7" s="1"/>
  <c r="M718" i="7" s="1"/>
  <c r="AB717" i="7"/>
  <c r="AA717" i="7"/>
  <c r="Z717" i="7"/>
  <c r="AC717" i="7" s="1"/>
  <c r="M717" i="7"/>
  <c r="N717" i="7" s="1"/>
  <c r="L717" i="7"/>
  <c r="K717" i="7"/>
  <c r="J717" i="7"/>
  <c r="AC714" i="7"/>
  <c r="AB714" i="7"/>
  <c r="AA714" i="7"/>
  <c r="Z714" i="7"/>
  <c r="M714" i="7"/>
  <c r="N714" i="7" s="1"/>
  <c r="L714" i="7"/>
  <c r="K714" i="7"/>
  <c r="J714" i="7"/>
  <c r="AC712" i="7"/>
  <c r="AB712" i="7"/>
  <c r="AA712" i="7"/>
  <c r="Z712" i="7"/>
  <c r="L712" i="7"/>
  <c r="M712" i="7" s="1"/>
  <c r="N712" i="7" s="1"/>
  <c r="K712" i="7"/>
  <c r="J712" i="7"/>
  <c r="AC711" i="7"/>
  <c r="AB711" i="7"/>
  <c r="AA711" i="7"/>
  <c r="Z711" i="7"/>
  <c r="M711" i="7"/>
  <c r="K711" i="7"/>
  <c r="J711" i="7"/>
  <c r="L711" i="7" s="1"/>
  <c r="AB709" i="7"/>
  <c r="AA709" i="7"/>
  <c r="Z709" i="7"/>
  <c r="K709" i="7"/>
  <c r="J709" i="7"/>
  <c r="AB703" i="7"/>
  <c r="AA703" i="7"/>
  <c r="Z703" i="7"/>
  <c r="AC703" i="7" s="1"/>
  <c r="L703" i="7"/>
  <c r="M703" i="7" s="1"/>
  <c r="K703" i="7"/>
  <c r="J703" i="7"/>
  <c r="AC701" i="7"/>
  <c r="AB701" i="7"/>
  <c r="AA701" i="7"/>
  <c r="Z701" i="7"/>
  <c r="L701" i="7"/>
  <c r="M701" i="7" s="1"/>
  <c r="K701" i="7"/>
  <c r="J701" i="7"/>
  <c r="AC695" i="7"/>
  <c r="AB695" i="7"/>
  <c r="AA695" i="7"/>
  <c r="Z695" i="7"/>
  <c r="N695" i="7"/>
  <c r="K695" i="7"/>
  <c r="J695" i="7"/>
  <c r="L695" i="7" s="1"/>
  <c r="M695" i="7" s="1"/>
  <c r="AC692" i="7"/>
  <c r="AB692" i="7"/>
  <c r="AA692" i="7"/>
  <c r="Z692" i="7"/>
  <c r="K692" i="7"/>
  <c r="J692" i="7"/>
  <c r="L692" i="7" s="1"/>
  <c r="M692" i="7" s="1"/>
  <c r="AB686" i="7"/>
  <c r="AA686" i="7"/>
  <c r="Z686" i="7"/>
  <c r="AC686" i="7" s="1"/>
  <c r="N686" i="7"/>
  <c r="O686" i="7" s="1"/>
  <c r="K686" i="7"/>
  <c r="J686" i="7"/>
  <c r="L686" i="7" s="1"/>
  <c r="M686" i="7" s="1"/>
  <c r="AB685" i="7"/>
  <c r="AA685" i="7"/>
  <c r="AC685" i="7" s="1"/>
  <c r="Z685" i="7"/>
  <c r="L685" i="7"/>
  <c r="M685" i="7" s="1"/>
  <c r="N685" i="7" s="1"/>
  <c r="K685" i="7"/>
  <c r="J685" i="7"/>
  <c r="AC684" i="7"/>
  <c r="AB684" i="7"/>
  <c r="AA684" i="7"/>
  <c r="Z684" i="7"/>
  <c r="M684" i="7"/>
  <c r="K684" i="7"/>
  <c r="J684" i="7"/>
  <c r="L684" i="7" s="1"/>
  <c r="AB682" i="7"/>
  <c r="AA682" i="7"/>
  <c r="Z682" i="7"/>
  <c r="K682" i="7"/>
  <c r="J682" i="7"/>
  <c r="AB681" i="7"/>
  <c r="AA681" i="7"/>
  <c r="Z681" i="7"/>
  <c r="AC681" i="7" s="1"/>
  <c r="L681" i="7"/>
  <c r="M681" i="7" s="1"/>
  <c r="K681" i="7"/>
  <c r="J681" i="7"/>
  <c r="AC677" i="7"/>
  <c r="AB677" i="7"/>
  <c r="AA677" i="7"/>
  <c r="Z677" i="7"/>
  <c r="L677" i="7"/>
  <c r="M677" i="7" s="1"/>
  <c r="K677" i="7"/>
  <c r="J677" i="7"/>
  <c r="AC676" i="7"/>
  <c r="AB676" i="7"/>
  <c r="AA676" i="7"/>
  <c r="Z676" i="7"/>
  <c r="K676" i="7"/>
  <c r="J676" i="7"/>
  <c r="L676" i="7" s="1"/>
  <c r="M676" i="7" s="1"/>
  <c r="N676" i="7" s="1"/>
  <c r="AC675" i="7"/>
  <c r="AB675" i="7"/>
  <c r="AA675" i="7"/>
  <c r="Z675" i="7"/>
  <c r="K675" i="7"/>
  <c r="J675" i="7"/>
  <c r="L675" i="7" s="1"/>
  <c r="M675" i="7" s="1"/>
  <c r="AB674" i="7"/>
  <c r="AA674" i="7"/>
  <c r="Z674" i="7"/>
  <c r="AC674" i="7" s="1"/>
  <c r="M674" i="7"/>
  <c r="N674" i="7" s="1"/>
  <c r="AC671" i="7"/>
  <c r="AB671" i="7"/>
  <c r="AA671" i="7"/>
  <c r="Z671" i="7"/>
  <c r="K671" i="7"/>
  <c r="L671" i="7" s="1"/>
  <c r="M671" i="7" s="1"/>
  <c r="J671" i="7"/>
  <c r="AC670" i="7"/>
  <c r="AB670" i="7"/>
  <c r="AA670" i="7"/>
  <c r="Z670" i="7"/>
  <c r="L670" i="7"/>
  <c r="M670" i="7" s="1"/>
  <c r="K670" i="7"/>
  <c r="J670" i="7"/>
  <c r="AB669" i="7"/>
  <c r="AA669" i="7"/>
  <c r="Z669" i="7"/>
  <c r="AC669" i="7" s="1"/>
  <c r="K669" i="7"/>
  <c r="J669" i="7"/>
  <c r="L669" i="7" s="1"/>
  <c r="M669" i="7" s="1"/>
  <c r="AB668" i="7"/>
  <c r="AA668" i="7"/>
  <c r="Z668" i="7"/>
  <c r="AC668" i="7" s="1"/>
  <c r="K668" i="7"/>
  <c r="J668" i="7"/>
  <c r="L668" i="7" s="1"/>
  <c r="M668" i="7" s="1"/>
  <c r="N668" i="7" s="1"/>
  <c r="AC667" i="7"/>
  <c r="AB667" i="7"/>
  <c r="AA667" i="7"/>
  <c r="Z667" i="7"/>
  <c r="K667" i="7"/>
  <c r="L667" i="7" s="1"/>
  <c r="M667" i="7" s="1"/>
  <c r="N667" i="7" s="1"/>
  <c r="J667" i="7"/>
  <c r="AC666" i="7"/>
  <c r="AB666" i="7"/>
  <c r="AA666" i="7"/>
  <c r="Z666" i="7"/>
  <c r="K666" i="7"/>
  <c r="J666" i="7"/>
  <c r="L666" i="7" s="1"/>
  <c r="M666" i="7" s="1"/>
  <c r="AB664" i="7"/>
  <c r="AA664" i="7"/>
  <c r="Z664" i="7"/>
  <c r="AC664" i="7" s="1"/>
  <c r="K664" i="7"/>
  <c r="J664" i="7"/>
  <c r="L664" i="7" s="1"/>
  <c r="M664" i="7" s="1"/>
  <c r="N664" i="7" s="1"/>
  <c r="AB663" i="7"/>
  <c r="AA663" i="7"/>
  <c r="Z663" i="7"/>
  <c r="L663" i="7"/>
  <c r="M663" i="7" s="1"/>
  <c r="N663" i="7" s="1"/>
  <c r="K663" i="7"/>
  <c r="J663" i="7"/>
  <c r="AB662" i="7"/>
  <c r="AA662" i="7"/>
  <c r="Z662" i="7"/>
  <c r="AC662" i="7" s="1"/>
  <c r="L662" i="7"/>
  <c r="M662" i="7" s="1"/>
  <c r="N662" i="7" s="1"/>
  <c r="K662" i="7"/>
  <c r="J662" i="7"/>
  <c r="AB661" i="7"/>
  <c r="AA661" i="7"/>
  <c r="Z661" i="7"/>
  <c r="AC661" i="7" s="1"/>
  <c r="L661" i="7"/>
  <c r="M661" i="7" s="1"/>
  <c r="K661" i="7"/>
  <c r="J661" i="7"/>
  <c r="AB659" i="7"/>
  <c r="AA659" i="7"/>
  <c r="AC659" i="7" s="1"/>
  <c r="Z659" i="7"/>
  <c r="L659" i="7"/>
  <c r="M659" i="7" s="1"/>
  <c r="K659" i="7"/>
  <c r="J659" i="7"/>
  <c r="AB657" i="7"/>
  <c r="AA657" i="7"/>
  <c r="AC657" i="7" s="1"/>
  <c r="Z657" i="7"/>
  <c r="L657" i="7"/>
  <c r="M657" i="7" s="1"/>
  <c r="K657" i="7"/>
  <c r="J657" i="7"/>
  <c r="AC656" i="7"/>
  <c r="AB656" i="7"/>
  <c r="AA656" i="7"/>
  <c r="Z656" i="7"/>
  <c r="M656" i="7"/>
  <c r="L656" i="7"/>
  <c r="K656" i="7"/>
  <c r="J656" i="7"/>
  <c r="AC655" i="7"/>
  <c r="AB655" i="7"/>
  <c r="AA655" i="7"/>
  <c r="Z655" i="7"/>
  <c r="M655" i="7"/>
  <c r="K655" i="7"/>
  <c r="J655" i="7"/>
  <c r="L655" i="7" s="1"/>
  <c r="AB654" i="7"/>
  <c r="AA654" i="7"/>
  <c r="Z654" i="7"/>
  <c r="L654" i="7"/>
  <c r="M654" i="7" s="1"/>
  <c r="K654" i="7"/>
  <c r="J654" i="7"/>
  <c r="AB653" i="7"/>
  <c r="AA653" i="7"/>
  <c r="AC653" i="7" s="1"/>
  <c r="Z653" i="7"/>
  <c r="L653" i="7"/>
  <c r="M653" i="7" s="1"/>
  <c r="K653" i="7"/>
  <c r="J653" i="7"/>
  <c r="AC652" i="7"/>
  <c r="AB652" i="7"/>
  <c r="AA652" i="7"/>
  <c r="Z652" i="7"/>
  <c r="M652" i="7"/>
  <c r="L652" i="7"/>
  <c r="K652" i="7"/>
  <c r="J652" i="7"/>
  <c r="AC651" i="7"/>
  <c r="AB651" i="7"/>
  <c r="AA651" i="7"/>
  <c r="Z651" i="7"/>
  <c r="M651" i="7"/>
  <c r="K651" i="7"/>
  <c r="J651" i="7"/>
  <c r="L651" i="7" s="1"/>
  <c r="AB650" i="7"/>
  <c r="AA650" i="7"/>
  <c r="Z650" i="7"/>
  <c r="L650" i="7"/>
  <c r="M650" i="7" s="1"/>
  <c r="K650" i="7"/>
  <c r="J650" i="7"/>
  <c r="AB648" i="7"/>
  <c r="AA648" i="7"/>
  <c r="AC648" i="7" s="1"/>
  <c r="Z648" i="7"/>
  <c r="L648" i="7"/>
  <c r="M648" i="7" s="1"/>
  <c r="K648" i="7"/>
  <c r="J648" i="7"/>
  <c r="AC646" i="7"/>
  <c r="AB646" i="7"/>
  <c r="AA646" i="7"/>
  <c r="Z646" i="7"/>
  <c r="M646" i="7"/>
  <c r="L646" i="7"/>
  <c r="K646" i="7"/>
  <c r="J646" i="7"/>
  <c r="AC645" i="7"/>
  <c r="AB645" i="7"/>
  <c r="AA645" i="7"/>
  <c r="Z645" i="7"/>
  <c r="M645" i="7"/>
  <c r="K645" i="7"/>
  <c r="J645" i="7"/>
  <c r="L645" i="7" s="1"/>
  <c r="AB644" i="7"/>
  <c r="AA644" i="7"/>
  <c r="Z644" i="7"/>
  <c r="K644" i="7"/>
  <c r="J644" i="7"/>
  <c r="AB643" i="7"/>
  <c r="AA643" i="7"/>
  <c r="Z643" i="7"/>
  <c r="AC643" i="7" s="1"/>
  <c r="K643" i="7"/>
  <c r="J643" i="7"/>
  <c r="L643" i="7" s="1"/>
  <c r="M643" i="7" s="1"/>
  <c r="N643" i="7" s="1"/>
  <c r="AC642" i="7"/>
  <c r="AB642" i="7"/>
  <c r="AA642" i="7"/>
  <c r="Z642" i="7"/>
  <c r="L642" i="7"/>
  <c r="M642" i="7" s="1"/>
  <c r="N642" i="7" s="1"/>
  <c r="K642" i="7"/>
  <c r="J642" i="7"/>
  <c r="AB641" i="7"/>
  <c r="AA641" i="7"/>
  <c r="AC641" i="7" s="1"/>
  <c r="Z641" i="7"/>
  <c r="M641" i="7"/>
  <c r="L641" i="7"/>
  <c r="K641" i="7"/>
  <c r="J641" i="7"/>
  <c r="AC639" i="7"/>
  <c r="AB639" i="7"/>
  <c r="AA639" i="7"/>
  <c r="Z639" i="7"/>
  <c r="M639" i="7"/>
  <c r="K639" i="7"/>
  <c r="J639" i="7"/>
  <c r="L639" i="7" s="1"/>
  <c r="AC638" i="7"/>
  <c r="AB638" i="7"/>
  <c r="AA638" i="7"/>
  <c r="Z638" i="7"/>
  <c r="K638" i="7"/>
  <c r="J638" i="7"/>
  <c r="L638" i="7" s="1"/>
  <c r="M638" i="7" s="1"/>
  <c r="N638" i="7" s="1"/>
  <c r="O638" i="7" s="1"/>
  <c r="AB637" i="7"/>
  <c r="AA637" i="7"/>
  <c r="Z637" i="7"/>
  <c r="AC637" i="7" s="1"/>
  <c r="L637" i="7"/>
  <c r="M637" i="7" s="1"/>
  <c r="K637" i="7"/>
  <c r="J637" i="7"/>
  <c r="AB636" i="7"/>
  <c r="AA636" i="7"/>
  <c r="AC636" i="7" s="1"/>
  <c r="Z636" i="7"/>
  <c r="M636" i="7"/>
  <c r="L636" i="7"/>
  <c r="K636" i="7"/>
  <c r="J636" i="7"/>
  <c r="AC635" i="7"/>
  <c r="AB635" i="7"/>
  <c r="AA635" i="7"/>
  <c r="Z635" i="7"/>
  <c r="M635" i="7"/>
  <c r="K635" i="7"/>
  <c r="J635" i="7"/>
  <c r="L635" i="7" s="1"/>
  <c r="AB634" i="7"/>
  <c r="AA634" i="7"/>
  <c r="Z634" i="7"/>
  <c r="AC634" i="7" s="1"/>
  <c r="K634" i="7"/>
  <c r="J634" i="7"/>
  <c r="L634" i="7" s="1"/>
  <c r="M634" i="7" s="1"/>
  <c r="N634" i="7" s="1"/>
  <c r="O634" i="7" s="1"/>
  <c r="AB632" i="7"/>
  <c r="AA632" i="7"/>
  <c r="Z632" i="7"/>
  <c r="AC632" i="7" s="1"/>
  <c r="L632" i="7"/>
  <c r="M632" i="7" s="1"/>
  <c r="N632" i="7" s="1"/>
  <c r="K632" i="7"/>
  <c r="J632" i="7"/>
  <c r="AB631" i="7"/>
  <c r="AA631" i="7"/>
  <c r="AC631" i="7" s="1"/>
  <c r="Z631" i="7"/>
  <c r="L631" i="7"/>
  <c r="M631" i="7" s="1"/>
  <c r="K631" i="7"/>
  <c r="J631" i="7"/>
  <c r="AC630" i="7"/>
  <c r="AB630" i="7"/>
  <c r="AA630" i="7"/>
  <c r="Z630" i="7"/>
  <c r="K630" i="7"/>
  <c r="J630" i="7"/>
  <c r="L630" i="7" s="1"/>
  <c r="M630" i="7" s="1"/>
  <c r="AB629" i="7"/>
  <c r="AA629" i="7"/>
  <c r="Z629" i="7"/>
  <c r="AC629" i="7" s="1"/>
  <c r="K629" i="7"/>
  <c r="J629" i="7"/>
  <c r="L629" i="7" s="1"/>
  <c r="M629" i="7" s="1"/>
  <c r="N629" i="7" s="1"/>
  <c r="AB628" i="7"/>
  <c r="AA628" i="7"/>
  <c r="Z628" i="7"/>
  <c r="AC628" i="7" s="1"/>
  <c r="L628" i="7"/>
  <c r="M628" i="7" s="1"/>
  <c r="K628" i="7"/>
  <c r="J628" i="7"/>
  <c r="AB627" i="7"/>
  <c r="AA627" i="7"/>
  <c r="AC627" i="7" s="1"/>
  <c r="Z627" i="7"/>
  <c r="M627" i="7"/>
  <c r="L627" i="7"/>
  <c r="K627" i="7"/>
  <c r="J627" i="7"/>
  <c r="AC626" i="7"/>
  <c r="AB626" i="7"/>
  <c r="AA626" i="7"/>
  <c r="Z626" i="7"/>
  <c r="K626" i="7"/>
  <c r="J626" i="7"/>
  <c r="L626" i="7" s="1"/>
  <c r="M626" i="7" s="1"/>
  <c r="AC625" i="7"/>
  <c r="AB625" i="7"/>
  <c r="AA625" i="7"/>
  <c r="Z625" i="7"/>
  <c r="K625" i="7"/>
  <c r="J625" i="7"/>
  <c r="L625" i="7" s="1"/>
  <c r="M625" i="7" s="1"/>
  <c r="N625" i="7" s="1"/>
  <c r="AB624" i="7"/>
  <c r="AA624" i="7"/>
  <c r="Z624" i="7"/>
  <c r="AC624" i="7" s="1"/>
  <c r="K624" i="7"/>
  <c r="J624" i="7"/>
  <c r="AB623" i="7"/>
  <c r="AA623" i="7"/>
  <c r="Z623" i="7"/>
  <c r="K623" i="7"/>
  <c r="J623" i="7"/>
  <c r="L623" i="7" s="1"/>
  <c r="M623" i="7" s="1"/>
  <c r="N623" i="7" s="1"/>
  <c r="AB622" i="7"/>
  <c r="AA622" i="7"/>
  <c r="Z622" i="7"/>
  <c r="AC622" i="7" s="1"/>
  <c r="L622" i="7"/>
  <c r="M622" i="7" s="1"/>
  <c r="K622" i="7"/>
  <c r="J622" i="7"/>
  <c r="AB621" i="7"/>
  <c r="AA621" i="7"/>
  <c r="AC621" i="7" s="1"/>
  <c r="Z621" i="7"/>
  <c r="M621" i="7"/>
  <c r="L621" i="7"/>
  <c r="K621" i="7"/>
  <c r="J621" i="7"/>
  <c r="AC620" i="7"/>
  <c r="AB620" i="7"/>
  <c r="AA620" i="7"/>
  <c r="Z620" i="7"/>
  <c r="K620" i="7"/>
  <c r="J620" i="7"/>
  <c r="L620" i="7" s="1"/>
  <c r="M620" i="7" s="1"/>
  <c r="N620" i="7" s="1"/>
  <c r="AC619" i="7"/>
  <c r="AB619" i="7"/>
  <c r="AA619" i="7"/>
  <c r="Z619" i="7"/>
  <c r="K619" i="7"/>
  <c r="J619" i="7"/>
  <c r="L619" i="7" s="1"/>
  <c r="M619" i="7" s="1"/>
  <c r="N619" i="7" s="1"/>
  <c r="AB618" i="7"/>
  <c r="AA618" i="7"/>
  <c r="Z618" i="7"/>
  <c r="AC618" i="7" s="1"/>
  <c r="L618" i="7"/>
  <c r="M618" i="7" s="1"/>
  <c r="K618" i="7"/>
  <c r="J618" i="7"/>
  <c r="AB617" i="7"/>
  <c r="AA617" i="7"/>
  <c r="AC617" i="7" s="1"/>
  <c r="Z617" i="7"/>
  <c r="L617" i="7"/>
  <c r="M617" i="7" s="1"/>
  <c r="K617" i="7"/>
  <c r="J617" i="7"/>
  <c r="AC616" i="7"/>
  <c r="AB616" i="7"/>
  <c r="AA616" i="7"/>
  <c r="Z616" i="7"/>
  <c r="K616" i="7"/>
  <c r="J616" i="7"/>
  <c r="L616" i="7" s="1"/>
  <c r="M616" i="7" s="1"/>
  <c r="AB615" i="7"/>
  <c r="AA615" i="7"/>
  <c r="Z615" i="7"/>
  <c r="AC615" i="7" s="1"/>
  <c r="K615" i="7"/>
  <c r="J615" i="7"/>
  <c r="L615" i="7" s="1"/>
  <c r="M615" i="7" s="1"/>
  <c r="AB614" i="7"/>
  <c r="AA614" i="7"/>
  <c r="Z614" i="7"/>
  <c r="AC614" i="7" s="1"/>
  <c r="K614" i="7"/>
  <c r="J614" i="7"/>
  <c r="L614" i="7" s="1"/>
  <c r="M614" i="7" s="1"/>
  <c r="N614" i="7" s="1"/>
  <c r="AB612" i="7"/>
  <c r="AA612" i="7"/>
  <c r="Z612" i="7"/>
  <c r="AC612" i="7" s="1"/>
  <c r="K612" i="7"/>
  <c r="J612" i="7"/>
  <c r="L612" i="7" s="1"/>
  <c r="M612" i="7" s="1"/>
  <c r="AC611" i="7"/>
  <c r="AB611" i="7"/>
  <c r="AA611" i="7"/>
  <c r="Z611" i="7"/>
  <c r="K611" i="7"/>
  <c r="L611" i="7" s="1"/>
  <c r="M611" i="7" s="1"/>
  <c r="J611" i="7"/>
  <c r="AC610" i="7"/>
  <c r="AB610" i="7"/>
  <c r="AA610" i="7"/>
  <c r="Z610" i="7"/>
  <c r="K610" i="7"/>
  <c r="J610" i="7"/>
  <c r="L610" i="7" s="1"/>
  <c r="M610" i="7" s="1"/>
  <c r="N610" i="7" s="1"/>
  <c r="AB609" i="7"/>
  <c r="AA609" i="7"/>
  <c r="Z609" i="7"/>
  <c r="K609" i="7"/>
  <c r="J609" i="7"/>
  <c r="L609" i="7" s="1"/>
  <c r="M609" i="7" s="1"/>
  <c r="AB607" i="7"/>
  <c r="AA607" i="7"/>
  <c r="Z607" i="7"/>
  <c r="AC607" i="7" s="1"/>
  <c r="K607" i="7"/>
  <c r="J607" i="7"/>
  <c r="L607" i="7" s="1"/>
  <c r="M607" i="7" s="1"/>
  <c r="N607" i="7" s="1"/>
  <c r="AC606" i="7"/>
  <c r="AB606" i="7"/>
  <c r="AA606" i="7"/>
  <c r="Z606" i="7"/>
  <c r="K606" i="7"/>
  <c r="L606" i="7" s="1"/>
  <c r="M606" i="7" s="1"/>
  <c r="J606" i="7"/>
  <c r="AB605" i="7"/>
  <c r="AA605" i="7"/>
  <c r="Z605" i="7"/>
  <c r="AC605" i="7" s="1"/>
  <c r="K605" i="7"/>
  <c r="J605" i="7"/>
  <c r="L605" i="7" s="1"/>
  <c r="M605" i="7" s="1"/>
  <c r="N605" i="7" s="1"/>
  <c r="AB604" i="7"/>
  <c r="AA604" i="7"/>
  <c r="Z604" i="7"/>
  <c r="AC604" i="7" s="1"/>
  <c r="K604" i="7"/>
  <c r="J604" i="7"/>
  <c r="AB602" i="7"/>
  <c r="AA602" i="7"/>
  <c r="Z602" i="7"/>
  <c r="AC602" i="7" s="1"/>
  <c r="K602" i="7"/>
  <c r="J602" i="7"/>
  <c r="L602" i="7" s="1"/>
  <c r="M602" i="7" s="1"/>
  <c r="N602" i="7" s="1"/>
  <c r="AC601" i="7"/>
  <c r="AB601" i="7"/>
  <c r="AA601" i="7"/>
  <c r="Z601" i="7"/>
  <c r="K601" i="7"/>
  <c r="L601" i="7" s="1"/>
  <c r="M601" i="7" s="1"/>
  <c r="J601" i="7"/>
  <c r="AC597" i="7"/>
  <c r="AB597" i="7"/>
  <c r="AA597" i="7"/>
  <c r="Z597" i="7"/>
  <c r="M597" i="7"/>
  <c r="N597" i="7" s="1"/>
  <c r="K597" i="7"/>
  <c r="L597" i="7" s="1"/>
  <c r="J597" i="7"/>
  <c r="AB595" i="7"/>
  <c r="AA595" i="7"/>
  <c r="Z595" i="7"/>
  <c r="AC595" i="7" s="1"/>
  <c r="K595" i="7"/>
  <c r="L595" i="7" s="1"/>
  <c r="M595" i="7" s="1"/>
  <c r="N595" i="7" s="1"/>
  <c r="J595" i="7"/>
  <c r="AC592" i="7"/>
  <c r="AB592" i="7"/>
  <c r="AA592" i="7"/>
  <c r="Z592" i="7"/>
  <c r="K592" i="7"/>
  <c r="J592" i="7"/>
  <c r="L592" i="7" s="1"/>
  <c r="M592" i="7" s="1"/>
  <c r="N592" i="7" s="1"/>
  <c r="AB590" i="7"/>
  <c r="AA590" i="7"/>
  <c r="Z590" i="7"/>
  <c r="K590" i="7"/>
  <c r="J590" i="7"/>
  <c r="L590" i="7" s="1"/>
  <c r="M590" i="7" s="1"/>
  <c r="N590" i="7" s="1"/>
  <c r="AB589" i="7"/>
  <c r="AA589" i="7"/>
  <c r="Z589" i="7"/>
  <c r="K589" i="7"/>
  <c r="J589" i="7"/>
  <c r="L589" i="7" s="1"/>
  <c r="M589" i="7" s="1"/>
  <c r="N589" i="7" s="1"/>
  <c r="AB588" i="7"/>
  <c r="AA588" i="7"/>
  <c r="Z588" i="7"/>
  <c r="K588" i="7"/>
  <c r="J588" i="7"/>
  <c r="L588" i="7" s="1"/>
  <c r="M588" i="7" s="1"/>
  <c r="N588" i="7" s="1"/>
  <c r="AB586" i="7"/>
  <c r="AA586" i="7"/>
  <c r="Z586" i="7"/>
  <c r="AC586" i="7" s="1"/>
  <c r="K586" i="7"/>
  <c r="J586" i="7"/>
  <c r="L586" i="7" s="1"/>
  <c r="M586" i="7" s="1"/>
  <c r="N586" i="7" s="1"/>
  <c r="AB585" i="7"/>
  <c r="AA585" i="7"/>
  <c r="Z585" i="7"/>
  <c r="K585" i="7"/>
  <c r="J585" i="7"/>
  <c r="L585" i="7" s="1"/>
  <c r="M585" i="7" s="1"/>
  <c r="N585" i="7" s="1"/>
  <c r="AB584" i="7"/>
  <c r="AA584" i="7"/>
  <c r="Z584" i="7"/>
  <c r="K584" i="7"/>
  <c r="J584" i="7"/>
  <c r="L584" i="7" s="1"/>
  <c r="M584" i="7" s="1"/>
  <c r="N584" i="7" s="1"/>
  <c r="AB583" i="7"/>
  <c r="AA583" i="7"/>
  <c r="Z583" i="7"/>
  <c r="K583" i="7"/>
  <c r="J583" i="7"/>
  <c r="L583" i="7" s="1"/>
  <c r="M583" i="7" s="1"/>
  <c r="AB582" i="7"/>
  <c r="AA582" i="7"/>
  <c r="Z582" i="7"/>
  <c r="AC582" i="7" s="1"/>
  <c r="K582" i="7"/>
  <c r="J582" i="7"/>
  <c r="L582" i="7" s="1"/>
  <c r="M582" i="7" s="1"/>
  <c r="N582" i="7" s="1"/>
  <c r="AC581" i="7"/>
  <c r="AB581" i="7"/>
  <c r="AA581" i="7"/>
  <c r="Z581" i="7"/>
  <c r="K581" i="7"/>
  <c r="L581" i="7" s="1"/>
  <c r="M581" i="7" s="1"/>
  <c r="N581" i="7" s="1"/>
  <c r="J581" i="7"/>
  <c r="AC580" i="7"/>
  <c r="AB580" i="7"/>
  <c r="AA580" i="7"/>
  <c r="Z580" i="7"/>
  <c r="L580" i="7"/>
  <c r="M580" i="7" s="1"/>
  <c r="K580" i="7"/>
  <c r="J580" i="7"/>
  <c r="AB579" i="7"/>
  <c r="AA579" i="7"/>
  <c r="Z579" i="7"/>
  <c r="AC579" i="7" s="1"/>
  <c r="K579" i="7"/>
  <c r="J579" i="7"/>
  <c r="AB578" i="7"/>
  <c r="AA578" i="7"/>
  <c r="Z578" i="7"/>
  <c r="K578" i="7"/>
  <c r="J578" i="7"/>
  <c r="L578" i="7" s="1"/>
  <c r="M578" i="7" s="1"/>
  <c r="AC577" i="7"/>
  <c r="AB577" i="7"/>
  <c r="AA577" i="7"/>
  <c r="Z577" i="7"/>
  <c r="M577" i="7"/>
  <c r="N577" i="7" s="1"/>
  <c r="K577" i="7"/>
  <c r="L577" i="7" s="1"/>
  <c r="J577" i="7"/>
  <c r="AC573" i="7"/>
  <c r="AB573" i="7"/>
  <c r="AA573" i="7"/>
  <c r="Z573" i="7"/>
  <c r="K573" i="7"/>
  <c r="J573" i="7"/>
  <c r="L573" i="7" s="1"/>
  <c r="M573" i="7" s="1"/>
  <c r="AB571" i="7"/>
  <c r="AA571" i="7"/>
  <c r="Z571" i="7"/>
  <c r="K571" i="7"/>
  <c r="J571" i="7"/>
  <c r="L571" i="7" s="1"/>
  <c r="M571" i="7" s="1"/>
  <c r="AB570" i="7"/>
  <c r="AA570" i="7"/>
  <c r="Z570" i="7"/>
  <c r="M570" i="7"/>
  <c r="N570" i="7" s="1"/>
  <c r="K570" i="7"/>
  <c r="J570" i="7"/>
  <c r="L570" i="7" s="1"/>
  <c r="AB569" i="7"/>
  <c r="AA569" i="7"/>
  <c r="Z569" i="7"/>
  <c r="L569" i="7"/>
  <c r="M569" i="7" s="1"/>
  <c r="N569" i="7" s="1"/>
  <c r="K569" i="7"/>
  <c r="J569" i="7"/>
  <c r="AB568" i="7"/>
  <c r="AA568" i="7"/>
  <c r="AC568" i="7" s="1"/>
  <c r="Z568" i="7"/>
  <c r="K568" i="7"/>
  <c r="J568" i="7"/>
  <c r="L568" i="7" s="1"/>
  <c r="M568" i="7" s="1"/>
  <c r="N568" i="7" s="1"/>
  <c r="AC567" i="7"/>
  <c r="AB567" i="7"/>
  <c r="AA567" i="7"/>
  <c r="Z567" i="7"/>
  <c r="K567" i="7"/>
  <c r="L567" i="7" s="1"/>
  <c r="M567" i="7" s="1"/>
  <c r="J567" i="7"/>
  <c r="AB566" i="7"/>
  <c r="AA566" i="7"/>
  <c r="Z566" i="7"/>
  <c r="AC566" i="7" s="1"/>
  <c r="L566" i="7"/>
  <c r="M566" i="7" s="1"/>
  <c r="K566" i="7"/>
  <c r="J566" i="7"/>
  <c r="AC565" i="7"/>
  <c r="AB565" i="7"/>
  <c r="AA565" i="7"/>
  <c r="Z565" i="7"/>
  <c r="K565" i="7"/>
  <c r="J565" i="7"/>
  <c r="AB564" i="7"/>
  <c r="AA564" i="7"/>
  <c r="Z564" i="7"/>
  <c r="K564" i="7"/>
  <c r="J564" i="7"/>
  <c r="L564" i="7" s="1"/>
  <c r="M564" i="7" s="1"/>
  <c r="AC563" i="7"/>
  <c r="AB563" i="7"/>
  <c r="AA563" i="7"/>
  <c r="Z563" i="7"/>
  <c r="L563" i="7"/>
  <c r="M563" i="7" s="1"/>
  <c r="K563" i="7"/>
  <c r="J563" i="7"/>
  <c r="AB562" i="7"/>
  <c r="AA562" i="7"/>
  <c r="Z562" i="7"/>
  <c r="AC562" i="7" s="1"/>
  <c r="L562" i="7"/>
  <c r="M562" i="7" s="1"/>
  <c r="K562" i="7"/>
  <c r="J562" i="7"/>
  <c r="AB561" i="7"/>
  <c r="AA561" i="7"/>
  <c r="AC561" i="7" s="1"/>
  <c r="Z561" i="7"/>
  <c r="K561" i="7"/>
  <c r="J561" i="7"/>
  <c r="AB560" i="7"/>
  <c r="AA560" i="7"/>
  <c r="Z560" i="7"/>
  <c r="L560" i="7"/>
  <c r="M560" i="7" s="1"/>
  <c r="K560" i="7"/>
  <c r="J560" i="7"/>
  <c r="AC559" i="7"/>
  <c r="AB559" i="7"/>
  <c r="AA559" i="7"/>
  <c r="Z559" i="7"/>
  <c r="L559" i="7"/>
  <c r="M559" i="7" s="1"/>
  <c r="K559" i="7"/>
  <c r="J559" i="7"/>
  <c r="AB558" i="7"/>
  <c r="AA558" i="7"/>
  <c r="Z558" i="7"/>
  <c r="AC558" i="7" s="1"/>
  <c r="L558" i="7"/>
  <c r="M558" i="7" s="1"/>
  <c r="K558" i="7"/>
  <c r="J558" i="7"/>
  <c r="AB557" i="7"/>
  <c r="AA557" i="7"/>
  <c r="AC557" i="7" s="1"/>
  <c r="Z557" i="7"/>
  <c r="K557" i="7"/>
  <c r="J557" i="7"/>
  <c r="AB556" i="7"/>
  <c r="AA556" i="7"/>
  <c r="Z556" i="7"/>
  <c r="AC556" i="7" s="1"/>
  <c r="L556" i="7"/>
  <c r="M556" i="7" s="1"/>
  <c r="K556" i="7"/>
  <c r="J556" i="7"/>
  <c r="AC548" i="7"/>
  <c r="AB548" i="7"/>
  <c r="AA548" i="7"/>
  <c r="Z548" i="7"/>
  <c r="L548" i="7"/>
  <c r="M548" i="7" s="1"/>
  <c r="K548" i="7"/>
  <c r="J548" i="7"/>
  <c r="AB547" i="7"/>
  <c r="AA547" i="7"/>
  <c r="Z547" i="7"/>
  <c r="AC547" i="7" s="1"/>
  <c r="L547" i="7"/>
  <c r="M547" i="7" s="1"/>
  <c r="K547" i="7"/>
  <c r="J547" i="7"/>
  <c r="AC546" i="7"/>
  <c r="AB546" i="7"/>
  <c r="AA546" i="7"/>
  <c r="Z546" i="7"/>
  <c r="M546" i="7"/>
  <c r="N546" i="7" s="1"/>
  <c r="L546" i="7"/>
  <c r="K546" i="7"/>
  <c r="J546" i="7"/>
  <c r="AB544" i="7"/>
  <c r="AA544" i="7"/>
  <c r="AC544" i="7" s="1"/>
  <c r="Z544" i="7"/>
  <c r="M544" i="7"/>
  <c r="N544" i="7" s="1"/>
  <c r="L544" i="7"/>
  <c r="K544" i="7"/>
  <c r="J544" i="7"/>
  <c r="AC543" i="7"/>
  <c r="AB543" i="7"/>
  <c r="AA543" i="7"/>
  <c r="Z543" i="7"/>
  <c r="K543" i="7"/>
  <c r="J543" i="7"/>
  <c r="AB542" i="7"/>
  <c r="AA542" i="7"/>
  <c r="Z542" i="7"/>
  <c r="K542" i="7"/>
  <c r="J542" i="7"/>
  <c r="L542" i="7" s="1"/>
  <c r="M542" i="7" s="1"/>
  <c r="AB540" i="7"/>
  <c r="AA540" i="7"/>
  <c r="AC540" i="7" s="1"/>
  <c r="Z540" i="7"/>
  <c r="L540" i="7"/>
  <c r="M540" i="7" s="1"/>
  <c r="N540" i="7" s="1"/>
  <c r="K540" i="7"/>
  <c r="J540" i="7"/>
  <c r="AB537" i="7"/>
  <c r="AA537" i="7"/>
  <c r="Z537" i="7"/>
  <c r="AC537" i="7" s="1"/>
  <c r="L537" i="7"/>
  <c r="M537" i="7" s="1"/>
  <c r="K537" i="7"/>
  <c r="J537" i="7"/>
  <c r="AC535" i="7"/>
  <c r="AB535" i="7"/>
  <c r="AA535" i="7"/>
  <c r="Z535" i="7"/>
  <c r="K535" i="7"/>
  <c r="J535" i="7"/>
  <c r="AB533" i="7"/>
  <c r="AA533" i="7"/>
  <c r="Z533" i="7"/>
  <c r="K533" i="7"/>
  <c r="J533" i="7"/>
  <c r="AB531" i="7"/>
  <c r="AA531" i="7"/>
  <c r="Z531" i="7"/>
  <c r="AC531" i="7" s="1"/>
  <c r="L531" i="7"/>
  <c r="M531" i="7" s="1"/>
  <c r="K531" i="7"/>
  <c r="J531" i="7"/>
  <c r="AC529" i="7"/>
  <c r="AB529" i="7"/>
  <c r="AA529" i="7"/>
  <c r="Z529" i="7"/>
  <c r="L529" i="7"/>
  <c r="M529" i="7" s="1"/>
  <c r="N529" i="7" s="1"/>
  <c r="K529" i="7"/>
  <c r="J529" i="7"/>
  <c r="AB525" i="7"/>
  <c r="AA525" i="7"/>
  <c r="AC525" i="7" s="1"/>
  <c r="Z525" i="7"/>
  <c r="L525" i="7"/>
  <c r="M525" i="7" s="1"/>
  <c r="K525" i="7"/>
  <c r="J525" i="7"/>
  <c r="AC524" i="7"/>
  <c r="AB524" i="7"/>
  <c r="AA524" i="7"/>
  <c r="Z524" i="7"/>
  <c r="K524" i="7"/>
  <c r="J524" i="7"/>
  <c r="L524" i="7" s="1"/>
  <c r="M524" i="7" s="1"/>
  <c r="AC523" i="7"/>
  <c r="AB523" i="7"/>
  <c r="AA523" i="7"/>
  <c r="Z523" i="7"/>
  <c r="L523" i="7"/>
  <c r="M523" i="7" s="1"/>
  <c r="N523" i="7" s="1"/>
  <c r="K523" i="7"/>
  <c r="J523" i="7"/>
  <c r="AB522" i="7"/>
  <c r="AA522" i="7"/>
  <c r="Z522" i="7"/>
  <c r="AC522" i="7" s="1"/>
  <c r="M522" i="7"/>
  <c r="N522" i="7" s="1"/>
  <c r="K522" i="7"/>
  <c r="J522" i="7"/>
  <c r="L522" i="7" s="1"/>
  <c r="AB521" i="7"/>
  <c r="AA521" i="7"/>
  <c r="Z521" i="7"/>
  <c r="L521" i="7"/>
  <c r="M521" i="7" s="1"/>
  <c r="N521" i="7" s="1"/>
  <c r="K521" i="7"/>
  <c r="J521" i="7"/>
  <c r="AB519" i="7"/>
  <c r="AA519" i="7"/>
  <c r="AC519" i="7" s="1"/>
  <c r="Z519" i="7"/>
  <c r="K519" i="7"/>
  <c r="L519" i="7" s="1"/>
  <c r="M519" i="7" s="1"/>
  <c r="J519" i="7"/>
  <c r="AC517" i="7"/>
  <c r="AB517" i="7"/>
  <c r="AA517" i="7"/>
  <c r="Z517" i="7"/>
  <c r="K517" i="7"/>
  <c r="J517" i="7"/>
  <c r="L517" i="7" s="1"/>
  <c r="M517" i="7" s="1"/>
  <c r="AB516" i="7"/>
  <c r="AA516" i="7"/>
  <c r="Z516" i="7"/>
  <c r="AC516" i="7" s="1"/>
  <c r="M516" i="7"/>
  <c r="N516" i="7" s="1"/>
  <c r="K516" i="7"/>
  <c r="J516" i="7"/>
  <c r="L516" i="7" s="1"/>
  <c r="AB515" i="7"/>
  <c r="AA515" i="7"/>
  <c r="Z515" i="7"/>
  <c r="L515" i="7"/>
  <c r="M515" i="7" s="1"/>
  <c r="K515" i="7"/>
  <c r="J515" i="7"/>
  <c r="AB514" i="7"/>
  <c r="AA514" i="7"/>
  <c r="AC514" i="7" s="1"/>
  <c r="Z514" i="7"/>
  <c r="L514" i="7"/>
  <c r="M514" i="7" s="1"/>
  <c r="K514" i="7"/>
  <c r="J514" i="7"/>
  <c r="AC513" i="7"/>
  <c r="AB513" i="7"/>
  <c r="AA513" i="7"/>
  <c r="Z513" i="7"/>
  <c r="M513" i="7"/>
  <c r="N513" i="7" s="1"/>
  <c r="L513" i="7"/>
  <c r="K513" i="7"/>
  <c r="J513" i="7"/>
  <c r="AC512" i="7"/>
  <c r="AB512" i="7"/>
  <c r="AA512" i="7"/>
  <c r="Z512" i="7"/>
  <c r="K512" i="7"/>
  <c r="J512" i="7"/>
  <c r="L512" i="7" s="1"/>
  <c r="M512" i="7" s="1"/>
  <c r="AB511" i="7"/>
  <c r="AA511" i="7"/>
  <c r="Z511" i="7"/>
  <c r="K511" i="7"/>
  <c r="L511" i="7" s="1"/>
  <c r="M511" i="7" s="1"/>
  <c r="N511" i="7" s="1"/>
  <c r="J511" i="7"/>
  <c r="AB510" i="7"/>
  <c r="AA510" i="7"/>
  <c r="AC510" i="7" s="1"/>
  <c r="Z510" i="7"/>
  <c r="M510" i="7"/>
  <c r="K510" i="7"/>
  <c r="L510" i="7" s="1"/>
  <c r="J510" i="7"/>
  <c r="AC509" i="7"/>
  <c r="AB509" i="7"/>
  <c r="AA509" i="7"/>
  <c r="Z509" i="7"/>
  <c r="L509" i="7"/>
  <c r="M509" i="7" s="1"/>
  <c r="K509" i="7"/>
  <c r="J509" i="7"/>
  <c r="AB508" i="7"/>
  <c r="AA508" i="7"/>
  <c r="Z508" i="7"/>
  <c r="AC508" i="7" s="1"/>
  <c r="K508" i="7"/>
  <c r="J508" i="7"/>
  <c r="L508" i="7" s="1"/>
  <c r="M508" i="7" s="1"/>
  <c r="AB507" i="7"/>
  <c r="AA507" i="7"/>
  <c r="Z507" i="7"/>
  <c r="L507" i="7"/>
  <c r="M507" i="7" s="1"/>
  <c r="N507" i="7" s="1"/>
  <c r="K507" i="7"/>
  <c r="J507" i="7"/>
  <c r="AB506" i="7"/>
  <c r="AA506" i="7"/>
  <c r="AC506" i="7" s="1"/>
  <c r="Z506" i="7"/>
  <c r="L506" i="7"/>
  <c r="M506" i="7" s="1"/>
  <c r="K506" i="7"/>
  <c r="J506" i="7"/>
  <c r="AC503" i="7"/>
  <c r="AB503" i="7"/>
  <c r="AA503" i="7"/>
  <c r="Z503" i="7"/>
  <c r="K503" i="7"/>
  <c r="J503" i="7"/>
  <c r="L503" i="7" s="1"/>
  <c r="M503" i="7" s="1"/>
  <c r="AC501" i="7"/>
  <c r="AB501" i="7"/>
  <c r="AA501" i="7"/>
  <c r="Z501" i="7"/>
  <c r="M501" i="7"/>
  <c r="N501" i="7" s="1"/>
  <c r="L501" i="7"/>
  <c r="K501" i="7"/>
  <c r="J501" i="7"/>
  <c r="AB500" i="7"/>
  <c r="AA500" i="7"/>
  <c r="Z500" i="7"/>
  <c r="AC500" i="7" s="1"/>
  <c r="K500" i="7"/>
  <c r="J500" i="7"/>
  <c r="L500" i="7" s="1"/>
  <c r="M500" i="7" s="1"/>
  <c r="N500" i="7" s="1"/>
  <c r="AC499" i="7"/>
  <c r="AB499" i="7"/>
  <c r="AA499" i="7"/>
  <c r="Z499" i="7"/>
  <c r="N499" i="7"/>
  <c r="M499" i="7"/>
  <c r="K499" i="7"/>
  <c r="J499" i="7"/>
  <c r="L499" i="7" s="1"/>
  <c r="AB498" i="7"/>
  <c r="AA498" i="7"/>
  <c r="Z498" i="7"/>
  <c r="AC498" i="7" s="1"/>
  <c r="K498" i="7"/>
  <c r="J498" i="7"/>
  <c r="L498" i="7" s="1"/>
  <c r="M498" i="7" s="1"/>
  <c r="N498" i="7" s="1"/>
  <c r="AC496" i="7"/>
  <c r="AB496" i="7"/>
  <c r="AA496" i="7"/>
  <c r="Z496" i="7"/>
  <c r="M496" i="7"/>
  <c r="N496" i="7" s="1"/>
  <c r="L496" i="7"/>
  <c r="K496" i="7"/>
  <c r="J496" i="7"/>
  <c r="AB495" i="7"/>
  <c r="AA495" i="7"/>
  <c r="Z495" i="7"/>
  <c r="AC495" i="7" s="1"/>
  <c r="K495" i="7"/>
  <c r="J495" i="7"/>
  <c r="L495" i="7" s="1"/>
  <c r="M495" i="7" s="1"/>
  <c r="N495" i="7" s="1"/>
  <c r="AC494" i="7"/>
  <c r="AB494" i="7"/>
  <c r="AA494" i="7"/>
  <c r="Z494" i="7"/>
  <c r="K494" i="7"/>
  <c r="J494" i="7"/>
  <c r="L494" i="7" s="1"/>
  <c r="M494" i="7" s="1"/>
  <c r="N494" i="7" s="1"/>
  <c r="AB493" i="7"/>
  <c r="AA493" i="7"/>
  <c r="Z493" i="7"/>
  <c r="N493" i="7"/>
  <c r="K493" i="7"/>
  <c r="L493" i="7" s="1"/>
  <c r="M493" i="7" s="1"/>
  <c r="J493" i="7"/>
  <c r="AB492" i="7"/>
  <c r="AA492" i="7"/>
  <c r="AC492" i="7" s="1"/>
  <c r="Z492" i="7"/>
  <c r="K492" i="7"/>
  <c r="J492" i="7"/>
  <c r="L492" i="7" s="1"/>
  <c r="M492" i="7" s="1"/>
  <c r="N492" i="7" s="1"/>
  <c r="AB488" i="7"/>
  <c r="AA488" i="7"/>
  <c r="AC488" i="7" s="1"/>
  <c r="Z488" i="7"/>
  <c r="K488" i="7"/>
  <c r="J488" i="7"/>
  <c r="AC487" i="7"/>
  <c r="AB487" i="7"/>
  <c r="AA487" i="7"/>
  <c r="Z487" i="7"/>
  <c r="L487" i="7"/>
  <c r="M487" i="7" s="1"/>
  <c r="N487" i="7" s="1"/>
  <c r="K487" i="7"/>
  <c r="J487" i="7"/>
  <c r="AB486" i="7"/>
  <c r="AA486" i="7"/>
  <c r="AC486" i="7" s="1"/>
  <c r="Z486" i="7"/>
  <c r="K486" i="7"/>
  <c r="L486" i="7" s="1"/>
  <c r="M486" i="7" s="1"/>
  <c r="N486" i="7" s="1"/>
  <c r="J486" i="7"/>
  <c r="AB482" i="7"/>
  <c r="AA482" i="7"/>
  <c r="AC482" i="7" s="1"/>
  <c r="Z482" i="7"/>
  <c r="M482" i="7"/>
  <c r="L482" i="7"/>
  <c r="K482" i="7"/>
  <c r="J482" i="7"/>
  <c r="AC481" i="7"/>
  <c r="AB481" i="7"/>
  <c r="AA481" i="7"/>
  <c r="Z481" i="7"/>
  <c r="M481" i="7"/>
  <c r="K481" i="7"/>
  <c r="J481" i="7"/>
  <c r="L481" i="7" s="1"/>
  <c r="AB480" i="7"/>
  <c r="AA480" i="7"/>
  <c r="Z480" i="7"/>
  <c r="AC480" i="7" s="1"/>
  <c r="K480" i="7"/>
  <c r="J480" i="7"/>
  <c r="L480" i="7" s="1"/>
  <c r="M480" i="7" s="1"/>
  <c r="AB479" i="7"/>
  <c r="AA479" i="7"/>
  <c r="Z479" i="7"/>
  <c r="K479" i="7"/>
  <c r="L479" i="7" s="1"/>
  <c r="M479" i="7" s="1"/>
  <c r="J479" i="7"/>
  <c r="AB477" i="7"/>
  <c r="AA477" i="7"/>
  <c r="AC477" i="7" s="1"/>
  <c r="Z477" i="7"/>
  <c r="L477" i="7"/>
  <c r="M477" i="7" s="1"/>
  <c r="K477" i="7"/>
  <c r="J477" i="7"/>
  <c r="AC475" i="7"/>
  <c r="AB475" i="7"/>
  <c r="AA475" i="7"/>
  <c r="Z475" i="7"/>
  <c r="K475" i="7"/>
  <c r="J475" i="7"/>
  <c r="L475" i="7" s="1"/>
  <c r="M475" i="7" s="1"/>
  <c r="AC472" i="7"/>
  <c r="AB472" i="7"/>
  <c r="AA472" i="7"/>
  <c r="Z472" i="7"/>
  <c r="K472" i="7"/>
  <c r="J472" i="7"/>
  <c r="L472" i="7" s="1"/>
  <c r="M472" i="7" s="1"/>
  <c r="N472" i="7" s="1"/>
  <c r="O472" i="7" s="1"/>
  <c r="AB469" i="7"/>
  <c r="AA469" i="7"/>
  <c r="Z469" i="7"/>
  <c r="K469" i="7"/>
  <c r="J469" i="7"/>
  <c r="L469" i="7" s="1"/>
  <c r="M469" i="7" s="1"/>
  <c r="N469" i="7" s="1"/>
  <c r="AB468" i="7"/>
  <c r="AA468" i="7"/>
  <c r="Z468" i="7"/>
  <c r="K468" i="7"/>
  <c r="J468" i="7"/>
  <c r="AC467" i="7"/>
  <c r="AB467" i="7"/>
  <c r="AA467" i="7"/>
  <c r="Z467" i="7"/>
  <c r="L467" i="7"/>
  <c r="M467" i="7" s="1"/>
  <c r="N467" i="7" s="1"/>
  <c r="K467" i="7"/>
  <c r="J467" i="7"/>
  <c r="AC466" i="7"/>
  <c r="AB466" i="7"/>
  <c r="AA466" i="7"/>
  <c r="Z466" i="7"/>
  <c r="L466" i="7"/>
  <c r="M466" i="7" s="1"/>
  <c r="K466" i="7"/>
  <c r="J466" i="7"/>
  <c r="AC465" i="7"/>
  <c r="AB465" i="7"/>
  <c r="AA465" i="7"/>
  <c r="Z465" i="7"/>
  <c r="M465" i="7"/>
  <c r="N465" i="7" s="1"/>
  <c r="L465" i="7"/>
  <c r="K465" i="7"/>
  <c r="J465" i="7"/>
  <c r="AC464" i="7"/>
  <c r="AB464" i="7"/>
  <c r="AA464" i="7"/>
  <c r="Z464" i="7"/>
  <c r="M464" i="7"/>
  <c r="K464" i="7"/>
  <c r="J464" i="7"/>
  <c r="L464" i="7" s="1"/>
  <c r="AB463" i="7"/>
  <c r="AA463" i="7"/>
  <c r="Z463" i="7"/>
  <c r="AC463" i="7" s="1"/>
  <c r="M463" i="7"/>
  <c r="N463" i="7" s="1"/>
  <c r="K463" i="7"/>
  <c r="J463" i="7"/>
  <c r="L463" i="7" s="1"/>
  <c r="AB462" i="7"/>
  <c r="AA462" i="7"/>
  <c r="Z462" i="7"/>
  <c r="AC462" i="7" s="1"/>
  <c r="K462" i="7"/>
  <c r="J462" i="7"/>
  <c r="L462" i="7" s="1"/>
  <c r="M462" i="7" s="1"/>
  <c r="N462" i="7" s="1"/>
  <c r="AB461" i="7"/>
  <c r="AA461" i="7"/>
  <c r="AC461" i="7" s="1"/>
  <c r="Z461" i="7"/>
  <c r="K461" i="7"/>
  <c r="J461" i="7"/>
  <c r="AB458" i="7"/>
  <c r="AA458" i="7"/>
  <c r="Z458" i="7"/>
  <c r="AC458" i="7" s="1"/>
  <c r="L458" i="7"/>
  <c r="M458" i="7" s="1"/>
  <c r="N458" i="7" s="1"/>
  <c r="K458" i="7"/>
  <c r="J458" i="7"/>
  <c r="AC457" i="7"/>
  <c r="AB457" i="7"/>
  <c r="AA457" i="7"/>
  <c r="Z457" i="7"/>
  <c r="L457" i="7"/>
  <c r="M457" i="7" s="1"/>
  <c r="N457" i="7" s="1"/>
  <c r="K457" i="7"/>
  <c r="J457" i="7"/>
  <c r="AB455" i="7"/>
  <c r="AA455" i="7"/>
  <c r="AC455" i="7" s="1"/>
  <c r="Z455" i="7"/>
  <c r="K455" i="7"/>
  <c r="L455" i="7" s="1"/>
  <c r="M455" i="7" s="1"/>
  <c r="J455" i="7"/>
  <c r="AC454" i="7"/>
  <c r="AB454" i="7"/>
  <c r="AA454" i="7"/>
  <c r="Z454" i="7"/>
  <c r="M454" i="7"/>
  <c r="N454" i="7" s="1"/>
  <c r="L454" i="7"/>
  <c r="K454" i="7"/>
  <c r="J454" i="7"/>
  <c r="AC453" i="7"/>
  <c r="AB453" i="7"/>
  <c r="AA453" i="7"/>
  <c r="Z453" i="7"/>
  <c r="K453" i="7"/>
  <c r="J453" i="7"/>
  <c r="L453" i="7" s="1"/>
  <c r="M453" i="7" s="1"/>
  <c r="AB452" i="7"/>
  <c r="AA452" i="7"/>
  <c r="Z452" i="7"/>
  <c r="K452" i="7"/>
  <c r="L452" i="7" s="1"/>
  <c r="M452" i="7" s="1"/>
  <c r="N452" i="7" s="1"/>
  <c r="J452" i="7"/>
  <c r="AB451" i="7"/>
  <c r="AA451" i="7"/>
  <c r="AC451" i="7" s="1"/>
  <c r="Z451" i="7"/>
  <c r="M451" i="7"/>
  <c r="K451" i="7"/>
  <c r="L451" i="7" s="1"/>
  <c r="J451" i="7"/>
  <c r="AC449" i="7"/>
  <c r="AB449" i="7"/>
  <c r="AA449" i="7"/>
  <c r="Z449" i="7"/>
  <c r="L449" i="7"/>
  <c r="M449" i="7" s="1"/>
  <c r="K449" i="7"/>
  <c r="J449" i="7"/>
  <c r="AB448" i="7"/>
  <c r="AA448" i="7"/>
  <c r="Z448" i="7"/>
  <c r="AC448" i="7" s="1"/>
  <c r="K448" i="7"/>
  <c r="J448" i="7"/>
  <c r="L448" i="7" s="1"/>
  <c r="M448" i="7" s="1"/>
  <c r="AB447" i="7"/>
  <c r="AA447" i="7"/>
  <c r="Z447" i="7"/>
  <c r="L447" i="7"/>
  <c r="M447" i="7" s="1"/>
  <c r="K447" i="7"/>
  <c r="J447" i="7"/>
  <c r="AB443" i="7"/>
  <c r="AA443" i="7"/>
  <c r="AC443" i="7" s="1"/>
  <c r="Z443" i="7"/>
  <c r="L443" i="7"/>
  <c r="M443" i="7" s="1"/>
  <c r="K443" i="7"/>
  <c r="J443" i="7"/>
  <c r="AC442" i="7"/>
  <c r="AB442" i="7"/>
  <c r="AA442" i="7"/>
  <c r="Z442" i="7"/>
  <c r="K442" i="7"/>
  <c r="J442" i="7"/>
  <c r="L442" i="7" s="1"/>
  <c r="M442" i="7" s="1"/>
  <c r="AC441" i="7"/>
  <c r="AB441" i="7"/>
  <c r="AA441" i="7"/>
  <c r="Z441" i="7"/>
  <c r="M441" i="7"/>
  <c r="N441" i="7" s="1"/>
  <c r="L441" i="7"/>
  <c r="K441" i="7"/>
  <c r="J441" i="7"/>
  <c r="AB440" i="7"/>
  <c r="AA440" i="7"/>
  <c r="Z440" i="7"/>
  <c r="AC440" i="7" s="1"/>
  <c r="K440" i="7"/>
  <c r="J440" i="7"/>
  <c r="L440" i="7" s="1"/>
  <c r="M440" i="7" s="1"/>
  <c r="N440" i="7" s="1"/>
  <c r="AC438" i="7"/>
  <c r="AB438" i="7"/>
  <c r="AA438" i="7"/>
  <c r="Z438" i="7"/>
  <c r="K438" i="7"/>
  <c r="J438" i="7"/>
  <c r="L438" i="7" s="1"/>
  <c r="M438" i="7" s="1"/>
  <c r="AB434" i="7"/>
  <c r="AA434" i="7"/>
  <c r="Z434" i="7"/>
  <c r="K434" i="7"/>
  <c r="L434" i="7" s="1"/>
  <c r="M434" i="7" s="1"/>
  <c r="J434" i="7"/>
  <c r="AB433" i="7"/>
  <c r="AA433" i="7"/>
  <c r="AC433" i="7" s="1"/>
  <c r="Z433" i="7"/>
  <c r="K433" i="7"/>
  <c r="L433" i="7" s="1"/>
  <c r="M433" i="7" s="1"/>
  <c r="J433" i="7"/>
  <c r="AC430" i="7"/>
  <c r="AB430" i="7"/>
  <c r="AA430" i="7"/>
  <c r="Z430" i="7"/>
  <c r="M430" i="7"/>
  <c r="L430" i="7"/>
  <c r="K430" i="7"/>
  <c r="J430" i="7"/>
  <c r="AB429" i="7"/>
  <c r="AA429" i="7"/>
  <c r="Z429" i="7"/>
  <c r="AC429" i="7" s="1"/>
  <c r="M429" i="7"/>
  <c r="K429" i="7"/>
  <c r="J429" i="7"/>
  <c r="L429" i="7" s="1"/>
  <c r="AB428" i="7"/>
  <c r="AA428" i="7"/>
  <c r="Z428" i="7"/>
  <c r="L428" i="7"/>
  <c r="M428" i="7" s="1"/>
  <c r="N428" i="7" s="1"/>
  <c r="K428" i="7"/>
  <c r="J428" i="7"/>
  <c r="AB427" i="7"/>
  <c r="AA427" i="7"/>
  <c r="AC427" i="7" s="1"/>
  <c r="Z427" i="7"/>
  <c r="L427" i="7"/>
  <c r="M427" i="7" s="1"/>
  <c r="N427" i="7" s="1"/>
  <c r="K427" i="7"/>
  <c r="J427" i="7"/>
  <c r="AB425" i="7"/>
  <c r="AA425" i="7"/>
  <c r="AC425" i="7" s="1"/>
  <c r="Z425" i="7"/>
  <c r="K425" i="7"/>
  <c r="J425" i="7"/>
  <c r="L425" i="7" s="1"/>
  <c r="M425" i="7" s="1"/>
  <c r="N425" i="7" s="1"/>
  <c r="AC424" i="7"/>
  <c r="AB424" i="7"/>
  <c r="AA424" i="7"/>
  <c r="Z424" i="7"/>
  <c r="M424" i="7"/>
  <c r="N424" i="7" s="1"/>
  <c r="AB423" i="7"/>
  <c r="AA423" i="7"/>
  <c r="Z423" i="7"/>
  <c r="AC423" i="7" s="1"/>
  <c r="M423" i="7"/>
  <c r="N423" i="7" s="1"/>
  <c r="AC422" i="7"/>
  <c r="AB422" i="7"/>
  <c r="AA422" i="7"/>
  <c r="Z422" i="7"/>
  <c r="K422" i="7"/>
  <c r="J422" i="7"/>
  <c r="AB421" i="7"/>
  <c r="AA421" i="7"/>
  <c r="Z421" i="7"/>
  <c r="AC421" i="7" s="1"/>
  <c r="K421" i="7"/>
  <c r="J421" i="7"/>
  <c r="L421" i="7" s="1"/>
  <c r="M421" i="7" s="1"/>
  <c r="N421" i="7" s="1"/>
  <c r="AB420" i="7"/>
  <c r="AA420" i="7"/>
  <c r="AC420" i="7" s="1"/>
  <c r="Z420" i="7"/>
  <c r="K420" i="7"/>
  <c r="L420" i="7" s="1"/>
  <c r="M420" i="7" s="1"/>
  <c r="N420" i="7" s="1"/>
  <c r="J420" i="7"/>
  <c r="AB419" i="7"/>
  <c r="AA419" i="7"/>
  <c r="Z419" i="7"/>
  <c r="AC419" i="7" s="1"/>
  <c r="M419" i="7"/>
  <c r="L419" i="7"/>
  <c r="K419" i="7"/>
  <c r="J419" i="7"/>
  <c r="AC417" i="7"/>
  <c r="AB417" i="7"/>
  <c r="AA417" i="7"/>
  <c r="Z417" i="7"/>
  <c r="L417" i="7"/>
  <c r="M417" i="7" s="1"/>
  <c r="N417" i="7" s="1"/>
  <c r="K417" i="7"/>
  <c r="J417" i="7"/>
  <c r="AC416" i="7"/>
  <c r="AB416" i="7"/>
  <c r="AA416" i="7"/>
  <c r="Z416" i="7"/>
  <c r="K416" i="7"/>
  <c r="J416" i="7"/>
  <c r="AB415" i="7"/>
  <c r="AA415" i="7"/>
  <c r="Z415" i="7"/>
  <c r="K415" i="7"/>
  <c r="J415" i="7"/>
  <c r="L415" i="7" s="1"/>
  <c r="M415" i="7" s="1"/>
  <c r="AC414" i="7"/>
  <c r="AB414" i="7"/>
  <c r="AA414" i="7"/>
  <c r="Z414" i="7"/>
  <c r="K414" i="7"/>
  <c r="J414" i="7"/>
  <c r="L414" i="7" s="1"/>
  <c r="M414" i="7" s="1"/>
  <c r="N414" i="7" s="1"/>
  <c r="AC413" i="7"/>
  <c r="AB413" i="7"/>
  <c r="AA413" i="7"/>
  <c r="Z413" i="7"/>
  <c r="K413" i="7"/>
  <c r="L413" i="7" s="1"/>
  <c r="M413" i="7" s="1"/>
  <c r="N413" i="7" s="1"/>
  <c r="J413" i="7"/>
  <c r="AC412" i="7"/>
  <c r="AB412" i="7"/>
  <c r="AA412" i="7"/>
  <c r="Z412" i="7"/>
  <c r="L412" i="7"/>
  <c r="M412" i="7" s="1"/>
  <c r="K412" i="7"/>
  <c r="J412" i="7"/>
  <c r="AB410" i="7"/>
  <c r="AA410" i="7"/>
  <c r="Z410" i="7"/>
  <c r="AC410" i="7" s="1"/>
  <c r="K410" i="7"/>
  <c r="J410" i="7"/>
  <c r="L410" i="7" s="1"/>
  <c r="M410" i="7" s="1"/>
  <c r="N410" i="7" s="1"/>
  <c r="AB408" i="7"/>
  <c r="AA408" i="7"/>
  <c r="Z408" i="7"/>
  <c r="K408" i="7"/>
  <c r="J408" i="7"/>
  <c r="L408" i="7" s="1"/>
  <c r="M408" i="7" s="1"/>
  <c r="AC407" i="7"/>
  <c r="AB407" i="7"/>
  <c r="AA407" i="7"/>
  <c r="Z407" i="7"/>
  <c r="M407" i="7"/>
  <c r="N407" i="7" s="1"/>
  <c r="K407" i="7"/>
  <c r="L407" i="7" s="1"/>
  <c r="J407" i="7"/>
  <c r="AC406" i="7"/>
  <c r="AB406" i="7"/>
  <c r="AA406" i="7"/>
  <c r="Z406" i="7"/>
  <c r="K406" i="7"/>
  <c r="J406" i="7"/>
  <c r="L406" i="7" s="1"/>
  <c r="M406" i="7" s="1"/>
  <c r="AB403" i="7"/>
  <c r="AA403" i="7"/>
  <c r="Z403" i="7"/>
  <c r="K403" i="7"/>
  <c r="J403" i="7"/>
  <c r="L403" i="7" s="1"/>
  <c r="M403" i="7" s="1"/>
  <c r="AB402" i="7"/>
  <c r="AA402" i="7"/>
  <c r="Z402" i="7"/>
  <c r="K402" i="7"/>
  <c r="J402" i="7"/>
  <c r="AC401" i="7"/>
  <c r="AB401" i="7"/>
  <c r="AA401" i="7"/>
  <c r="Z401" i="7"/>
  <c r="M401" i="7"/>
  <c r="N401" i="7" s="1"/>
  <c r="K401" i="7"/>
  <c r="L401" i="7" s="1"/>
  <c r="J401" i="7"/>
  <c r="AB399" i="7"/>
  <c r="AA399" i="7"/>
  <c r="Z399" i="7"/>
  <c r="AC399" i="7" s="1"/>
  <c r="K399" i="7"/>
  <c r="J399" i="7"/>
  <c r="L399" i="7" s="1"/>
  <c r="M399" i="7" s="1"/>
  <c r="AB397" i="7"/>
  <c r="AA397" i="7"/>
  <c r="Z397" i="7"/>
  <c r="L397" i="7"/>
  <c r="M397" i="7" s="1"/>
  <c r="N397" i="7" s="1"/>
  <c r="K397" i="7"/>
  <c r="J397" i="7"/>
  <c r="AB396" i="7"/>
  <c r="AA396" i="7"/>
  <c r="Z396" i="7"/>
  <c r="AC396" i="7" s="1"/>
  <c r="L396" i="7"/>
  <c r="M396" i="7" s="1"/>
  <c r="N396" i="7" s="1"/>
  <c r="K396" i="7"/>
  <c r="J396" i="7"/>
  <c r="AB395" i="7"/>
  <c r="AA395" i="7"/>
  <c r="Z395" i="7"/>
  <c r="AC395" i="7" s="1"/>
  <c r="K395" i="7"/>
  <c r="J395" i="7"/>
  <c r="L395" i="7" s="1"/>
  <c r="M395" i="7" s="1"/>
  <c r="N395" i="7" s="1"/>
  <c r="AB394" i="7"/>
  <c r="AA394" i="7"/>
  <c r="Z394" i="7"/>
  <c r="L394" i="7"/>
  <c r="M394" i="7" s="1"/>
  <c r="N394" i="7" s="1"/>
  <c r="K394" i="7"/>
  <c r="J394" i="7"/>
  <c r="AB393" i="7"/>
  <c r="AA393" i="7"/>
  <c r="Z393" i="7"/>
  <c r="AC393" i="7" s="1"/>
  <c r="L393" i="7"/>
  <c r="M393" i="7" s="1"/>
  <c r="N393" i="7" s="1"/>
  <c r="K393" i="7"/>
  <c r="J393" i="7"/>
  <c r="AB392" i="7"/>
  <c r="AA392" i="7"/>
  <c r="Z392" i="7"/>
  <c r="K392" i="7"/>
  <c r="J392" i="7"/>
  <c r="L392" i="7" s="1"/>
  <c r="M392" i="7" s="1"/>
  <c r="N392" i="7" s="1"/>
  <c r="AB390" i="7"/>
  <c r="AA390" i="7"/>
  <c r="Z390" i="7"/>
  <c r="AC390" i="7" s="1"/>
  <c r="K390" i="7"/>
  <c r="J390" i="7"/>
  <c r="L390" i="7" s="1"/>
  <c r="M390" i="7" s="1"/>
  <c r="AB389" i="7"/>
  <c r="AA389" i="7"/>
  <c r="Z389" i="7"/>
  <c r="K389" i="7"/>
  <c r="J389" i="7"/>
  <c r="L389" i="7" s="1"/>
  <c r="M389" i="7" s="1"/>
  <c r="AC388" i="7"/>
  <c r="AB388" i="7"/>
  <c r="AA388" i="7"/>
  <c r="Z388" i="7"/>
  <c r="M388" i="7"/>
  <c r="N388" i="7" s="1"/>
  <c r="K388" i="7"/>
  <c r="L388" i="7" s="1"/>
  <c r="J388" i="7"/>
  <c r="AC387" i="7"/>
  <c r="AB387" i="7"/>
  <c r="AA387" i="7"/>
  <c r="Z387" i="7"/>
  <c r="K387" i="7"/>
  <c r="J387" i="7"/>
  <c r="L387" i="7" s="1"/>
  <c r="M387" i="7" s="1"/>
  <c r="N387" i="7" s="1"/>
  <c r="AB384" i="7"/>
  <c r="AA384" i="7"/>
  <c r="Z384" i="7"/>
  <c r="M384" i="7"/>
  <c r="K384" i="7"/>
  <c r="J384" i="7"/>
  <c r="L384" i="7" s="1"/>
  <c r="AB374" i="7"/>
  <c r="AA374" i="7"/>
  <c r="Z374" i="7"/>
  <c r="AC374" i="7" s="1"/>
  <c r="K374" i="7"/>
  <c r="J374" i="7"/>
  <c r="AC373" i="7"/>
  <c r="AB373" i="7"/>
  <c r="AA373" i="7"/>
  <c r="Z373" i="7"/>
  <c r="K373" i="7"/>
  <c r="L373" i="7" s="1"/>
  <c r="M373" i="7" s="1"/>
  <c r="J373" i="7"/>
  <c r="AB372" i="7"/>
  <c r="AA372" i="7"/>
  <c r="Z372" i="7"/>
  <c r="AC372" i="7" s="1"/>
  <c r="L372" i="7"/>
  <c r="M372" i="7" s="1"/>
  <c r="K372" i="7"/>
  <c r="J372" i="7"/>
  <c r="AB371" i="7"/>
  <c r="AA371" i="7"/>
  <c r="Z371" i="7"/>
  <c r="AC371" i="7" s="1"/>
  <c r="K371" i="7"/>
  <c r="J371" i="7"/>
  <c r="AB367" i="7"/>
  <c r="AA367" i="7"/>
  <c r="Z367" i="7"/>
  <c r="AC367" i="7" s="1"/>
  <c r="N367" i="7"/>
  <c r="K367" i="7"/>
  <c r="J367" i="7"/>
  <c r="L367" i="7" s="1"/>
  <c r="M367" i="7" s="1"/>
  <c r="AC366" i="7"/>
  <c r="AB366" i="7"/>
  <c r="AA366" i="7"/>
  <c r="Z366" i="7"/>
  <c r="K366" i="7"/>
  <c r="L366" i="7" s="1"/>
  <c r="M366" i="7" s="1"/>
  <c r="J366" i="7"/>
  <c r="AC365" i="7"/>
  <c r="AB365" i="7"/>
  <c r="AA365" i="7"/>
  <c r="Z365" i="7"/>
  <c r="K365" i="7"/>
  <c r="L365" i="7" s="1"/>
  <c r="M365" i="7" s="1"/>
  <c r="N365" i="7" s="1"/>
  <c r="J365" i="7"/>
  <c r="AC364" i="7"/>
  <c r="AB364" i="7"/>
  <c r="AA364" i="7"/>
  <c r="Z364" i="7"/>
  <c r="L364" i="7"/>
  <c r="M364" i="7" s="1"/>
  <c r="N364" i="7" s="1"/>
  <c r="K364" i="7"/>
  <c r="J364" i="7"/>
  <c r="AB363" i="7"/>
  <c r="AA363" i="7"/>
  <c r="Z363" i="7"/>
  <c r="K363" i="7"/>
  <c r="J363" i="7"/>
  <c r="L363" i="7" s="1"/>
  <c r="M363" i="7" s="1"/>
  <c r="AB362" i="7"/>
  <c r="AA362" i="7"/>
  <c r="Z362" i="7"/>
  <c r="AC362" i="7" s="1"/>
  <c r="K362" i="7"/>
  <c r="J362" i="7"/>
  <c r="L362" i="7" s="1"/>
  <c r="M362" i="7" s="1"/>
  <c r="AC358" i="7"/>
  <c r="AB358" i="7"/>
  <c r="AA358" i="7"/>
  <c r="Z358" i="7"/>
  <c r="K358" i="7"/>
  <c r="L358" i="7" s="1"/>
  <c r="M358" i="7" s="1"/>
  <c r="J358" i="7"/>
  <c r="AC352" i="7"/>
  <c r="AB352" i="7"/>
  <c r="AA352" i="7"/>
  <c r="Z352" i="7"/>
  <c r="L352" i="7"/>
  <c r="M352" i="7" s="1"/>
  <c r="K352" i="7"/>
  <c r="J352" i="7"/>
  <c r="AB349" i="7"/>
  <c r="AA349" i="7"/>
  <c r="Z349" i="7"/>
  <c r="AC349" i="7" s="1"/>
  <c r="K349" i="7"/>
  <c r="J349" i="7"/>
  <c r="L349" i="7" s="1"/>
  <c r="M349" i="7" s="1"/>
  <c r="N349" i="7" s="1"/>
  <c r="AB347" i="7"/>
  <c r="AA347" i="7"/>
  <c r="Z347" i="7"/>
  <c r="K347" i="7"/>
  <c r="J347" i="7"/>
  <c r="L347" i="7" s="1"/>
  <c r="M347" i="7" s="1"/>
  <c r="AC346" i="7"/>
  <c r="AB346" i="7"/>
  <c r="AA346" i="7"/>
  <c r="Z346" i="7"/>
  <c r="M346" i="7"/>
  <c r="N346" i="7" s="1"/>
  <c r="AB342" i="7"/>
  <c r="AA342" i="7"/>
  <c r="Z342" i="7"/>
  <c r="AC342" i="7" s="1"/>
  <c r="L342" i="7"/>
  <c r="M342" i="7" s="1"/>
  <c r="K342" i="7"/>
  <c r="J342" i="7"/>
  <c r="AC332" i="7"/>
  <c r="AB332" i="7"/>
  <c r="AA332" i="7"/>
  <c r="Z332" i="7"/>
  <c r="K332" i="7"/>
  <c r="J332" i="7"/>
  <c r="AB331" i="7"/>
  <c r="AA331" i="7"/>
  <c r="Z331" i="7"/>
  <c r="K331" i="7"/>
  <c r="J331" i="7"/>
  <c r="L331" i="7" s="1"/>
  <c r="M331" i="7" s="1"/>
  <c r="AC330" i="7"/>
  <c r="AB330" i="7"/>
  <c r="AA330" i="7"/>
  <c r="Z330" i="7"/>
  <c r="K330" i="7"/>
  <c r="L330" i="7" s="1"/>
  <c r="M330" i="7" s="1"/>
  <c r="J330" i="7"/>
  <c r="AB329" i="7"/>
  <c r="AA329" i="7"/>
  <c r="Z329" i="7"/>
  <c r="AC329" i="7" s="1"/>
  <c r="L329" i="7"/>
  <c r="M329" i="7" s="1"/>
  <c r="K329" i="7"/>
  <c r="J329" i="7"/>
  <c r="AC323" i="7"/>
  <c r="AB323" i="7"/>
  <c r="AA323" i="7"/>
  <c r="Z323" i="7"/>
  <c r="K323" i="7"/>
  <c r="J323" i="7"/>
  <c r="AB315" i="7"/>
  <c r="AA315" i="7"/>
  <c r="Z315" i="7"/>
  <c r="K315" i="7"/>
  <c r="J315" i="7"/>
  <c r="L315" i="7" s="1"/>
  <c r="M315" i="7" s="1"/>
  <c r="AC314" i="7"/>
  <c r="AB314" i="7"/>
  <c r="AA314" i="7"/>
  <c r="Z314" i="7"/>
  <c r="K314" i="7"/>
  <c r="J314" i="7"/>
  <c r="AC311" i="7"/>
  <c r="AB311" i="7"/>
  <c r="AA311" i="7"/>
  <c r="Z311" i="7"/>
  <c r="K311" i="7"/>
  <c r="L311" i="7" s="1"/>
  <c r="M311" i="7" s="1"/>
  <c r="N311" i="7" s="1"/>
  <c r="J311" i="7"/>
  <c r="AB310" i="7"/>
  <c r="AA310" i="7"/>
  <c r="Z310" i="7"/>
  <c r="AC310" i="7" s="1"/>
  <c r="K310" i="7"/>
  <c r="J310" i="7"/>
  <c r="L310" i="7" s="1"/>
  <c r="M310" i="7" s="1"/>
  <c r="AB307" i="7"/>
  <c r="AA307" i="7"/>
  <c r="Z307" i="7"/>
  <c r="AC307" i="7" s="1"/>
  <c r="K307" i="7"/>
  <c r="J307" i="7"/>
  <c r="L307" i="7" s="1"/>
  <c r="M307" i="7" s="1"/>
  <c r="AB304" i="7"/>
  <c r="AA304" i="7"/>
  <c r="Z304" i="7"/>
  <c r="K304" i="7"/>
  <c r="J304" i="7"/>
  <c r="L304" i="7" s="1"/>
  <c r="M304" i="7" s="1"/>
  <c r="AC303" i="7"/>
  <c r="AB303" i="7"/>
  <c r="AA303" i="7"/>
  <c r="Z303" i="7"/>
  <c r="M303" i="7"/>
  <c r="N303" i="7" s="1"/>
  <c r="K303" i="7"/>
  <c r="L303" i="7" s="1"/>
  <c r="J303" i="7"/>
  <c r="AC302" i="7"/>
  <c r="AB302" i="7"/>
  <c r="AA302" i="7"/>
  <c r="Z302" i="7"/>
  <c r="M302" i="7"/>
  <c r="N302" i="7" s="1"/>
  <c r="K302" i="7"/>
  <c r="L302" i="7" s="1"/>
  <c r="J302" i="7"/>
  <c r="AC301" i="7"/>
  <c r="AB301" i="7"/>
  <c r="AA301" i="7"/>
  <c r="Z301" i="7"/>
  <c r="K301" i="7"/>
  <c r="J301" i="7"/>
  <c r="L301" i="7" s="1"/>
  <c r="M301" i="7" s="1"/>
  <c r="N301" i="7" s="1"/>
  <c r="AB300" i="7"/>
  <c r="AA300" i="7"/>
  <c r="Z300" i="7"/>
  <c r="K300" i="7"/>
  <c r="J300" i="7"/>
  <c r="L300" i="7" s="1"/>
  <c r="M300" i="7" s="1"/>
  <c r="AB299" i="7"/>
  <c r="AA299" i="7"/>
  <c r="Z299" i="7"/>
  <c r="K299" i="7"/>
  <c r="J299" i="7"/>
  <c r="AC298" i="7"/>
  <c r="AB298" i="7"/>
  <c r="AA298" i="7"/>
  <c r="Z298" i="7"/>
  <c r="M298" i="7"/>
  <c r="K298" i="7"/>
  <c r="L298" i="7" s="1"/>
  <c r="J298" i="7"/>
  <c r="AB297" i="7"/>
  <c r="AA297" i="7"/>
  <c r="Z297" i="7"/>
  <c r="AC297" i="7" s="1"/>
  <c r="K297" i="7"/>
  <c r="J297" i="7"/>
  <c r="L297" i="7" s="1"/>
  <c r="M297" i="7" s="1"/>
  <c r="AB296" i="7"/>
  <c r="AA296" i="7"/>
  <c r="Z296" i="7"/>
  <c r="K296" i="7"/>
  <c r="J296" i="7"/>
  <c r="AB295" i="7"/>
  <c r="AA295" i="7"/>
  <c r="Z295" i="7"/>
  <c r="K295" i="7"/>
  <c r="J295" i="7"/>
  <c r="AC294" i="7"/>
  <c r="AB294" i="7"/>
  <c r="AA294" i="7"/>
  <c r="Z294" i="7"/>
  <c r="M294" i="7"/>
  <c r="K294" i="7"/>
  <c r="L294" i="7" s="1"/>
  <c r="J294" i="7"/>
  <c r="AB293" i="7"/>
  <c r="AA293" i="7"/>
  <c r="Z293" i="7"/>
  <c r="AC293" i="7" s="1"/>
  <c r="L293" i="7"/>
  <c r="M293" i="7" s="1"/>
  <c r="N293" i="7" s="1"/>
  <c r="K293" i="7"/>
  <c r="J293" i="7"/>
  <c r="AB292" i="7"/>
  <c r="AA292" i="7"/>
  <c r="Z292" i="7"/>
  <c r="K292" i="7"/>
  <c r="J292" i="7"/>
  <c r="L292" i="7" s="1"/>
  <c r="M292" i="7" s="1"/>
  <c r="AB291" i="7"/>
  <c r="AA291" i="7"/>
  <c r="Z291" i="7"/>
  <c r="AC291" i="7" s="1"/>
  <c r="K291" i="7"/>
  <c r="J291" i="7"/>
  <c r="AC289" i="7"/>
  <c r="AB289" i="7"/>
  <c r="AA289" i="7"/>
  <c r="Z289" i="7"/>
  <c r="K289" i="7"/>
  <c r="L289" i="7" s="1"/>
  <c r="M289" i="7" s="1"/>
  <c r="N289" i="7" s="1"/>
  <c r="J289" i="7"/>
  <c r="AC288" i="7"/>
  <c r="AB288" i="7"/>
  <c r="AA288" i="7"/>
  <c r="Z288" i="7"/>
  <c r="K288" i="7"/>
  <c r="L288" i="7" s="1"/>
  <c r="M288" i="7" s="1"/>
  <c r="N288" i="7" s="1"/>
  <c r="J288" i="7"/>
  <c r="AB285" i="7"/>
  <c r="AA285" i="7"/>
  <c r="Z285" i="7"/>
  <c r="AC285" i="7" s="1"/>
  <c r="K285" i="7"/>
  <c r="J285" i="7"/>
  <c r="L285" i="7" s="1"/>
  <c r="M285" i="7" s="1"/>
  <c r="AB279" i="7"/>
  <c r="AA279" i="7"/>
  <c r="Z279" i="7"/>
  <c r="AC279" i="7" s="1"/>
  <c r="K279" i="7"/>
  <c r="J279" i="7"/>
  <c r="L279" i="7" s="1"/>
  <c r="M279" i="7" s="1"/>
  <c r="AB278" i="7"/>
  <c r="AA278" i="7"/>
  <c r="Z278" i="7"/>
  <c r="K278" i="7"/>
  <c r="J278" i="7"/>
  <c r="L278" i="7" s="1"/>
  <c r="M278" i="7" s="1"/>
  <c r="N278" i="7" s="1"/>
  <c r="O278" i="7" s="1"/>
  <c r="AC277" i="7"/>
  <c r="AB277" i="7"/>
  <c r="AA277" i="7"/>
  <c r="Z277" i="7"/>
  <c r="M277" i="7"/>
  <c r="N277" i="7" s="1"/>
  <c r="K277" i="7"/>
  <c r="L277" i="7" s="1"/>
  <c r="J277" i="7"/>
  <c r="AC276" i="7"/>
  <c r="AB276" i="7"/>
  <c r="AA276" i="7"/>
  <c r="Z276" i="7"/>
  <c r="K276" i="7"/>
  <c r="J276" i="7"/>
  <c r="L276" i="7" s="1"/>
  <c r="M276" i="7" s="1"/>
  <c r="N276" i="7" s="1"/>
  <c r="AB275" i="7"/>
  <c r="AA275" i="7"/>
  <c r="Z275" i="7"/>
  <c r="M275" i="7"/>
  <c r="N275" i="7" s="1"/>
  <c r="K275" i="7"/>
  <c r="J275" i="7"/>
  <c r="L275" i="7" s="1"/>
  <c r="AB274" i="7"/>
  <c r="AA274" i="7"/>
  <c r="Z274" i="7"/>
  <c r="AC274" i="7" s="1"/>
  <c r="K274" i="7"/>
  <c r="J274" i="7"/>
  <c r="AC272" i="7"/>
  <c r="AB272" i="7"/>
  <c r="AA272" i="7"/>
  <c r="Z272" i="7"/>
  <c r="L272" i="7"/>
  <c r="M272" i="7" s="1"/>
  <c r="N272" i="7" s="1"/>
  <c r="K272" i="7"/>
  <c r="J272" i="7"/>
  <c r="AC270" i="7"/>
  <c r="AB270" i="7"/>
  <c r="AA270" i="7"/>
  <c r="Z270" i="7"/>
  <c r="L270" i="7"/>
  <c r="M270" i="7" s="1"/>
  <c r="N270" i="7" s="1"/>
  <c r="K270" i="7"/>
  <c r="J270" i="7"/>
  <c r="AB269" i="7"/>
  <c r="AA269" i="7"/>
  <c r="AC269" i="7" s="1"/>
  <c r="Z269" i="7"/>
  <c r="K269" i="7"/>
  <c r="J269" i="7"/>
  <c r="L269" i="7" s="1"/>
  <c r="M269" i="7" s="1"/>
  <c r="N269" i="7" s="1"/>
  <c r="AC268" i="7"/>
  <c r="AB268" i="7"/>
  <c r="AA268" i="7"/>
  <c r="Z268" i="7"/>
  <c r="K268" i="7"/>
  <c r="J268" i="7"/>
  <c r="L268" i="7" s="1"/>
  <c r="M268" i="7" s="1"/>
  <c r="N268" i="7" s="1"/>
  <c r="AC267" i="7"/>
  <c r="AB267" i="7"/>
  <c r="AA267" i="7"/>
  <c r="Z267" i="7"/>
  <c r="K267" i="7"/>
  <c r="J267" i="7"/>
  <c r="L267" i="7" s="1"/>
  <c r="M267" i="7" s="1"/>
  <c r="N267" i="7" s="1"/>
  <c r="AB266" i="7"/>
  <c r="AA266" i="7"/>
  <c r="AC266" i="7" s="1"/>
  <c r="Z266" i="7"/>
  <c r="K266" i="7"/>
  <c r="L266" i="7" s="1"/>
  <c r="M266" i="7" s="1"/>
  <c r="N266" i="7" s="1"/>
  <c r="J266" i="7"/>
  <c r="AB265" i="7"/>
  <c r="AA265" i="7"/>
  <c r="Z265" i="7"/>
  <c r="K265" i="7"/>
  <c r="J265" i="7"/>
  <c r="L265" i="7" s="1"/>
  <c r="M265" i="7" s="1"/>
  <c r="N265" i="7" s="1"/>
  <c r="AB264" i="7"/>
  <c r="AA264" i="7"/>
  <c r="Z264" i="7"/>
  <c r="N264" i="7"/>
  <c r="M264" i="7"/>
  <c r="K264" i="7"/>
  <c r="J264" i="7"/>
  <c r="L264" i="7" s="1"/>
  <c r="AB263" i="7"/>
  <c r="AA263" i="7"/>
  <c r="Z263" i="7"/>
  <c r="K263" i="7"/>
  <c r="J263" i="7"/>
  <c r="AB262" i="7"/>
  <c r="AA262" i="7"/>
  <c r="Z262" i="7"/>
  <c r="AC262" i="7" s="1"/>
  <c r="K262" i="7"/>
  <c r="J262" i="7"/>
  <c r="L262" i="7" s="1"/>
  <c r="M262" i="7" s="1"/>
  <c r="N262" i="7" s="1"/>
  <c r="AB261" i="7"/>
  <c r="AA261" i="7"/>
  <c r="Z261" i="7"/>
  <c r="K261" i="7"/>
  <c r="J261" i="7"/>
  <c r="L261" i="7" s="1"/>
  <c r="M261" i="7" s="1"/>
  <c r="N261" i="7" s="1"/>
  <c r="AB260" i="7"/>
  <c r="AA260" i="7"/>
  <c r="Z260" i="7"/>
  <c r="K260" i="7"/>
  <c r="J260" i="7"/>
  <c r="L260" i="7" s="1"/>
  <c r="M260" i="7" s="1"/>
  <c r="N260" i="7" s="1"/>
  <c r="O260" i="7" s="1"/>
  <c r="AC259" i="7"/>
  <c r="AB259" i="7"/>
  <c r="AA259" i="7"/>
  <c r="Z259" i="7"/>
  <c r="M259" i="7"/>
  <c r="N259" i="7" s="1"/>
  <c r="K259" i="7"/>
  <c r="L259" i="7" s="1"/>
  <c r="J259" i="7"/>
  <c r="AC258" i="7"/>
  <c r="AB258" i="7"/>
  <c r="AA258" i="7"/>
  <c r="Z258" i="7"/>
  <c r="K258" i="7"/>
  <c r="J258" i="7"/>
  <c r="L258" i="7" s="1"/>
  <c r="M258" i="7" s="1"/>
  <c r="N258" i="7" s="1"/>
  <c r="AB257" i="7"/>
  <c r="AA257" i="7"/>
  <c r="Z257" i="7"/>
  <c r="AC257" i="7" s="1"/>
  <c r="L257" i="7"/>
  <c r="M257" i="7" s="1"/>
  <c r="K257" i="7"/>
  <c r="J257" i="7"/>
  <c r="AC253" i="7"/>
  <c r="AB253" i="7"/>
  <c r="AA253" i="7"/>
  <c r="Z253" i="7"/>
  <c r="K253" i="7"/>
  <c r="J253" i="7"/>
  <c r="AB252" i="7"/>
  <c r="AA252" i="7"/>
  <c r="Z252" i="7"/>
  <c r="AC252" i="7" s="1"/>
  <c r="K252" i="7"/>
  <c r="J252" i="7"/>
  <c r="L252" i="7" s="1"/>
  <c r="M252" i="7" s="1"/>
  <c r="AC250" i="7"/>
  <c r="AB250" i="7"/>
  <c r="AA250" i="7"/>
  <c r="Z250" i="7"/>
  <c r="K250" i="7"/>
  <c r="L250" i="7" s="1"/>
  <c r="M250" i="7" s="1"/>
  <c r="J250" i="7"/>
  <c r="AB249" i="7"/>
  <c r="AA249" i="7"/>
  <c r="Z249" i="7"/>
  <c r="AC249" i="7" s="1"/>
  <c r="L249" i="7"/>
  <c r="M249" i="7" s="1"/>
  <c r="K249" i="7"/>
  <c r="J249" i="7"/>
  <c r="AC247" i="7"/>
  <c r="AB247" i="7"/>
  <c r="AA247" i="7"/>
  <c r="Z247" i="7"/>
  <c r="K247" i="7"/>
  <c r="J247" i="7"/>
  <c r="AB245" i="7"/>
  <c r="AA245" i="7"/>
  <c r="Z245" i="7"/>
  <c r="AC245" i="7" s="1"/>
  <c r="K245" i="7"/>
  <c r="J245" i="7"/>
  <c r="AC243" i="7"/>
  <c r="AB243" i="7"/>
  <c r="AA243" i="7"/>
  <c r="Z243" i="7"/>
  <c r="K243" i="7"/>
  <c r="L243" i="7" s="1"/>
  <c r="M243" i="7" s="1"/>
  <c r="J243" i="7"/>
  <c r="AC242" i="7"/>
  <c r="AB242" i="7"/>
  <c r="AA242" i="7"/>
  <c r="Z242" i="7"/>
  <c r="M242" i="7"/>
  <c r="L242" i="7"/>
  <c r="K242" i="7"/>
  <c r="J242" i="7"/>
  <c r="AC241" i="7"/>
  <c r="AB241" i="7"/>
  <c r="AA241" i="7"/>
  <c r="Z241" i="7"/>
  <c r="M241" i="7"/>
  <c r="N241" i="7" s="1"/>
  <c r="K241" i="7"/>
  <c r="J241" i="7"/>
  <c r="L241" i="7" s="1"/>
  <c r="AB240" i="7"/>
  <c r="AA240" i="7"/>
  <c r="Z240" i="7"/>
  <c r="K240" i="7"/>
  <c r="L240" i="7" s="1"/>
  <c r="M240" i="7" s="1"/>
  <c r="J240" i="7"/>
  <c r="AB239" i="7"/>
  <c r="AA239" i="7"/>
  <c r="AC239" i="7" s="1"/>
  <c r="Z239" i="7"/>
  <c r="K239" i="7"/>
  <c r="L239" i="7" s="1"/>
  <c r="M239" i="7" s="1"/>
  <c r="J239" i="7"/>
  <c r="AB236" i="7"/>
  <c r="AA236" i="7"/>
  <c r="AC236" i="7" s="1"/>
  <c r="Z236" i="7"/>
  <c r="M236" i="7"/>
  <c r="L236" i="7"/>
  <c r="K236" i="7"/>
  <c r="J236" i="7"/>
  <c r="AC235" i="7"/>
  <c r="AB235" i="7"/>
  <c r="AA235" i="7"/>
  <c r="Z235" i="7"/>
  <c r="M235" i="7"/>
  <c r="N235" i="7" s="1"/>
  <c r="O235" i="7" s="1"/>
  <c r="K235" i="7"/>
  <c r="L235" i="7" s="1"/>
  <c r="J235" i="7"/>
  <c r="AC234" i="7"/>
  <c r="AB234" i="7"/>
  <c r="AA234" i="7"/>
  <c r="Z234" i="7"/>
  <c r="K234" i="7"/>
  <c r="L234" i="7" s="1"/>
  <c r="M234" i="7" s="1"/>
  <c r="N234" i="7" s="1"/>
  <c r="J234" i="7"/>
  <c r="AB233" i="7"/>
  <c r="AA233" i="7"/>
  <c r="AC233" i="7" s="1"/>
  <c r="Z233" i="7"/>
  <c r="K233" i="7"/>
  <c r="L233" i="7" s="1"/>
  <c r="M233" i="7" s="1"/>
  <c r="J233" i="7"/>
  <c r="AB232" i="7"/>
  <c r="AA232" i="7"/>
  <c r="AC232" i="7" s="1"/>
  <c r="Z232" i="7"/>
  <c r="L232" i="7"/>
  <c r="M232" i="7" s="1"/>
  <c r="K232" i="7"/>
  <c r="J232" i="7"/>
  <c r="AC231" i="7"/>
  <c r="AB231" i="7"/>
  <c r="AA231" i="7"/>
  <c r="Z231" i="7"/>
  <c r="M231" i="7"/>
  <c r="N231" i="7" s="1"/>
  <c r="K231" i="7"/>
  <c r="L231" i="7" s="1"/>
  <c r="J231" i="7"/>
  <c r="AC230" i="7"/>
  <c r="AB230" i="7"/>
  <c r="AA230" i="7"/>
  <c r="Z230" i="7"/>
  <c r="K230" i="7"/>
  <c r="L230" i="7" s="1"/>
  <c r="M230" i="7" s="1"/>
  <c r="N230" i="7" s="1"/>
  <c r="J230" i="7"/>
  <c r="AB229" i="7"/>
  <c r="AA229" i="7"/>
  <c r="AC229" i="7" s="1"/>
  <c r="Z229" i="7"/>
  <c r="K229" i="7"/>
  <c r="L229" i="7" s="1"/>
  <c r="M229" i="7" s="1"/>
  <c r="J229" i="7"/>
  <c r="AB228" i="7"/>
  <c r="AA228" i="7"/>
  <c r="AC228" i="7" s="1"/>
  <c r="Z228" i="7"/>
  <c r="L228" i="7"/>
  <c r="M228" i="7" s="1"/>
  <c r="K228" i="7"/>
  <c r="J228" i="7"/>
  <c r="AC227" i="7"/>
  <c r="AB227" i="7"/>
  <c r="AA227" i="7"/>
  <c r="Z227" i="7"/>
  <c r="M227" i="7"/>
  <c r="N227" i="7" s="1"/>
  <c r="K227" i="7"/>
  <c r="L227" i="7" s="1"/>
  <c r="J227" i="7"/>
  <c r="AC226" i="7"/>
  <c r="AB226" i="7"/>
  <c r="AA226" i="7"/>
  <c r="Z226" i="7"/>
  <c r="K226" i="7"/>
  <c r="L226" i="7" s="1"/>
  <c r="M226" i="7" s="1"/>
  <c r="J226" i="7"/>
  <c r="AB225" i="7"/>
  <c r="AA225" i="7"/>
  <c r="AC225" i="7" s="1"/>
  <c r="Z225" i="7"/>
  <c r="K225" i="7"/>
  <c r="L225" i="7" s="1"/>
  <c r="M225" i="7" s="1"/>
  <c r="J225" i="7"/>
  <c r="AB224" i="7"/>
  <c r="AA224" i="7"/>
  <c r="AC224" i="7" s="1"/>
  <c r="Z224" i="7"/>
  <c r="L224" i="7"/>
  <c r="M224" i="7" s="1"/>
  <c r="K224" i="7"/>
  <c r="J224" i="7"/>
  <c r="AC223" i="7"/>
  <c r="AB223" i="7"/>
  <c r="AA223" i="7"/>
  <c r="Z223" i="7"/>
  <c r="M223" i="7"/>
  <c r="K223" i="7"/>
  <c r="L223" i="7" s="1"/>
  <c r="J223" i="7"/>
  <c r="AC221" i="7"/>
  <c r="AB221" i="7"/>
  <c r="AA221" i="7"/>
  <c r="Z221" i="7"/>
  <c r="M221" i="7"/>
  <c r="N221" i="7" s="1"/>
  <c r="AC220" i="7"/>
  <c r="AB220" i="7"/>
  <c r="AA220" i="7"/>
  <c r="Z220" i="7"/>
  <c r="L220" i="7"/>
  <c r="M220" i="7" s="1"/>
  <c r="K220" i="7"/>
  <c r="J220" i="7"/>
  <c r="AC219" i="7"/>
  <c r="AB219" i="7"/>
  <c r="AA219" i="7"/>
  <c r="Z219" i="7"/>
  <c r="K219" i="7"/>
  <c r="J219" i="7"/>
  <c r="L219" i="7" s="1"/>
  <c r="M219" i="7" s="1"/>
  <c r="AB218" i="7"/>
  <c r="AA218" i="7"/>
  <c r="Z218" i="7"/>
  <c r="AC218" i="7" s="1"/>
  <c r="K218" i="7"/>
  <c r="J218" i="7"/>
  <c r="L218" i="7" s="1"/>
  <c r="M218" i="7" s="1"/>
  <c r="N218" i="7" s="1"/>
  <c r="AB217" i="7"/>
  <c r="AA217" i="7"/>
  <c r="Z217" i="7"/>
  <c r="AC217" i="7" s="1"/>
  <c r="L217" i="7"/>
  <c r="M217" i="7" s="1"/>
  <c r="K217" i="7"/>
  <c r="J217" i="7"/>
  <c r="AC216" i="7"/>
  <c r="AB216" i="7"/>
  <c r="AA216" i="7"/>
  <c r="Z216" i="7"/>
  <c r="L216" i="7"/>
  <c r="M216" i="7" s="1"/>
  <c r="K216" i="7"/>
  <c r="J216" i="7"/>
  <c r="AC215" i="7"/>
  <c r="AB215" i="7"/>
  <c r="AA215" i="7"/>
  <c r="Z215" i="7"/>
  <c r="M215" i="7"/>
  <c r="N215" i="7" s="1"/>
  <c r="K215" i="7"/>
  <c r="J215" i="7"/>
  <c r="L215" i="7" s="1"/>
  <c r="AC214" i="7"/>
  <c r="AB214" i="7"/>
  <c r="AA214" i="7"/>
  <c r="Z214" i="7"/>
  <c r="K214" i="7"/>
  <c r="J214" i="7"/>
  <c r="L214" i="7" s="1"/>
  <c r="M214" i="7" s="1"/>
  <c r="AB213" i="7"/>
  <c r="AA213" i="7"/>
  <c r="Z213" i="7"/>
  <c r="AC213" i="7" s="1"/>
  <c r="M213" i="7"/>
  <c r="AB206" i="7"/>
  <c r="AA206" i="7"/>
  <c r="Z206" i="7"/>
  <c r="K206" i="7"/>
  <c r="L206" i="7" s="1"/>
  <c r="M206" i="7" s="1"/>
  <c r="J206" i="7"/>
  <c r="AB205" i="7"/>
  <c r="AA205" i="7"/>
  <c r="AC205" i="7" s="1"/>
  <c r="Z205" i="7"/>
  <c r="K205" i="7"/>
  <c r="L205" i="7" s="1"/>
  <c r="M205" i="7" s="1"/>
  <c r="J205" i="7"/>
  <c r="AB204" i="7"/>
  <c r="AA204" i="7"/>
  <c r="AC204" i="7" s="1"/>
  <c r="Z204" i="7"/>
  <c r="M204" i="7"/>
  <c r="L204" i="7"/>
  <c r="K204" i="7"/>
  <c r="J204" i="7"/>
  <c r="AC198" i="7"/>
  <c r="AB198" i="7"/>
  <c r="AA198" i="7"/>
  <c r="Z198" i="7"/>
  <c r="M198" i="7"/>
  <c r="N198" i="7" s="1"/>
  <c r="K198" i="7"/>
  <c r="J198" i="7"/>
  <c r="L198" i="7" s="1"/>
  <c r="AC197" i="7"/>
  <c r="AB197" i="7"/>
  <c r="AA197" i="7"/>
  <c r="Z197" i="7"/>
  <c r="K197" i="7"/>
  <c r="J197" i="7"/>
  <c r="L197" i="7" s="1"/>
  <c r="M197" i="7" s="1"/>
  <c r="N197" i="7" s="1"/>
  <c r="O197" i="7" s="1"/>
  <c r="AB196" i="7"/>
  <c r="AA196" i="7"/>
  <c r="Z196" i="7"/>
  <c r="AC196" i="7" s="1"/>
  <c r="L196" i="7"/>
  <c r="M196" i="7" s="1"/>
  <c r="N196" i="7" s="1"/>
  <c r="K196" i="7"/>
  <c r="J196" i="7"/>
  <c r="AB194" i="7"/>
  <c r="AA194" i="7"/>
  <c r="AC194" i="7" s="1"/>
  <c r="Z194" i="7"/>
  <c r="L194" i="7"/>
  <c r="M194" i="7" s="1"/>
  <c r="K194" i="7"/>
  <c r="J194" i="7"/>
  <c r="AC193" i="7"/>
  <c r="AB193" i="7"/>
  <c r="AA193" i="7"/>
  <c r="Z193" i="7"/>
  <c r="M193" i="7"/>
  <c r="K193" i="7"/>
  <c r="J193" i="7"/>
  <c r="L193" i="7" s="1"/>
  <c r="AB192" i="7"/>
  <c r="AA192" i="7"/>
  <c r="Z192" i="7"/>
  <c r="AC192" i="7" s="1"/>
  <c r="K192" i="7"/>
  <c r="J192" i="7"/>
  <c r="L192" i="7" s="1"/>
  <c r="M192" i="7" s="1"/>
  <c r="N192" i="7" s="1"/>
  <c r="AB190" i="7"/>
  <c r="AA190" i="7"/>
  <c r="Z190" i="7"/>
  <c r="AC190" i="7" s="1"/>
  <c r="L190" i="7"/>
  <c r="M190" i="7" s="1"/>
  <c r="K190" i="7"/>
  <c r="J190" i="7"/>
  <c r="AB189" i="7"/>
  <c r="AA189" i="7"/>
  <c r="AC189" i="7" s="1"/>
  <c r="Z189" i="7"/>
  <c r="L189" i="7"/>
  <c r="M189" i="7" s="1"/>
  <c r="K189" i="7"/>
  <c r="J189" i="7"/>
  <c r="AC188" i="7"/>
  <c r="AB188" i="7"/>
  <c r="AA188" i="7"/>
  <c r="Z188" i="7"/>
  <c r="K188" i="7"/>
  <c r="J188" i="7"/>
  <c r="L188" i="7" s="1"/>
  <c r="M188" i="7" s="1"/>
  <c r="N188" i="7" s="1"/>
  <c r="AC187" i="7"/>
  <c r="AB187" i="7"/>
  <c r="AA187" i="7"/>
  <c r="Z187" i="7"/>
  <c r="K187" i="7"/>
  <c r="J187" i="7"/>
  <c r="L187" i="7" s="1"/>
  <c r="M187" i="7" s="1"/>
  <c r="AB186" i="7"/>
  <c r="AA186" i="7"/>
  <c r="Z186" i="7"/>
  <c r="AC186" i="7" s="1"/>
  <c r="L186" i="7"/>
  <c r="M186" i="7" s="1"/>
  <c r="N186" i="7" s="1"/>
  <c r="K186" i="7"/>
  <c r="J186" i="7"/>
  <c r="AB185" i="7"/>
  <c r="AA185" i="7"/>
  <c r="AC185" i="7" s="1"/>
  <c r="Z185" i="7"/>
  <c r="L185" i="7"/>
  <c r="M185" i="7" s="1"/>
  <c r="K185" i="7"/>
  <c r="J185" i="7"/>
  <c r="AC184" i="7"/>
  <c r="AB184" i="7"/>
  <c r="AA184" i="7"/>
  <c r="Z184" i="7"/>
  <c r="K184" i="7"/>
  <c r="J184" i="7"/>
  <c r="L184" i="7" s="1"/>
  <c r="M184" i="7" s="1"/>
  <c r="AC183" i="7"/>
  <c r="AB183" i="7"/>
  <c r="AA183" i="7"/>
  <c r="Z183" i="7"/>
  <c r="K183" i="7"/>
  <c r="J183" i="7"/>
  <c r="L183" i="7" s="1"/>
  <c r="M183" i="7" s="1"/>
  <c r="N183" i="7" s="1"/>
  <c r="O183" i="7" s="1"/>
  <c r="AB182" i="7"/>
  <c r="AA182" i="7"/>
  <c r="Z182" i="7"/>
  <c r="AC182" i="7" s="1"/>
  <c r="L182" i="7"/>
  <c r="M182" i="7" s="1"/>
  <c r="K182" i="7"/>
  <c r="J182" i="7"/>
  <c r="AB181" i="7"/>
  <c r="AA181" i="7"/>
  <c r="Z181" i="7"/>
  <c r="K181" i="7"/>
  <c r="L181" i="7" s="1"/>
  <c r="M181" i="7" s="1"/>
  <c r="J181" i="7"/>
  <c r="AB180" i="7"/>
  <c r="AA180" i="7"/>
  <c r="Z180" i="7"/>
  <c r="AC180" i="7" s="1"/>
  <c r="K180" i="7"/>
  <c r="J180" i="7"/>
  <c r="AB179" i="7"/>
  <c r="AA179" i="7"/>
  <c r="Z179" i="7"/>
  <c r="AC179" i="7" s="1"/>
  <c r="K179" i="7"/>
  <c r="J179" i="7"/>
  <c r="L179" i="7" s="1"/>
  <c r="M179" i="7" s="1"/>
  <c r="N179" i="7" s="1"/>
  <c r="O179" i="7" s="1"/>
  <c r="AB178" i="7"/>
  <c r="AA178" i="7"/>
  <c r="Z178" i="7"/>
  <c r="AC178" i="7" s="1"/>
  <c r="L178" i="7"/>
  <c r="M178" i="7" s="1"/>
  <c r="K178" i="7"/>
  <c r="J178" i="7"/>
  <c r="AB177" i="7"/>
  <c r="AA177" i="7"/>
  <c r="Z177" i="7"/>
  <c r="K177" i="7"/>
  <c r="L177" i="7" s="1"/>
  <c r="M177" i="7" s="1"/>
  <c r="J177" i="7"/>
  <c r="AB176" i="7"/>
  <c r="AA176" i="7"/>
  <c r="Z176" i="7"/>
  <c r="AC176" i="7" s="1"/>
  <c r="K176" i="7"/>
  <c r="J176" i="7"/>
  <c r="AB175" i="7"/>
  <c r="AA175" i="7"/>
  <c r="Z175" i="7"/>
  <c r="AC175" i="7" s="1"/>
  <c r="K175" i="7"/>
  <c r="J175" i="7"/>
  <c r="L175" i="7" s="1"/>
  <c r="M175" i="7" s="1"/>
  <c r="N175" i="7" s="1"/>
  <c r="O175" i="7" s="1"/>
  <c r="AB174" i="7"/>
  <c r="AA174" i="7"/>
  <c r="Z174" i="7"/>
  <c r="AC174" i="7" s="1"/>
  <c r="L174" i="7"/>
  <c r="M174" i="7" s="1"/>
  <c r="K174" i="7"/>
  <c r="J174" i="7"/>
  <c r="AB173" i="7"/>
  <c r="AA173" i="7"/>
  <c r="AC173" i="7" s="1"/>
  <c r="Z173" i="7"/>
  <c r="M173" i="7"/>
  <c r="L173" i="7"/>
  <c r="K173" i="7"/>
  <c r="J173" i="7"/>
  <c r="AC172" i="7"/>
  <c r="AB172" i="7"/>
  <c r="AA172" i="7"/>
  <c r="Z172" i="7"/>
  <c r="M172" i="7"/>
  <c r="N172" i="7" s="1"/>
  <c r="K172" i="7"/>
  <c r="J172" i="7"/>
  <c r="L172" i="7" s="1"/>
  <c r="AC169" i="7"/>
  <c r="AB169" i="7"/>
  <c r="AA169" i="7"/>
  <c r="Z169" i="7"/>
  <c r="K169" i="7"/>
  <c r="J169" i="7"/>
  <c r="L169" i="7" s="1"/>
  <c r="M169" i="7" s="1"/>
  <c r="N169" i="7" s="1"/>
  <c r="O169" i="7" s="1"/>
  <c r="AB168" i="7"/>
  <c r="AA168" i="7"/>
  <c r="Z168" i="7"/>
  <c r="AC168" i="7" s="1"/>
  <c r="N168" i="7"/>
  <c r="L168" i="7"/>
  <c r="M168" i="7" s="1"/>
  <c r="K168" i="7"/>
  <c r="J168" i="7"/>
  <c r="AB167" i="7"/>
  <c r="AA167" i="7"/>
  <c r="AC167" i="7" s="1"/>
  <c r="Z167" i="7"/>
  <c r="L167" i="7"/>
  <c r="M167" i="7" s="1"/>
  <c r="K167" i="7"/>
  <c r="J167" i="7"/>
  <c r="AC166" i="7"/>
  <c r="AB166" i="7"/>
  <c r="AA166" i="7"/>
  <c r="Z166" i="7"/>
  <c r="M166" i="7"/>
  <c r="K166" i="7"/>
  <c r="J166" i="7"/>
  <c r="L166" i="7" s="1"/>
  <c r="AB165" i="7"/>
  <c r="AA165" i="7"/>
  <c r="Z165" i="7"/>
  <c r="AC165" i="7" s="1"/>
  <c r="K165" i="7"/>
  <c r="J165" i="7"/>
  <c r="L165" i="7" s="1"/>
  <c r="M165" i="7" s="1"/>
  <c r="N165" i="7" s="1"/>
  <c r="AB161" i="7"/>
  <c r="AA161" i="7"/>
  <c r="Z161" i="7"/>
  <c r="AC161" i="7" s="1"/>
  <c r="L161" i="7"/>
  <c r="M161" i="7" s="1"/>
  <c r="K161" i="7"/>
  <c r="J161" i="7"/>
  <c r="AB158" i="7"/>
  <c r="AA158" i="7"/>
  <c r="AC158" i="7" s="1"/>
  <c r="Z158" i="7"/>
  <c r="L158" i="7"/>
  <c r="M158" i="7" s="1"/>
  <c r="K158" i="7"/>
  <c r="J158" i="7"/>
  <c r="AC157" i="7"/>
  <c r="AB157" i="7"/>
  <c r="AA157" i="7"/>
  <c r="Z157" i="7"/>
  <c r="K157" i="7"/>
  <c r="J157" i="7"/>
  <c r="L157" i="7" s="1"/>
  <c r="M157" i="7" s="1"/>
  <c r="N157" i="7" s="1"/>
  <c r="AC156" i="7"/>
  <c r="AB156" i="7"/>
  <c r="AA156" i="7"/>
  <c r="Z156" i="7"/>
  <c r="K156" i="7"/>
  <c r="J156" i="7"/>
  <c r="L156" i="7" s="1"/>
  <c r="M156" i="7" s="1"/>
  <c r="AB155" i="7"/>
  <c r="AA155" i="7"/>
  <c r="Z155" i="7"/>
  <c r="AC155" i="7" s="1"/>
  <c r="L155" i="7"/>
  <c r="M155" i="7" s="1"/>
  <c r="N155" i="7" s="1"/>
  <c r="K155" i="7"/>
  <c r="J155" i="7"/>
  <c r="AB153" i="7"/>
  <c r="AA153" i="7"/>
  <c r="AC153" i="7" s="1"/>
  <c r="Z153" i="7"/>
  <c r="L153" i="7"/>
  <c r="M153" i="7" s="1"/>
  <c r="K153" i="7"/>
  <c r="J153" i="7"/>
  <c r="AC152" i="7"/>
  <c r="AB152" i="7"/>
  <c r="AA152" i="7"/>
  <c r="Z152" i="7"/>
  <c r="M152" i="7"/>
  <c r="K152" i="7"/>
  <c r="L152" i="7" s="1"/>
  <c r="J152" i="7"/>
  <c r="AB151" i="7"/>
  <c r="AA151" i="7"/>
  <c r="Z151" i="7"/>
  <c r="AC151" i="7" s="1"/>
  <c r="K151" i="7"/>
  <c r="J151" i="7"/>
  <c r="L151" i="7" s="1"/>
  <c r="M151" i="7" s="1"/>
  <c r="AB147" i="7"/>
  <c r="AA147" i="7"/>
  <c r="Z147" i="7"/>
  <c r="K147" i="7"/>
  <c r="J147" i="7"/>
  <c r="L147" i="7" s="1"/>
  <c r="M147" i="7" s="1"/>
  <c r="N147" i="7" s="1"/>
  <c r="AB143" i="7"/>
  <c r="AA143" i="7"/>
  <c r="Z143" i="7"/>
  <c r="AC143" i="7" s="1"/>
  <c r="K143" i="7"/>
  <c r="J143" i="7"/>
  <c r="L143" i="7" s="1"/>
  <c r="M143" i="7" s="1"/>
  <c r="N143" i="7" s="1"/>
  <c r="O143" i="7" s="1"/>
  <c r="AC142" i="7"/>
  <c r="AB142" i="7"/>
  <c r="AA142" i="7"/>
  <c r="Z142" i="7"/>
  <c r="K142" i="7"/>
  <c r="L142" i="7" s="1"/>
  <c r="M142" i="7" s="1"/>
  <c r="N142" i="7" s="1"/>
  <c r="J142" i="7"/>
  <c r="AC141" i="7"/>
  <c r="AB141" i="7"/>
  <c r="AA141" i="7"/>
  <c r="Z141" i="7"/>
  <c r="K141" i="7"/>
  <c r="J141" i="7"/>
  <c r="L141" i="7" s="1"/>
  <c r="M141" i="7" s="1"/>
  <c r="AB140" i="7"/>
  <c r="AA140" i="7"/>
  <c r="Z140" i="7"/>
  <c r="K140" i="7"/>
  <c r="J140" i="7"/>
  <c r="L140" i="7" s="1"/>
  <c r="M140" i="7" s="1"/>
  <c r="AB139" i="7"/>
  <c r="AA139" i="7"/>
  <c r="Z139" i="7"/>
  <c r="AC139" i="7" s="1"/>
  <c r="K139" i="7"/>
  <c r="J139" i="7"/>
  <c r="L139" i="7" s="1"/>
  <c r="M139" i="7" s="1"/>
  <c r="N139" i="7" s="1"/>
  <c r="AC138" i="7"/>
  <c r="AB138" i="7"/>
  <c r="AA138" i="7"/>
  <c r="Z138" i="7"/>
  <c r="M138" i="7"/>
  <c r="N138" i="7" s="1"/>
  <c r="AB137" i="7"/>
  <c r="AA137" i="7"/>
  <c r="Z137" i="7"/>
  <c r="AC137" i="7" s="1"/>
  <c r="M137" i="7"/>
  <c r="N137" i="7" s="1"/>
  <c r="AB131" i="7"/>
  <c r="AA131" i="7"/>
  <c r="AC131" i="7" s="1"/>
  <c r="Z131" i="7"/>
  <c r="L131" i="7"/>
  <c r="M131" i="7" s="1"/>
  <c r="K131" i="7"/>
  <c r="J131" i="7"/>
  <c r="M130" i="7"/>
  <c r="N130" i="7" s="1"/>
  <c r="O130" i="7" s="1"/>
  <c r="AC129" i="7"/>
  <c r="AB129" i="7"/>
  <c r="AA129" i="7"/>
  <c r="Z129" i="7"/>
  <c r="L129" i="7"/>
  <c r="M129" i="7" s="1"/>
  <c r="K129" i="7"/>
  <c r="J129" i="7"/>
  <c r="AC128" i="7"/>
  <c r="AB128" i="7"/>
  <c r="AA128" i="7"/>
  <c r="Z128" i="7"/>
  <c r="N128" i="7"/>
  <c r="M128" i="7"/>
  <c r="K128" i="7"/>
  <c r="J128" i="7"/>
  <c r="L128" i="7" s="1"/>
  <c r="AB126" i="7"/>
  <c r="AA126" i="7"/>
  <c r="Z126" i="7"/>
  <c r="L126" i="7"/>
  <c r="M126" i="7" s="1"/>
  <c r="K126" i="7"/>
  <c r="J126" i="7"/>
  <c r="AB124" i="7"/>
  <c r="AA124" i="7"/>
  <c r="AC124" i="7" s="1"/>
  <c r="Z124" i="7"/>
  <c r="L124" i="7"/>
  <c r="M124" i="7" s="1"/>
  <c r="K124" i="7"/>
  <c r="J124" i="7"/>
  <c r="AC123" i="7"/>
  <c r="AB123" i="7"/>
  <c r="AA123" i="7"/>
  <c r="Z123" i="7"/>
  <c r="K123" i="7"/>
  <c r="J123" i="7"/>
  <c r="L123" i="7" s="1"/>
  <c r="M123" i="7" s="1"/>
  <c r="AB122" i="7"/>
  <c r="AA122" i="7"/>
  <c r="Z122" i="7"/>
  <c r="AC122" i="7" s="1"/>
  <c r="K122" i="7"/>
  <c r="J122" i="7"/>
  <c r="L122" i="7" s="1"/>
  <c r="M122" i="7" s="1"/>
  <c r="N122" i="7" s="1"/>
  <c r="O122" i="7" s="1"/>
  <c r="AB114" i="7"/>
  <c r="AA114" i="7"/>
  <c r="AC114" i="7" s="1"/>
  <c r="Z114" i="7"/>
  <c r="K114" i="7"/>
  <c r="L114" i="7" s="1"/>
  <c r="M114" i="7" s="1"/>
  <c r="J114" i="7"/>
  <c r="AC113" i="7"/>
  <c r="AB113" i="7"/>
  <c r="AA113" i="7"/>
  <c r="Z113" i="7"/>
  <c r="L113" i="7"/>
  <c r="M113" i="7" s="1"/>
  <c r="K113" i="7"/>
  <c r="J113" i="7"/>
  <c r="AB112" i="7"/>
  <c r="AA112" i="7"/>
  <c r="Z112" i="7"/>
  <c r="AC112" i="7" s="1"/>
  <c r="K112" i="7"/>
  <c r="J112" i="7"/>
  <c r="L112" i="7" s="1"/>
  <c r="M112" i="7" s="1"/>
  <c r="AB110" i="7"/>
  <c r="AA110" i="7"/>
  <c r="Z110" i="7"/>
  <c r="AC110" i="7" s="1"/>
  <c r="K110" i="7"/>
  <c r="J110" i="7"/>
  <c r="L110" i="7" s="1"/>
  <c r="M110" i="7" s="1"/>
  <c r="AB109" i="7"/>
  <c r="AA109" i="7"/>
  <c r="AC109" i="7" s="1"/>
  <c r="Z109" i="7"/>
  <c r="K109" i="7"/>
  <c r="L109" i="7" s="1"/>
  <c r="M109" i="7" s="1"/>
  <c r="J109" i="7"/>
  <c r="AC107" i="7"/>
  <c r="AB107" i="7"/>
  <c r="AA107" i="7"/>
  <c r="Z107" i="7"/>
  <c r="L107" i="7"/>
  <c r="M107" i="7" s="1"/>
  <c r="K107" i="7"/>
  <c r="J107" i="7"/>
  <c r="AB106" i="7"/>
  <c r="AA106" i="7"/>
  <c r="Z106" i="7"/>
  <c r="AC106" i="7" s="1"/>
  <c r="K106" i="7"/>
  <c r="J106" i="7"/>
  <c r="L106" i="7" s="1"/>
  <c r="M106" i="7" s="1"/>
  <c r="AB105" i="7"/>
  <c r="AA105" i="7"/>
  <c r="Z105" i="7"/>
  <c r="AC105" i="7" s="1"/>
  <c r="K105" i="7"/>
  <c r="J105" i="7"/>
  <c r="L105" i="7" s="1"/>
  <c r="M105" i="7" s="1"/>
  <c r="N105" i="7" s="1"/>
  <c r="O105" i="7" s="1"/>
  <c r="AB102" i="7"/>
  <c r="AA102" i="7"/>
  <c r="AC102" i="7" s="1"/>
  <c r="Z102" i="7"/>
  <c r="K102" i="7"/>
  <c r="L102" i="7" s="1"/>
  <c r="M102" i="7" s="1"/>
  <c r="J102" i="7"/>
  <c r="AC101" i="7"/>
  <c r="AB101" i="7"/>
  <c r="AA101" i="7"/>
  <c r="Z101" i="7"/>
  <c r="L101" i="7"/>
  <c r="M101" i="7" s="1"/>
  <c r="K101" i="7"/>
  <c r="J101" i="7"/>
  <c r="AC99" i="7"/>
  <c r="AB99" i="7"/>
  <c r="AA99" i="7"/>
  <c r="Z99" i="7"/>
  <c r="K99" i="7"/>
  <c r="J99" i="7"/>
  <c r="L99" i="7" s="1"/>
  <c r="M99" i="7" s="1"/>
  <c r="AB91" i="7"/>
  <c r="AA91" i="7"/>
  <c r="Z91" i="7"/>
  <c r="AC91" i="7" s="1"/>
  <c r="K91" i="7"/>
  <c r="J91" i="7"/>
  <c r="L91" i="7" s="1"/>
  <c r="M91" i="7" s="1"/>
  <c r="N91" i="7" s="1"/>
  <c r="O91" i="7" s="1"/>
  <c r="AB90" i="7"/>
  <c r="AA90" i="7"/>
  <c r="AC90" i="7" s="1"/>
  <c r="Z90" i="7"/>
  <c r="K90" i="7"/>
  <c r="L90" i="7" s="1"/>
  <c r="M90" i="7" s="1"/>
  <c r="J90" i="7"/>
  <c r="AC89" i="7"/>
  <c r="AB89" i="7"/>
  <c r="AA89" i="7"/>
  <c r="Z89" i="7"/>
  <c r="L89" i="7"/>
  <c r="M89" i="7" s="1"/>
  <c r="K89" i="7"/>
  <c r="J89" i="7"/>
  <c r="AC88" i="7"/>
  <c r="AB88" i="7"/>
  <c r="AA88" i="7"/>
  <c r="Z88" i="7"/>
  <c r="K88" i="7"/>
  <c r="J88" i="7"/>
  <c r="L88" i="7" s="1"/>
  <c r="M88" i="7" s="1"/>
  <c r="AB87" i="7"/>
  <c r="AA87" i="7"/>
  <c r="Z87" i="7"/>
  <c r="AC87" i="7" s="1"/>
  <c r="K87" i="7"/>
  <c r="J87" i="7"/>
  <c r="L87" i="7" s="1"/>
  <c r="M87" i="7" s="1"/>
  <c r="N87" i="7" s="1"/>
  <c r="O87" i="7" s="1"/>
  <c r="AB82" i="7"/>
  <c r="AA82" i="7"/>
  <c r="AC82" i="7" s="1"/>
  <c r="Z82" i="7"/>
  <c r="K82" i="7"/>
  <c r="L82" i="7" s="1"/>
  <c r="M82" i="7" s="1"/>
  <c r="J82" i="7"/>
  <c r="AC81" i="7"/>
  <c r="AB81" i="7"/>
  <c r="AA81" i="7"/>
  <c r="Z81" i="7"/>
  <c r="L81" i="7"/>
  <c r="M81" i="7" s="1"/>
  <c r="K81" i="7"/>
  <c r="J81" i="7"/>
  <c r="AB80" i="7"/>
  <c r="AA80" i="7"/>
  <c r="Z80" i="7"/>
  <c r="AC80" i="7" s="1"/>
  <c r="K80" i="7"/>
  <c r="J80" i="7"/>
  <c r="L80" i="7" s="1"/>
  <c r="M80" i="7" s="1"/>
  <c r="AB79" i="7"/>
  <c r="AA79" i="7"/>
  <c r="Z79" i="7"/>
  <c r="AC79" i="7" s="1"/>
  <c r="K79" i="7"/>
  <c r="J79" i="7"/>
  <c r="L79" i="7" s="1"/>
  <c r="M79" i="7" s="1"/>
  <c r="N79" i="7" s="1"/>
  <c r="O79" i="7" s="1"/>
  <c r="AB72" i="7"/>
  <c r="AA72" i="7"/>
  <c r="AC72" i="7" s="1"/>
  <c r="Z72" i="7"/>
  <c r="K72" i="7"/>
  <c r="L72" i="7" s="1"/>
  <c r="M72" i="7" s="1"/>
  <c r="J72" i="7"/>
  <c r="AC70" i="7"/>
  <c r="AB70" i="7"/>
  <c r="AA70" i="7"/>
  <c r="Z70" i="7"/>
  <c r="L70" i="7"/>
  <c r="M70" i="7" s="1"/>
  <c r="K70" i="7"/>
  <c r="J70" i="7"/>
  <c r="AB68" i="7"/>
  <c r="AA68" i="7"/>
  <c r="Z68" i="7"/>
  <c r="AC68" i="7" s="1"/>
  <c r="K68" i="7"/>
  <c r="J68" i="7"/>
  <c r="L68" i="7" s="1"/>
  <c r="M68" i="7" s="1"/>
  <c r="AB67" i="7"/>
  <c r="AA67" i="7"/>
  <c r="Z67" i="7"/>
  <c r="AC67" i="7" s="1"/>
  <c r="N67" i="7"/>
  <c r="O67" i="7" s="1"/>
  <c r="K67" i="7"/>
  <c r="J67" i="7"/>
  <c r="L67" i="7" s="1"/>
  <c r="M67" i="7" s="1"/>
  <c r="AB66" i="7"/>
  <c r="AA66" i="7"/>
  <c r="AC66" i="7" s="1"/>
  <c r="Z66" i="7"/>
  <c r="K66" i="7"/>
  <c r="L66" i="7" s="1"/>
  <c r="M66" i="7" s="1"/>
  <c r="J66" i="7"/>
  <c r="AC65" i="7"/>
  <c r="AB65" i="7"/>
  <c r="AA65" i="7"/>
  <c r="Z65" i="7"/>
  <c r="L65" i="7"/>
  <c r="M65" i="7" s="1"/>
  <c r="K65" i="7"/>
  <c r="J65" i="7"/>
  <c r="AC64" i="7"/>
  <c r="AB64" i="7"/>
  <c r="AA64" i="7"/>
  <c r="Z64" i="7"/>
  <c r="K64" i="7"/>
  <c r="J64" i="7"/>
  <c r="L64" i="7" s="1"/>
  <c r="M64" i="7" s="1"/>
  <c r="AB63" i="7"/>
  <c r="AA63" i="7"/>
  <c r="Z63" i="7"/>
  <c r="AC63" i="7" s="1"/>
  <c r="N63" i="7"/>
  <c r="O63" i="7" s="1"/>
  <c r="K63" i="7"/>
  <c r="J63" i="7"/>
  <c r="L63" i="7" s="1"/>
  <c r="M63" i="7" s="1"/>
  <c r="AB62" i="7"/>
  <c r="AA62" i="7"/>
  <c r="AC62" i="7" s="1"/>
  <c r="Z62" i="7"/>
  <c r="K62" i="7"/>
  <c r="L62" i="7" s="1"/>
  <c r="M62" i="7" s="1"/>
  <c r="J62" i="7"/>
  <c r="AC61" i="7"/>
  <c r="AB61" i="7"/>
  <c r="AA61" i="7"/>
  <c r="Z61" i="7"/>
  <c r="L61" i="7"/>
  <c r="M61" i="7" s="1"/>
  <c r="K61" i="7"/>
  <c r="J61" i="7"/>
  <c r="AC60" i="7"/>
  <c r="AB60" i="7"/>
  <c r="AA60" i="7"/>
  <c r="Z60" i="7"/>
  <c r="K60" i="7"/>
  <c r="J60" i="7"/>
  <c r="L60" i="7" s="1"/>
  <c r="M60" i="7" s="1"/>
  <c r="AB59" i="7"/>
  <c r="AA59" i="7"/>
  <c r="Z59" i="7"/>
  <c r="AC59" i="7" s="1"/>
  <c r="N59" i="7"/>
  <c r="O59" i="7" s="1"/>
  <c r="K59" i="7"/>
  <c r="J59" i="7"/>
  <c r="L59" i="7" s="1"/>
  <c r="M59" i="7" s="1"/>
  <c r="AB56" i="7"/>
  <c r="AA56" i="7"/>
  <c r="AC56" i="7" s="1"/>
  <c r="Z56" i="7"/>
  <c r="K56" i="7"/>
  <c r="L56" i="7" s="1"/>
  <c r="M56" i="7" s="1"/>
  <c r="J56" i="7"/>
  <c r="AC55" i="7"/>
  <c r="AB55" i="7"/>
  <c r="AA55" i="7"/>
  <c r="Z55" i="7"/>
  <c r="L55" i="7"/>
  <c r="M55" i="7" s="1"/>
  <c r="K55" i="7"/>
  <c r="J55" i="7"/>
  <c r="AB54" i="7"/>
  <c r="AA54" i="7"/>
  <c r="Z54" i="7"/>
  <c r="AC54" i="7" s="1"/>
  <c r="K54" i="7"/>
  <c r="J54" i="7"/>
  <c r="L54" i="7" s="1"/>
  <c r="M54" i="7" s="1"/>
  <c r="AB53" i="7"/>
  <c r="AA53" i="7"/>
  <c r="Z53" i="7"/>
  <c r="AC53" i="7" s="1"/>
  <c r="K53" i="7"/>
  <c r="J53" i="7"/>
  <c r="L53" i="7" s="1"/>
  <c r="M53" i="7" s="1"/>
  <c r="N53" i="7" s="1"/>
  <c r="O53" i="7" s="1"/>
  <c r="AB52" i="7"/>
  <c r="AA52" i="7"/>
  <c r="AC52" i="7" s="1"/>
  <c r="Z52" i="7"/>
  <c r="K52" i="7"/>
  <c r="L52" i="7" s="1"/>
  <c r="M52" i="7" s="1"/>
  <c r="J52" i="7"/>
  <c r="AC51" i="7"/>
  <c r="AB51" i="7"/>
  <c r="AA51" i="7"/>
  <c r="Z51" i="7"/>
  <c r="L51" i="7"/>
  <c r="M51" i="7" s="1"/>
  <c r="K51" i="7"/>
  <c r="J51" i="7"/>
  <c r="AC50" i="7"/>
  <c r="AB50" i="7"/>
  <c r="AA50" i="7"/>
  <c r="Z50" i="7"/>
  <c r="K50" i="7"/>
  <c r="J50" i="7"/>
  <c r="L50" i="7" s="1"/>
  <c r="M50" i="7" s="1"/>
  <c r="AB47" i="7"/>
  <c r="AA47" i="7"/>
  <c r="Z47" i="7"/>
  <c r="AC47" i="7" s="1"/>
  <c r="K47" i="7"/>
  <c r="J47" i="7"/>
  <c r="L47" i="7" s="1"/>
  <c r="M47" i="7" s="1"/>
  <c r="N47" i="7" s="1"/>
  <c r="O47" i="7" s="1"/>
  <c r="AB46" i="7"/>
  <c r="AA46" i="7"/>
  <c r="AC46" i="7" s="1"/>
  <c r="Z46" i="7"/>
  <c r="K46" i="7"/>
  <c r="L46" i="7" s="1"/>
  <c r="M46" i="7" s="1"/>
  <c r="J46" i="7"/>
  <c r="K45" i="7"/>
  <c r="J45" i="7"/>
  <c r="L45" i="7" s="1"/>
  <c r="AB44" i="7"/>
  <c r="AA44" i="7"/>
  <c r="AC44" i="7" s="1"/>
  <c r="Z44" i="7"/>
  <c r="K44" i="7"/>
  <c r="L44" i="7" s="1"/>
  <c r="M44" i="7" s="1"/>
  <c r="J44" i="7"/>
  <c r="AH43" i="7"/>
  <c r="AG43" i="7"/>
  <c r="AF43" i="7"/>
  <c r="AE43" i="7"/>
  <c r="AH42" i="7"/>
  <c r="AG42" i="7"/>
  <c r="AF42" i="7"/>
  <c r="AE42" i="7"/>
  <c r="AH41" i="7"/>
  <c r="AG41" i="7"/>
  <c r="AF41" i="7"/>
  <c r="AE41" i="7"/>
  <c r="AH40" i="7"/>
  <c r="AG40" i="7"/>
  <c r="AF40" i="7"/>
  <c r="AE40" i="7"/>
  <c r="AH39" i="7"/>
  <c r="AG39" i="7"/>
  <c r="AF39" i="7"/>
  <c r="AE39" i="7"/>
  <c r="AH38" i="7"/>
  <c r="AG38" i="7"/>
  <c r="AF38" i="7"/>
  <c r="AE38" i="7"/>
  <c r="AH37" i="7"/>
  <c r="AG37" i="7"/>
  <c r="AF37" i="7"/>
  <c r="AE37" i="7"/>
  <c r="AH36" i="7"/>
  <c r="AG36" i="7"/>
  <c r="AF36" i="7"/>
  <c r="AE36" i="7"/>
  <c r="AH35" i="7"/>
  <c r="AG35" i="7"/>
  <c r="AF35" i="7"/>
  <c r="AE35" i="7"/>
  <c r="AH34" i="7"/>
  <c r="AG34" i="7"/>
  <c r="AF34" i="7"/>
  <c r="AE34" i="7"/>
  <c r="AH33" i="7"/>
  <c r="AG33" i="7"/>
  <c r="AF33" i="7"/>
  <c r="AE33" i="7"/>
  <c r="AH32" i="7"/>
  <c r="AG32" i="7"/>
  <c r="AF32" i="7"/>
  <c r="AE32" i="7"/>
  <c r="AH31" i="7"/>
  <c r="AG31" i="7"/>
  <c r="AF31" i="7"/>
  <c r="AE31" i="7"/>
  <c r="AH30" i="7"/>
  <c r="AG30" i="7"/>
  <c r="AF30" i="7"/>
  <c r="AE30" i="7"/>
  <c r="AH29" i="7"/>
  <c r="AG29" i="7"/>
  <c r="AF29" i="7"/>
  <c r="AE29" i="7"/>
  <c r="AH28" i="7"/>
  <c r="AG28" i="7"/>
  <c r="AF28" i="7"/>
  <c r="AE28" i="7"/>
  <c r="AC27" i="7"/>
  <c r="AB27" i="7"/>
  <c r="AA27" i="7"/>
  <c r="Z27" i="7"/>
  <c r="M27" i="7"/>
  <c r="AB26" i="7"/>
  <c r="AA26" i="7"/>
  <c r="Z26" i="7"/>
  <c r="AC26" i="7" s="1"/>
  <c r="K26" i="7"/>
  <c r="J26" i="7"/>
  <c r="L26" i="7" s="1"/>
  <c r="M26" i="7" s="1"/>
  <c r="N26" i="7" s="1"/>
  <c r="AB25" i="7"/>
  <c r="AA25" i="7"/>
  <c r="AC25" i="7" s="1"/>
  <c r="Z25" i="7"/>
  <c r="L25" i="7"/>
  <c r="M25" i="7" s="1"/>
  <c r="K25" i="7"/>
  <c r="J25" i="7"/>
  <c r="AC24" i="7"/>
  <c r="AB24" i="7"/>
  <c r="AA24" i="7"/>
  <c r="Z24" i="7"/>
  <c r="L24" i="7"/>
  <c r="M24" i="7" s="1"/>
  <c r="K24" i="7"/>
  <c r="J24" i="7"/>
  <c r="AB23" i="7"/>
  <c r="AA23" i="7"/>
  <c r="Z23" i="7"/>
  <c r="AC23" i="7" s="1"/>
  <c r="M23" i="7"/>
  <c r="N23" i="7" s="1"/>
  <c r="K23" i="7"/>
  <c r="J23" i="7"/>
  <c r="L23" i="7" s="1"/>
  <c r="AB22" i="7"/>
  <c r="AA22" i="7"/>
  <c r="Z22" i="7"/>
  <c r="K22" i="7"/>
  <c r="J22" i="7"/>
  <c r="L22" i="7" s="1"/>
  <c r="M22" i="7" s="1"/>
  <c r="N22" i="7" s="1"/>
  <c r="AB21" i="7"/>
  <c r="AA21" i="7"/>
  <c r="AC21" i="7" s="1"/>
  <c r="Z21" i="7"/>
  <c r="L21" i="7"/>
  <c r="M21" i="7" s="1"/>
  <c r="N21" i="7" s="1"/>
  <c r="K21" i="7"/>
  <c r="J21" i="7"/>
  <c r="AC20" i="7"/>
  <c r="AB20" i="7"/>
  <c r="AA20" i="7"/>
  <c r="Z20" i="7"/>
  <c r="L20" i="7"/>
  <c r="M20" i="7" s="1"/>
  <c r="K20" i="7"/>
  <c r="J20" i="7"/>
  <c r="AB19" i="7"/>
  <c r="AA19" i="7"/>
  <c r="Z19" i="7"/>
  <c r="AC19" i="7" s="1"/>
  <c r="M19" i="7"/>
  <c r="K19" i="7"/>
  <c r="J19" i="7"/>
  <c r="L19" i="7" s="1"/>
  <c r="AB18" i="7"/>
  <c r="AA18" i="7"/>
  <c r="Z18" i="7"/>
  <c r="AC18" i="7" s="1"/>
  <c r="K18" i="7"/>
  <c r="J18" i="7"/>
  <c r="AB17" i="7"/>
  <c r="AA17" i="7"/>
  <c r="AC17" i="7" s="1"/>
  <c r="Z17" i="7"/>
  <c r="K17" i="7"/>
  <c r="J17" i="7"/>
  <c r="L17" i="7" s="1"/>
  <c r="M17" i="7" s="1"/>
  <c r="N17" i="7" s="1"/>
  <c r="AB16" i="7"/>
  <c r="AA16" i="7"/>
  <c r="AC16" i="7" s="1"/>
  <c r="Z16" i="7"/>
  <c r="L16" i="7"/>
  <c r="M16" i="7" s="1"/>
  <c r="N16" i="7" s="1"/>
  <c r="K16" i="7"/>
  <c r="J16" i="7"/>
  <c r="AC15" i="7"/>
  <c r="AB15" i="7"/>
  <c r="AA15" i="7"/>
  <c r="Z15" i="7"/>
  <c r="L15" i="7"/>
  <c r="M15" i="7" s="1"/>
  <c r="K15" i="7"/>
  <c r="J15" i="7"/>
  <c r="AC14" i="7"/>
  <c r="AB14" i="7"/>
  <c r="AA14" i="7"/>
  <c r="Z14" i="7"/>
  <c r="K14" i="7"/>
  <c r="J14" i="7"/>
  <c r="L14" i="7" s="1"/>
  <c r="M14" i="7" s="1"/>
  <c r="AB13" i="7"/>
  <c r="AA13" i="7"/>
  <c r="Z13" i="7"/>
  <c r="K13" i="7"/>
  <c r="J13" i="7"/>
  <c r="L13" i="7" s="1"/>
  <c r="M13" i="7" s="1"/>
  <c r="N13" i="7" s="1"/>
  <c r="AB12" i="7"/>
  <c r="AA12" i="7"/>
  <c r="AC12" i="7" s="1"/>
  <c r="Z12" i="7"/>
  <c r="L12" i="7"/>
  <c r="M12" i="7" s="1"/>
  <c r="N12" i="7" s="1"/>
  <c r="K12" i="7"/>
  <c r="J12" i="7"/>
  <c r="AC11" i="7"/>
  <c r="AB11" i="7"/>
  <c r="AA11" i="7"/>
  <c r="Z11" i="7"/>
  <c r="L11" i="7"/>
  <c r="M11" i="7" s="1"/>
  <c r="K11" i="7"/>
  <c r="J11" i="7"/>
  <c r="AB10" i="7"/>
  <c r="AA10" i="7"/>
  <c r="Z10" i="7"/>
  <c r="AC10" i="7" s="1"/>
  <c r="K10" i="7"/>
  <c r="J10" i="7"/>
  <c r="L10" i="7" s="1"/>
  <c r="M10" i="7" s="1"/>
  <c r="AB9" i="7"/>
  <c r="AA9" i="7"/>
  <c r="Z9" i="7"/>
  <c r="AC9" i="7" s="1"/>
  <c r="K9" i="7"/>
  <c r="J9" i="7"/>
  <c r="L9" i="7" s="1"/>
  <c r="M9" i="7" s="1"/>
  <c r="AB8" i="7"/>
  <c r="AA8" i="7"/>
  <c r="AC8" i="7" s="1"/>
  <c r="Z8" i="7"/>
  <c r="K8" i="7"/>
  <c r="L8" i="7" s="1"/>
  <c r="M8" i="7" s="1"/>
  <c r="J8" i="7"/>
  <c r="AC7" i="7"/>
  <c r="AB7" i="7"/>
  <c r="AA7" i="7"/>
  <c r="Z7" i="7"/>
  <c r="L7" i="7"/>
  <c r="M7" i="7" s="1"/>
  <c r="K7" i="7"/>
  <c r="J7" i="7"/>
  <c r="AC6" i="7"/>
  <c r="AB6" i="7"/>
  <c r="AA6" i="7"/>
  <c r="Z6" i="7"/>
  <c r="M6" i="7"/>
  <c r="K6" i="7"/>
  <c r="J6" i="7"/>
  <c r="L6" i="7" s="1"/>
  <c r="AB5" i="7"/>
  <c r="AA5" i="7"/>
  <c r="Z5" i="7"/>
  <c r="AC5" i="7" s="1"/>
  <c r="N5" i="7"/>
  <c r="O5" i="7" s="1"/>
  <c r="K5" i="7"/>
  <c r="J5" i="7"/>
  <c r="L5" i="7" s="1"/>
  <c r="M5" i="7" s="1"/>
  <c r="AB4" i="7"/>
  <c r="AA4" i="7"/>
  <c r="AC4" i="7" s="1"/>
  <c r="Z4" i="7"/>
  <c r="L4" i="7"/>
  <c r="M4" i="7" s="1"/>
  <c r="K4" i="7"/>
  <c r="J4" i="7"/>
  <c r="AC3" i="7"/>
  <c r="AB3" i="7"/>
  <c r="AA3" i="7"/>
  <c r="Z3" i="7"/>
  <c r="L3" i="7"/>
  <c r="M3" i="7" s="1"/>
  <c r="K3" i="7"/>
  <c r="J3" i="7"/>
  <c r="AB2" i="7"/>
  <c r="AA2" i="7"/>
  <c r="Z2" i="7"/>
  <c r="AC2" i="7" s="1"/>
  <c r="K2" i="7"/>
  <c r="J2" i="7"/>
  <c r="L2" i="7" s="1"/>
  <c r="M2" i="7" s="1"/>
  <c r="L1" i="7"/>
  <c r="K1" i="7"/>
  <c r="J1" i="7"/>
  <c r="O221" i="7" l="1"/>
  <c r="O165" i="7"/>
  <c r="O275" i="7"/>
  <c r="O289" i="7"/>
  <c r="O770" i="7"/>
  <c r="O16" i="7"/>
  <c r="O768" i="7"/>
  <c r="O945" i="7"/>
  <c r="O410" i="7"/>
  <c r="O12" i="7"/>
  <c r="O26" i="7"/>
  <c r="O139" i="7"/>
  <c r="O192" i="7"/>
  <c r="O540" i="7"/>
  <c r="O822" i="7"/>
  <c r="O494" i="7"/>
  <c r="O668" i="7"/>
  <c r="O311" i="7"/>
  <c r="O21" i="7"/>
  <c r="N110" i="7"/>
  <c r="O110" i="7" s="1"/>
  <c r="O147" i="7"/>
  <c r="O277" i="7"/>
  <c r="N438" i="7"/>
  <c r="O438" i="7" s="1"/>
  <c r="O607" i="7"/>
  <c r="O760" i="7"/>
  <c r="O801" i="7"/>
  <c r="O805" i="7"/>
  <c r="O852" i="7"/>
  <c r="O349" i="7"/>
  <c r="O614" i="7"/>
  <c r="O629" i="7"/>
  <c r="O809" i="7"/>
  <c r="O918" i="7"/>
  <c r="O940" i="7"/>
  <c r="O976" i="7"/>
  <c r="O137" i="7"/>
  <c r="O259" i="7"/>
  <c r="O303" i="7"/>
  <c r="O388" i="7"/>
  <c r="O401" i="7"/>
  <c r="N637" i="7"/>
  <c r="O637" i="7" s="1"/>
  <c r="O785" i="7"/>
  <c r="O826" i="7"/>
  <c r="O849" i="7"/>
  <c r="O946" i="7"/>
  <c r="L240" i="6"/>
  <c r="M240" i="6" s="1"/>
  <c r="N240" i="6" s="1"/>
  <c r="AC239" i="6"/>
  <c r="N239" i="6"/>
  <c r="N242" i="6"/>
  <c r="N241" i="6"/>
  <c r="N198" i="6"/>
  <c r="N129" i="6"/>
  <c r="N128" i="6"/>
  <c r="N15" i="7"/>
  <c r="O15" i="7" s="1"/>
  <c r="N10" i="7"/>
  <c r="O10" i="7" s="1"/>
  <c r="N2" i="7"/>
  <c r="O2" i="7" s="1"/>
  <c r="N14" i="7"/>
  <c r="O14" i="7" s="1"/>
  <c r="N20" i="7"/>
  <c r="O20" i="7" s="1"/>
  <c r="N8" i="7"/>
  <c r="O8" i="7" s="1"/>
  <c r="N4" i="7"/>
  <c r="O4" i="7" s="1"/>
  <c r="N7" i="7"/>
  <c r="O7" i="7" s="1"/>
  <c r="N24" i="7"/>
  <c r="O24" i="7" s="1"/>
  <c r="N64" i="7"/>
  <c r="O64" i="7" s="1"/>
  <c r="N9" i="7"/>
  <c r="O9" i="7" s="1"/>
  <c r="L18" i="7"/>
  <c r="M18" i="7" s="1"/>
  <c r="O22" i="7"/>
  <c r="AC22" i="7"/>
  <c r="O23" i="7"/>
  <c r="N50" i="7"/>
  <c r="O50" i="7" s="1"/>
  <c r="N51" i="7"/>
  <c r="O51" i="7" s="1"/>
  <c r="N62" i="7"/>
  <c r="O62" i="7" s="1"/>
  <c r="N68" i="7"/>
  <c r="O68" i="7" s="1"/>
  <c r="N70" i="7"/>
  <c r="O70" i="7" s="1"/>
  <c r="N90" i="7"/>
  <c r="O90" i="7" s="1"/>
  <c r="N106" i="7"/>
  <c r="O106" i="7" s="1"/>
  <c r="N107" i="7"/>
  <c r="O107" i="7" s="1"/>
  <c r="N126" i="7"/>
  <c r="O126" i="7" s="1"/>
  <c r="N129" i="7"/>
  <c r="O129" i="7" s="1"/>
  <c r="N141" i="7"/>
  <c r="O141" i="7" s="1"/>
  <c r="N158" i="7"/>
  <c r="O158" i="7" s="1"/>
  <c r="N181" i="7"/>
  <c r="O181" i="7" s="1"/>
  <c r="N184" i="7"/>
  <c r="O184" i="7" s="1"/>
  <c r="N189" i="7"/>
  <c r="O189" i="7" s="1"/>
  <c r="N216" i="7"/>
  <c r="O216" i="7" s="1"/>
  <c r="N220" i="7"/>
  <c r="O220" i="7" s="1"/>
  <c r="N52" i="7"/>
  <c r="O52" i="7" s="1"/>
  <c r="N3" i="7"/>
  <c r="O3" i="7" s="1"/>
  <c r="N11" i="7"/>
  <c r="O11" i="7" s="1"/>
  <c r="AC13" i="7"/>
  <c r="N44" i="7"/>
  <c r="O44" i="7" s="1"/>
  <c r="N46" i="7"/>
  <c r="O46" i="7" s="1"/>
  <c r="N54" i="7"/>
  <c r="O54" i="7" s="1"/>
  <c r="N55" i="7"/>
  <c r="O55" i="7" s="1"/>
  <c r="N66" i="7"/>
  <c r="O66" i="7" s="1"/>
  <c r="N80" i="7"/>
  <c r="O80" i="7" s="1"/>
  <c r="N81" i="7"/>
  <c r="O81" i="7" s="1"/>
  <c r="N102" i="7"/>
  <c r="O102" i="7" s="1"/>
  <c r="O112" i="7"/>
  <c r="N112" i="7"/>
  <c r="N113" i="7"/>
  <c r="O113" i="7" s="1"/>
  <c r="N140" i="7"/>
  <c r="O140" i="7" s="1"/>
  <c r="AC147" i="7"/>
  <c r="N173" i="7"/>
  <c r="O173" i="7" s="1"/>
  <c r="N174" i="7"/>
  <c r="O174" i="7" s="1"/>
  <c r="N204" i="7"/>
  <c r="O204" i="7" s="1"/>
  <c r="N206" i="7"/>
  <c r="O206" i="7" s="1"/>
  <c r="N225" i="7"/>
  <c r="O225" i="7" s="1"/>
  <c r="N239" i="7"/>
  <c r="O239" i="7" s="1"/>
  <c r="N6" i="7"/>
  <c r="O6" i="7" s="1"/>
  <c r="N60" i="7"/>
  <c r="O60" i="7" s="1"/>
  <c r="N61" i="7"/>
  <c r="O61" i="7" s="1"/>
  <c r="N72" i="7"/>
  <c r="O72" i="7" s="1"/>
  <c r="N88" i="7"/>
  <c r="O88" i="7" s="1"/>
  <c r="N89" i="7"/>
  <c r="O89" i="7" s="1"/>
  <c r="N109" i="7"/>
  <c r="O109" i="7" s="1"/>
  <c r="N123" i="7"/>
  <c r="O123" i="7" s="1"/>
  <c r="N124" i="7"/>
  <c r="O124" i="7" s="1"/>
  <c r="O128" i="7"/>
  <c r="N152" i="7"/>
  <c r="O152" i="7" s="1"/>
  <c r="N153" i="7"/>
  <c r="O153" i="7" s="1"/>
  <c r="N156" i="7"/>
  <c r="O156" i="7" s="1"/>
  <c r="O157" i="7"/>
  <c r="N166" i="7"/>
  <c r="O166" i="7" s="1"/>
  <c r="N167" i="7"/>
  <c r="O167" i="7" s="1"/>
  <c r="N178" i="7"/>
  <c r="O178" i="7" s="1"/>
  <c r="N185" i="7"/>
  <c r="O185" i="7" s="1"/>
  <c r="N187" i="7"/>
  <c r="O187" i="7" s="1"/>
  <c r="O188" i="7"/>
  <c r="N193" i="7"/>
  <c r="O193" i="7" s="1"/>
  <c r="N194" i="7"/>
  <c r="O194" i="7" s="1"/>
  <c r="N228" i="7"/>
  <c r="O228" i="7" s="1"/>
  <c r="N232" i="7"/>
  <c r="O232" i="7" s="1"/>
  <c r="N240" i="7"/>
  <c r="O240" i="7" s="1"/>
  <c r="N25" i="7"/>
  <c r="O25" i="7" s="1"/>
  <c r="O13" i="7"/>
  <c r="N19" i="7"/>
  <c r="O19" i="7" s="1"/>
  <c r="N56" i="7"/>
  <c r="O56" i="7" s="1"/>
  <c r="N65" i="7"/>
  <c r="O65" i="7" s="1"/>
  <c r="N82" i="7"/>
  <c r="O82" i="7" s="1"/>
  <c r="N99" i="7"/>
  <c r="O99" i="7" s="1"/>
  <c r="N101" i="7"/>
  <c r="O101" i="7" s="1"/>
  <c r="N114" i="7"/>
  <c r="O114" i="7" s="1"/>
  <c r="N131" i="7"/>
  <c r="O131" i="7" s="1"/>
  <c r="O142" i="7"/>
  <c r="N177" i="7"/>
  <c r="O177" i="7" s="1"/>
  <c r="N182" i="7"/>
  <c r="O182" i="7" s="1"/>
  <c r="N205" i="7"/>
  <c r="O205" i="7" s="1"/>
  <c r="N214" i="7"/>
  <c r="O214" i="7" s="1"/>
  <c r="N219" i="7"/>
  <c r="O219" i="7" s="1"/>
  <c r="N223" i="7"/>
  <c r="O223" i="7" s="1"/>
  <c r="N224" i="7"/>
  <c r="O224" i="7" s="1"/>
  <c r="N226" i="7"/>
  <c r="O226" i="7" s="1"/>
  <c r="N229" i="7"/>
  <c r="O229" i="7" s="1"/>
  <c r="N233" i="7"/>
  <c r="O233" i="7" s="1"/>
  <c r="N243" i="7"/>
  <c r="O243" i="7" s="1"/>
  <c r="N279" i="7"/>
  <c r="O279" i="7" s="1"/>
  <c r="N298" i="7"/>
  <c r="O298" i="7" s="1"/>
  <c r="N300" i="7"/>
  <c r="O300" i="7" s="1"/>
  <c r="N307" i="7"/>
  <c r="O307" i="7" s="1"/>
  <c r="N315" i="7"/>
  <c r="O315" i="7" s="1"/>
  <c r="N329" i="7"/>
  <c r="O329" i="7" s="1"/>
  <c r="N331" i="7"/>
  <c r="O331" i="7" s="1"/>
  <c r="N362" i="7"/>
  <c r="O362" i="7" s="1"/>
  <c r="N466" i="7"/>
  <c r="O466" i="7" s="1"/>
  <c r="N509" i="7"/>
  <c r="O509" i="7" s="1"/>
  <c r="N519" i="7"/>
  <c r="O519" i="7" s="1"/>
  <c r="N542" i="7"/>
  <c r="O542" i="7" s="1"/>
  <c r="N601" i="7"/>
  <c r="O601" i="7" s="1"/>
  <c r="N242" i="7"/>
  <c r="O242" i="7" s="1"/>
  <c r="N252" i="7"/>
  <c r="O252" i="7" s="1"/>
  <c r="N27" i="7"/>
  <c r="O27" i="7" s="1"/>
  <c r="O138" i="7"/>
  <c r="AC140" i="7"/>
  <c r="N151" i="7"/>
  <c r="O151" i="7" s="1"/>
  <c r="N161" i="7"/>
  <c r="O161" i="7" s="1"/>
  <c r="O168" i="7"/>
  <c r="L176" i="7"/>
  <c r="M176" i="7" s="1"/>
  <c r="L180" i="7"/>
  <c r="M180" i="7" s="1"/>
  <c r="N190" i="7"/>
  <c r="O190" i="7" s="1"/>
  <c r="O196" i="7"/>
  <c r="O241" i="7"/>
  <c r="N249" i="7"/>
  <c r="O249" i="7" s="1"/>
  <c r="N294" i="7"/>
  <c r="O294" i="7" s="1"/>
  <c r="N347" i="7"/>
  <c r="O347" i="7" s="1"/>
  <c r="N373" i="7"/>
  <c r="O373" i="7" s="1"/>
  <c r="N399" i="7"/>
  <c r="O399" i="7" s="1"/>
  <c r="N442" i="7"/>
  <c r="O442" i="7" s="1"/>
  <c r="N443" i="7"/>
  <c r="O443" i="7" s="1"/>
  <c r="N508" i="7"/>
  <c r="O508" i="7" s="1"/>
  <c r="N517" i="7"/>
  <c r="O517" i="7" s="1"/>
  <c r="N537" i="7"/>
  <c r="O537" i="7" s="1"/>
  <c r="N567" i="7"/>
  <c r="O567" i="7" s="1"/>
  <c r="N571" i="7"/>
  <c r="O571" i="7" s="1"/>
  <c r="L245" i="7"/>
  <c r="M245" i="7" s="1"/>
  <c r="N292" i="7"/>
  <c r="O292" i="7" s="1"/>
  <c r="N310" i="7"/>
  <c r="O310" i="7" s="1"/>
  <c r="N330" i="7"/>
  <c r="O330" i="7" s="1"/>
  <c r="N358" i="7"/>
  <c r="O358" i="7" s="1"/>
  <c r="N363" i="7"/>
  <c r="O363" i="7" s="1"/>
  <c r="N366" i="7"/>
  <c r="O366" i="7" s="1"/>
  <c r="N384" i="7"/>
  <c r="O384" i="7" s="1"/>
  <c r="N390" i="7"/>
  <c r="O390" i="7" s="1"/>
  <c r="N449" i="7"/>
  <c r="O449" i="7" s="1"/>
  <c r="N455" i="7"/>
  <c r="O455" i="7" s="1"/>
  <c r="N475" i="7"/>
  <c r="O475" i="7" s="1"/>
  <c r="N503" i="7"/>
  <c r="O503" i="7" s="1"/>
  <c r="N506" i="7"/>
  <c r="O506" i="7" s="1"/>
  <c r="N524" i="7"/>
  <c r="O524" i="7" s="1"/>
  <c r="N525" i="7"/>
  <c r="O525" i="7" s="1"/>
  <c r="O155" i="7"/>
  <c r="O172" i="7"/>
  <c r="O186" i="7"/>
  <c r="O198" i="7"/>
  <c r="O215" i="7"/>
  <c r="N217" i="7"/>
  <c r="O217" i="7" s="1"/>
  <c r="O218" i="7"/>
  <c r="O227" i="7"/>
  <c r="O230" i="7"/>
  <c r="O231" i="7"/>
  <c r="O234" i="7"/>
  <c r="N236" i="7"/>
  <c r="O236" i="7" s="1"/>
  <c r="N250" i="7"/>
  <c r="O250" i="7" s="1"/>
  <c r="N257" i="7"/>
  <c r="O257" i="7" s="1"/>
  <c r="O258" i="7"/>
  <c r="N285" i="7"/>
  <c r="O285" i="7" s="1"/>
  <c r="L291" i="7"/>
  <c r="M291" i="7" s="1"/>
  <c r="N297" i="7"/>
  <c r="O297" i="7" s="1"/>
  <c r="N372" i="7"/>
  <c r="O372" i="7" s="1"/>
  <c r="N403" i="7"/>
  <c r="O403" i="7" s="1"/>
  <c r="N415" i="7"/>
  <c r="O415" i="7" s="1"/>
  <c r="N433" i="7"/>
  <c r="O433" i="7" s="1"/>
  <c r="N448" i="7"/>
  <c r="O448" i="7" s="1"/>
  <c r="N479" i="7"/>
  <c r="O479" i="7" s="1"/>
  <c r="N480" i="7"/>
  <c r="O480" i="7" s="1"/>
  <c r="N564" i="7"/>
  <c r="O564" i="7" s="1"/>
  <c r="N583" i="7"/>
  <c r="O583" i="7" s="1"/>
  <c r="N419" i="7"/>
  <c r="O419" i="7" s="1"/>
  <c r="N563" i="7"/>
  <c r="O563" i="7" s="1"/>
  <c r="N611" i="7"/>
  <c r="O611" i="7" s="1"/>
  <c r="N635" i="7"/>
  <c r="O635" i="7" s="1"/>
  <c r="N477" i="7"/>
  <c r="O477" i="7" s="1"/>
  <c r="N482" i="7"/>
  <c r="O482" i="7" s="1"/>
  <c r="N566" i="7"/>
  <c r="O566" i="7" s="1"/>
  <c r="N675" i="7"/>
  <c r="O675" i="7" s="1"/>
  <c r="N304" i="7"/>
  <c r="O304" i="7" s="1"/>
  <c r="N342" i="7"/>
  <c r="O342" i="7" s="1"/>
  <c r="O367" i="7"/>
  <c r="N389" i="7"/>
  <c r="O389" i="7" s="1"/>
  <c r="O407" i="7"/>
  <c r="O413" i="7"/>
  <c r="O420" i="7"/>
  <c r="N429" i="7"/>
  <c r="O429" i="7" s="1"/>
  <c r="N453" i="7"/>
  <c r="O453" i="7" s="1"/>
  <c r="O458" i="7"/>
  <c r="N481" i="7"/>
  <c r="O481" i="7" s="1"/>
  <c r="O493" i="7"/>
  <c r="O507" i="7"/>
  <c r="N512" i="7"/>
  <c r="O512" i="7" s="1"/>
  <c r="O516" i="7"/>
  <c r="O522" i="7"/>
  <c r="N531" i="7"/>
  <c r="O531" i="7" s="1"/>
  <c r="N547" i="7"/>
  <c r="O547" i="7" s="1"/>
  <c r="AC560" i="7"/>
  <c r="O577" i="7"/>
  <c r="L579" i="7"/>
  <c r="M579" i="7" s="1"/>
  <c r="O581" i="7"/>
  <c r="N606" i="7"/>
  <c r="O606" i="7" s="1"/>
  <c r="N609" i="7"/>
  <c r="O609" i="7" s="1"/>
  <c r="O610" i="7"/>
  <c r="N616" i="7"/>
  <c r="O616" i="7" s="1"/>
  <c r="N657" i="7"/>
  <c r="O657" i="7" s="1"/>
  <c r="N737" i="7"/>
  <c r="O737" i="7" s="1"/>
  <c r="O454" i="7"/>
  <c r="N464" i="7"/>
  <c r="O464" i="7" s="1"/>
  <c r="O513" i="7"/>
  <c r="N560" i="7"/>
  <c r="O560" i="7" s="1"/>
  <c r="N630" i="7"/>
  <c r="O630" i="7" s="1"/>
  <c r="N648" i="7"/>
  <c r="O648" i="7" s="1"/>
  <c r="N753" i="7"/>
  <c r="O753" i="7" s="1"/>
  <c r="O301" i="7"/>
  <c r="AC126" i="7"/>
  <c r="AC177" i="7"/>
  <c r="AC181" i="7"/>
  <c r="AC206" i="7"/>
  <c r="N213" i="7"/>
  <c r="O213" i="7" s="1"/>
  <c r="AC240" i="7"/>
  <c r="AC260" i="7"/>
  <c r="L263" i="7"/>
  <c r="M263" i="7" s="1"/>
  <c r="N263" i="7" s="1"/>
  <c r="AC264" i="7"/>
  <c r="O276" i="7"/>
  <c r="AC292" i="7"/>
  <c r="O293" i="7"/>
  <c r="AC295" i="7"/>
  <c r="AC315" i="7"/>
  <c r="AC397" i="7"/>
  <c r="AC402" i="7"/>
  <c r="N406" i="7"/>
  <c r="O406" i="7" s="1"/>
  <c r="N408" i="7"/>
  <c r="O408" i="7" s="1"/>
  <c r="O421" i="7"/>
  <c r="N434" i="7"/>
  <c r="O434" i="7" s="1"/>
  <c r="N447" i="7"/>
  <c r="O447" i="7" s="1"/>
  <c r="N514" i="7"/>
  <c r="O514" i="7" s="1"/>
  <c r="N548" i="7"/>
  <c r="O548" i="7" s="1"/>
  <c r="N558" i="7"/>
  <c r="O558" i="7" s="1"/>
  <c r="AC564" i="7"/>
  <c r="AC570" i="7"/>
  <c r="N573" i="7"/>
  <c r="O573" i="7" s="1"/>
  <c r="N578" i="7"/>
  <c r="O578" i="7" s="1"/>
  <c r="O582" i="7"/>
  <c r="AC589" i="7"/>
  <c r="O592" i="7"/>
  <c r="O602" i="7"/>
  <c r="L604" i="7"/>
  <c r="M604" i="7" s="1"/>
  <c r="N612" i="7"/>
  <c r="O612" i="7" s="1"/>
  <c r="N641" i="7"/>
  <c r="O641" i="7" s="1"/>
  <c r="N651" i="7"/>
  <c r="O651" i="7" s="1"/>
  <c r="N654" i="7"/>
  <c r="O654" i="7" s="1"/>
  <c r="N764" i="7"/>
  <c r="O764" i="7" s="1"/>
  <c r="L295" i="7"/>
  <c r="M295" i="7" s="1"/>
  <c r="AC296" i="7"/>
  <c r="AC299" i="7"/>
  <c r="L314" i="7"/>
  <c r="M314" i="7" s="1"/>
  <c r="N314" i="7" s="1"/>
  <c r="AC331" i="7"/>
  <c r="N352" i="7"/>
  <c r="O352" i="7" s="1"/>
  <c r="AC363" i="7"/>
  <c r="O364" i="7"/>
  <c r="O387" i="7"/>
  <c r="AC392" i="7"/>
  <c r="N412" i="7"/>
  <c r="O412" i="7" s="1"/>
  <c r="AC415" i="7"/>
  <c r="O428" i="7"/>
  <c r="N430" i="7"/>
  <c r="O430" i="7" s="1"/>
  <c r="N451" i="7"/>
  <c r="O451" i="7" s="1"/>
  <c r="O452" i="7"/>
  <c r="L461" i="7"/>
  <c r="M461" i="7" s="1"/>
  <c r="AC468" i="7"/>
  <c r="N510" i="7"/>
  <c r="O510" i="7" s="1"/>
  <c r="O511" i="7"/>
  <c r="N515" i="7"/>
  <c r="O515" i="7" s="1"/>
  <c r="O521" i="7"/>
  <c r="N556" i="7"/>
  <c r="O556" i="7" s="1"/>
  <c r="N559" i="7"/>
  <c r="O559" i="7" s="1"/>
  <c r="O562" i="7"/>
  <c r="N562" i="7"/>
  <c r="O569" i="7"/>
  <c r="N580" i="7"/>
  <c r="O580" i="7" s="1"/>
  <c r="AC583" i="7"/>
  <c r="N615" i="7"/>
  <c r="O615" i="7" s="1"/>
  <c r="N617" i="7"/>
  <c r="O617" i="7" s="1"/>
  <c r="N621" i="7"/>
  <c r="O621" i="7" s="1"/>
  <c r="N627" i="7"/>
  <c r="O627" i="7" s="1"/>
  <c r="N661" i="7"/>
  <c r="O661" i="7" s="1"/>
  <c r="N666" i="7"/>
  <c r="O666" i="7" s="1"/>
  <c r="N803" i="7"/>
  <c r="O803" i="7" s="1"/>
  <c r="N636" i="7"/>
  <c r="O636" i="7" s="1"/>
  <c r="N639" i="7"/>
  <c r="O639" i="7" s="1"/>
  <c r="N677" i="7"/>
  <c r="O677" i="7" s="1"/>
  <c r="N722" i="7"/>
  <c r="O722" i="7" s="1"/>
  <c r="N723" i="7"/>
  <c r="O723" i="7" s="1"/>
  <c r="N727" i="7"/>
  <c r="O727" i="7" s="1"/>
  <c r="O620" i="7"/>
  <c r="O625" i="7"/>
  <c r="N628" i="7"/>
  <c r="O628" i="7" s="1"/>
  <c r="N631" i="7"/>
  <c r="O631" i="7" s="1"/>
  <c r="O643" i="7"/>
  <c r="N650" i="7"/>
  <c r="O650" i="7" s="1"/>
  <c r="N653" i="7"/>
  <c r="O653" i="7" s="1"/>
  <c r="N659" i="7"/>
  <c r="O659" i="7" s="1"/>
  <c r="N692" i="7"/>
  <c r="O692" i="7" s="1"/>
  <c r="L247" i="7"/>
  <c r="M247" i="7" s="1"/>
  <c r="L253" i="7"/>
  <c r="M253" i="7" s="1"/>
  <c r="AC261" i="7"/>
  <c r="AC263" i="7"/>
  <c r="AC265" i="7"/>
  <c r="L274" i="7"/>
  <c r="M274" i="7" s="1"/>
  <c r="AC275" i="7"/>
  <c r="AC278" i="7"/>
  <c r="L296" i="7"/>
  <c r="M296" i="7" s="1"/>
  <c r="L299" i="7"/>
  <c r="M299" i="7" s="1"/>
  <c r="AC300" i="7"/>
  <c r="AC304" i="7"/>
  <c r="AC347" i="7"/>
  <c r="L371" i="7"/>
  <c r="M371" i="7" s="1"/>
  <c r="L374" i="7"/>
  <c r="M374" i="7" s="1"/>
  <c r="AC384" i="7"/>
  <c r="AC389" i="7"/>
  <c r="AC394" i="7"/>
  <c r="L402" i="7"/>
  <c r="M402" i="7" s="1"/>
  <c r="AC403" i="7"/>
  <c r="AC408" i="7"/>
  <c r="L468" i="7"/>
  <c r="M468" i="7" s="1"/>
  <c r="L488" i="7"/>
  <c r="M488" i="7" s="1"/>
  <c r="N488" i="7" s="1"/>
  <c r="L533" i="7"/>
  <c r="M533" i="7" s="1"/>
  <c r="N533" i="7" s="1"/>
  <c r="AC533" i="7"/>
  <c r="AC542" i="7"/>
  <c r="AC571" i="7"/>
  <c r="AC578" i="7"/>
  <c r="AC584" i="7"/>
  <c r="AC588" i="7"/>
  <c r="N618" i="7"/>
  <c r="O618" i="7" s="1"/>
  <c r="O619" i="7"/>
  <c r="N622" i="7"/>
  <c r="O622" i="7" s="1"/>
  <c r="N626" i="7"/>
  <c r="O626" i="7" s="1"/>
  <c r="N645" i="7"/>
  <c r="O645" i="7" s="1"/>
  <c r="N655" i="7"/>
  <c r="O655" i="7" s="1"/>
  <c r="N701" i="7"/>
  <c r="O701" i="7" s="1"/>
  <c r="N719" i="7"/>
  <c r="O719" i="7" s="1"/>
  <c r="N669" i="7"/>
  <c r="O669" i="7" s="1"/>
  <c r="N670" i="7"/>
  <c r="O670" i="7" s="1"/>
  <c r="N681" i="7"/>
  <c r="O681" i="7" s="1"/>
  <c r="N703" i="7"/>
  <c r="O703" i="7" s="1"/>
  <c r="N751" i="7"/>
  <c r="O751" i="7" s="1"/>
  <c r="N758" i="7"/>
  <c r="O758" i="7" s="1"/>
  <c r="N774" i="7"/>
  <c r="O774" i="7" s="1"/>
  <c r="O787" i="7"/>
  <c r="N787" i="7"/>
  <c r="N817" i="7"/>
  <c r="O817" i="7" s="1"/>
  <c r="L323" i="7"/>
  <c r="M323" i="7" s="1"/>
  <c r="L332" i="7"/>
  <c r="M332" i="7" s="1"/>
  <c r="L416" i="7"/>
  <c r="M416" i="7" s="1"/>
  <c r="L422" i="7"/>
  <c r="M422" i="7" s="1"/>
  <c r="AC428" i="7"/>
  <c r="AC434" i="7"/>
  <c r="AC447" i="7"/>
  <c r="AC452" i="7"/>
  <c r="AC469" i="7"/>
  <c r="AC479" i="7"/>
  <c r="AC493" i="7"/>
  <c r="AC507" i="7"/>
  <c r="AC511" i="7"/>
  <c r="AC515" i="7"/>
  <c r="AC521" i="7"/>
  <c r="L535" i="7"/>
  <c r="M535" i="7" s="1"/>
  <c r="L543" i="7"/>
  <c r="M543" i="7" s="1"/>
  <c r="L557" i="7"/>
  <c r="M557" i="7" s="1"/>
  <c r="L561" i="7"/>
  <c r="M561" i="7" s="1"/>
  <c r="L565" i="7"/>
  <c r="M565" i="7" s="1"/>
  <c r="AC569" i="7"/>
  <c r="AC585" i="7"/>
  <c r="AC590" i="7"/>
  <c r="O605" i="7"/>
  <c r="AC609" i="7"/>
  <c r="AC623" i="7"/>
  <c r="O632" i="7"/>
  <c r="O667" i="7"/>
  <c r="N684" i="7"/>
  <c r="O684" i="7" s="1"/>
  <c r="O685" i="7"/>
  <c r="N711" i="7"/>
  <c r="O711" i="7" s="1"/>
  <c r="O720" i="7"/>
  <c r="N721" i="7"/>
  <c r="O721" i="7" s="1"/>
  <c r="N724" i="7"/>
  <c r="O724" i="7" s="1"/>
  <c r="N738" i="7"/>
  <c r="O738" i="7" s="1"/>
  <c r="AC742" i="7"/>
  <c r="N745" i="7"/>
  <c r="O745" i="7" s="1"/>
  <c r="N761" i="7"/>
  <c r="O761" i="7" s="1"/>
  <c r="O776" i="7"/>
  <c r="N798" i="7"/>
  <c r="O798" i="7" s="1"/>
  <c r="N820" i="7"/>
  <c r="O820" i="7" s="1"/>
  <c r="L644" i="7"/>
  <c r="M644" i="7" s="1"/>
  <c r="N644" i="7" s="1"/>
  <c r="N646" i="7"/>
  <c r="O646" i="7" s="1"/>
  <c r="N652" i="7"/>
  <c r="O652" i="7" s="1"/>
  <c r="N656" i="7"/>
  <c r="O656" i="7" s="1"/>
  <c r="N671" i="7"/>
  <c r="O671" i="7" s="1"/>
  <c r="O676" i="7"/>
  <c r="AC682" i="7"/>
  <c r="O695" i="7"/>
  <c r="AC709" i="7"/>
  <c r="N718" i="7"/>
  <c r="O718" i="7" s="1"/>
  <c r="N734" i="7"/>
  <c r="O734" i="7" s="1"/>
  <c r="L740" i="7"/>
  <c r="M740" i="7" s="1"/>
  <c r="N740" i="7" s="1"/>
  <c r="N741" i="7"/>
  <c r="O741" i="7" s="1"/>
  <c r="N759" i="7"/>
  <c r="O759" i="7" s="1"/>
  <c r="N767" i="7"/>
  <c r="O767" i="7" s="1"/>
  <c r="N783" i="7"/>
  <c r="O783" i="7" s="1"/>
  <c r="N800" i="7"/>
  <c r="O800" i="7" s="1"/>
  <c r="N846" i="7"/>
  <c r="O846" i="7" s="1"/>
  <c r="N848" i="7"/>
  <c r="O848" i="7" s="1"/>
  <c r="N856" i="7"/>
  <c r="O856" i="7" s="1"/>
  <c r="N859" i="7"/>
  <c r="O859" i="7" s="1"/>
  <c r="O782" i="7"/>
  <c r="N788" i="7"/>
  <c r="O788" i="7" s="1"/>
  <c r="N832" i="7"/>
  <c r="O832" i="7" s="1"/>
  <c r="N841" i="7"/>
  <c r="O841" i="7" s="1"/>
  <c r="N842" i="7"/>
  <c r="O842" i="7" s="1"/>
  <c r="L624" i="7"/>
  <c r="M624" i="7" s="1"/>
  <c r="N624" i="7" s="1"/>
  <c r="AC644" i="7"/>
  <c r="AC650" i="7"/>
  <c r="AC654" i="7"/>
  <c r="AC663" i="7"/>
  <c r="L682" i="7"/>
  <c r="M682" i="7" s="1"/>
  <c r="L709" i="7"/>
  <c r="M709" i="7" s="1"/>
  <c r="N746" i="7"/>
  <c r="O746" i="7" s="1"/>
  <c r="O769" i="7"/>
  <c r="N772" i="7"/>
  <c r="O772" i="7" s="1"/>
  <c r="O807" i="7"/>
  <c r="N812" i="7"/>
  <c r="O812" i="7" s="1"/>
  <c r="N825" i="7"/>
  <c r="O825" i="7" s="1"/>
  <c r="N836" i="7"/>
  <c r="O836" i="7" s="1"/>
  <c r="N854" i="7"/>
  <c r="O854" i="7" s="1"/>
  <c r="N808" i="7"/>
  <c r="O808" i="7" s="1"/>
  <c r="N813" i="7"/>
  <c r="O813" i="7" s="1"/>
  <c r="N818" i="7"/>
  <c r="O818" i="7" s="1"/>
  <c r="N833" i="7"/>
  <c r="O833" i="7" s="1"/>
  <c r="N834" i="7"/>
  <c r="O834" i="7" s="1"/>
  <c r="N835" i="7"/>
  <c r="O835" i="7" s="1"/>
  <c r="N873" i="7"/>
  <c r="O873" i="7" s="1"/>
  <c r="O884" i="7"/>
  <c r="N884" i="7"/>
  <c r="N890" i="7"/>
  <c r="O890" i="7" s="1"/>
  <c r="AC720" i="7"/>
  <c r="AC724" i="7"/>
  <c r="AC738" i="7"/>
  <c r="L773" i="7"/>
  <c r="M773" i="7" s="1"/>
  <c r="L790" i="7"/>
  <c r="M790" i="7" s="1"/>
  <c r="N790" i="7" s="1"/>
  <c r="AC790" i="7"/>
  <c r="AC799" i="7"/>
  <c r="AC802" i="7"/>
  <c r="N804" i="7"/>
  <c r="O804" i="7" s="1"/>
  <c r="L827" i="7"/>
  <c r="M827" i="7" s="1"/>
  <c r="L828" i="7"/>
  <c r="M828" i="7" s="1"/>
  <c r="O838" i="7"/>
  <c r="N861" i="7"/>
  <c r="O861" i="7" s="1"/>
  <c r="N876" i="7"/>
  <c r="O876" i="7" s="1"/>
  <c r="N887" i="7"/>
  <c r="O887" i="7" s="1"/>
  <c r="O850" i="7"/>
  <c r="N851" i="7"/>
  <c r="O851" i="7" s="1"/>
  <c r="N866" i="7"/>
  <c r="O866" i="7" s="1"/>
  <c r="L810" i="7"/>
  <c r="M810" i="7" s="1"/>
  <c r="L811" i="7"/>
  <c r="M811" i="7" s="1"/>
  <c r="L815" i="7"/>
  <c r="M815" i="7" s="1"/>
  <c r="AC816" i="7"/>
  <c r="AC819" i="7"/>
  <c r="N821" i="7"/>
  <c r="O821" i="7" s="1"/>
  <c r="O831" i="7"/>
  <c r="N843" i="7"/>
  <c r="O843" i="7" s="1"/>
  <c r="O855" i="7"/>
  <c r="N883" i="7"/>
  <c r="O883" i="7" s="1"/>
  <c r="AC741" i="7"/>
  <c r="AC746" i="7"/>
  <c r="AC748" i="7"/>
  <c r="AC759" i="7"/>
  <c r="L780" i="7"/>
  <c r="M780" i="7" s="1"/>
  <c r="N780" i="7" s="1"/>
  <c r="L799" i="7"/>
  <c r="M799" i="7" s="1"/>
  <c r="L802" i="7"/>
  <c r="M802" i="7" s="1"/>
  <c r="AC803" i="7"/>
  <c r="AC806" i="7"/>
  <c r="L816" i="7"/>
  <c r="M816" i="7" s="1"/>
  <c r="L819" i="7"/>
  <c r="M819" i="7" s="1"/>
  <c r="AC820" i="7"/>
  <c r="AC823" i="7"/>
  <c r="O829" i="7"/>
  <c r="L853" i="7"/>
  <c r="M853" i="7" s="1"/>
  <c r="AC874" i="7"/>
  <c r="N894" i="7"/>
  <c r="O894" i="7" s="1"/>
  <c r="L865" i="7"/>
  <c r="M865" i="7" s="1"/>
  <c r="N897" i="7"/>
  <c r="O897" i="7" s="1"/>
  <c r="O899" i="7"/>
  <c r="N872" i="7"/>
  <c r="O872" i="7" s="1"/>
  <c r="L874" i="7"/>
  <c r="M874" i="7" s="1"/>
  <c r="N874" i="7" s="1"/>
  <c r="O878" i="7"/>
  <c r="N879" i="7"/>
  <c r="O879" i="7" s="1"/>
  <c r="N903" i="7"/>
  <c r="O903" i="7" s="1"/>
  <c r="N900" i="7"/>
  <c r="O900" i="7" s="1"/>
  <c r="N902" i="7"/>
  <c r="O902" i="7" s="1"/>
  <c r="N906" i="7"/>
  <c r="O906" i="7" s="1"/>
  <c r="N908" i="7"/>
  <c r="O908" i="7" s="1"/>
  <c r="L839" i="7"/>
  <c r="M839" i="7" s="1"/>
  <c r="N839" i="7" s="1"/>
  <c r="AC839" i="7"/>
  <c r="O880" i="7"/>
  <c r="N907" i="7"/>
  <c r="O907" i="7" s="1"/>
  <c r="N926" i="7"/>
  <c r="O926" i="7" s="1"/>
  <c r="N916" i="7"/>
  <c r="O916" i="7" s="1"/>
  <c r="N905" i="7"/>
  <c r="O905" i="7" s="1"/>
  <c r="N932" i="7"/>
  <c r="O932" i="7" s="1"/>
  <c r="N933" i="7"/>
  <c r="O933" i="7" s="1"/>
  <c r="AC829" i="7"/>
  <c r="AC833" i="7"/>
  <c r="L875" i="7"/>
  <c r="M875" i="7" s="1"/>
  <c r="N901" i="7"/>
  <c r="O901" i="7" s="1"/>
  <c r="N935" i="7"/>
  <c r="O935" i="7" s="1"/>
  <c r="N895" i="7"/>
  <c r="O895" i="7" s="1"/>
  <c r="N910" i="7"/>
  <c r="O910" i="7" s="1"/>
  <c r="O911" i="7"/>
  <c r="AC881" i="7"/>
  <c r="L904" i="7"/>
  <c r="M904" i="7" s="1"/>
  <c r="O919" i="7"/>
  <c r="L920" i="7"/>
  <c r="M920" i="7" s="1"/>
  <c r="N921" i="7"/>
  <c r="O921" i="7" s="1"/>
  <c r="N936" i="7"/>
  <c r="O936" i="7" s="1"/>
  <c r="N939" i="7"/>
  <c r="O939" i="7" s="1"/>
  <c r="AC880" i="7"/>
  <c r="AC908" i="7"/>
  <c r="O909" i="7"/>
  <c r="AC911" i="7"/>
  <c r="N917" i="7"/>
  <c r="O917" i="7" s="1"/>
  <c r="N922" i="7"/>
  <c r="O922" i="7" s="1"/>
  <c r="AC926" i="7"/>
  <c r="N937" i="7"/>
  <c r="O937" i="7" s="1"/>
  <c r="AC895" i="7"/>
  <c r="AC901" i="7"/>
  <c r="AC903" i="7"/>
  <c r="L914" i="7"/>
  <c r="M914" i="7" s="1"/>
  <c r="AC915" i="7"/>
  <c r="AC916" i="7"/>
  <c r="AC919" i="7"/>
  <c r="N941" i="7"/>
  <c r="O941" i="7" s="1"/>
  <c r="O934" i="7"/>
  <c r="AC938" i="7"/>
  <c r="N950" i="7"/>
  <c r="O950" i="7" s="1"/>
  <c r="N973" i="7"/>
  <c r="O973" i="7" s="1"/>
  <c r="N944" i="7"/>
  <c r="O944" i="7" s="1"/>
  <c r="AC946" i="7"/>
  <c r="N961" i="7"/>
  <c r="O961" i="7" s="1"/>
  <c r="N963" i="7"/>
  <c r="O963" i="7" s="1"/>
  <c r="N969" i="7"/>
  <c r="O969" i="7" s="1"/>
  <c r="O955" i="7"/>
  <c r="N974" i="7"/>
  <c r="O974" i="7" s="1"/>
  <c r="AC933" i="7"/>
  <c r="AC937" i="7"/>
  <c r="N948" i="7"/>
  <c r="O948" i="7" s="1"/>
  <c r="O949" i="7"/>
  <c r="AC950" i="7"/>
  <c r="O957" i="7"/>
  <c r="L959" i="7"/>
  <c r="M959" i="7" s="1"/>
  <c r="N960" i="7"/>
  <c r="O960" i="7" s="1"/>
  <c r="L962" i="7"/>
  <c r="M962" i="7" s="1"/>
  <c r="N971" i="7"/>
  <c r="O971" i="7" s="1"/>
  <c r="L947" i="7"/>
  <c r="M947" i="7" s="1"/>
  <c r="L953" i="7"/>
  <c r="M953" i="7" s="1"/>
  <c r="L972" i="7"/>
  <c r="M972" i="7" s="1"/>
  <c r="L977" i="7"/>
  <c r="M977" i="7" s="1"/>
  <c r="N977" i="7" s="1"/>
  <c r="M27" i="6"/>
  <c r="M130" i="6"/>
  <c r="M213" i="6"/>
  <c r="M221" i="6"/>
  <c r="M346" i="6"/>
  <c r="M674" i="6"/>
  <c r="M927" i="6"/>
  <c r="Z3" i="6"/>
  <c r="AA3" i="6"/>
  <c r="AB3" i="6"/>
  <c r="Z4" i="6"/>
  <c r="AA4" i="6"/>
  <c r="AB4" i="6"/>
  <c r="Z5" i="6"/>
  <c r="AA5" i="6"/>
  <c r="AB5" i="6"/>
  <c r="Z6" i="6"/>
  <c r="AA6" i="6"/>
  <c r="AB6" i="6"/>
  <c r="Z7" i="6"/>
  <c r="AA7" i="6"/>
  <c r="AB7" i="6"/>
  <c r="Z8" i="6"/>
  <c r="AA8" i="6"/>
  <c r="AB8" i="6"/>
  <c r="Z9" i="6"/>
  <c r="AA9" i="6"/>
  <c r="AB9" i="6"/>
  <c r="Z10" i="6"/>
  <c r="AA10" i="6"/>
  <c r="AB10" i="6"/>
  <c r="Z11" i="6"/>
  <c r="AA11" i="6"/>
  <c r="AB11" i="6"/>
  <c r="Z12" i="6"/>
  <c r="AA12" i="6"/>
  <c r="AB12" i="6"/>
  <c r="Z13" i="6"/>
  <c r="AA13" i="6"/>
  <c r="AB13" i="6"/>
  <c r="Z14" i="6"/>
  <c r="AA14" i="6"/>
  <c r="AB14" i="6"/>
  <c r="Z15" i="6"/>
  <c r="AA15" i="6"/>
  <c r="AB15" i="6"/>
  <c r="Z16" i="6"/>
  <c r="AA16" i="6"/>
  <c r="AB16" i="6"/>
  <c r="Z17" i="6"/>
  <c r="AA17" i="6"/>
  <c r="AB17" i="6"/>
  <c r="Z18" i="6"/>
  <c r="AA18" i="6"/>
  <c r="AB18" i="6"/>
  <c r="Z19" i="6"/>
  <c r="AA19" i="6"/>
  <c r="AB19" i="6"/>
  <c r="Z20" i="6"/>
  <c r="AA20" i="6"/>
  <c r="AB20" i="6"/>
  <c r="Z21" i="6"/>
  <c r="AA21" i="6"/>
  <c r="AB21" i="6"/>
  <c r="Z22" i="6"/>
  <c r="AA22" i="6"/>
  <c r="AB22" i="6"/>
  <c r="Z23" i="6"/>
  <c r="AA23" i="6"/>
  <c r="AB23" i="6"/>
  <c r="Z24" i="6"/>
  <c r="AA24" i="6"/>
  <c r="AB24" i="6"/>
  <c r="Z25" i="6"/>
  <c r="AA25" i="6"/>
  <c r="AB25" i="6"/>
  <c r="Z26" i="6"/>
  <c r="AA26" i="6"/>
  <c r="AB26" i="6"/>
  <c r="Z27" i="6"/>
  <c r="AA27" i="6"/>
  <c r="AB27" i="6"/>
  <c r="Z44" i="6"/>
  <c r="AA44" i="6"/>
  <c r="AB44" i="6"/>
  <c r="Z46" i="6"/>
  <c r="AA46" i="6"/>
  <c r="AB46" i="6"/>
  <c r="Z47" i="6"/>
  <c r="AA47" i="6"/>
  <c r="AB47" i="6"/>
  <c r="Z50" i="6"/>
  <c r="AA50" i="6"/>
  <c r="AB50" i="6"/>
  <c r="Z51" i="6"/>
  <c r="AA51" i="6"/>
  <c r="AB51" i="6"/>
  <c r="Z52" i="6"/>
  <c r="AA52" i="6"/>
  <c r="AB52" i="6"/>
  <c r="Z53" i="6"/>
  <c r="AA53" i="6"/>
  <c r="AB53" i="6"/>
  <c r="Z54" i="6"/>
  <c r="AA54" i="6"/>
  <c r="AB54" i="6"/>
  <c r="Z55" i="6"/>
  <c r="AA55" i="6"/>
  <c r="AB55" i="6"/>
  <c r="Z56" i="6"/>
  <c r="AA56" i="6"/>
  <c r="AB56" i="6"/>
  <c r="Z59" i="6"/>
  <c r="AA59" i="6"/>
  <c r="AB59" i="6"/>
  <c r="Z60" i="6"/>
  <c r="AA60" i="6"/>
  <c r="AB60" i="6"/>
  <c r="Z61" i="6"/>
  <c r="AA61" i="6"/>
  <c r="AB61" i="6"/>
  <c r="Z62" i="6"/>
  <c r="AA62" i="6"/>
  <c r="AB62" i="6"/>
  <c r="Z63" i="6"/>
  <c r="AA63" i="6"/>
  <c r="AB63" i="6"/>
  <c r="Z64" i="6"/>
  <c r="AA64" i="6"/>
  <c r="AB64" i="6"/>
  <c r="Z65" i="6"/>
  <c r="AA65" i="6"/>
  <c r="AB65" i="6"/>
  <c r="Z66" i="6"/>
  <c r="AA66" i="6"/>
  <c r="AB66" i="6"/>
  <c r="Z67" i="6"/>
  <c r="AA67" i="6"/>
  <c r="AB67" i="6"/>
  <c r="Z68" i="6"/>
  <c r="AA68" i="6"/>
  <c r="AB68" i="6"/>
  <c r="Z70" i="6"/>
  <c r="AA70" i="6"/>
  <c r="AB70" i="6"/>
  <c r="Z72" i="6"/>
  <c r="AA72" i="6"/>
  <c r="AB72" i="6"/>
  <c r="Z79" i="6"/>
  <c r="AA79" i="6"/>
  <c r="AB79" i="6"/>
  <c r="Z80" i="6"/>
  <c r="AA80" i="6"/>
  <c r="AB80" i="6"/>
  <c r="Z81" i="6"/>
  <c r="AA81" i="6"/>
  <c r="AC81" i="6" s="1"/>
  <c r="AB81" i="6"/>
  <c r="Z82" i="6"/>
  <c r="AA82" i="6"/>
  <c r="AB82" i="6"/>
  <c r="Z87" i="6"/>
  <c r="AA87" i="6"/>
  <c r="AB87" i="6"/>
  <c r="Z88" i="6"/>
  <c r="AA88" i="6"/>
  <c r="AB88" i="6"/>
  <c r="Z89" i="6"/>
  <c r="AA89" i="6"/>
  <c r="AB89" i="6"/>
  <c r="Z90" i="6"/>
  <c r="AA90" i="6"/>
  <c r="AB90" i="6"/>
  <c r="Z91" i="6"/>
  <c r="AA91" i="6"/>
  <c r="AB91" i="6"/>
  <c r="Z99" i="6"/>
  <c r="AA99" i="6"/>
  <c r="AB99" i="6"/>
  <c r="Z101" i="6"/>
  <c r="AA101" i="6"/>
  <c r="AB101" i="6"/>
  <c r="Z102" i="6"/>
  <c r="AA102" i="6"/>
  <c r="AB102" i="6"/>
  <c r="Z105" i="6"/>
  <c r="AA105" i="6"/>
  <c r="AB105" i="6"/>
  <c r="Z106" i="6"/>
  <c r="AA106" i="6"/>
  <c r="AB106" i="6"/>
  <c r="Z107" i="6"/>
  <c r="AA107" i="6"/>
  <c r="AB107" i="6"/>
  <c r="Z109" i="6"/>
  <c r="AA109" i="6"/>
  <c r="AB109" i="6"/>
  <c r="Z110" i="6"/>
  <c r="AA110" i="6"/>
  <c r="AB110" i="6"/>
  <c r="Z112" i="6"/>
  <c r="AA112" i="6"/>
  <c r="AB112" i="6"/>
  <c r="Z113" i="6"/>
  <c r="AA113" i="6"/>
  <c r="AB113" i="6"/>
  <c r="Z114" i="6"/>
  <c r="AA114" i="6"/>
  <c r="AB114" i="6"/>
  <c r="Z122" i="6"/>
  <c r="AA122" i="6"/>
  <c r="AB122" i="6"/>
  <c r="Z123" i="6"/>
  <c r="AA123" i="6"/>
  <c r="AB123" i="6"/>
  <c r="Z124" i="6"/>
  <c r="AA124" i="6"/>
  <c r="AB124" i="6"/>
  <c r="Z126" i="6"/>
  <c r="AA126" i="6"/>
  <c r="AB126" i="6"/>
  <c r="Z131" i="6"/>
  <c r="AA131" i="6"/>
  <c r="AC131" i="6" s="1"/>
  <c r="AB131" i="6"/>
  <c r="Z139" i="6"/>
  <c r="AA139" i="6"/>
  <c r="AC139" i="6" s="1"/>
  <c r="AB139" i="6"/>
  <c r="Z140" i="6"/>
  <c r="AA140" i="6"/>
  <c r="AB140" i="6"/>
  <c r="Z141" i="6"/>
  <c r="AA141" i="6"/>
  <c r="AB141" i="6"/>
  <c r="Z142" i="6"/>
  <c r="AC142" i="6" s="1"/>
  <c r="AA142" i="6"/>
  <c r="AB142" i="6"/>
  <c r="Z143" i="6"/>
  <c r="AA143" i="6"/>
  <c r="AC143" i="6" s="1"/>
  <c r="AB143" i="6"/>
  <c r="Z147" i="6"/>
  <c r="AA147" i="6"/>
  <c r="AC147" i="6" s="1"/>
  <c r="AB147" i="6"/>
  <c r="Z151" i="6"/>
  <c r="AA151" i="6"/>
  <c r="AB151" i="6"/>
  <c r="Z152" i="6"/>
  <c r="AA152" i="6"/>
  <c r="AB152" i="6"/>
  <c r="Z153" i="6"/>
  <c r="AA153" i="6"/>
  <c r="AB153" i="6"/>
  <c r="Z155" i="6"/>
  <c r="AA155" i="6"/>
  <c r="AB155" i="6"/>
  <c r="Z156" i="6"/>
  <c r="AC156" i="6" s="1"/>
  <c r="AA156" i="6"/>
  <c r="AB156" i="6"/>
  <c r="Z157" i="6"/>
  <c r="AA157" i="6"/>
  <c r="AB157" i="6"/>
  <c r="Z158" i="6"/>
  <c r="AA158" i="6"/>
  <c r="AB158" i="6"/>
  <c r="Z161" i="6"/>
  <c r="AA161" i="6"/>
  <c r="AB161" i="6"/>
  <c r="Z165" i="6"/>
  <c r="AA165" i="6"/>
  <c r="AB165" i="6"/>
  <c r="Z166" i="6"/>
  <c r="AA166" i="6"/>
  <c r="AB166" i="6"/>
  <c r="Z167" i="6"/>
  <c r="AA167" i="6"/>
  <c r="AB167" i="6"/>
  <c r="Z168" i="6"/>
  <c r="AA168" i="6"/>
  <c r="AB168" i="6"/>
  <c r="Z169" i="6"/>
  <c r="AA169" i="6"/>
  <c r="AB169" i="6"/>
  <c r="Z172" i="6"/>
  <c r="AA172" i="6"/>
  <c r="AB172" i="6"/>
  <c r="Z173" i="6"/>
  <c r="AA173" i="6"/>
  <c r="AB173" i="6"/>
  <c r="Z174" i="6"/>
  <c r="AC174" i="6" s="1"/>
  <c r="AA174" i="6"/>
  <c r="AB174" i="6"/>
  <c r="Z175" i="6"/>
  <c r="AA175" i="6"/>
  <c r="AB175" i="6"/>
  <c r="Z176" i="6"/>
  <c r="AA176" i="6"/>
  <c r="AB176" i="6"/>
  <c r="Z177" i="6"/>
  <c r="AA177" i="6"/>
  <c r="AB177" i="6"/>
  <c r="Z178" i="6"/>
  <c r="AC178" i="6" s="1"/>
  <c r="AA178" i="6"/>
  <c r="AB178" i="6"/>
  <c r="Z179" i="6"/>
  <c r="AA179" i="6"/>
  <c r="AB179" i="6"/>
  <c r="Z180" i="6"/>
  <c r="AA180" i="6"/>
  <c r="AB180" i="6"/>
  <c r="Z181" i="6"/>
  <c r="AA181" i="6"/>
  <c r="AB181" i="6"/>
  <c r="Z182" i="6"/>
  <c r="AC182" i="6" s="1"/>
  <c r="AA182" i="6"/>
  <c r="AB182" i="6"/>
  <c r="Z183" i="6"/>
  <c r="AA183" i="6"/>
  <c r="AB183" i="6"/>
  <c r="Z184" i="6"/>
  <c r="AA184" i="6"/>
  <c r="AB184" i="6"/>
  <c r="Z185" i="6"/>
  <c r="AA185" i="6"/>
  <c r="AB185" i="6"/>
  <c r="Z186" i="6"/>
  <c r="AA186" i="6"/>
  <c r="AB186" i="6"/>
  <c r="Z187" i="6"/>
  <c r="AA187" i="6"/>
  <c r="AB187" i="6"/>
  <c r="Z188" i="6"/>
  <c r="AC188" i="6" s="1"/>
  <c r="AA188" i="6"/>
  <c r="AB188" i="6"/>
  <c r="Z189" i="6"/>
  <c r="AA189" i="6"/>
  <c r="AC189" i="6" s="1"/>
  <c r="AB189" i="6"/>
  <c r="Z190" i="6"/>
  <c r="AA190" i="6"/>
  <c r="AB190" i="6"/>
  <c r="Z192" i="6"/>
  <c r="AA192" i="6"/>
  <c r="AB192" i="6"/>
  <c r="Z193" i="6"/>
  <c r="AA193" i="6"/>
  <c r="AC193" i="6" s="1"/>
  <c r="AB193" i="6"/>
  <c r="Z194" i="6"/>
  <c r="AA194" i="6"/>
  <c r="AB194" i="6"/>
  <c r="Z196" i="6"/>
  <c r="AC196" i="6" s="1"/>
  <c r="AA196" i="6"/>
  <c r="AB196" i="6"/>
  <c r="Z204" i="6"/>
  <c r="AA204" i="6"/>
  <c r="AB204" i="6"/>
  <c r="Z205" i="6"/>
  <c r="AA205" i="6"/>
  <c r="AC205" i="6" s="1"/>
  <c r="AB205" i="6"/>
  <c r="Z206" i="6"/>
  <c r="AA206" i="6"/>
  <c r="AB206" i="6"/>
  <c r="Z213" i="6"/>
  <c r="AA213" i="6"/>
  <c r="AB213" i="6"/>
  <c r="Z214" i="6"/>
  <c r="AA214" i="6"/>
  <c r="AB214" i="6"/>
  <c r="Z215" i="6"/>
  <c r="AA215" i="6"/>
  <c r="AB215" i="6"/>
  <c r="Z216" i="6"/>
  <c r="AA216" i="6"/>
  <c r="AB216" i="6"/>
  <c r="Z217" i="6"/>
  <c r="AA217" i="6"/>
  <c r="AB217" i="6"/>
  <c r="Z218" i="6"/>
  <c r="AA218" i="6"/>
  <c r="AB218" i="6"/>
  <c r="Z219" i="6"/>
  <c r="AA219" i="6"/>
  <c r="AB219" i="6"/>
  <c r="Z220" i="6"/>
  <c r="AC220" i="6" s="1"/>
  <c r="AA220" i="6"/>
  <c r="AB220" i="6"/>
  <c r="Z221" i="6"/>
  <c r="AA221" i="6"/>
  <c r="AB221" i="6"/>
  <c r="Z223" i="6"/>
  <c r="AA223" i="6"/>
  <c r="AB223" i="6"/>
  <c r="Z224" i="6"/>
  <c r="AA224" i="6"/>
  <c r="AB224" i="6"/>
  <c r="Z225" i="6"/>
  <c r="AA225" i="6"/>
  <c r="AB225" i="6"/>
  <c r="Z226" i="6"/>
  <c r="AA226" i="6"/>
  <c r="AB226" i="6"/>
  <c r="Z227" i="6"/>
  <c r="AA227" i="6"/>
  <c r="AB227" i="6"/>
  <c r="Z228" i="6"/>
  <c r="AC228" i="6" s="1"/>
  <c r="AA228" i="6"/>
  <c r="AB228" i="6"/>
  <c r="Z229" i="6"/>
  <c r="AA229" i="6"/>
  <c r="AB229" i="6"/>
  <c r="Z230" i="6"/>
  <c r="AA230" i="6"/>
  <c r="AB230" i="6"/>
  <c r="Z231" i="6"/>
  <c r="AA231" i="6"/>
  <c r="AB231" i="6"/>
  <c r="Z232" i="6"/>
  <c r="AA232" i="6"/>
  <c r="AB232" i="6"/>
  <c r="Z233" i="6"/>
  <c r="AA233" i="6"/>
  <c r="AB233" i="6"/>
  <c r="Z234" i="6"/>
  <c r="AA234" i="6"/>
  <c r="AB234" i="6"/>
  <c r="Z235" i="6"/>
  <c r="AA235" i="6"/>
  <c r="AB235" i="6"/>
  <c r="Z236" i="6"/>
  <c r="AC236" i="6" s="1"/>
  <c r="AA236" i="6"/>
  <c r="AB236" i="6"/>
  <c r="Z243" i="6"/>
  <c r="AA243" i="6"/>
  <c r="AB243" i="6"/>
  <c r="Z245" i="6"/>
  <c r="AA245" i="6"/>
  <c r="AB245" i="6"/>
  <c r="Z247" i="6"/>
  <c r="AA247" i="6"/>
  <c r="AB247" i="6"/>
  <c r="Z249" i="6"/>
  <c r="AA249" i="6"/>
  <c r="AB249" i="6"/>
  <c r="Z250" i="6"/>
  <c r="AA250" i="6"/>
  <c r="AB250" i="6"/>
  <c r="Z252" i="6"/>
  <c r="AA252" i="6"/>
  <c r="AB252" i="6"/>
  <c r="Z253" i="6"/>
  <c r="AA253" i="6"/>
  <c r="AB253" i="6"/>
  <c r="Z257" i="6"/>
  <c r="AA257" i="6"/>
  <c r="AB257" i="6"/>
  <c r="Z258" i="6"/>
  <c r="AA258" i="6"/>
  <c r="AB258" i="6"/>
  <c r="Z259" i="6"/>
  <c r="AA259" i="6"/>
  <c r="AB259" i="6"/>
  <c r="Z260" i="6"/>
  <c r="AA260" i="6"/>
  <c r="AB260" i="6"/>
  <c r="Z261" i="6"/>
  <c r="AA261" i="6"/>
  <c r="AB261" i="6"/>
  <c r="Z262" i="6"/>
  <c r="AA262" i="6"/>
  <c r="AB262" i="6"/>
  <c r="Z263" i="6"/>
  <c r="AA263" i="6"/>
  <c r="AB263" i="6"/>
  <c r="Z264" i="6"/>
  <c r="AA264" i="6"/>
  <c r="AB264" i="6"/>
  <c r="Z265" i="6"/>
  <c r="AA265" i="6"/>
  <c r="AB265" i="6"/>
  <c r="Z266" i="6"/>
  <c r="AA266" i="6"/>
  <c r="AB266" i="6"/>
  <c r="Z267" i="6"/>
  <c r="AA267" i="6"/>
  <c r="AB267" i="6"/>
  <c r="Z268" i="6"/>
  <c r="AC268" i="6" s="1"/>
  <c r="AA268" i="6"/>
  <c r="AB268" i="6"/>
  <c r="Z269" i="6"/>
  <c r="AA269" i="6"/>
  <c r="AB269" i="6"/>
  <c r="Z270" i="6"/>
  <c r="AA270" i="6"/>
  <c r="AB270" i="6"/>
  <c r="Z272" i="6"/>
  <c r="AA272" i="6"/>
  <c r="AB272" i="6"/>
  <c r="Z274" i="6"/>
  <c r="AA274" i="6"/>
  <c r="AB274" i="6"/>
  <c r="Z275" i="6"/>
  <c r="AA275" i="6"/>
  <c r="AB275" i="6"/>
  <c r="Z276" i="6"/>
  <c r="AA276" i="6"/>
  <c r="AB276" i="6"/>
  <c r="Z277" i="6"/>
  <c r="AA277" i="6"/>
  <c r="AB277" i="6"/>
  <c r="Z278" i="6"/>
  <c r="AA278" i="6"/>
  <c r="AB278" i="6"/>
  <c r="Z279" i="6"/>
  <c r="AA279" i="6"/>
  <c r="AB279" i="6"/>
  <c r="Z285" i="6"/>
  <c r="AA285" i="6"/>
  <c r="AB285" i="6"/>
  <c r="Z288" i="6"/>
  <c r="AA288" i="6"/>
  <c r="AB288" i="6"/>
  <c r="Z289" i="6"/>
  <c r="AA289" i="6"/>
  <c r="AB289" i="6"/>
  <c r="Z291" i="6"/>
  <c r="AA291" i="6"/>
  <c r="AB291" i="6"/>
  <c r="Z292" i="6"/>
  <c r="AA292" i="6"/>
  <c r="AB292" i="6"/>
  <c r="Z293" i="6"/>
  <c r="AA293" i="6"/>
  <c r="AB293" i="6"/>
  <c r="Z294" i="6"/>
  <c r="AA294" i="6"/>
  <c r="AB294" i="6"/>
  <c r="Z295" i="6"/>
  <c r="AA295" i="6"/>
  <c r="AB295" i="6"/>
  <c r="Z296" i="6"/>
  <c r="AA296" i="6"/>
  <c r="AB296" i="6"/>
  <c r="Z297" i="6"/>
  <c r="AA297" i="6"/>
  <c r="AB297" i="6"/>
  <c r="Z298" i="6"/>
  <c r="AA298" i="6"/>
  <c r="AB298" i="6"/>
  <c r="Z299" i="6"/>
  <c r="AA299" i="6"/>
  <c r="AB299" i="6"/>
  <c r="Z300" i="6"/>
  <c r="AA300" i="6"/>
  <c r="AB300" i="6"/>
  <c r="Z301" i="6"/>
  <c r="AA301" i="6"/>
  <c r="AB301" i="6"/>
  <c r="Z303" i="6"/>
  <c r="AA303" i="6"/>
  <c r="AB303" i="6"/>
  <c r="Z304" i="6"/>
  <c r="AA304" i="6"/>
  <c r="AB304" i="6"/>
  <c r="Z307" i="6"/>
  <c r="AA307" i="6"/>
  <c r="AB307" i="6"/>
  <c r="Z310" i="6"/>
  <c r="AA310" i="6"/>
  <c r="AB310" i="6"/>
  <c r="Z311" i="6"/>
  <c r="AA311" i="6"/>
  <c r="AB311" i="6"/>
  <c r="Z314" i="6"/>
  <c r="AA314" i="6"/>
  <c r="AB314" i="6"/>
  <c r="Z315" i="6"/>
  <c r="AA315" i="6"/>
  <c r="AB315" i="6"/>
  <c r="Z323" i="6"/>
  <c r="AA323" i="6"/>
  <c r="AB323" i="6"/>
  <c r="Z329" i="6"/>
  <c r="AA329" i="6"/>
  <c r="AB329" i="6"/>
  <c r="Z330" i="6"/>
  <c r="AA330" i="6"/>
  <c r="AB330" i="6"/>
  <c r="Z331" i="6"/>
  <c r="AA331" i="6"/>
  <c r="AB331" i="6"/>
  <c r="Z332" i="6"/>
  <c r="AA332" i="6"/>
  <c r="AB332" i="6"/>
  <c r="Z342" i="6"/>
  <c r="AA342" i="6"/>
  <c r="AB342" i="6"/>
  <c r="Z346" i="6"/>
  <c r="AA346" i="6"/>
  <c r="AB346" i="6"/>
  <c r="Z347" i="6"/>
  <c r="AA347" i="6"/>
  <c r="AB347" i="6"/>
  <c r="Z349" i="6"/>
  <c r="AA349" i="6"/>
  <c r="AB349" i="6"/>
  <c r="Z352" i="6"/>
  <c r="AA352" i="6"/>
  <c r="AB352" i="6"/>
  <c r="Z358" i="6"/>
  <c r="AA358" i="6"/>
  <c r="AB358" i="6"/>
  <c r="Z362" i="6"/>
  <c r="AA362" i="6"/>
  <c r="AB362" i="6"/>
  <c r="Z363" i="6"/>
  <c r="AA363" i="6"/>
  <c r="AB363" i="6"/>
  <c r="Z364" i="6"/>
  <c r="AA364" i="6"/>
  <c r="AB364" i="6"/>
  <c r="Z365" i="6"/>
  <c r="AA365" i="6"/>
  <c r="AB365" i="6"/>
  <c r="Z366" i="6"/>
  <c r="AA366" i="6"/>
  <c r="AB366" i="6"/>
  <c r="Z367" i="6"/>
  <c r="AC367" i="6" s="1"/>
  <c r="AA367" i="6"/>
  <c r="AB367" i="6"/>
  <c r="Z371" i="6"/>
  <c r="AA371" i="6"/>
  <c r="AB371" i="6"/>
  <c r="Z372" i="6"/>
  <c r="AA372" i="6"/>
  <c r="AB372" i="6"/>
  <c r="Z373" i="6"/>
  <c r="AA373" i="6"/>
  <c r="AB373" i="6"/>
  <c r="Z374" i="6"/>
  <c r="AA374" i="6"/>
  <c r="AB374" i="6"/>
  <c r="Z384" i="6"/>
  <c r="AA384" i="6"/>
  <c r="AB384" i="6"/>
  <c r="Z387" i="6"/>
  <c r="AC387" i="6" s="1"/>
  <c r="AA387" i="6"/>
  <c r="AB387" i="6"/>
  <c r="Z388" i="6"/>
  <c r="AA388" i="6"/>
  <c r="AB388" i="6"/>
  <c r="Z389" i="6"/>
  <c r="AA389" i="6"/>
  <c r="AB389" i="6"/>
  <c r="Z390" i="6"/>
  <c r="AA390" i="6"/>
  <c r="AB390" i="6"/>
  <c r="Z392" i="6"/>
  <c r="AA392" i="6"/>
  <c r="AB392" i="6"/>
  <c r="Z393" i="6"/>
  <c r="AA393" i="6"/>
  <c r="AB393" i="6"/>
  <c r="Z394" i="6"/>
  <c r="AA394" i="6"/>
  <c r="AB394" i="6"/>
  <c r="Z395" i="6"/>
  <c r="AC395" i="6" s="1"/>
  <c r="AA395" i="6"/>
  <c r="AB395" i="6"/>
  <c r="Z396" i="6"/>
  <c r="AA396" i="6"/>
  <c r="AB396" i="6"/>
  <c r="Z397" i="6"/>
  <c r="AA397" i="6"/>
  <c r="AB397" i="6"/>
  <c r="Z399" i="6"/>
  <c r="AC399" i="6" s="1"/>
  <c r="AA399" i="6"/>
  <c r="AB399" i="6"/>
  <c r="Z401" i="6"/>
  <c r="AA401" i="6"/>
  <c r="AB401" i="6"/>
  <c r="Z402" i="6"/>
  <c r="AA402" i="6"/>
  <c r="AB402" i="6"/>
  <c r="Z403" i="6"/>
  <c r="AA403" i="6"/>
  <c r="AB403" i="6"/>
  <c r="Z406" i="6"/>
  <c r="AA406" i="6"/>
  <c r="AB406" i="6"/>
  <c r="Z407" i="6"/>
  <c r="AA407" i="6"/>
  <c r="AB407" i="6"/>
  <c r="Z408" i="6"/>
  <c r="AA408" i="6"/>
  <c r="AB408" i="6"/>
  <c r="Z410" i="6"/>
  <c r="AA410" i="6"/>
  <c r="AB410" i="6"/>
  <c r="Z412" i="6"/>
  <c r="AA412" i="6"/>
  <c r="AB412" i="6"/>
  <c r="Z413" i="6"/>
  <c r="AA413" i="6"/>
  <c r="AB413" i="6"/>
  <c r="Z414" i="6"/>
  <c r="AA414" i="6"/>
  <c r="AB414" i="6"/>
  <c r="Z415" i="6"/>
  <c r="AA415" i="6"/>
  <c r="AB415" i="6"/>
  <c r="Z416" i="6"/>
  <c r="AA416" i="6"/>
  <c r="AB416" i="6"/>
  <c r="Z417" i="6"/>
  <c r="AA417" i="6"/>
  <c r="AB417" i="6"/>
  <c r="Z419" i="6"/>
  <c r="AA419" i="6"/>
  <c r="AB419" i="6"/>
  <c r="Z420" i="6"/>
  <c r="AA420" i="6"/>
  <c r="AB420" i="6"/>
  <c r="Z421" i="6"/>
  <c r="AA421" i="6"/>
  <c r="AB421" i="6"/>
  <c r="Z422" i="6"/>
  <c r="AA422" i="6"/>
  <c r="AB422" i="6"/>
  <c r="Z425" i="6"/>
  <c r="AA425" i="6"/>
  <c r="AB425" i="6"/>
  <c r="Z428" i="6"/>
  <c r="AA428" i="6"/>
  <c r="AB428" i="6"/>
  <c r="Z429" i="6"/>
  <c r="AA429" i="6"/>
  <c r="AB429" i="6"/>
  <c r="Z430" i="6"/>
  <c r="AA430" i="6"/>
  <c r="AB430" i="6"/>
  <c r="Z433" i="6"/>
  <c r="AA433" i="6"/>
  <c r="AB433" i="6"/>
  <c r="Z434" i="6"/>
  <c r="AA434" i="6"/>
  <c r="AB434" i="6"/>
  <c r="Z438" i="6"/>
  <c r="AA438" i="6"/>
  <c r="AB438" i="6"/>
  <c r="Z440" i="6"/>
  <c r="AA440" i="6"/>
  <c r="AB440" i="6"/>
  <c r="Z441" i="6"/>
  <c r="AA441" i="6"/>
  <c r="AB441" i="6"/>
  <c r="Z442" i="6"/>
  <c r="AA442" i="6"/>
  <c r="AB442" i="6"/>
  <c r="Z443" i="6"/>
  <c r="AA443" i="6"/>
  <c r="AB443" i="6"/>
  <c r="Z447" i="6"/>
  <c r="AA447" i="6"/>
  <c r="AB447" i="6"/>
  <c r="Z448" i="6"/>
  <c r="AA448" i="6"/>
  <c r="AB448" i="6"/>
  <c r="Z449" i="6"/>
  <c r="AA449" i="6"/>
  <c r="AB449" i="6"/>
  <c r="Z451" i="6"/>
  <c r="AA451" i="6"/>
  <c r="AB451" i="6"/>
  <c r="Z452" i="6"/>
  <c r="AA452" i="6"/>
  <c r="AB452" i="6"/>
  <c r="Z453" i="6"/>
  <c r="AA453" i="6"/>
  <c r="AB453" i="6"/>
  <c r="Z454" i="6"/>
  <c r="AA454" i="6"/>
  <c r="AB454" i="6"/>
  <c r="Z455" i="6"/>
  <c r="AA455" i="6"/>
  <c r="AB455" i="6"/>
  <c r="Z458" i="6"/>
  <c r="AA458" i="6"/>
  <c r="AB458" i="6"/>
  <c r="Z461" i="6"/>
  <c r="AA461" i="6"/>
  <c r="AB461" i="6"/>
  <c r="Z462" i="6"/>
  <c r="AA462" i="6"/>
  <c r="AB462" i="6"/>
  <c r="Z463" i="6"/>
  <c r="AA463" i="6"/>
  <c r="AB463" i="6"/>
  <c r="Z464" i="6"/>
  <c r="AA464" i="6"/>
  <c r="AB464" i="6"/>
  <c r="Z466" i="6"/>
  <c r="AA466" i="6"/>
  <c r="AB466" i="6"/>
  <c r="Z467" i="6"/>
  <c r="AA467" i="6"/>
  <c r="AB467" i="6"/>
  <c r="Z468" i="6"/>
  <c r="AA468" i="6"/>
  <c r="AB468" i="6"/>
  <c r="Z469" i="6"/>
  <c r="AA469" i="6"/>
  <c r="AB469" i="6"/>
  <c r="Z472" i="6"/>
  <c r="AA472" i="6"/>
  <c r="AB472" i="6"/>
  <c r="Z475" i="6"/>
  <c r="AA475" i="6"/>
  <c r="AB475" i="6"/>
  <c r="Z477" i="6"/>
  <c r="AA477" i="6"/>
  <c r="AB477" i="6"/>
  <c r="Z479" i="6"/>
  <c r="AA479" i="6"/>
  <c r="AB479" i="6"/>
  <c r="Z480" i="6"/>
  <c r="AA480" i="6"/>
  <c r="AB480" i="6"/>
  <c r="Z481" i="6"/>
  <c r="AA481" i="6"/>
  <c r="AB481" i="6"/>
  <c r="Z482" i="6"/>
  <c r="AA482" i="6"/>
  <c r="AB482" i="6"/>
  <c r="Z486" i="6"/>
  <c r="AA486" i="6"/>
  <c r="AB486" i="6"/>
  <c r="Z488" i="6"/>
  <c r="AA488" i="6"/>
  <c r="AB488" i="6"/>
  <c r="Z492" i="6"/>
  <c r="AA492" i="6"/>
  <c r="AB492" i="6"/>
  <c r="Z493" i="6"/>
  <c r="AA493" i="6"/>
  <c r="AB493" i="6"/>
  <c r="Z494" i="6"/>
  <c r="AA494" i="6"/>
  <c r="AB494" i="6"/>
  <c r="Z495" i="6"/>
  <c r="AA495" i="6"/>
  <c r="AB495" i="6"/>
  <c r="Z496" i="6"/>
  <c r="AA496" i="6"/>
  <c r="AB496" i="6"/>
  <c r="Z498" i="6"/>
  <c r="AA498" i="6"/>
  <c r="AB498" i="6"/>
  <c r="Z499" i="6"/>
  <c r="AA499" i="6"/>
  <c r="AB499" i="6"/>
  <c r="Z500" i="6"/>
  <c r="AA500" i="6"/>
  <c r="AB500" i="6"/>
  <c r="Z501" i="6"/>
  <c r="AA501" i="6"/>
  <c r="AB501" i="6"/>
  <c r="Z503" i="6"/>
  <c r="AA503" i="6"/>
  <c r="AB503" i="6"/>
  <c r="Z506" i="6"/>
  <c r="AA506" i="6"/>
  <c r="AB506" i="6"/>
  <c r="Z507" i="6"/>
  <c r="AA507" i="6"/>
  <c r="AB507" i="6"/>
  <c r="Z508" i="6"/>
  <c r="AA508" i="6"/>
  <c r="AB508" i="6"/>
  <c r="Z509" i="6"/>
  <c r="AA509" i="6"/>
  <c r="AB509" i="6"/>
  <c r="Z510" i="6"/>
  <c r="AA510" i="6"/>
  <c r="AB510" i="6"/>
  <c r="Z511" i="6"/>
  <c r="AC511" i="6" s="1"/>
  <c r="AA511" i="6"/>
  <c r="AB511" i="6"/>
  <c r="Z512" i="6"/>
  <c r="AA512" i="6"/>
  <c r="AB512" i="6"/>
  <c r="Z513" i="6"/>
  <c r="AA513" i="6"/>
  <c r="AB513" i="6"/>
  <c r="Z514" i="6"/>
  <c r="AA514" i="6"/>
  <c r="AB514" i="6"/>
  <c r="Z515" i="6"/>
  <c r="AA515" i="6"/>
  <c r="AB515" i="6"/>
  <c r="Z516" i="6"/>
  <c r="AA516" i="6"/>
  <c r="AB516" i="6"/>
  <c r="Z517" i="6"/>
  <c r="AA517" i="6"/>
  <c r="AB517" i="6"/>
  <c r="Z519" i="6"/>
  <c r="AA519" i="6"/>
  <c r="AB519" i="6"/>
  <c r="Z521" i="6"/>
  <c r="AA521" i="6"/>
  <c r="AB521" i="6"/>
  <c r="Z522" i="6"/>
  <c r="AA522" i="6"/>
  <c r="AB522" i="6"/>
  <c r="Z523" i="6"/>
  <c r="AA523" i="6"/>
  <c r="AB523" i="6"/>
  <c r="Z524" i="6"/>
  <c r="AA524" i="6"/>
  <c r="AB524" i="6"/>
  <c r="Z525" i="6"/>
  <c r="AC525" i="6" s="1"/>
  <c r="AA525" i="6"/>
  <c r="AB525" i="6"/>
  <c r="Z529" i="6"/>
  <c r="AA529" i="6"/>
  <c r="AB529" i="6"/>
  <c r="Z531" i="6"/>
  <c r="AA531" i="6"/>
  <c r="AB531" i="6"/>
  <c r="Z533" i="6"/>
  <c r="AC533" i="6" s="1"/>
  <c r="AA533" i="6"/>
  <c r="AB533" i="6"/>
  <c r="Z535" i="6"/>
  <c r="AA535" i="6"/>
  <c r="AB535" i="6"/>
  <c r="Z537" i="6"/>
  <c r="AA537" i="6"/>
  <c r="AB537" i="6"/>
  <c r="Z540" i="6"/>
  <c r="AA540" i="6"/>
  <c r="AC540" i="6" s="1"/>
  <c r="AB540" i="6"/>
  <c r="Z542" i="6"/>
  <c r="AA542" i="6"/>
  <c r="AB542" i="6"/>
  <c r="Z543" i="6"/>
  <c r="AC543" i="6" s="1"/>
  <c r="AA543" i="6"/>
  <c r="AB543" i="6"/>
  <c r="Z544" i="6"/>
  <c r="AA544" i="6"/>
  <c r="AB544" i="6"/>
  <c r="Z546" i="6"/>
  <c r="AA546" i="6"/>
  <c r="AB546" i="6"/>
  <c r="Z547" i="6"/>
  <c r="AA547" i="6"/>
  <c r="AB547" i="6"/>
  <c r="Z548" i="6"/>
  <c r="AA548" i="6"/>
  <c r="AB548" i="6"/>
  <c r="Z556" i="6"/>
  <c r="AA556" i="6"/>
  <c r="AB556" i="6"/>
  <c r="Z557" i="6"/>
  <c r="AA557" i="6"/>
  <c r="AB557" i="6"/>
  <c r="Z558" i="6"/>
  <c r="AA558" i="6"/>
  <c r="AB558" i="6"/>
  <c r="Z559" i="6"/>
  <c r="AC559" i="6" s="1"/>
  <c r="AA559" i="6"/>
  <c r="AB559" i="6"/>
  <c r="Z560" i="6"/>
  <c r="AA560" i="6"/>
  <c r="AB560" i="6"/>
  <c r="Z561" i="6"/>
  <c r="AA561" i="6"/>
  <c r="AB561" i="6"/>
  <c r="Z562" i="6"/>
  <c r="AA562" i="6"/>
  <c r="AB562" i="6"/>
  <c r="Z563" i="6"/>
  <c r="AA563" i="6"/>
  <c r="AB563" i="6"/>
  <c r="Z564" i="6"/>
  <c r="AA564" i="6"/>
  <c r="AB564" i="6"/>
  <c r="Z565" i="6"/>
  <c r="AA565" i="6"/>
  <c r="AB565" i="6"/>
  <c r="Z566" i="6"/>
  <c r="AA566" i="6"/>
  <c r="AB566" i="6"/>
  <c r="Z567" i="6"/>
  <c r="AC567" i="6" s="1"/>
  <c r="AA567" i="6"/>
  <c r="AB567" i="6"/>
  <c r="Z568" i="6"/>
  <c r="AA568" i="6"/>
  <c r="AB568" i="6"/>
  <c r="Z569" i="6"/>
  <c r="AA569" i="6"/>
  <c r="AB569" i="6"/>
  <c r="Z570" i="6"/>
  <c r="AA570" i="6"/>
  <c r="AB570" i="6"/>
  <c r="Z571" i="6"/>
  <c r="AA571" i="6"/>
  <c r="AB571" i="6"/>
  <c r="Z573" i="6"/>
  <c r="AA573" i="6"/>
  <c r="AB573" i="6"/>
  <c r="Z577" i="6"/>
  <c r="AA577" i="6"/>
  <c r="AB577" i="6"/>
  <c r="Z578" i="6"/>
  <c r="AA578" i="6"/>
  <c r="AB578" i="6"/>
  <c r="Z579" i="6"/>
  <c r="AA579" i="6"/>
  <c r="AB579" i="6"/>
  <c r="Z580" i="6"/>
  <c r="AA580" i="6"/>
  <c r="AB580" i="6"/>
  <c r="Z581" i="6"/>
  <c r="AA581" i="6"/>
  <c r="AB581" i="6"/>
  <c r="Z582" i="6"/>
  <c r="AA582" i="6"/>
  <c r="AB582" i="6"/>
  <c r="Z584" i="6"/>
  <c r="AA584" i="6"/>
  <c r="AB584" i="6"/>
  <c r="Z585" i="6"/>
  <c r="AA585" i="6"/>
  <c r="AB585" i="6"/>
  <c r="Z586" i="6"/>
  <c r="AA586" i="6"/>
  <c r="AB586" i="6"/>
  <c r="Z588" i="6"/>
  <c r="AA588" i="6"/>
  <c r="AB588" i="6"/>
  <c r="Z590" i="6"/>
  <c r="AA590" i="6"/>
  <c r="AB590" i="6"/>
  <c r="Z592" i="6"/>
  <c r="AA592" i="6"/>
  <c r="AB592" i="6"/>
  <c r="Z595" i="6"/>
  <c r="AA595" i="6"/>
  <c r="AB595" i="6"/>
  <c r="Z597" i="6"/>
  <c r="AA597" i="6"/>
  <c r="AB597" i="6"/>
  <c r="Z601" i="6"/>
  <c r="AA601" i="6"/>
  <c r="AB601" i="6"/>
  <c r="Z602" i="6"/>
  <c r="AA602" i="6"/>
  <c r="AB602" i="6"/>
  <c r="Z604" i="6"/>
  <c r="AA604" i="6"/>
  <c r="AB604" i="6"/>
  <c r="Z605" i="6"/>
  <c r="AA605" i="6"/>
  <c r="AB605" i="6"/>
  <c r="Z606" i="6"/>
  <c r="AA606" i="6"/>
  <c r="AB606" i="6"/>
  <c r="Z607" i="6"/>
  <c r="AC607" i="6" s="1"/>
  <c r="AA607" i="6"/>
  <c r="AB607" i="6"/>
  <c r="Z609" i="6"/>
  <c r="AA609" i="6"/>
  <c r="AB609" i="6"/>
  <c r="Z610" i="6"/>
  <c r="AA610" i="6"/>
  <c r="AB610" i="6"/>
  <c r="Z611" i="6"/>
  <c r="AA611" i="6"/>
  <c r="AB611" i="6"/>
  <c r="Z612" i="6"/>
  <c r="AA612" i="6"/>
  <c r="AB612" i="6"/>
  <c r="Z614" i="6"/>
  <c r="AA614" i="6"/>
  <c r="AB614" i="6"/>
  <c r="Z615" i="6"/>
  <c r="AC615" i="6" s="1"/>
  <c r="AA615" i="6"/>
  <c r="AB615" i="6"/>
  <c r="Z616" i="6"/>
  <c r="AA616" i="6"/>
  <c r="AB616" i="6"/>
  <c r="Z617" i="6"/>
  <c r="AA617" i="6"/>
  <c r="AB617" i="6"/>
  <c r="Z618" i="6"/>
  <c r="AA618" i="6"/>
  <c r="AB618" i="6"/>
  <c r="Z619" i="6"/>
  <c r="AA619" i="6"/>
  <c r="AB619" i="6"/>
  <c r="Z620" i="6"/>
  <c r="AA620" i="6"/>
  <c r="AB620" i="6"/>
  <c r="Z621" i="6"/>
  <c r="AA621" i="6"/>
  <c r="AB621" i="6"/>
  <c r="Z622" i="6"/>
  <c r="AA622" i="6"/>
  <c r="AB622" i="6"/>
  <c r="Z623" i="6"/>
  <c r="AA623" i="6"/>
  <c r="AB623" i="6"/>
  <c r="Z624" i="6"/>
  <c r="AA624" i="6"/>
  <c r="AB624" i="6"/>
  <c r="Z625" i="6"/>
  <c r="AA625" i="6"/>
  <c r="AB625" i="6"/>
  <c r="Z626" i="6"/>
  <c r="AA626" i="6"/>
  <c r="AB626" i="6"/>
  <c r="Z627" i="6"/>
  <c r="AA627" i="6"/>
  <c r="AB627" i="6"/>
  <c r="Z628" i="6"/>
  <c r="AA628" i="6"/>
  <c r="AB628" i="6"/>
  <c r="Z629" i="6"/>
  <c r="AA629" i="6"/>
  <c r="AB629" i="6"/>
  <c r="Z630" i="6"/>
  <c r="AA630" i="6"/>
  <c r="AB630" i="6"/>
  <c r="Z631" i="6"/>
  <c r="AA631" i="6"/>
  <c r="AB631" i="6"/>
  <c r="Z632" i="6"/>
  <c r="AA632" i="6"/>
  <c r="AB632" i="6"/>
  <c r="Z634" i="6"/>
  <c r="AA634" i="6"/>
  <c r="AB634" i="6"/>
  <c r="Z635" i="6"/>
  <c r="AA635" i="6"/>
  <c r="AB635" i="6"/>
  <c r="Z636" i="6"/>
  <c r="AA636" i="6"/>
  <c r="AB636" i="6"/>
  <c r="Z637" i="6"/>
  <c r="AA637" i="6"/>
  <c r="AB637" i="6"/>
  <c r="Z638" i="6"/>
  <c r="AA638" i="6"/>
  <c r="AB638" i="6"/>
  <c r="Z639" i="6"/>
  <c r="AA639" i="6"/>
  <c r="AB639" i="6"/>
  <c r="Z641" i="6"/>
  <c r="AA641" i="6"/>
  <c r="AB641" i="6"/>
  <c r="Z642" i="6"/>
  <c r="AA642" i="6"/>
  <c r="AB642" i="6"/>
  <c r="Z643" i="6"/>
  <c r="AA643" i="6"/>
  <c r="AB643" i="6"/>
  <c r="Z644" i="6"/>
  <c r="AA644" i="6"/>
  <c r="AB644" i="6"/>
  <c r="Z645" i="6"/>
  <c r="AA645" i="6"/>
  <c r="AB645" i="6"/>
  <c r="Z646" i="6"/>
  <c r="AA646" i="6"/>
  <c r="AB646" i="6"/>
  <c r="Z648" i="6"/>
  <c r="AA648" i="6"/>
  <c r="AC648" i="6" s="1"/>
  <c r="AB648" i="6"/>
  <c r="Z650" i="6"/>
  <c r="AA650" i="6"/>
  <c r="AB650" i="6"/>
  <c r="Z651" i="6"/>
  <c r="AC651" i="6" s="1"/>
  <c r="AA651" i="6"/>
  <c r="AB651" i="6"/>
  <c r="Z652" i="6"/>
  <c r="AA652" i="6"/>
  <c r="AC652" i="6" s="1"/>
  <c r="AB652" i="6"/>
  <c r="Z653" i="6"/>
  <c r="AA653" i="6"/>
  <c r="AB653" i="6"/>
  <c r="Z654" i="6"/>
  <c r="AA654" i="6"/>
  <c r="AB654" i="6"/>
  <c r="Z655" i="6"/>
  <c r="AA655" i="6"/>
  <c r="AB655" i="6"/>
  <c r="Z656" i="6"/>
  <c r="AA656" i="6"/>
  <c r="AB656" i="6"/>
  <c r="Z657" i="6"/>
  <c r="AA657" i="6"/>
  <c r="AB657" i="6"/>
  <c r="Z659" i="6"/>
  <c r="AA659" i="6"/>
  <c r="AB659" i="6"/>
  <c r="Z661" i="6"/>
  <c r="AA661" i="6"/>
  <c r="AB661" i="6"/>
  <c r="Z662" i="6"/>
  <c r="AA662" i="6"/>
  <c r="AB662" i="6"/>
  <c r="Z663" i="6"/>
  <c r="AC663" i="6" s="1"/>
  <c r="AA663" i="6"/>
  <c r="AB663" i="6"/>
  <c r="Z664" i="6"/>
  <c r="AA664" i="6"/>
  <c r="AB664" i="6"/>
  <c r="Z666" i="6"/>
  <c r="AA666" i="6"/>
  <c r="AB666" i="6"/>
  <c r="Z667" i="6"/>
  <c r="AA667" i="6"/>
  <c r="AB667" i="6"/>
  <c r="Z668" i="6"/>
  <c r="AA668" i="6"/>
  <c r="AB668" i="6"/>
  <c r="Z669" i="6"/>
  <c r="AC669" i="6" s="1"/>
  <c r="AA669" i="6"/>
  <c r="AB669" i="6"/>
  <c r="Z670" i="6"/>
  <c r="AA670" i="6"/>
  <c r="AB670" i="6"/>
  <c r="Z671" i="6"/>
  <c r="AA671" i="6"/>
  <c r="AB671" i="6"/>
  <c r="Z674" i="6"/>
  <c r="AA674" i="6"/>
  <c r="AB674" i="6"/>
  <c r="Z675" i="6"/>
  <c r="AA675" i="6"/>
  <c r="AB675" i="6"/>
  <c r="Z676" i="6"/>
  <c r="AA676" i="6"/>
  <c r="AB676" i="6"/>
  <c r="Z677" i="6"/>
  <c r="AA677" i="6"/>
  <c r="AB677" i="6"/>
  <c r="Z681" i="6"/>
  <c r="AA681" i="6"/>
  <c r="AB681" i="6"/>
  <c r="Z682" i="6"/>
  <c r="AA682" i="6"/>
  <c r="AB682" i="6"/>
  <c r="Z684" i="6"/>
  <c r="AA684" i="6"/>
  <c r="AB684" i="6"/>
  <c r="Z685" i="6"/>
  <c r="AA685" i="6"/>
  <c r="AB685" i="6"/>
  <c r="Z686" i="6"/>
  <c r="AA686" i="6"/>
  <c r="AB686" i="6"/>
  <c r="Z692" i="6"/>
  <c r="AA692" i="6"/>
  <c r="AB692" i="6"/>
  <c r="Z695" i="6"/>
  <c r="AA695" i="6"/>
  <c r="AB695" i="6"/>
  <c r="Z709" i="6"/>
  <c r="AA709" i="6"/>
  <c r="AB709" i="6"/>
  <c r="Z711" i="6"/>
  <c r="AA711" i="6"/>
  <c r="AB711" i="6"/>
  <c r="Z714" i="6"/>
  <c r="AA714" i="6"/>
  <c r="AB714" i="6"/>
  <c r="Z717" i="6"/>
  <c r="AA717" i="6"/>
  <c r="AB717" i="6"/>
  <c r="Z718" i="6"/>
  <c r="AA718" i="6"/>
  <c r="AB718" i="6"/>
  <c r="Z719" i="6"/>
  <c r="AA719" i="6"/>
  <c r="AB719" i="6"/>
  <c r="Z720" i="6"/>
  <c r="AA720" i="6"/>
  <c r="AB720" i="6"/>
  <c r="Z721" i="6"/>
  <c r="AA721" i="6"/>
  <c r="AB721" i="6"/>
  <c r="Z722" i="6"/>
  <c r="AA722" i="6"/>
  <c r="AB722" i="6"/>
  <c r="Z723" i="6"/>
  <c r="AA723" i="6"/>
  <c r="AB723" i="6"/>
  <c r="Z724" i="6"/>
  <c r="AA724" i="6"/>
  <c r="AB724" i="6"/>
  <c r="Z726" i="6"/>
  <c r="AA726" i="6"/>
  <c r="AB726" i="6"/>
  <c r="Z727" i="6"/>
  <c r="AA727" i="6"/>
  <c r="AB727" i="6"/>
  <c r="Z728" i="6"/>
  <c r="AA728" i="6"/>
  <c r="AB728" i="6"/>
  <c r="Z734" i="6"/>
  <c r="AA734" i="6"/>
  <c r="AB734" i="6"/>
  <c r="Z735" i="6"/>
  <c r="AA735" i="6"/>
  <c r="AB735" i="6"/>
  <c r="Z736" i="6"/>
  <c r="AA736" i="6"/>
  <c r="AB736" i="6"/>
  <c r="Z737" i="6"/>
  <c r="AA737" i="6"/>
  <c r="AB737" i="6"/>
  <c r="Z738" i="6"/>
  <c r="AA738" i="6"/>
  <c r="AB738" i="6"/>
  <c r="Z739" i="6"/>
  <c r="AA739" i="6"/>
  <c r="AB739" i="6"/>
  <c r="Z741" i="6"/>
  <c r="AA741" i="6"/>
  <c r="AB741" i="6"/>
  <c r="Z742" i="6"/>
  <c r="AA742" i="6"/>
  <c r="AB742" i="6"/>
  <c r="Z743" i="6"/>
  <c r="AA743" i="6"/>
  <c r="AB743" i="6"/>
  <c r="Z744" i="6"/>
  <c r="AA744" i="6"/>
  <c r="AB744" i="6"/>
  <c r="Z745" i="6"/>
  <c r="AA745" i="6"/>
  <c r="AB745" i="6"/>
  <c r="Z746" i="6"/>
  <c r="AA746" i="6"/>
  <c r="AB746" i="6"/>
  <c r="Z747" i="6"/>
  <c r="AA747" i="6"/>
  <c r="AB747" i="6"/>
  <c r="Z748" i="6"/>
  <c r="AA748" i="6"/>
  <c r="AB748" i="6"/>
  <c r="Z751" i="6"/>
  <c r="AA751" i="6"/>
  <c r="AB751" i="6"/>
  <c r="Z752" i="6"/>
  <c r="AA752" i="6"/>
  <c r="AB752" i="6"/>
  <c r="Z753" i="6"/>
  <c r="AA753" i="6"/>
  <c r="AB753" i="6"/>
  <c r="Z754" i="6"/>
  <c r="AA754" i="6"/>
  <c r="AB754" i="6"/>
  <c r="Z758" i="6"/>
  <c r="AA758" i="6"/>
  <c r="AB758" i="6"/>
  <c r="Z759" i="6"/>
  <c r="AA759" i="6"/>
  <c r="AB759" i="6"/>
  <c r="Z760" i="6"/>
  <c r="AA760" i="6"/>
  <c r="AB760" i="6"/>
  <c r="Z761" i="6"/>
  <c r="AA761" i="6"/>
  <c r="AB761" i="6"/>
  <c r="Z762" i="6"/>
  <c r="AA762" i="6"/>
  <c r="AB762" i="6"/>
  <c r="Z763" i="6"/>
  <c r="AA763" i="6"/>
  <c r="AB763" i="6"/>
  <c r="Z764" i="6"/>
  <c r="AA764" i="6"/>
  <c r="AB764" i="6"/>
  <c r="Z765" i="6"/>
  <c r="AA765" i="6"/>
  <c r="AB765" i="6"/>
  <c r="Z767" i="6"/>
  <c r="AA767" i="6"/>
  <c r="AB767" i="6"/>
  <c r="Z768" i="6"/>
  <c r="AA768" i="6"/>
  <c r="AB768" i="6"/>
  <c r="Z769" i="6"/>
  <c r="AA769" i="6"/>
  <c r="AB769" i="6"/>
  <c r="Z770" i="6"/>
  <c r="AA770" i="6"/>
  <c r="AB770" i="6"/>
  <c r="Z772" i="6"/>
  <c r="AA772" i="6"/>
  <c r="AB772" i="6"/>
  <c r="Z773" i="6"/>
  <c r="AA773" i="6"/>
  <c r="AB773" i="6"/>
  <c r="Z774" i="6"/>
  <c r="AA774" i="6"/>
  <c r="AB774" i="6"/>
  <c r="Z775" i="6"/>
  <c r="AA775" i="6"/>
  <c r="AB775" i="6"/>
  <c r="Z776" i="6"/>
  <c r="AA776" i="6"/>
  <c r="AB776" i="6"/>
  <c r="Z777" i="6"/>
  <c r="AA777" i="6"/>
  <c r="AB777" i="6"/>
  <c r="Z778" i="6"/>
  <c r="AA778" i="6"/>
  <c r="AB778" i="6"/>
  <c r="Z779" i="6"/>
  <c r="AA779" i="6"/>
  <c r="AB779" i="6"/>
  <c r="Z780" i="6"/>
  <c r="AA780" i="6"/>
  <c r="AB780" i="6"/>
  <c r="Z782" i="6"/>
  <c r="AA782" i="6"/>
  <c r="AB782" i="6"/>
  <c r="Z783" i="6"/>
  <c r="AA783" i="6"/>
  <c r="AB783" i="6"/>
  <c r="Z785" i="6"/>
  <c r="AA785" i="6"/>
  <c r="AB785" i="6"/>
  <c r="Z787" i="6"/>
  <c r="AA787" i="6"/>
  <c r="AB787" i="6"/>
  <c r="Z788" i="6"/>
  <c r="AA788" i="6"/>
  <c r="AB788" i="6"/>
  <c r="Z789" i="6"/>
  <c r="AA789" i="6"/>
  <c r="AB789" i="6"/>
  <c r="Z790" i="6"/>
  <c r="AA790" i="6"/>
  <c r="AB790" i="6"/>
  <c r="Z791" i="6"/>
  <c r="AA791" i="6"/>
  <c r="AB791" i="6"/>
  <c r="Z792" i="6"/>
  <c r="AA792" i="6"/>
  <c r="AB792" i="6"/>
  <c r="Z793" i="6"/>
  <c r="AA793" i="6"/>
  <c r="AB793" i="6"/>
  <c r="Z794" i="6"/>
  <c r="AA794" i="6"/>
  <c r="AB794" i="6"/>
  <c r="Z795" i="6"/>
  <c r="AA795" i="6"/>
  <c r="AB795" i="6"/>
  <c r="Z798" i="6"/>
  <c r="AA798" i="6"/>
  <c r="AB798" i="6"/>
  <c r="Z799" i="6"/>
  <c r="AA799" i="6"/>
  <c r="AB799" i="6"/>
  <c r="Z800" i="6"/>
  <c r="AA800" i="6"/>
  <c r="AB800" i="6"/>
  <c r="Z801" i="6"/>
  <c r="AA801" i="6"/>
  <c r="AB801" i="6"/>
  <c r="Z802" i="6"/>
  <c r="AA802" i="6"/>
  <c r="AB802" i="6"/>
  <c r="Z803" i="6"/>
  <c r="AA803" i="6"/>
  <c r="AB803" i="6"/>
  <c r="Z804" i="6"/>
  <c r="AA804" i="6"/>
  <c r="AB804" i="6"/>
  <c r="Z805" i="6"/>
  <c r="AA805" i="6"/>
  <c r="AB805" i="6"/>
  <c r="Z806" i="6"/>
  <c r="AA806" i="6"/>
  <c r="AB806" i="6"/>
  <c r="Z807" i="6"/>
  <c r="AA807" i="6"/>
  <c r="AB807" i="6"/>
  <c r="Z808" i="6"/>
  <c r="AA808" i="6"/>
  <c r="AB808" i="6"/>
  <c r="Z809" i="6"/>
  <c r="AA809" i="6"/>
  <c r="AB809" i="6"/>
  <c r="Z810" i="6"/>
  <c r="AA810" i="6"/>
  <c r="AB810" i="6"/>
  <c r="Z811" i="6"/>
  <c r="AA811" i="6"/>
  <c r="AB811" i="6"/>
  <c r="Z812" i="6"/>
  <c r="AA812" i="6"/>
  <c r="AB812" i="6"/>
  <c r="Z813" i="6"/>
  <c r="AA813" i="6"/>
  <c r="AB813" i="6"/>
  <c r="Z815" i="6"/>
  <c r="AA815" i="6"/>
  <c r="AB815" i="6"/>
  <c r="Z816" i="6"/>
  <c r="AA816" i="6"/>
  <c r="AB816" i="6"/>
  <c r="Z817" i="6"/>
  <c r="AA817" i="6"/>
  <c r="AB817" i="6"/>
  <c r="Z818" i="6"/>
  <c r="AA818" i="6"/>
  <c r="AB818" i="6"/>
  <c r="Z819" i="6"/>
  <c r="AA819" i="6"/>
  <c r="AB819" i="6"/>
  <c r="Z820" i="6"/>
  <c r="AA820" i="6"/>
  <c r="AB820" i="6"/>
  <c r="Z821" i="6"/>
  <c r="AA821" i="6"/>
  <c r="AB821" i="6"/>
  <c r="Z822" i="6"/>
  <c r="AA822" i="6"/>
  <c r="AB822" i="6"/>
  <c r="Z823" i="6"/>
  <c r="AA823" i="6"/>
  <c r="AB823" i="6"/>
  <c r="Z824" i="6"/>
  <c r="AA824" i="6"/>
  <c r="AB824" i="6"/>
  <c r="Z825" i="6"/>
  <c r="AA825" i="6"/>
  <c r="AB825" i="6"/>
  <c r="Z826" i="6"/>
  <c r="AA826" i="6"/>
  <c r="AB826" i="6"/>
  <c r="Z827" i="6"/>
  <c r="AA827" i="6"/>
  <c r="AB827" i="6"/>
  <c r="Z828" i="6"/>
  <c r="AA828" i="6"/>
  <c r="AB828" i="6"/>
  <c r="Z829" i="6"/>
  <c r="AA829" i="6"/>
  <c r="AB829" i="6"/>
  <c r="Z830" i="6"/>
  <c r="AA830" i="6"/>
  <c r="AB830" i="6"/>
  <c r="Z831" i="6"/>
  <c r="AA831" i="6"/>
  <c r="AB831" i="6"/>
  <c r="Z832" i="6"/>
  <c r="AA832" i="6"/>
  <c r="AB832" i="6"/>
  <c r="Z833" i="6"/>
  <c r="AA833" i="6"/>
  <c r="AB833" i="6"/>
  <c r="Z834" i="6"/>
  <c r="AA834" i="6"/>
  <c r="AB834" i="6"/>
  <c r="Z835" i="6"/>
  <c r="AA835" i="6"/>
  <c r="AB835" i="6"/>
  <c r="Z836" i="6"/>
  <c r="AA836" i="6"/>
  <c r="AB836" i="6"/>
  <c r="Z837" i="6"/>
  <c r="AA837" i="6"/>
  <c r="AB837" i="6"/>
  <c r="Z838" i="6"/>
  <c r="AA838" i="6"/>
  <c r="AB838" i="6"/>
  <c r="Z839" i="6"/>
  <c r="AA839" i="6"/>
  <c r="AB839" i="6"/>
  <c r="Z840" i="6"/>
  <c r="AA840" i="6"/>
  <c r="AB840" i="6"/>
  <c r="Z841" i="6"/>
  <c r="AA841" i="6"/>
  <c r="AB841" i="6"/>
  <c r="Z842" i="6"/>
  <c r="AA842" i="6"/>
  <c r="AB842" i="6"/>
  <c r="Z843" i="6"/>
  <c r="AA843" i="6"/>
  <c r="AB843" i="6"/>
  <c r="Z844" i="6"/>
  <c r="AA844" i="6"/>
  <c r="AB844" i="6"/>
  <c r="Z845" i="6"/>
  <c r="AA845" i="6"/>
  <c r="AB845" i="6"/>
  <c r="Z846" i="6"/>
  <c r="AA846" i="6"/>
  <c r="AB846" i="6"/>
  <c r="Z848" i="6"/>
  <c r="AA848" i="6"/>
  <c r="AB848" i="6"/>
  <c r="Z849" i="6"/>
  <c r="AA849" i="6"/>
  <c r="AB849" i="6"/>
  <c r="Z850" i="6"/>
  <c r="AA850" i="6"/>
  <c r="AB850" i="6"/>
  <c r="Z851" i="6"/>
  <c r="AA851" i="6"/>
  <c r="AB851" i="6"/>
  <c r="Z852" i="6"/>
  <c r="AA852" i="6"/>
  <c r="AB852" i="6"/>
  <c r="Z853" i="6"/>
  <c r="AA853" i="6"/>
  <c r="AB853" i="6"/>
  <c r="Z854" i="6"/>
  <c r="AA854" i="6"/>
  <c r="AB854" i="6"/>
  <c r="Z855" i="6"/>
  <c r="AA855" i="6"/>
  <c r="AB855" i="6"/>
  <c r="Z856" i="6"/>
  <c r="AA856" i="6"/>
  <c r="AB856" i="6"/>
  <c r="Z857" i="6"/>
  <c r="AA857" i="6"/>
  <c r="AB857" i="6"/>
  <c r="Z858" i="6"/>
  <c r="AA858" i="6"/>
  <c r="AB858" i="6"/>
  <c r="Z859" i="6"/>
  <c r="AA859" i="6"/>
  <c r="AB859" i="6"/>
  <c r="Z860" i="6"/>
  <c r="AA860" i="6"/>
  <c r="AB860" i="6"/>
  <c r="Z861" i="6"/>
  <c r="AA861" i="6"/>
  <c r="AB861" i="6"/>
  <c r="Z862" i="6"/>
  <c r="AA862" i="6"/>
  <c r="AB862" i="6"/>
  <c r="Z864" i="6"/>
  <c r="AA864" i="6"/>
  <c r="AB864" i="6"/>
  <c r="Z865" i="6"/>
  <c r="AA865" i="6"/>
  <c r="AB865" i="6"/>
  <c r="Z866" i="6"/>
  <c r="AA866" i="6"/>
  <c r="AB866" i="6"/>
  <c r="Z867" i="6"/>
  <c r="AA867" i="6"/>
  <c r="AB867" i="6"/>
  <c r="Z868" i="6"/>
  <c r="AA868" i="6"/>
  <c r="AB868" i="6"/>
  <c r="Z869" i="6"/>
  <c r="AA869" i="6"/>
  <c r="AB869" i="6"/>
  <c r="Z870" i="6"/>
  <c r="AA870" i="6"/>
  <c r="AB870" i="6"/>
  <c r="Z871" i="6"/>
  <c r="AA871" i="6"/>
  <c r="AB871" i="6"/>
  <c r="Z872" i="6"/>
  <c r="AA872" i="6"/>
  <c r="AB872" i="6"/>
  <c r="Z873" i="6"/>
  <c r="AA873" i="6"/>
  <c r="AB873" i="6"/>
  <c r="Z874" i="6"/>
  <c r="AA874" i="6"/>
  <c r="AB874" i="6"/>
  <c r="Z875" i="6"/>
  <c r="AA875" i="6"/>
  <c r="AB875" i="6"/>
  <c r="Z876" i="6"/>
  <c r="AA876" i="6"/>
  <c r="AB876" i="6"/>
  <c r="Z877" i="6"/>
  <c r="AA877" i="6"/>
  <c r="AB877" i="6"/>
  <c r="Z878" i="6"/>
  <c r="AA878" i="6"/>
  <c r="AB878" i="6"/>
  <c r="Z879" i="6"/>
  <c r="AA879" i="6"/>
  <c r="AB879" i="6"/>
  <c r="Z880" i="6"/>
  <c r="AA880" i="6"/>
  <c r="AB880" i="6"/>
  <c r="Z881" i="6"/>
  <c r="AA881" i="6"/>
  <c r="AB881" i="6"/>
  <c r="Z883" i="6"/>
  <c r="AA883" i="6"/>
  <c r="AB883" i="6"/>
  <c r="Z884" i="6"/>
  <c r="AA884" i="6"/>
  <c r="AB884" i="6"/>
  <c r="Z885" i="6"/>
  <c r="AA885" i="6"/>
  <c r="AB885" i="6"/>
  <c r="Z886" i="6"/>
  <c r="AA886" i="6"/>
  <c r="AB886" i="6"/>
  <c r="Z887" i="6"/>
  <c r="AA887" i="6"/>
  <c r="AB887" i="6"/>
  <c r="Z888" i="6"/>
  <c r="AA888" i="6"/>
  <c r="AB888" i="6"/>
  <c r="Z889" i="6"/>
  <c r="AA889" i="6"/>
  <c r="AB889" i="6"/>
  <c r="Z890" i="6"/>
  <c r="AA890" i="6"/>
  <c r="AB890" i="6"/>
  <c r="Z891" i="6"/>
  <c r="AA891" i="6"/>
  <c r="AB891" i="6"/>
  <c r="Z893" i="6"/>
  <c r="AA893" i="6"/>
  <c r="AB893" i="6"/>
  <c r="Z894" i="6"/>
  <c r="AA894" i="6"/>
  <c r="AB894" i="6"/>
  <c r="Z895" i="6"/>
  <c r="AA895" i="6"/>
  <c r="AB895" i="6"/>
  <c r="Z897" i="6"/>
  <c r="AA897" i="6"/>
  <c r="AB897" i="6"/>
  <c r="Z898" i="6"/>
  <c r="AA898" i="6"/>
  <c r="AB898" i="6"/>
  <c r="Z899" i="6"/>
  <c r="AA899" i="6"/>
  <c r="AB899" i="6"/>
  <c r="Z900" i="6"/>
  <c r="AA900" i="6"/>
  <c r="AB900" i="6"/>
  <c r="Z901" i="6"/>
  <c r="AA901" i="6"/>
  <c r="AB901" i="6"/>
  <c r="Z902" i="6"/>
  <c r="AA902" i="6"/>
  <c r="AB902" i="6"/>
  <c r="Z903" i="6"/>
  <c r="AA903" i="6"/>
  <c r="AB903" i="6"/>
  <c r="Z904" i="6"/>
  <c r="AA904" i="6"/>
  <c r="AB904" i="6"/>
  <c r="Z905" i="6"/>
  <c r="AA905" i="6"/>
  <c r="AB905" i="6"/>
  <c r="Z906" i="6"/>
  <c r="AA906" i="6"/>
  <c r="AB906" i="6"/>
  <c r="Z907" i="6"/>
  <c r="AA907" i="6"/>
  <c r="AB907" i="6"/>
  <c r="Z908" i="6"/>
  <c r="AA908" i="6"/>
  <c r="AB908" i="6"/>
  <c r="Z909" i="6"/>
  <c r="AA909" i="6"/>
  <c r="AB909" i="6"/>
  <c r="Z910" i="6"/>
  <c r="AA910" i="6"/>
  <c r="AB910" i="6"/>
  <c r="Z911" i="6"/>
  <c r="AA911" i="6"/>
  <c r="AB911" i="6"/>
  <c r="Z914" i="6"/>
  <c r="AA914" i="6"/>
  <c r="AB914" i="6"/>
  <c r="Z915" i="6"/>
  <c r="AA915" i="6"/>
  <c r="AB915" i="6"/>
  <c r="Z916" i="6"/>
  <c r="AA916" i="6"/>
  <c r="AB916" i="6"/>
  <c r="Z917" i="6"/>
  <c r="AA917" i="6"/>
  <c r="AB917" i="6"/>
  <c r="Z918" i="6"/>
  <c r="AA918" i="6"/>
  <c r="AB918" i="6"/>
  <c r="Z919" i="6"/>
  <c r="AA919" i="6"/>
  <c r="AB919" i="6"/>
  <c r="Z920" i="6"/>
  <c r="AA920" i="6"/>
  <c r="AB920" i="6"/>
  <c r="Z921" i="6"/>
  <c r="AA921" i="6"/>
  <c r="AB921" i="6"/>
  <c r="Z922" i="6"/>
  <c r="AA922" i="6"/>
  <c r="AB922" i="6"/>
  <c r="Z923" i="6"/>
  <c r="AA923" i="6"/>
  <c r="AB923" i="6"/>
  <c r="Z926" i="6"/>
  <c r="AA926" i="6"/>
  <c r="AB926" i="6"/>
  <c r="Z927" i="6"/>
  <c r="AA927" i="6"/>
  <c r="AB927" i="6"/>
  <c r="Z932" i="6"/>
  <c r="AA932" i="6"/>
  <c r="AB932" i="6"/>
  <c r="Z933" i="6"/>
  <c r="AA933" i="6"/>
  <c r="AB933" i="6"/>
  <c r="Z934" i="6"/>
  <c r="AA934" i="6"/>
  <c r="AB934" i="6"/>
  <c r="Z935" i="6"/>
  <c r="AA935" i="6"/>
  <c r="AB935" i="6"/>
  <c r="Z936" i="6"/>
  <c r="AA936" i="6"/>
  <c r="AB936" i="6"/>
  <c r="Z937" i="6"/>
  <c r="AA937" i="6"/>
  <c r="AB937" i="6"/>
  <c r="Z938" i="6"/>
  <c r="AA938" i="6"/>
  <c r="AB938" i="6"/>
  <c r="Z939" i="6"/>
  <c r="AA939" i="6"/>
  <c r="AB939" i="6"/>
  <c r="Z940" i="6"/>
  <c r="AA940" i="6"/>
  <c r="AB940" i="6"/>
  <c r="Z941" i="6"/>
  <c r="AA941" i="6"/>
  <c r="AB941" i="6"/>
  <c r="Z944" i="6"/>
  <c r="AA944" i="6"/>
  <c r="AB944" i="6"/>
  <c r="Z945" i="6"/>
  <c r="AA945" i="6"/>
  <c r="AB945" i="6"/>
  <c r="Z946" i="6"/>
  <c r="AA946" i="6"/>
  <c r="AB946" i="6"/>
  <c r="Z947" i="6"/>
  <c r="AA947" i="6"/>
  <c r="AB947" i="6"/>
  <c r="Z948" i="6"/>
  <c r="AA948" i="6"/>
  <c r="AB948" i="6"/>
  <c r="Z949" i="6"/>
  <c r="AC949" i="6" s="1"/>
  <c r="AA949" i="6"/>
  <c r="AB949" i="6"/>
  <c r="Z950" i="6"/>
  <c r="AA950" i="6"/>
  <c r="AB950" i="6"/>
  <c r="Z953" i="6"/>
  <c r="AA953" i="6"/>
  <c r="AB953" i="6"/>
  <c r="Z955" i="6"/>
  <c r="AA955" i="6"/>
  <c r="AB955" i="6"/>
  <c r="Z956" i="6"/>
  <c r="AA956" i="6"/>
  <c r="AB956" i="6"/>
  <c r="Z959" i="6"/>
  <c r="AA959" i="6"/>
  <c r="AB959" i="6"/>
  <c r="Z960" i="6"/>
  <c r="AA960" i="6"/>
  <c r="AB960" i="6"/>
  <c r="Z961" i="6"/>
  <c r="AA961" i="6"/>
  <c r="AB961" i="6"/>
  <c r="Z962" i="6"/>
  <c r="AA962" i="6"/>
  <c r="AB962" i="6"/>
  <c r="Z963" i="6"/>
  <c r="AA963" i="6"/>
  <c r="AB963" i="6"/>
  <c r="Z966" i="6"/>
  <c r="AA966" i="6"/>
  <c r="AB966" i="6"/>
  <c r="Z967" i="6"/>
  <c r="AA967" i="6"/>
  <c r="AB967" i="6"/>
  <c r="Z969" i="6"/>
  <c r="AA969" i="6"/>
  <c r="AB969" i="6"/>
  <c r="Z971" i="6"/>
  <c r="AA971" i="6"/>
  <c r="AB971" i="6"/>
  <c r="Z972" i="6"/>
  <c r="AA972" i="6"/>
  <c r="AB972" i="6"/>
  <c r="Z973" i="6"/>
  <c r="AA973" i="6"/>
  <c r="AB973" i="6"/>
  <c r="Z974" i="6"/>
  <c r="AA974" i="6"/>
  <c r="AB974" i="6"/>
  <c r="Z976" i="6"/>
  <c r="AA976" i="6"/>
  <c r="AB976" i="6"/>
  <c r="Z977" i="6"/>
  <c r="AA977" i="6"/>
  <c r="AB977" i="6"/>
  <c r="Z2" i="6"/>
  <c r="AA2" i="6"/>
  <c r="K2" i="3"/>
  <c r="AB2" i="6"/>
  <c r="K977" i="6"/>
  <c r="J977" i="6"/>
  <c r="K976" i="6"/>
  <c r="J976" i="6"/>
  <c r="K974" i="6"/>
  <c r="J974" i="6"/>
  <c r="K973" i="6"/>
  <c r="J973" i="6"/>
  <c r="K972" i="6"/>
  <c r="J972" i="6"/>
  <c r="K971" i="6"/>
  <c r="J971" i="6"/>
  <c r="K969" i="6"/>
  <c r="J969" i="6"/>
  <c r="L969" i="6" s="1"/>
  <c r="K967" i="6"/>
  <c r="J967" i="6"/>
  <c r="K966" i="6"/>
  <c r="J966" i="6"/>
  <c r="K963" i="6"/>
  <c r="J963" i="6"/>
  <c r="K962" i="6"/>
  <c r="J962" i="6"/>
  <c r="K961" i="6"/>
  <c r="J961" i="6"/>
  <c r="K960" i="6"/>
  <c r="J960" i="6"/>
  <c r="K959" i="6"/>
  <c r="J959" i="6"/>
  <c r="K956" i="6"/>
  <c r="J956" i="6"/>
  <c r="K955" i="6"/>
  <c r="J955" i="6"/>
  <c r="K953" i="6"/>
  <c r="J953" i="6"/>
  <c r="K950" i="6"/>
  <c r="J950" i="6"/>
  <c r="K949" i="6"/>
  <c r="J949" i="6"/>
  <c r="K948" i="6"/>
  <c r="J948" i="6"/>
  <c r="K947" i="6"/>
  <c r="J947" i="6"/>
  <c r="K946" i="6"/>
  <c r="J946" i="6"/>
  <c r="K945" i="6"/>
  <c r="J945" i="6"/>
  <c r="K944" i="6"/>
  <c r="J944" i="6"/>
  <c r="K941" i="6"/>
  <c r="J941" i="6"/>
  <c r="K940" i="6"/>
  <c r="J940" i="6"/>
  <c r="K939" i="6"/>
  <c r="J939" i="6"/>
  <c r="K938" i="6"/>
  <c r="J938" i="6"/>
  <c r="K937" i="6"/>
  <c r="J937" i="6"/>
  <c r="K936" i="6"/>
  <c r="J936" i="6"/>
  <c r="K935" i="6"/>
  <c r="J935" i="6"/>
  <c r="K934" i="6"/>
  <c r="J934" i="6"/>
  <c r="K933" i="6"/>
  <c r="J933" i="6"/>
  <c r="K932" i="6"/>
  <c r="J932" i="6"/>
  <c r="K926" i="6"/>
  <c r="J926" i="6"/>
  <c r="K923" i="6"/>
  <c r="J923" i="6"/>
  <c r="K922" i="6"/>
  <c r="J922" i="6"/>
  <c r="K921" i="6"/>
  <c r="J921" i="6"/>
  <c r="K920" i="6"/>
  <c r="J920" i="6"/>
  <c r="K919" i="6"/>
  <c r="J919" i="6"/>
  <c r="K918" i="6"/>
  <c r="J918" i="6"/>
  <c r="L918" i="6" s="1"/>
  <c r="K917" i="6"/>
  <c r="J917" i="6"/>
  <c r="K916" i="6"/>
  <c r="J916" i="6"/>
  <c r="K915" i="6"/>
  <c r="J915" i="6"/>
  <c r="K914" i="6"/>
  <c r="J914" i="6"/>
  <c r="K911" i="6"/>
  <c r="J911" i="6"/>
  <c r="K910" i="6"/>
  <c r="J910" i="6"/>
  <c r="K909" i="6"/>
  <c r="J909" i="6"/>
  <c r="K908" i="6"/>
  <c r="J908" i="6"/>
  <c r="K907" i="6"/>
  <c r="J907" i="6"/>
  <c r="K906" i="6"/>
  <c r="J906" i="6"/>
  <c r="K905" i="6"/>
  <c r="J905" i="6"/>
  <c r="K904" i="6"/>
  <c r="J904" i="6"/>
  <c r="K903" i="6"/>
  <c r="J903" i="6"/>
  <c r="K902" i="6"/>
  <c r="J902" i="6"/>
  <c r="K901" i="6"/>
  <c r="J901" i="6"/>
  <c r="K900" i="6"/>
  <c r="J900" i="6"/>
  <c r="K899" i="6"/>
  <c r="J899" i="6"/>
  <c r="K898" i="6"/>
  <c r="J898" i="6"/>
  <c r="K897" i="6"/>
  <c r="J897" i="6"/>
  <c r="K895" i="6"/>
  <c r="J895" i="6"/>
  <c r="K894" i="6"/>
  <c r="J894" i="6"/>
  <c r="K893" i="6"/>
  <c r="J893" i="6"/>
  <c r="K891" i="6"/>
  <c r="J891" i="6"/>
  <c r="K890" i="6"/>
  <c r="J890" i="6"/>
  <c r="K889" i="6"/>
  <c r="J889" i="6"/>
  <c r="K888" i="6"/>
  <c r="J888" i="6"/>
  <c r="K887" i="6"/>
  <c r="J887" i="6"/>
  <c r="K886" i="6"/>
  <c r="J886" i="6"/>
  <c r="K885" i="6"/>
  <c r="J885" i="6"/>
  <c r="K884" i="6"/>
  <c r="J884" i="6"/>
  <c r="K883" i="6"/>
  <c r="J883" i="6"/>
  <c r="K881" i="6"/>
  <c r="J881" i="6"/>
  <c r="K880" i="6"/>
  <c r="J880" i="6"/>
  <c r="K879" i="6"/>
  <c r="J879" i="6"/>
  <c r="K878" i="6"/>
  <c r="J878" i="6"/>
  <c r="K877" i="6"/>
  <c r="J877" i="6"/>
  <c r="K876" i="6"/>
  <c r="J876" i="6"/>
  <c r="K875" i="6"/>
  <c r="J875" i="6"/>
  <c r="K874" i="6"/>
  <c r="J874" i="6"/>
  <c r="K873" i="6"/>
  <c r="J873" i="6"/>
  <c r="K872" i="6"/>
  <c r="J872" i="6"/>
  <c r="K871" i="6"/>
  <c r="J871" i="6"/>
  <c r="K870" i="6"/>
  <c r="J870" i="6"/>
  <c r="K869" i="6"/>
  <c r="J869" i="6"/>
  <c r="K868" i="6"/>
  <c r="J868" i="6"/>
  <c r="K867" i="6"/>
  <c r="J867" i="6"/>
  <c r="K866" i="6"/>
  <c r="J866" i="6"/>
  <c r="K865" i="6"/>
  <c r="J865" i="6"/>
  <c r="K864" i="6"/>
  <c r="J864" i="6"/>
  <c r="K862" i="6"/>
  <c r="J862" i="6"/>
  <c r="K861" i="6"/>
  <c r="J861" i="6"/>
  <c r="K860" i="6"/>
  <c r="J860" i="6"/>
  <c r="K859" i="6"/>
  <c r="J859" i="6"/>
  <c r="K858" i="6"/>
  <c r="J858" i="6"/>
  <c r="K857" i="6"/>
  <c r="J857" i="6"/>
  <c r="K856" i="6"/>
  <c r="J856" i="6"/>
  <c r="K855" i="6"/>
  <c r="J855" i="6"/>
  <c r="K854" i="6"/>
  <c r="J854" i="6"/>
  <c r="K853" i="6"/>
  <c r="J853" i="6"/>
  <c r="K852" i="6"/>
  <c r="J852" i="6"/>
  <c r="K851" i="6"/>
  <c r="J851" i="6"/>
  <c r="K850" i="6"/>
  <c r="J850" i="6"/>
  <c r="K849" i="6"/>
  <c r="J849" i="6"/>
  <c r="K848" i="6"/>
  <c r="J848" i="6"/>
  <c r="K846" i="6"/>
  <c r="J846" i="6"/>
  <c r="K845" i="6"/>
  <c r="J845" i="6"/>
  <c r="K844" i="6"/>
  <c r="J844" i="6"/>
  <c r="K843" i="6"/>
  <c r="J843" i="6"/>
  <c r="K842" i="6"/>
  <c r="J842" i="6"/>
  <c r="K841" i="6"/>
  <c r="J841" i="6"/>
  <c r="K840" i="6"/>
  <c r="J840" i="6"/>
  <c r="K839" i="6"/>
  <c r="J839" i="6"/>
  <c r="K838" i="6"/>
  <c r="J838" i="6"/>
  <c r="K837" i="6"/>
  <c r="J837" i="6"/>
  <c r="K836" i="6"/>
  <c r="J836" i="6"/>
  <c r="L836" i="6" s="1"/>
  <c r="K835" i="6"/>
  <c r="J835" i="6"/>
  <c r="K834" i="6"/>
  <c r="J834" i="6"/>
  <c r="K833" i="6"/>
  <c r="J833" i="6"/>
  <c r="K832" i="6"/>
  <c r="J832" i="6"/>
  <c r="K831" i="6"/>
  <c r="J831" i="6"/>
  <c r="K830" i="6"/>
  <c r="J830" i="6"/>
  <c r="K829" i="6"/>
  <c r="J829" i="6"/>
  <c r="K828" i="6"/>
  <c r="J828" i="6"/>
  <c r="K827" i="6"/>
  <c r="J827" i="6"/>
  <c r="K826" i="6"/>
  <c r="J826" i="6"/>
  <c r="K825" i="6"/>
  <c r="J825" i="6"/>
  <c r="K824" i="6"/>
  <c r="J824" i="6"/>
  <c r="K823" i="6"/>
  <c r="J823" i="6"/>
  <c r="K822" i="6"/>
  <c r="J822" i="6"/>
  <c r="K821" i="6"/>
  <c r="J821" i="6"/>
  <c r="K820" i="6"/>
  <c r="J820" i="6"/>
  <c r="K819" i="6"/>
  <c r="J819" i="6"/>
  <c r="K818" i="6"/>
  <c r="J818" i="6"/>
  <c r="K817" i="6"/>
  <c r="J817" i="6"/>
  <c r="K816" i="6"/>
  <c r="J816" i="6"/>
  <c r="K815" i="6"/>
  <c r="J815" i="6"/>
  <c r="K813" i="6"/>
  <c r="J813" i="6"/>
  <c r="K812" i="6"/>
  <c r="J812" i="6"/>
  <c r="K811" i="6"/>
  <c r="J811" i="6"/>
  <c r="K810" i="6"/>
  <c r="J810" i="6"/>
  <c r="K809" i="6"/>
  <c r="J809" i="6"/>
  <c r="K808" i="6"/>
  <c r="J808" i="6"/>
  <c r="K807" i="6"/>
  <c r="J807" i="6"/>
  <c r="K806" i="6"/>
  <c r="J806" i="6"/>
  <c r="K805" i="6"/>
  <c r="J805" i="6"/>
  <c r="K804" i="6"/>
  <c r="J804" i="6"/>
  <c r="K803" i="6"/>
  <c r="J803" i="6"/>
  <c r="K802" i="6"/>
  <c r="J802" i="6"/>
  <c r="K801" i="6"/>
  <c r="J801" i="6"/>
  <c r="K800" i="6"/>
  <c r="J800" i="6"/>
  <c r="K799" i="6"/>
  <c r="J799" i="6"/>
  <c r="K798" i="6"/>
  <c r="J798" i="6"/>
  <c r="K795" i="6"/>
  <c r="J795" i="6"/>
  <c r="K794" i="6"/>
  <c r="J794" i="6"/>
  <c r="K793" i="6"/>
  <c r="J793" i="6"/>
  <c r="K792" i="6"/>
  <c r="J792" i="6"/>
  <c r="K791" i="6"/>
  <c r="J791" i="6"/>
  <c r="K790" i="6"/>
  <c r="J790" i="6"/>
  <c r="K789" i="6"/>
  <c r="J789" i="6"/>
  <c r="K788" i="6"/>
  <c r="J788" i="6"/>
  <c r="K787" i="6"/>
  <c r="J787" i="6"/>
  <c r="K785" i="6"/>
  <c r="J785" i="6"/>
  <c r="K783" i="6"/>
  <c r="J783" i="6"/>
  <c r="K782" i="6"/>
  <c r="J782" i="6"/>
  <c r="K780" i="6"/>
  <c r="J780" i="6"/>
  <c r="K779" i="6"/>
  <c r="J779" i="6"/>
  <c r="K778" i="6"/>
  <c r="J778" i="6"/>
  <c r="K777" i="6"/>
  <c r="J777" i="6"/>
  <c r="K776" i="6"/>
  <c r="J776" i="6"/>
  <c r="K775" i="6"/>
  <c r="J775" i="6"/>
  <c r="K774" i="6"/>
  <c r="J774" i="6"/>
  <c r="K773" i="6"/>
  <c r="J773" i="6"/>
  <c r="K772" i="6"/>
  <c r="J772" i="6"/>
  <c r="K770" i="6"/>
  <c r="J770" i="6"/>
  <c r="K769" i="6"/>
  <c r="J769" i="6"/>
  <c r="K768" i="6"/>
  <c r="J768" i="6"/>
  <c r="K767" i="6"/>
  <c r="J767" i="6"/>
  <c r="K765" i="6"/>
  <c r="J765" i="6"/>
  <c r="K764" i="6"/>
  <c r="J764" i="6"/>
  <c r="K763" i="6"/>
  <c r="J763" i="6"/>
  <c r="K762" i="6"/>
  <c r="J762" i="6"/>
  <c r="K761" i="6"/>
  <c r="L761" i="6" s="1"/>
  <c r="J761" i="6"/>
  <c r="K760" i="6"/>
  <c r="J760" i="6"/>
  <c r="K759" i="6"/>
  <c r="L759" i="6" s="1"/>
  <c r="J759" i="6"/>
  <c r="K758" i="6"/>
  <c r="J758" i="6"/>
  <c r="K754" i="6"/>
  <c r="J754" i="6"/>
  <c r="K753" i="6"/>
  <c r="J753" i="6"/>
  <c r="K752" i="6"/>
  <c r="J752" i="6"/>
  <c r="K751" i="6"/>
  <c r="J751" i="6"/>
  <c r="K748" i="6"/>
  <c r="J748" i="6"/>
  <c r="K747" i="6"/>
  <c r="J747" i="6"/>
  <c r="K746" i="6"/>
  <c r="J746" i="6"/>
  <c r="K745" i="6"/>
  <c r="J745" i="6"/>
  <c r="K744" i="6"/>
  <c r="J744" i="6"/>
  <c r="K743" i="6"/>
  <c r="J743" i="6"/>
  <c r="K742" i="6"/>
  <c r="J742" i="6"/>
  <c r="K741" i="6"/>
  <c r="J741" i="6"/>
  <c r="K739" i="6"/>
  <c r="J739" i="6"/>
  <c r="K738" i="6"/>
  <c r="J738" i="6"/>
  <c r="K737" i="6"/>
  <c r="J737" i="6"/>
  <c r="K736" i="6"/>
  <c r="J736" i="6"/>
  <c r="K735" i="6"/>
  <c r="J735" i="6"/>
  <c r="K734" i="6"/>
  <c r="J734" i="6"/>
  <c r="K728" i="6"/>
  <c r="J728" i="6"/>
  <c r="K727" i="6"/>
  <c r="J727" i="6"/>
  <c r="K726" i="6"/>
  <c r="J726" i="6"/>
  <c r="K724" i="6"/>
  <c r="J724" i="6"/>
  <c r="K723" i="6"/>
  <c r="J723" i="6"/>
  <c r="K722" i="6"/>
  <c r="J722" i="6"/>
  <c r="K721" i="6"/>
  <c r="J721" i="6"/>
  <c r="K720" i="6"/>
  <c r="J720" i="6"/>
  <c r="K719" i="6"/>
  <c r="J719" i="6"/>
  <c r="K718" i="6"/>
  <c r="J718" i="6"/>
  <c r="K717" i="6"/>
  <c r="J717" i="6"/>
  <c r="K714" i="6"/>
  <c r="J714" i="6"/>
  <c r="K711" i="6"/>
  <c r="L711" i="6" s="1"/>
  <c r="J711" i="6"/>
  <c r="K709" i="6"/>
  <c r="J709" i="6"/>
  <c r="L695" i="6"/>
  <c r="K695" i="6"/>
  <c r="J695" i="6"/>
  <c r="K692" i="6"/>
  <c r="J692" i="6"/>
  <c r="K686" i="6"/>
  <c r="J686" i="6"/>
  <c r="K685" i="6"/>
  <c r="J685" i="6"/>
  <c r="K684" i="6"/>
  <c r="J684" i="6"/>
  <c r="K682" i="6"/>
  <c r="J682" i="6"/>
  <c r="K681" i="6"/>
  <c r="J681" i="6"/>
  <c r="K677" i="6"/>
  <c r="J677" i="6"/>
  <c r="K676" i="6"/>
  <c r="J676" i="6"/>
  <c r="K675" i="6"/>
  <c r="J675" i="6"/>
  <c r="K671" i="6"/>
  <c r="J671" i="6"/>
  <c r="K670" i="6"/>
  <c r="J670" i="6"/>
  <c r="K669" i="6"/>
  <c r="J669" i="6"/>
  <c r="K668" i="6"/>
  <c r="J668" i="6"/>
  <c r="K667" i="6"/>
  <c r="J667" i="6"/>
  <c r="K666" i="6"/>
  <c r="J666" i="6"/>
  <c r="K664" i="6"/>
  <c r="J664" i="6"/>
  <c r="K663" i="6"/>
  <c r="J663" i="6"/>
  <c r="K662" i="6"/>
  <c r="J662" i="6"/>
  <c r="K661" i="6"/>
  <c r="J661" i="6"/>
  <c r="K659" i="6"/>
  <c r="J659" i="6"/>
  <c r="K657" i="6"/>
  <c r="J657" i="6"/>
  <c r="K656" i="6"/>
  <c r="J656" i="6"/>
  <c r="K655" i="6"/>
  <c r="J655" i="6"/>
  <c r="K654" i="6"/>
  <c r="J654" i="6"/>
  <c r="K653" i="6"/>
  <c r="J653" i="6"/>
  <c r="K652" i="6"/>
  <c r="J652" i="6"/>
  <c r="K651" i="6"/>
  <c r="J651" i="6"/>
  <c r="K650" i="6"/>
  <c r="J650" i="6"/>
  <c r="K648" i="6"/>
  <c r="J648" i="6"/>
  <c r="K646" i="6"/>
  <c r="J646" i="6"/>
  <c r="K645" i="6"/>
  <c r="J645" i="6"/>
  <c r="K644" i="6"/>
  <c r="J644" i="6"/>
  <c r="K643" i="6"/>
  <c r="J643" i="6"/>
  <c r="K642" i="6"/>
  <c r="J642" i="6"/>
  <c r="K641" i="6"/>
  <c r="J641" i="6"/>
  <c r="K639" i="6"/>
  <c r="J639" i="6"/>
  <c r="K638" i="6"/>
  <c r="J638" i="6"/>
  <c r="K637" i="6"/>
  <c r="J637" i="6"/>
  <c r="K636" i="6"/>
  <c r="J636" i="6"/>
  <c r="K635" i="6"/>
  <c r="J635" i="6"/>
  <c r="K634" i="6"/>
  <c r="J634" i="6"/>
  <c r="K632" i="6"/>
  <c r="J632" i="6"/>
  <c r="K631" i="6"/>
  <c r="J631" i="6"/>
  <c r="K630" i="6"/>
  <c r="J630" i="6"/>
  <c r="K629" i="6"/>
  <c r="J629" i="6"/>
  <c r="K628" i="6"/>
  <c r="J628" i="6"/>
  <c r="K627" i="6"/>
  <c r="J627" i="6"/>
  <c r="K626" i="6"/>
  <c r="J626" i="6"/>
  <c r="K625" i="6"/>
  <c r="J625" i="6"/>
  <c r="K624" i="6"/>
  <c r="J624" i="6"/>
  <c r="K623" i="6"/>
  <c r="J623" i="6"/>
  <c r="K622" i="6"/>
  <c r="J622" i="6"/>
  <c r="K621" i="6"/>
  <c r="J621" i="6"/>
  <c r="K620" i="6"/>
  <c r="J620" i="6"/>
  <c r="K619" i="6"/>
  <c r="J619" i="6"/>
  <c r="K618" i="6"/>
  <c r="J618" i="6"/>
  <c r="K617" i="6"/>
  <c r="J617" i="6"/>
  <c r="K616" i="6"/>
  <c r="J616" i="6"/>
  <c r="K615" i="6"/>
  <c r="J615" i="6"/>
  <c r="K614" i="6"/>
  <c r="J614" i="6"/>
  <c r="K612" i="6"/>
  <c r="J612" i="6"/>
  <c r="K611" i="6"/>
  <c r="J611" i="6"/>
  <c r="K610" i="6"/>
  <c r="J610" i="6"/>
  <c r="K609" i="6"/>
  <c r="J609" i="6"/>
  <c r="K607" i="6"/>
  <c r="J607" i="6"/>
  <c r="K606" i="6"/>
  <c r="J606" i="6"/>
  <c r="K605" i="6"/>
  <c r="J605" i="6"/>
  <c r="K604" i="6"/>
  <c r="J604" i="6"/>
  <c r="K602" i="6"/>
  <c r="J602" i="6"/>
  <c r="K601" i="6"/>
  <c r="J601" i="6"/>
  <c r="K597" i="6"/>
  <c r="J597" i="6"/>
  <c r="K595" i="6"/>
  <c r="J595" i="6"/>
  <c r="K592" i="6"/>
  <c r="J592" i="6"/>
  <c r="K590" i="6"/>
  <c r="J590" i="6"/>
  <c r="K588" i="6"/>
  <c r="J588" i="6"/>
  <c r="K586" i="6"/>
  <c r="J586" i="6"/>
  <c r="K585" i="6"/>
  <c r="J585" i="6"/>
  <c r="K584" i="6"/>
  <c r="J584" i="6"/>
  <c r="K582" i="6"/>
  <c r="J582" i="6"/>
  <c r="K581" i="6"/>
  <c r="J581" i="6"/>
  <c r="K580" i="6"/>
  <c r="J580" i="6"/>
  <c r="K579" i="6"/>
  <c r="J579" i="6"/>
  <c r="K578" i="6"/>
  <c r="J578" i="6"/>
  <c r="K577" i="6"/>
  <c r="J577" i="6"/>
  <c r="K573" i="6"/>
  <c r="J573" i="6"/>
  <c r="K571" i="6"/>
  <c r="J571" i="6"/>
  <c r="K570" i="6"/>
  <c r="J570" i="6"/>
  <c r="K569" i="6"/>
  <c r="J569" i="6"/>
  <c r="K568" i="6"/>
  <c r="J568" i="6"/>
  <c r="K567" i="6"/>
  <c r="J567" i="6"/>
  <c r="K566" i="6"/>
  <c r="J566" i="6"/>
  <c r="K565" i="6"/>
  <c r="J565" i="6"/>
  <c r="K564" i="6"/>
  <c r="J564" i="6"/>
  <c r="K563" i="6"/>
  <c r="J563" i="6"/>
  <c r="K562" i="6"/>
  <c r="J562" i="6"/>
  <c r="K561" i="6"/>
  <c r="J561" i="6"/>
  <c r="K560" i="6"/>
  <c r="J560" i="6"/>
  <c r="K559" i="6"/>
  <c r="J559" i="6"/>
  <c r="K558" i="6"/>
  <c r="J558" i="6"/>
  <c r="K557" i="6"/>
  <c r="J557" i="6"/>
  <c r="K556" i="6"/>
  <c r="J556" i="6"/>
  <c r="K548" i="6"/>
  <c r="J548" i="6"/>
  <c r="K547" i="6"/>
  <c r="J547" i="6"/>
  <c r="K546" i="6"/>
  <c r="J546" i="6"/>
  <c r="K544" i="6"/>
  <c r="J544" i="6"/>
  <c r="K543" i="6"/>
  <c r="J543" i="6"/>
  <c r="K542" i="6"/>
  <c r="J542" i="6"/>
  <c r="K540" i="6"/>
  <c r="J540" i="6"/>
  <c r="K537" i="6"/>
  <c r="J537" i="6"/>
  <c r="K535" i="6"/>
  <c r="J535" i="6"/>
  <c r="K533" i="6"/>
  <c r="J533" i="6"/>
  <c r="K531" i="6"/>
  <c r="J531" i="6"/>
  <c r="K529" i="6"/>
  <c r="J529" i="6"/>
  <c r="K525" i="6"/>
  <c r="J525" i="6"/>
  <c r="K524" i="6"/>
  <c r="J524" i="6"/>
  <c r="K523" i="6"/>
  <c r="J523" i="6"/>
  <c r="K522" i="6"/>
  <c r="J522" i="6"/>
  <c r="K521" i="6"/>
  <c r="J521" i="6"/>
  <c r="K519" i="6"/>
  <c r="J519" i="6"/>
  <c r="K517" i="6"/>
  <c r="J517" i="6"/>
  <c r="K516" i="6"/>
  <c r="J516" i="6"/>
  <c r="K515" i="6"/>
  <c r="J515" i="6"/>
  <c r="K514" i="6"/>
  <c r="J514" i="6"/>
  <c r="K513" i="6"/>
  <c r="J513" i="6"/>
  <c r="K512" i="6"/>
  <c r="J512" i="6"/>
  <c r="K511" i="6"/>
  <c r="J511" i="6"/>
  <c r="K510" i="6"/>
  <c r="J510" i="6"/>
  <c r="K509" i="6"/>
  <c r="J509" i="6"/>
  <c r="K508" i="6"/>
  <c r="J508" i="6"/>
  <c r="K507" i="6"/>
  <c r="J507" i="6"/>
  <c r="K506" i="6"/>
  <c r="J506" i="6"/>
  <c r="K503" i="6"/>
  <c r="J503" i="6"/>
  <c r="K501" i="6"/>
  <c r="J501" i="6"/>
  <c r="K500" i="6"/>
  <c r="J500" i="6"/>
  <c r="K499" i="6"/>
  <c r="J499" i="6"/>
  <c r="K498" i="6"/>
  <c r="J498" i="6"/>
  <c r="K496" i="6"/>
  <c r="J496" i="6"/>
  <c r="K495" i="6"/>
  <c r="J495" i="6"/>
  <c r="K494" i="6"/>
  <c r="J494" i="6"/>
  <c r="K493" i="6"/>
  <c r="J493" i="6"/>
  <c r="K492" i="6"/>
  <c r="J492" i="6"/>
  <c r="K488" i="6"/>
  <c r="J488" i="6"/>
  <c r="K486" i="6"/>
  <c r="J486" i="6"/>
  <c r="K482" i="6"/>
  <c r="J482" i="6"/>
  <c r="K481" i="6"/>
  <c r="J481" i="6"/>
  <c r="K480" i="6"/>
  <c r="J480" i="6"/>
  <c r="K479" i="6"/>
  <c r="J479" i="6"/>
  <c r="K477" i="6"/>
  <c r="J477" i="6"/>
  <c r="K475" i="6"/>
  <c r="J475" i="6"/>
  <c r="K472" i="6"/>
  <c r="J472" i="6"/>
  <c r="K469" i="6"/>
  <c r="J469" i="6"/>
  <c r="K468" i="6"/>
  <c r="J468" i="6"/>
  <c r="K467" i="6"/>
  <c r="J467" i="6"/>
  <c r="K466" i="6"/>
  <c r="J466" i="6"/>
  <c r="K464" i="6"/>
  <c r="J464" i="6"/>
  <c r="K463" i="6"/>
  <c r="J463" i="6"/>
  <c r="K462" i="6"/>
  <c r="J462" i="6"/>
  <c r="K461" i="6"/>
  <c r="J461" i="6"/>
  <c r="K458" i="6"/>
  <c r="J458" i="6"/>
  <c r="K455" i="6"/>
  <c r="J455" i="6"/>
  <c r="K454" i="6"/>
  <c r="J454" i="6"/>
  <c r="K453" i="6"/>
  <c r="J453" i="6"/>
  <c r="K452" i="6"/>
  <c r="J452" i="6"/>
  <c r="K451" i="6"/>
  <c r="J451" i="6"/>
  <c r="K449" i="6"/>
  <c r="J449" i="6"/>
  <c r="K448" i="6"/>
  <c r="J448" i="6"/>
  <c r="K447" i="6"/>
  <c r="J447" i="6"/>
  <c r="K443" i="6"/>
  <c r="J443" i="6"/>
  <c r="K442" i="6"/>
  <c r="J442" i="6"/>
  <c r="K441" i="6"/>
  <c r="J441" i="6"/>
  <c r="K440" i="6"/>
  <c r="J440" i="6"/>
  <c r="K438" i="6"/>
  <c r="J438" i="6"/>
  <c r="K434" i="6"/>
  <c r="J434" i="6"/>
  <c r="K433" i="6"/>
  <c r="J433" i="6"/>
  <c r="K430" i="6"/>
  <c r="J430" i="6"/>
  <c r="K429" i="6"/>
  <c r="J429" i="6"/>
  <c r="K428" i="6"/>
  <c r="J428" i="6"/>
  <c r="K425" i="6"/>
  <c r="J425" i="6"/>
  <c r="K422" i="6"/>
  <c r="J422" i="6"/>
  <c r="K421" i="6"/>
  <c r="J421" i="6"/>
  <c r="K420" i="6"/>
  <c r="J420" i="6"/>
  <c r="K419" i="6"/>
  <c r="J419" i="6"/>
  <c r="K417" i="6"/>
  <c r="J417" i="6"/>
  <c r="K416" i="6"/>
  <c r="J416" i="6"/>
  <c r="K415" i="6"/>
  <c r="J415" i="6"/>
  <c r="K414" i="6"/>
  <c r="J414" i="6"/>
  <c r="K413" i="6"/>
  <c r="J413" i="6"/>
  <c r="K412" i="6"/>
  <c r="J412" i="6"/>
  <c r="K410" i="6"/>
  <c r="J410" i="6"/>
  <c r="K408" i="6"/>
  <c r="J408" i="6"/>
  <c r="K407" i="6"/>
  <c r="J407" i="6"/>
  <c r="K406" i="6"/>
  <c r="J406" i="6"/>
  <c r="K403" i="6"/>
  <c r="J403" i="6"/>
  <c r="K402" i="6"/>
  <c r="J402" i="6"/>
  <c r="K401" i="6"/>
  <c r="J401" i="6"/>
  <c r="K399" i="6"/>
  <c r="J399" i="6"/>
  <c r="K397" i="6"/>
  <c r="J397" i="6"/>
  <c r="K396" i="6"/>
  <c r="J396" i="6"/>
  <c r="K395" i="6"/>
  <c r="J395" i="6"/>
  <c r="K394" i="6"/>
  <c r="J394" i="6"/>
  <c r="K393" i="6"/>
  <c r="J393" i="6"/>
  <c r="K392" i="6"/>
  <c r="J392" i="6"/>
  <c r="K390" i="6"/>
  <c r="J390" i="6"/>
  <c r="K389" i="6"/>
  <c r="J389" i="6"/>
  <c r="K388" i="6"/>
  <c r="J388" i="6"/>
  <c r="K387" i="6"/>
  <c r="J387" i="6"/>
  <c r="K384" i="6"/>
  <c r="J384" i="6"/>
  <c r="K374" i="6"/>
  <c r="J374" i="6"/>
  <c r="K373" i="6"/>
  <c r="J373" i="6"/>
  <c r="K372" i="6"/>
  <c r="J372" i="6"/>
  <c r="K371" i="6"/>
  <c r="J371" i="6"/>
  <c r="K367" i="6"/>
  <c r="J367" i="6"/>
  <c r="K366" i="6"/>
  <c r="J366" i="6"/>
  <c r="K365" i="6"/>
  <c r="J365" i="6"/>
  <c r="K364" i="6"/>
  <c r="J364" i="6"/>
  <c r="K363" i="6"/>
  <c r="J363" i="6"/>
  <c r="K362" i="6"/>
  <c r="J362" i="6"/>
  <c r="K358" i="6"/>
  <c r="J358" i="6"/>
  <c r="K352" i="6"/>
  <c r="J352" i="6"/>
  <c r="K349" i="6"/>
  <c r="J349" i="6"/>
  <c r="K347" i="6"/>
  <c r="J347" i="6"/>
  <c r="K342" i="6"/>
  <c r="J342" i="6"/>
  <c r="K332" i="6"/>
  <c r="L332" i="6" s="1"/>
  <c r="J332" i="6"/>
  <c r="K331" i="6"/>
  <c r="J331" i="6"/>
  <c r="K330" i="6"/>
  <c r="J330" i="6"/>
  <c r="K329" i="6"/>
  <c r="J329" i="6"/>
  <c r="K323" i="6"/>
  <c r="J323" i="6"/>
  <c r="K315" i="6"/>
  <c r="J315" i="6"/>
  <c r="K314" i="6"/>
  <c r="J314" i="6"/>
  <c r="K311" i="6"/>
  <c r="J311" i="6"/>
  <c r="K310" i="6"/>
  <c r="J310" i="6"/>
  <c r="K307" i="6"/>
  <c r="J307" i="6"/>
  <c r="K304" i="6"/>
  <c r="J304" i="6"/>
  <c r="K303" i="6"/>
  <c r="J303" i="6"/>
  <c r="K301" i="6"/>
  <c r="J301" i="6"/>
  <c r="K300" i="6"/>
  <c r="J300" i="6"/>
  <c r="K299" i="6"/>
  <c r="J299" i="6"/>
  <c r="K298" i="6"/>
  <c r="J298" i="6"/>
  <c r="K297" i="6"/>
  <c r="J297" i="6"/>
  <c r="K296" i="6"/>
  <c r="J296" i="6"/>
  <c r="K295" i="6"/>
  <c r="J295" i="6"/>
  <c r="K294" i="6"/>
  <c r="J294" i="6"/>
  <c r="K293" i="6"/>
  <c r="J293" i="6"/>
  <c r="K292" i="6"/>
  <c r="J292" i="6"/>
  <c r="K291" i="6"/>
  <c r="J291" i="6"/>
  <c r="K289" i="6"/>
  <c r="J289" i="6"/>
  <c r="K288" i="6"/>
  <c r="J288" i="6"/>
  <c r="K285" i="6"/>
  <c r="J285" i="6"/>
  <c r="K279" i="6"/>
  <c r="J279" i="6"/>
  <c r="K278" i="6"/>
  <c r="J278" i="6"/>
  <c r="K277" i="6"/>
  <c r="J277" i="6"/>
  <c r="K276" i="6"/>
  <c r="J276" i="6"/>
  <c r="K275" i="6"/>
  <c r="J275" i="6"/>
  <c r="K274" i="6"/>
  <c r="J274" i="6"/>
  <c r="K272" i="6"/>
  <c r="J272" i="6"/>
  <c r="K270" i="6"/>
  <c r="J270" i="6"/>
  <c r="K269" i="6"/>
  <c r="J269" i="6"/>
  <c r="K268" i="6"/>
  <c r="J268" i="6"/>
  <c r="K267" i="6"/>
  <c r="J267" i="6"/>
  <c r="K266" i="6"/>
  <c r="J266" i="6"/>
  <c r="K265" i="6"/>
  <c r="J265" i="6"/>
  <c r="K264" i="6"/>
  <c r="J264" i="6"/>
  <c r="K263" i="6"/>
  <c r="J263" i="6"/>
  <c r="K262" i="6"/>
  <c r="J262" i="6"/>
  <c r="K261" i="6"/>
  <c r="J261" i="6"/>
  <c r="K260" i="6"/>
  <c r="J260" i="6"/>
  <c r="K259" i="6"/>
  <c r="J259" i="6"/>
  <c r="K258" i="6"/>
  <c r="J258" i="6"/>
  <c r="K257" i="6"/>
  <c r="J257" i="6"/>
  <c r="K253" i="6"/>
  <c r="J253" i="6"/>
  <c r="K252" i="6"/>
  <c r="J252" i="6"/>
  <c r="K250" i="6"/>
  <c r="J250" i="6"/>
  <c r="K249" i="6"/>
  <c r="J249" i="6"/>
  <c r="K247" i="6"/>
  <c r="J247" i="6"/>
  <c r="K245" i="6"/>
  <c r="J245" i="6"/>
  <c r="K243" i="6"/>
  <c r="J243" i="6"/>
  <c r="K236" i="6"/>
  <c r="J236" i="6"/>
  <c r="K235" i="6"/>
  <c r="J235" i="6"/>
  <c r="K234" i="6"/>
  <c r="J234" i="6"/>
  <c r="K233" i="6"/>
  <c r="J233" i="6"/>
  <c r="K232" i="6"/>
  <c r="J232" i="6"/>
  <c r="K231" i="6"/>
  <c r="J231" i="6"/>
  <c r="K230" i="6"/>
  <c r="J230" i="6"/>
  <c r="K229" i="6"/>
  <c r="J229" i="6"/>
  <c r="K228" i="6"/>
  <c r="J228" i="6"/>
  <c r="K227" i="6"/>
  <c r="J227" i="6"/>
  <c r="K226" i="6"/>
  <c r="J226" i="6"/>
  <c r="K225" i="6"/>
  <c r="J225" i="6"/>
  <c r="K224" i="6"/>
  <c r="J224" i="6"/>
  <c r="K223" i="6"/>
  <c r="J223" i="6"/>
  <c r="K220" i="6"/>
  <c r="J220" i="6"/>
  <c r="K219" i="6"/>
  <c r="J219" i="6"/>
  <c r="K218" i="6"/>
  <c r="J218" i="6"/>
  <c r="K217" i="6"/>
  <c r="J217" i="6"/>
  <c r="K216" i="6"/>
  <c r="J216" i="6"/>
  <c r="K215" i="6"/>
  <c r="J215" i="6"/>
  <c r="K214" i="6"/>
  <c r="J214" i="6"/>
  <c r="K206" i="6"/>
  <c r="J206" i="6"/>
  <c r="K205" i="6"/>
  <c r="J205" i="6"/>
  <c r="K204" i="6"/>
  <c r="J204" i="6"/>
  <c r="K196" i="6"/>
  <c r="J196" i="6"/>
  <c r="K194" i="6"/>
  <c r="J194" i="6"/>
  <c r="K193" i="6"/>
  <c r="J193" i="6"/>
  <c r="K192" i="6"/>
  <c r="J192" i="6"/>
  <c r="K190" i="6"/>
  <c r="J190" i="6"/>
  <c r="K189" i="6"/>
  <c r="J189" i="6"/>
  <c r="K188" i="6"/>
  <c r="J188" i="6"/>
  <c r="K187" i="6"/>
  <c r="J187" i="6"/>
  <c r="K186" i="6"/>
  <c r="J186" i="6"/>
  <c r="K185" i="6"/>
  <c r="J185" i="6"/>
  <c r="K184" i="6"/>
  <c r="J184" i="6"/>
  <c r="K183" i="6"/>
  <c r="J183" i="6"/>
  <c r="K182" i="6"/>
  <c r="J182" i="6"/>
  <c r="K181" i="6"/>
  <c r="J181" i="6"/>
  <c r="K180" i="6"/>
  <c r="J180" i="6"/>
  <c r="K179" i="6"/>
  <c r="J179" i="6"/>
  <c r="K178" i="6"/>
  <c r="J178" i="6"/>
  <c r="K177" i="6"/>
  <c r="J177" i="6"/>
  <c r="K176" i="6"/>
  <c r="J176" i="6"/>
  <c r="K175" i="6"/>
  <c r="J175" i="6"/>
  <c r="K174" i="6"/>
  <c r="J174" i="6"/>
  <c r="K173" i="6"/>
  <c r="J173" i="6"/>
  <c r="K172" i="6"/>
  <c r="J172" i="6"/>
  <c r="K169" i="6"/>
  <c r="J169" i="6"/>
  <c r="K168" i="6"/>
  <c r="J168" i="6"/>
  <c r="K167" i="6"/>
  <c r="J167" i="6"/>
  <c r="K166" i="6"/>
  <c r="J166" i="6"/>
  <c r="K165" i="6"/>
  <c r="J165" i="6"/>
  <c r="K161" i="6"/>
  <c r="J161" i="6"/>
  <c r="K158" i="6"/>
  <c r="J158" i="6"/>
  <c r="K157" i="6"/>
  <c r="J157" i="6"/>
  <c r="K156" i="6"/>
  <c r="J156" i="6"/>
  <c r="K155" i="6"/>
  <c r="J155" i="6"/>
  <c r="K153" i="6"/>
  <c r="J153" i="6"/>
  <c r="K152" i="6"/>
  <c r="J152" i="6"/>
  <c r="K151" i="6"/>
  <c r="J151" i="6"/>
  <c r="K147" i="6"/>
  <c r="J147" i="6"/>
  <c r="K143" i="6"/>
  <c r="J143" i="6"/>
  <c r="K142" i="6"/>
  <c r="J142" i="6"/>
  <c r="K141" i="6"/>
  <c r="J141" i="6"/>
  <c r="K140" i="6"/>
  <c r="J140" i="6"/>
  <c r="K139" i="6"/>
  <c r="J139" i="6"/>
  <c r="K131" i="6"/>
  <c r="J131" i="6"/>
  <c r="K126" i="6"/>
  <c r="J126" i="6"/>
  <c r="K124" i="6"/>
  <c r="J124" i="6"/>
  <c r="K123" i="6"/>
  <c r="J123" i="6"/>
  <c r="K122" i="6"/>
  <c r="J122" i="6"/>
  <c r="K114" i="6"/>
  <c r="J114" i="6"/>
  <c r="K113" i="6"/>
  <c r="J113" i="6"/>
  <c r="K112" i="6"/>
  <c r="J112" i="6"/>
  <c r="K110" i="6"/>
  <c r="J110" i="6"/>
  <c r="K109" i="6"/>
  <c r="J109" i="6"/>
  <c r="K107" i="6"/>
  <c r="J107" i="6"/>
  <c r="K106" i="6"/>
  <c r="J106" i="6"/>
  <c r="K105" i="6"/>
  <c r="J105" i="6"/>
  <c r="K102" i="6"/>
  <c r="J102" i="6"/>
  <c r="K101" i="6"/>
  <c r="J101" i="6"/>
  <c r="K99" i="6"/>
  <c r="J99" i="6"/>
  <c r="K91" i="6"/>
  <c r="J91" i="6"/>
  <c r="K90" i="6"/>
  <c r="J90" i="6"/>
  <c r="K89" i="6"/>
  <c r="J89" i="6"/>
  <c r="K88" i="6"/>
  <c r="J88" i="6"/>
  <c r="K87" i="6"/>
  <c r="J87" i="6"/>
  <c r="K82" i="6"/>
  <c r="J82" i="6"/>
  <c r="K81" i="6"/>
  <c r="J81" i="6"/>
  <c r="K80" i="6"/>
  <c r="J80" i="6"/>
  <c r="K79" i="6"/>
  <c r="J79" i="6"/>
  <c r="K72" i="6"/>
  <c r="J72" i="6"/>
  <c r="K70" i="6"/>
  <c r="J70" i="6"/>
  <c r="K68" i="6"/>
  <c r="J68" i="6"/>
  <c r="K67" i="6"/>
  <c r="J67" i="6"/>
  <c r="K66" i="6"/>
  <c r="J66" i="6"/>
  <c r="K65" i="6"/>
  <c r="J65" i="6"/>
  <c r="K64" i="6"/>
  <c r="J64" i="6"/>
  <c r="K63" i="6"/>
  <c r="J63" i="6"/>
  <c r="K62" i="6"/>
  <c r="J62" i="6"/>
  <c r="K61" i="6"/>
  <c r="J61" i="6"/>
  <c r="K60" i="6"/>
  <c r="J60" i="6"/>
  <c r="K59" i="6"/>
  <c r="J59" i="6"/>
  <c r="K56" i="6"/>
  <c r="J56" i="6"/>
  <c r="K55" i="6"/>
  <c r="J55" i="6"/>
  <c r="K54" i="6"/>
  <c r="J54" i="6"/>
  <c r="K53" i="6"/>
  <c r="J53" i="6"/>
  <c r="K52" i="6"/>
  <c r="J52" i="6"/>
  <c r="K51" i="6"/>
  <c r="J51" i="6"/>
  <c r="K50" i="6"/>
  <c r="J50" i="6"/>
  <c r="K47" i="6"/>
  <c r="J47" i="6"/>
  <c r="K46" i="6"/>
  <c r="J46" i="6"/>
  <c r="K45" i="6"/>
  <c r="J45" i="6"/>
  <c r="K44" i="6"/>
  <c r="J44" i="6"/>
  <c r="K26" i="6"/>
  <c r="J26" i="6"/>
  <c r="K25" i="6"/>
  <c r="J25" i="6"/>
  <c r="K24" i="6"/>
  <c r="J24" i="6"/>
  <c r="K23" i="6"/>
  <c r="J23" i="6"/>
  <c r="K22" i="6"/>
  <c r="J22" i="6"/>
  <c r="K21" i="6"/>
  <c r="J21" i="6"/>
  <c r="K20" i="6"/>
  <c r="J20" i="6"/>
  <c r="K19" i="6"/>
  <c r="J19" i="6"/>
  <c r="K18" i="6"/>
  <c r="J18" i="6"/>
  <c r="K17" i="6"/>
  <c r="J17" i="6"/>
  <c r="K16" i="6"/>
  <c r="J16" i="6"/>
  <c r="K15" i="6"/>
  <c r="J15" i="6"/>
  <c r="K14" i="6"/>
  <c r="J14" i="6"/>
  <c r="K13" i="6"/>
  <c r="J13" i="6"/>
  <c r="K12" i="6"/>
  <c r="J12" i="6"/>
  <c r="K11" i="6"/>
  <c r="J11" i="6"/>
  <c r="K10" i="6"/>
  <c r="J10" i="6"/>
  <c r="K9" i="6"/>
  <c r="J9" i="6"/>
  <c r="K8" i="6"/>
  <c r="J8" i="6"/>
  <c r="K7" i="6"/>
  <c r="J7" i="6"/>
  <c r="K6" i="6"/>
  <c r="J6" i="6"/>
  <c r="K5" i="6"/>
  <c r="J5" i="6"/>
  <c r="K4" i="6"/>
  <c r="J4" i="6"/>
  <c r="K3" i="6"/>
  <c r="J3" i="6"/>
  <c r="K2" i="6"/>
  <c r="J2" i="6"/>
  <c r="K1" i="6"/>
  <c r="J1" i="6"/>
  <c r="I95" i="2"/>
  <c r="I223" i="2"/>
  <c r="I276" i="2"/>
  <c r="I295" i="2"/>
  <c r="I324" i="2"/>
  <c r="I352" i="2"/>
  <c r="I360" i="2"/>
  <c r="I362" i="2"/>
  <c r="I366" i="2"/>
  <c r="I383" i="2"/>
  <c r="I384" i="2"/>
  <c r="I388" i="2"/>
  <c r="I396" i="2"/>
  <c r="I398" i="2"/>
  <c r="I402" i="2"/>
  <c r="I420" i="2"/>
  <c r="I428" i="2"/>
  <c r="I434" i="2"/>
  <c r="I438" i="2"/>
  <c r="I452" i="2"/>
  <c r="I460" i="2"/>
  <c r="I462" i="2"/>
  <c r="I466" i="2"/>
  <c r="I484" i="2"/>
  <c r="I492" i="2"/>
  <c r="I498" i="2"/>
  <c r="I502" i="2"/>
  <c r="I512" i="2"/>
  <c r="I520" i="2"/>
  <c r="I522" i="2"/>
  <c r="I528" i="2"/>
  <c r="I536" i="2"/>
  <c r="I538" i="2"/>
  <c r="I544" i="2"/>
  <c r="I552" i="2"/>
  <c r="I554" i="2"/>
  <c r="I560" i="2"/>
  <c r="I568" i="2"/>
  <c r="I570" i="2"/>
  <c r="I576" i="2"/>
  <c r="I584" i="2"/>
  <c r="I586" i="2"/>
  <c r="I592" i="2"/>
  <c r="I593" i="2"/>
  <c r="I594" i="2"/>
  <c r="I603" i="2"/>
  <c r="I619" i="2"/>
  <c r="I626" i="2"/>
  <c r="I627" i="2"/>
  <c r="I631" i="2"/>
  <c r="I647" i="2"/>
  <c r="I655" i="2"/>
  <c r="I656" i="2"/>
  <c r="I659" i="2"/>
  <c r="I661" i="2"/>
  <c r="I662" i="2"/>
  <c r="I667" i="2"/>
  <c r="I668" i="2"/>
  <c r="I669" i="2"/>
  <c r="I675" i="2"/>
  <c r="I676" i="2"/>
  <c r="I684" i="2"/>
  <c r="I685" i="2"/>
  <c r="I687" i="2"/>
  <c r="I688" i="2"/>
  <c r="I691" i="2"/>
  <c r="I692" i="2"/>
  <c r="I693" i="2"/>
  <c r="I694" i="2"/>
  <c r="I695" i="2"/>
  <c r="I696" i="2"/>
  <c r="I697" i="2"/>
  <c r="I698" i="2"/>
  <c r="I699" i="2"/>
  <c r="I700" i="2"/>
  <c r="I701" i="2"/>
  <c r="I702" i="2"/>
  <c r="I703" i="2"/>
  <c r="I704" i="2"/>
  <c r="I705" i="2"/>
  <c r="I706" i="2"/>
  <c r="I707" i="2"/>
  <c r="I708" i="2"/>
  <c r="I709" i="2"/>
  <c r="I710" i="2"/>
  <c r="I6" i="2"/>
  <c r="I10" i="2"/>
  <c r="I14" i="2"/>
  <c r="I18" i="2"/>
  <c r="I22" i="2"/>
  <c r="I26" i="2"/>
  <c r="I5" i="2"/>
  <c r="H6" i="2"/>
  <c r="H7" i="2"/>
  <c r="I7" i="2" s="1"/>
  <c r="H8" i="2"/>
  <c r="I8" i="2" s="1"/>
  <c r="H9" i="2"/>
  <c r="I9" i="2" s="1"/>
  <c r="H10" i="2"/>
  <c r="H11" i="2"/>
  <c r="I11" i="2" s="1"/>
  <c r="H12" i="2"/>
  <c r="I12" i="2" s="1"/>
  <c r="H13" i="2"/>
  <c r="I13" i="2" s="1"/>
  <c r="H14" i="2"/>
  <c r="H15" i="2"/>
  <c r="I15" i="2" s="1"/>
  <c r="H16" i="2"/>
  <c r="I16" i="2" s="1"/>
  <c r="H17" i="2"/>
  <c r="I17" i="2" s="1"/>
  <c r="H18" i="2"/>
  <c r="H19" i="2"/>
  <c r="I19" i="2" s="1"/>
  <c r="H20" i="2"/>
  <c r="I20" i="2" s="1"/>
  <c r="H21" i="2"/>
  <c r="I21" i="2" s="1"/>
  <c r="H22" i="2"/>
  <c r="H23" i="2"/>
  <c r="I23" i="2" s="1"/>
  <c r="H24" i="2"/>
  <c r="I24" i="2" s="1"/>
  <c r="H25" i="2"/>
  <c r="I25" i="2" s="1"/>
  <c r="H26" i="2"/>
  <c r="H27" i="2"/>
  <c r="I27" i="2" s="1"/>
  <c r="H28" i="2"/>
  <c r="I28" i="2" s="1"/>
  <c r="H29" i="2"/>
  <c r="I29" i="2" s="1"/>
  <c r="H30" i="2"/>
  <c r="I30" i="2" s="1"/>
  <c r="H31" i="2"/>
  <c r="I31" i="2" s="1"/>
  <c r="H32" i="2"/>
  <c r="I32" i="2" s="1"/>
  <c r="H33" i="2"/>
  <c r="I33" i="2" s="1"/>
  <c r="H34" i="2"/>
  <c r="I34" i="2" s="1"/>
  <c r="H35" i="2"/>
  <c r="I35" i="2" s="1"/>
  <c r="H36" i="2"/>
  <c r="I36" i="2" s="1"/>
  <c r="H37" i="2"/>
  <c r="I37" i="2" s="1"/>
  <c r="H38" i="2"/>
  <c r="I38" i="2" s="1"/>
  <c r="H39" i="2"/>
  <c r="I39" i="2" s="1"/>
  <c r="H40" i="2"/>
  <c r="I40" i="2" s="1"/>
  <c r="H41" i="2"/>
  <c r="I41" i="2" s="1"/>
  <c r="H42" i="2"/>
  <c r="I42" i="2" s="1"/>
  <c r="H43" i="2"/>
  <c r="I43" i="2" s="1"/>
  <c r="H44" i="2"/>
  <c r="I44" i="2" s="1"/>
  <c r="H45" i="2"/>
  <c r="I45" i="2" s="1"/>
  <c r="H46" i="2"/>
  <c r="I46" i="2" s="1"/>
  <c r="H47" i="2"/>
  <c r="I47" i="2" s="1"/>
  <c r="H48" i="2"/>
  <c r="I48" i="2" s="1"/>
  <c r="H49" i="2"/>
  <c r="I49" i="2" s="1"/>
  <c r="H50" i="2"/>
  <c r="I50" i="2" s="1"/>
  <c r="H51" i="2"/>
  <c r="I51" i="2" s="1"/>
  <c r="H52" i="2"/>
  <c r="I52" i="2" s="1"/>
  <c r="H53" i="2"/>
  <c r="I53" i="2" s="1"/>
  <c r="H54" i="2"/>
  <c r="I54" i="2" s="1"/>
  <c r="H55" i="2"/>
  <c r="I55" i="2" s="1"/>
  <c r="H56" i="2"/>
  <c r="I56" i="2" s="1"/>
  <c r="H57" i="2"/>
  <c r="I57" i="2" s="1"/>
  <c r="H58" i="2"/>
  <c r="I58" i="2" s="1"/>
  <c r="H59" i="2"/>
  <c r="I59" i="2" s="1"/>
  <c r="H60" i="2"/>
  <c r="I60" i="2" s="1"/>
  <c r="H61" i="2"/>
  <c r="I61" i="2" s="1"/>
  <c r="H62" i="2"/>
  <c r="I62" i="2" s="1"/>
  <c r="H63" i="2"/>
  <c r="I63" i="2" s="1"/>
  <c r="H64" i="2"/>
  <c r="I64" i="2" s="1"/>
  <c r="H65" i="2"/>
  <c r="I65" i="2" s="1"/>
  <c r="H66" i="2"/>
  <c r="I66" i="2" s="1"/>
  <c r="H67" i="2"/>
  <c r="I67" i="2" s="1"/>
  <c r="H68" i="2"/>
  <c r="I68" i="2" s="1"/>
  <c r="H69" i="2"/>
  <c r="I69" i="2" s="1"/>
  <c r="H70" i="2"/>
  <c r="I70" i="2" s="1"/>
  <c r="H71" i="2"/>
  <c r="I71" i="2" s="1"/>
  <c r="H72" i="2"/>
  <c r="I72" i="2" s="1"/>
  <c r="H73" i="2"/>
  <c r="I73" i="2" s="1"/>
  <c r="H74" i="2"/>
  <c r="I74" i="2" s="1"/>
  <c r="H75" i="2"/>
  <c r="I75" i="2" s="1"/>
  <c r="H76" i="2"/>
  <c r="I76" i="2" s="1"/>
  <c r="H77" i="2"/>
  <c r="I77" i="2" s="1"/>
  <c r="H78" i="2"/>
  <c r="I78" i="2" s="1"/>
  <c r="H79" i="2"/>
  <c r="I79" i="2" s="1"/>
  <c r="H80" i="2"/>
  <c r="I80" i="2" s="1"/>
  <c r="H81" i="2"/>
  <c r="I81" i="2" s="1"/>
  <c r="H82" i="2"/>
  <c r="I82" i="2" s="1"/>
  <c r="H83" i="2"/>
  <c r="I83" i="2" s="1"/>
  <c r="H84" i="2"/>
  <c r="I84" i="2" s="1"/>
  <c r="H85" i="2"/>
  <c r="I85" i="2" s="1"/>
  <c r="H86" i="2"/>
  <c r="I86" i="2" s="1"/>
  <c r="H87" i="2"/>
  <c r="I87" i="2" s="1"/>
  <c r="H88" i="2"/>
  <c r="I88" i="2" s="1"/>
  <c r="H89" i="2"/>
  <c r="I89" i="2" s="1"/>
  <c r="H90" i="2"/>
  <c r="I90" i="2" s="1"/>
  <c r="H91" i="2"/>
  <c r="I91" i="2" s="1"/>
  <c r="H92" i="2"/>
  <c r="I92" i="2" s="1"/>
  <c r="H93" i="2"/>
  <c r="I93" i="2" s="1"/>
  <c r="H94" i="2"/>
  <c r="I94" i="2" s="1"/>
  <c r="H95" i="2"/>
  <c r="H96" i="2"/>
  <c r="I96" i="2" s="1"/>
  <c r="H97" i="2"/>
  <c r="I97" i="2" s="1"/>
  <c r="H98" i="2"/>
  <c r="I98" i="2" s="1"/>
  <c r="H99" i="2"/>
  <c r="I99" i="2" s="1"/>
  <c r="H100" i="2"/>
  <c r="I100" i="2" s="1"/>
  <c r="H101" i="2"/>
  <c r="I101" i="2" s="1"/>
  <c r="H102" i="2"/>
  <c r="I102" i="2" s="1"/>
  <c r="H103" i="2"/>
  <c r="I103" i="2" s="1"/>
  <c r="H104" i="2"/>
  <c r="I104" i="2" s="1"/>
  <c r="H105" i="2"/>
  <c r="I105" i="2" s="1"/>
  <c r="H106" i="2"/>
  <c r="I106" i="2" s="1"/>
  <c r="H107" i="2"/>
  <c r="I107" i="2" s="1"/>
  <c r="H108" i="2"/>
  <c r="I108" i="2" s="1"/>
  <c r="H109" i="2"/>
  <c r="I109" i="2" s="1"/>
  <c r="H110" i="2"/>
  <c r="I110" i="2" s="1"/>
  <c r="H111" i="2"/>
  <c r="I111" i="2" s="1"/>
  <c r="H112" i="2"/>
  <c r="I112" i="2" s="1"/>
  <c r="H113" i="2"/>
  <c r="I113" i="2" s="1"/>
  <c r="H114" i="2"/>
  <c r="I114" i="2" s="1"/>
  <c r="H115" i="2"/>
  <c r="I115" i="2" s="1"/>
  <c r="H116" i="2"/>
  <c r="I116" i="2" s="1"/>
  <c r="H117" i="2"/>
  <c r="I117" i="2" s="1"/>
  <c r="H118" i="2"/>
  <c r="I118" i="2" s="1"/>
  <c r="H119" i="2"/>
  <c r="I119" i="2" s="1"/>
  <c r="H120" i="2"/>
  <c r="I120" i="2" s="1"/>
  <c r="H121" i="2"/>
  <c r="I121" i="2" s="1"/>
  <c r="H122" i="2"/>
  <c r="I122" i="2" s="1"/>
  <c r="H123" i="2"/>
  <c r="I123" i="2" s="1"/>
  <c r="H124" i="2"/>
  <c r="I124" i="2" s="1"/>
  <c r="H125" i="2"/>
  <c r="I125" i="2" s="1"/>
  <c r="H126" i="2"/>
  <c r="I126" i="2" s="1"/>
  <c r="H127" i="2"/>
  <c r="I127" i="2" s="1"/>
  <c r="H128" i="2"/>
  <c r="I128" i="2" s="1"/>
  <c r="H129" i="2"/>
  <c r="I129" i="2" s="1"/>
  <c r="H130" i="2"/>
  <c r="I130" i="2" s="1"/>
  <c r="H131" i="2"/>
  <c r="I131" i="2" s="1"/>
  <c r="H132" i="2"/>
  <c r="I132" i="2" s="1"/>
  <c r="H133" i="2"/>
  <c r="I133" i="2" s="1"/>
  <c r="H134" i="2"/>
  <c r="I134" i="2" s="1"/>
  <c r="H135" i="2"/>
  <c r="I135" i="2" s="1"/>
  <c r="H136" i="2"/>
  <c r="I136" i="2" s="1"/>
  <c r="H137" i="2"/>
  <c r="I137" i="2" s="1"/>
  <c r="H138" i="2"/>
  <c r="I138" i="2" s="1"/>
  <c r="H139" i="2"/>
  <c r="I139" i="2" s="1"/>
  <c r="H140" i="2"/>
  <c r="I140" i="2" s="1"/>
  <c r="H141" i="2"/>
  <c r="I141" i="2" s="1"/>
  <c r="H142" i="2"/>
  <c r="I142" i="2" s="1"/>
  <c r="H143" i="2"/>
  <c r="I143" i="2" s="1"/>
  <c r="H144" i="2"/>
  <c r="I144" i="2" s="1"/>
  <c r="H145" i="2"/>
  <c r="I145" i="2" s="1"/>
  <c r="H146" i="2"/>
  <c r="I146" i="2" s="1"/>
  <c r="H147" i="2"/>
  <c r="I147" i="2" s="1"/>
  <c r="H148" i="2"/>
  <c r="I148" i="2" s="1"/>
  <c r="H149" i="2"/>
  <c r="I149" i="2" s="1"/>
  <c r="H150" i="2"/>
  <c r="I150" i="2" s="1"/>
  <c r="H151" i="2"/>
  <c r="I151" i="2" s="1"/>
  <c r="H152" i="2"/>
  <c r="I152" i="2" s="1"/>
  <c r="H153" i="2"/>
  <c r="I153" i="2" s="1"/>
  <c r="H154" i="2"/>
  <c r="I154" i="2" s="1"/>
  <c r="H155" i="2"/>
  <c r="I155" i="2" s="1"/>
  <c r="H156" i="2"/>
  <c r="I156" i="2" s="1"/>
  <c r="H157" i="2"/>
  <c r="I157" i="2" s="1"/>
  <c r="H158" i="2"/>
  <c r="I158" i="2" s="1"/>
  <c r="H159" i="2"/>
  <c r="I159" i="2" s="1"/>
  <c r="H160" i="2"/>
  <c r="I160" i="2" s="1"/>
  <c r="H161" i="2"/>
  <c r="I161" i="2" s="1"/>
  <c r="H162" i="2"/>
  <c r="I162" i="2" s="1"/>
  <c r="H163" i="2"/>
  <c r="I163" i="2" s="1"/>
  <c r="H164" i="2"/>
  <c r="I164" i="2" s="1"/>
  <c r="H165" i="2"/>
  <c r="I165" i="2" s="1"/>
  <c r="H166" i="2"/>
  <c r="I166" i="2" s="1"/>
  <c r="H167" i="2"/>
  <c r="I167" i="2" s="1"/>
  <c r="H168" i="2"/>
  <c r="I168" i="2" s="1"/>
  <c r="H169" i="2"/>
  <c r="I169" i="2" s="1"/>
  <c r="H170" i="2"/>
  <c r="I170" i="2" s="1"/>
  <c r="H171" i="2"/>
  <c r="I171" i="2" s="1"/>
  <c r="H172" i="2"/>
  <c r="I172" i="2" s="1"/>
  <c r="H173" i="2"/>
  <c r="I173" i="2" s="1"/>
  <c r="H174" i="2"/>
  <c r="I174" i="2" s="1"/>
  <c r="H175" i="2"/>
  <c r="I175" i="2" s="1"/>
  <c r="H176" i="2"/>
  <c r="I176" i="2" s="1"/>
  <c r="H177" i="2"/>
  <c r="I177" i="2" s="1"/>
  <c r="H178" i="2"/>
  <c r="I178" i="2" s="1"/>
  <c r="H179" i="2"/>
  <c r="I179" i="2" s="1"/>
  <c r="H180" i="2"/>
  <c r="I180" i="2" s="1"/>
  <c r="H181" i="2"/>
  <c r="I181" i="2" s="1"/>
  <c r="H182" i="2"/>
  <c r="I182" i="2" s="1"/>
  <c r="H183" i="2"/>
  <c r="I183" i="2" s="1"/>
  <c r="H184" i="2"/>
  <c r="I184" i="2" s="1"/>
  <c r="H185" i="2"/>
  <c r="I185" i="2" s="1"/>
  <c r="H186" i="2"/>
  <c r="I186" i="2" s="1"/>
  <c r="H187" i="2"/>
  <c r="I187" i="2" s="1"/>
  <c r="H188" i="2"/>
  <c r="I188" i="2" s="1"/>
  <c r="H189" i="2"/>
  <c r="I189" i="2" s="1"/>
  <c r="H190" i="2"/>
  <c r="I190" i="2" s="1"/>
  <c r="H191" i="2"/>
  <c r="I191" i="2" s="1"/>
  <c r="H192" i="2"/>
  <c r="I192" i="2" s="1"/>
  <c r="H193" i="2"/>
  <c r="I193" i="2" s="1"/>
  <c r="H194" i="2"/>
  <c r="I194" i="2" s="1"/>
  <c r="H195" i="2"/>
  <c r="I195" i="2" s="1"/>
  <c r="H196" i="2"/>
  <c r="I196" i="2" s="1"/>
  <c r="H197" i="2"/>
  <c r="I197" i="2" s="1"/>
  <c r="H198" i="2"/>
  <c r="I198" i="2" s="1"/>
  <c r="H199" i="2"/>
  <c r="I199" i="2" s="1"/>
  <c r="H200" i="2"/>
  <c r="I200" i="2" s="1"/>
  <c r="H201" i="2"/>
  <c r="I201" i="2" s="1"/>
  <c r="H202" i="2"/>
  <c r="I202" i="2" s="1"/>
  <c r="H203" i="2"/>
  <c r="I203" i="2" s="1"/>
  <c r="H204" i="2"/>
  <c r="I204" i="2" s="1"/>
  <c r="H205" i="2"/>
  <c r="I205" i="2" s="1"/>
  <c r="H206" i="2"/>
  <c r="I206" i="2" s="1"/>
  <c r="H207" i="2"/>
  <c r="I207" i="2" s="1"/>
  <c r="H208" i="2"/>
  <c r="I208" i="2" s="1"/>
  <c r="H209" i="2"/>
  <c r="I209" i="2" s="1"/>
  <c r="H210" i="2"/>
  <c r="I210" i="2" s="1"/>
  <c r="H211" i="2"/>
  <c r="I211" i="2" s="1"/>
  <c r="H212" i="2"/>
  <c r="I212" i="2" s="1"/>
  <c r="H213" i="2"/>
  <c r="I213" i="2" s="1"/>
  <c r="H214" i="2"/>
  <c r="I214" i="2" s="1"/>
  <c r="H215" i="2"/>
  <c r="I215" i="2" s="1"/>
  <c r="H216" i="2"/>
  <c r="I216" i="2" s="1"/>
  <c r="H217" i="2"/>
  <c r="I217" i="2" s="1"/>
  <c r="H218" i="2"/>
  <c r="I218" i="2" s="1"/>
  <c r="H219" i="2"/>
  <c r="I219" i="2" s="1"/>
  <c r="H220" i="2"/>
  <c r="I220" i="2" s="1"/>
  <c r="H221" i="2"/>
  <c r="I221" i="2" s="1"/>
  <c r="H222" i="2"/>
  <c r="I222" i="2" s="1"/>
  <c r="H223" i="2"/>
  <c r="H224" i="2"/>
  <c r="I224" i="2" s="1"/>
  <c r="H225" i="2"/>
  <c r="I225" i="2" s="1"/>
  <c r="H226" i="2"/>
  <c r="I226" i="2" s="1"/>
  <c r="H227" i="2"/>
  <c r="I227" i="2" s="1"/>
  <c r="H228" i="2"/>
  <c r="I228" i="2" s="1"/>
  <c r="H229" i="2"/>
  <c r="I229" i="2" s="1"/>
  <c r="H230" i="2"/>
  <c r="I230" i="2" s="1"/>
  <c r="H231" i="2"/>
  <c r="I231" i="2" s="1"/>
  <c r="H232" i="2"/>
  <c r="I232" i="2" s="1"/>
  <c r="H233" i="2"/>
  <c r="I233" i="2" s="1"/>
  <c r="H234" i="2"/>
  <c r="I234" i="2" s="1"/>
  <c r="H235" i="2"/>
  <c r="I235" i="2" s="1"/>
  <c r="H236" i="2"/>
  <c r="I236" i="2" s="1"/>
  <c r="H237" i="2"/>
  <c r="I237" i="2" s="1"/>
  <c r="H238" i="2"/>
  <c r="I238" i="2" s="1"/>
  <c r="H239" i="2"/>
  <c r="I239" i="2" s="1"/>
  <c r="H240" i="2"/>
  <c r="I240" i="2" s="1"/>
  <c r="H241" i="2"/>
  <c r="I241" i="2" s="1"/>
  <c r="H242" i="2"/>
  <c r="I242" i="2" s="1"/>
  <c r="H243" i="2"/>
  <c r="I243" i="2" s="1"/>
  <c r="H244" i="2"/>
  <c r="I244" i="2" s="1"/>
  <c r="H245" i="2"/>
  <c r="I245" i="2" s="1"/>
  <c r="H246" i="2"/>
  <c r="I246" i="2" s="1"/>
  <c r="H247" i="2"/>
  <c r="I247" i="2" s="1"/>
  <c r="H248" i="2"/>
  <c r="I248" i="2" s="1"/>
  <c r="H249" i="2"/>
  <c r="I249" i="2" s="1"/>
  <c r="H250" i="2"/>
  <c r="I250" i="2" s="1"/>
  <c r="H251" i="2"/>
  <c r="I251" i="2" s="1"/>
  <c r="H252" i="2"/>
  <c r="I252" i="2" s="1"/>
  <c r="H253" i="2"/>
  <c r="I253" i="2" s="1"/>
  <c r="H254" i="2"/>
  <c r="I254" i="2" s="1"/>
  <c r="H255" i="2"/>
  <c r="I255" i="2" s="1"/>
  <c r="H256" i="2"/>
  <c r="I256" i="2" s="1"/>
  <c r="H257" i="2"/>
  <c r="I257" i="2" s="1"/>
  <c r="H258" i="2"/>
  <c r="I258" i="2" s="1"/>
  <c r="H259" i="2"/>
  <c r="I259" i="2" s="1"/>
  <c r="H260" i="2"/>
  <c r="I260" i="2" s="1"/>
  <c r="H261" i="2"/>
  <c r="I261" i="2" s="1"/>
  <c r="H262" i="2"/>
  <c r="I262" i="2" s="1"/>
  <c r="H263" i="2"/>
  <c r="I263" i="2" s="1"/>
  <c r="H264" i="2"/>
  <c r="I264" i="2" s="1"/>
  <c r="H265" i="2"/>
  <c r="I265" i="2" s="1"/>
  <c r="H266" i="2"/>
  <c r="I266" i="2" s="1"/>
  <c r="H267" i="2"/>
  <c r="I267" i="2" s="1"/>
  <c r="H268" i="2"/>
  <c r="I268" i="2" s="1"/>
  <c r="H269" i="2"/>
  <c r="I269" i="2" s="1"/>
  <c r="H270" i="2"/>
  <c r="I270" i="2" s="1"/>
  <c r="H271" i="2"/>
  <c r="I271" i="2" s="1"/>
  <c r="H272" i="2"/>
  <c r="I272" i="2" s="1"/>
  <c r="H273" i="2"/>
  <c r="I273" i="2" s="1"/>
  <c r="H274" i="2"/>
  <c r="I274" i="2" s="1"/>
  <c r="H275" i="2"/>
  <c r="I275" i="2" s="1"/>
  <c r="H276" i="2"/>
  <c r="H277" i="2"/>
  <c r="I277" i="2" s="1"/>
  <c r="H278" i="2"/>
  <c r="I278" i="2" s="1"/>
  <c r="H279" i="2"/>
  <c r="I279" i="2" s="1"/>
  <c r="H280" i="2"/>
  <c r="I280" i="2" s="1"/>
  <c r="H281" i="2"/>
  <c r="I281" i="2" s="1"/>
  <c r="H282" i="2"/>
  <c r="I282" i="2" s="1"/>
  <c r="H283" i="2"/>
  <c r="I283" i="2" s="1"/>
  <c r="H284" i="2"/>
  <c r="I284" i="2" s="1"/>
  <c r="H285" i="2"/>
  <c r="I285" i="2" s="1"/>
  <c r="H286" i="2"/>
  <c r="I286" i="2" s="1"/>
  <c r="H287" i="2"/>
  <c r="I287" i="2" s="1"/>
  <c r="H288" i="2"/>
  <c r="I288" i="2" s="1"/>
  <c r="H289" i="2"/>
  <c r="I289" i="2" s="1"/>
  <c r="H290" i="2"/>
  <c r="I290" i="2" s="1"/>
  <c r="H291" i="2"/>
  <c r="I291" i="2" s="1"/>
  <c r="H292" i="2"/>
  <c r="I292" i="2" s="1"/>
  <c r="H293" i="2"/>
  <c r="I293" i="2" s="1"/>
  <c r="H294" i="2"/>
  <c r="I294" i="2" s="1"/>
  <c r="H295" i="2"/>
  <c r="H296" i="2"/>
  <c r="I296" i="2" s="1"/>
  <c r="H297" i="2"/>
  <c r="I297" i="2" s="1"/>
  <c r="H298" i="2"/>
  <c r="I298" i="2" s="1"/>
  <c r="H299" i="2"/>
  <c r="I299" i="2" s="1"/>
  <c r="H300" i="2"/>
  <c r="I300" i="2" s="1"/>
  <c r="H301" i="2"/>
  <c r="I301" i="2" s="1"/>
  <c r="H302" i="2"/>
  <c r="I302" i="2" s="1"/>
  <c r="H303" i="2"/>
  <c r="I303" i="2" s="1"/>
  <c r="H304" i="2"/>
  <c r="I304" i="2" s="1"/>
  <c r="H305" i="2"/>
  <c r="I305" i="2" s="1"/>
  <c r="H306" i="2"/>
  <c r="I306" i="2" s="1"/>
  <c r="H307" i="2"/>
  <c r="I307" i="2" s="1"/>
  <c r="H308" i="2"/>
  <c r="I308" i="2" s="1"/>
  <c r="H309" i="2"/>
  <c r="I309" i="2" s="1"/>
  <c r="H310" i="2"/>
  <c r="I310" i="2" s="1"/>
  <c r="H311" i="2"/>
  <c r="I311" i="2" s="1"/>
  <c r="H312" i="2"/>
  <c r="I312" i="2" s="1"/>
  <c r="H313" i="2"/>
  <c r="I313" i="2" s="1"/>
  <c r="H314" i="2"/>
  <c r="I314" i="2" s="1"/>
  <c r="H315" i="2"/>
  <c r="I315" i="2" s="1"/>
  <c r="H316" i="2"/>
  <c r="I316" i="2" s="1"/>
  <c r="H317" i="2"/>
  <c r="I317" i="2" s="1"/>
  <c r="H318" i="2"/>
  <c r="I318" i="2" s="1"/>
  <c r="H319" i="2"/>
  <c r="I319" i="2" s="1"/>
  <c r="H320" i="2"/>
  <c r="I320" i="2" s="1"/>
  <c r="H321" i="2"/>
  <c r="I321" i="2" s="1"/>
  <c r="H322" i="2"/>
  <c r="I322" i="2" s="1"/>
  <c r="H323" i="2"/>
  <c r="I323" i="2" s="1"/>
  <c r="H324" i="2"/>
  <c r="H325" i="2"/>
  <c r="I325" i="2" s="1"/>
  <c r="H326" i="2"/>
  <c r="I326" i="2" s="1"/>
  <c r="H327" i="2"/>
  <c r="I327" i="2" s="1"/>
  <c r="H328" i="2"/>
  <c r="I328" i="2" s="1"/>
  <c r="H329" i="2"/>
  <c r="I329" i="2" s="1"/>
  <c r="H330" i="2"/>
  <c r="I330" i="2" s="1"/>
  <c r="H331" i="2"/>
  <c r="I331" i="2" s="1"/>
  <c r="H332" i="2"/>
  <c r="I332" i="2" s="1"/>
  <c r="H333" i="2"/>
  <c r="I333" i="2" s="1"/>
  <c r="H334" i="2"/>
  <c r="I334" i="2" s="1"/>
  <c r="H335" i="2"/>
  <c r="I335" i="2" s="1"/>
  <c r="H336" i="2"/>
  <c r="I336" i="2" s="1"/>
  <c r="H337" i="2"/>
  <c r="I337" i="2" s="1"/>
  <c r="H338" i="2"/>
  <c r="I338" i="2" s="1"/>
  <c r="H339" i="2"/>
  <c r="I339" i="2" s="1"/>
  <c r="H340" i="2"/>
  <c r="I340" i="2" s="1"/>
  <c r="H341" i="2"/>
  <c r="I341" i="2" s="1"/>
  <c r="H342" i="2"/>
  <c r="I342" i="2" s="1"/>
  <c r="H343" i="2"/>
  <c r="I343" i="2" s="1"/>
  <c r="H344" i="2"/>
  <c r="I344" i="2" s="1"/>
  <c r="H345" i="2"/>
  <c r="I345" i="2" s="1"/>
  <c r="H346" i="2"/>
  <c r="I346" i="2" s="1"/>
  <c r="H347" i="2"/>
  <c r="I347" i="2" s="1"/>
  <c r="H348" i="2"/>
  <c r="I348" i="2" s="1"/>
  <c r="H349" i="2"/>
  <c r="I349" i="2" s="1"/>
  <c r="H350" i="2"/>
  <c r="I350" i="2" s="1"/>
  <c r="H351" i="2"/>
  <c r="I351" i="2" s="1"/>
  <c r="H352" i="2"/>
  <c r="H353" i="2"/>
  <c r="I353" i="2" s="1"/>
  <c r="H354" i="2"/>
  <c r="I354" i="2" s="1"/>
  <c r="H355" i="2"/>
  <c r="I355" i="2" s="1"/>
  <c r="H356" i="2"/>
  <c r="I356" i="2" s="1"/>
  <c r="H357" i="2"/>
  <c r="I357" i="2" s="1"/>
  <c r="H358" i="2"/>
  <c r="I358" i="2" s="1"/>
  <c r="H359" i="2"/>
  <c r="I359" i="2" s="1"/>
  <c r="H360" i="2"/>
  <c r="H361" i="2"/>
  <c r="I361" i="2" s="1"/>
  <c r="H362" i="2"/>
  <c r="H363" i="2"/>
  <c r="I363" i="2" s="1"/>
  <c r="H364" i="2"/>
  <c r="I364" i="2" s="1"/>
  <c r="H365" i="2"/>
  <c r="I365" i="2" s="1"/>
  <c r="H366" i="2"/>
  <c r="H367" i="2"/>
  <c r="I367" i="2" s="1"/>
  <c r="H368" i="2"/>
  <c r="I368" i="2" s="1"/>
  <c r="H369" i="2"/>
  <c r="I369" i="2" s="1"/>
  <c r="H370" i="2"/>
  <c r="I370" i="2" s="1"/>
  <c r="H371" i="2"/>
  <c r="I371" i="2" s="1"/>
  <c r="H372" i="2"/>
  <c r="I372" i="2" s="1"/>
  <c r="H373" i="2"/>
  <c r="I373" i="2" s="1"/>
  <c r="H374" i="2"/>
  <c r="I374" i="2" s="1"/>
  <c r="H375" i="2"/>
  <c r="I375" i="2" s="1"/>
  <c r="H376" i="2"/>
  <c r="I376" i="2" s="1"/>
  <c r="H377" i="2"/>
  <c r="I377" i="2" s="1"/>
  <c r="H378" i="2"/>
  <c r="I378" i="2" s="1"/>
  <c r="H379" i="2"/>
  <c r="I379" i="2" s="1"/>
  <c r="H380" i="2"/>
  <c r="I380" i="2" s="1"/>
  <c r="H381" i="2"/>
  <c r="I381" i="2" s="1"/>
  <c r="H382" i="2"/>
  <c r="I382" i="2" s="1"/>
  <c r="H383" i="2"/>
  <c r="H384" i="2"/>
  <c r="H385" i="2"/>
  <c r="I385" i="2" s="1"/>
  <c r="H386" i="2"/>
  <c r="I386" i="2" s="1"/>
  <c r="H387" i="2"/>
  <c r="I387" i="2" s="1"/>
  <c r="H388" i="2"/>
  <c r="H389" i="2"/>
  <c r="I389" i="2" s="1"/>
  <c r="H390" i="2"/>
  <c r="I390" i="2" s="1"/>
  <c r="H391" i="2"/>
  <c r="I391" i="2" s="1"/>
  <c r="H392" i="2"/>
  <c r="I392" i="2" s="1"/>
  <c r="H393" i="2"/>
  <c r="I393" i="2" s="1"/>
  <c r="H394" i="2"/>
  <c r="I394" i="2" s="1"/>
  <c r="H395" i="2"/>
  <c r="I395" i="2" s="1"/>
  <c r="H396" i="2"/>
  <c r="H397" i="2"/>
  <c r="I397" i="2" s="1"/>
  <c r="H398" i="2"/>
  <c r="H399" i="2"/>
  <c r="I399" i="2" s="1"/>
  <c r="H400" i="2"/>
  <c r="I400" i="2" s="1"/>
  <c r="H401" i="2"/>
  <c r="I401" i="2" s="1"/>
  <c r="H402" i="2"/>
  <c r="H403" i="2"/>
  <c r="I403" i="2" s="1"/>
  <c r="H404" i="2"/>
  <c r="I404" i="2" s="1"/>
  <c r="H405" i="2"/>
  <c r="I405" i="2" s="1"/>
  <c r="H406" i="2"/>
  <c r="I406" i="2" s="1"/>
  <c r="H407" i="2"/>
  <c r="I407" i="2" s="1"/>
  <c r="H408" i="2"/>
  <c r="I408" i="2" s="1"/>
  <c r="H409" i="2"/>
  <c r="I409" i="2" s="1"/>
  <c r="H410" i="2"/>
  <c r="I410" i="2" s="1"/>
  <c r="H411" i="2"/>
  <c r="I411" i="2" s="1"/>
  <c r="H412" i="2"/>
  <c r="I412" i="2" s="1"/>
  <c r="H413" i="2"/>
  <c r="I413" i="2" s="1"/>
  <c r="H414" i="2"/>
  <c r="I414" i="2" s="1"/>
  <c r="H415" i="2"/>
  <c r="I415" i="2" s="1"/>
  <c r="H416" i="2"/>
  <c r="I416" i="2" s="1"/>
  <c r="H417" i="2"/>
  <c r="I417" i="2" s="1"/>
  <c r="H418" i="2"/>
  <c r="I418" i="2" s="1"/>
  <c r="H419" i="2"/>
  <c r="I419" i="2" s="1"/>
  <c r="H420" i="2"/>
  <c r="H421" i="2"/>
  <c r="I421" i="2" s="1"/>
  <c r="H422" i="2"/>
  <c r="I422" i="2" s="1"/>
  <c r="H423" i="2"/>
  <c r="I423" i="2" s="1"/>
  <c r="H424" i="2"/>
  <c r="I424" i="2" s="1"/>
  <c r="H425" i="2"/>
  <c r="I425" i="2" s="1"/>
  <c r="H426" i="2"/>
  <c r="I426" i="2" s="1"/>
  <c r="H427" i="2"/>
  <c r="I427" i="2" s="1"/>
  <c r="H428" i="2"/>
  <c r="H429" i="2"/>
  <c r="I429" i="2" s="1"/>
  <c r="H430" i="2"/>
  <c r="I430" i="2" s="1"/>
  <c r="H431" i="2"/>
  <c r="I431" i="2" s="1"/>
  <c r="H432" i="2"/>
  <c r="I432" i="2" s="1"/>
  <c r="H433" i="2"/>
  <c r="I433" i="2" s="1"/>
  <c r="H434" i="2"/>
  <c r="H435" i="2"/>
  <c r="I435" i="2" s="1"/>
  <c r="H436" i="2"/>
  <c r="I436" i="2" s="1"/>
  <c r="H437" i="2"/>
  <c r="I437" i="2" s="1"/>
  <c r="H438" i="2"/>
  <c r="H439" i="2"/>
  <c r="I439" i="2" s="1"/>
  <c r="H440" i="2"/>
  <c r="I440" i="2" s="1"/>
  <c r="H441" i="2"/>
  <c r="I441" i="2" s="1"/>
  <c r="H442" i="2"/>
  <c r="I442" i="2" s="1"/>
  <c r="H443" i="2"/>
  <c r="I443" i="2" s="1"/>
  <c r="H444" i="2"/>
  <c r="I444" i="2" s="1"/>
  <c r="H445" i="2"/>
  <c r="I445" i="2" s="1"/>
  <c r="H446" i="2"/>
  <c r="I446" i="2" s="1"/>
  <c r="H447" i="2"/>
  <c r="I447" i="2" s="1"/>
  <c r="H448" i="2"/>
  <c r="I448" i="2" s="1"/>
  <c r="H449" i="2"/>
  <c r="I449" i="2" s="1"/>
  <c r="H450" i="2"/>
  <c r="I450" i="2" s="1"/>
  <c r="H451" i="2"/>
  <c r="I451" i="2" s="1"/>
  <c r="H452" i="2"/>
  <c r="H453" i="2"/>
  <c r="I453" i="2" s="1"/>
  <c r="H454" i="2"/>
  <c r="I454" i="2" s="1"/>
  <c r="H455" i="2"/>
  <c r="I455" i="2" s="1"/>
  <c r="H456" i="2"/>
  <c r="I456" i="2" s="1"/>
  <c r="H457" i="2"/>
  <c r="I457" i="2" s="1"/>
  <c r="H458" i="2"/>
  <c r="I458" i="2" s="1"/>
  <c r="H459" i="2"/>
  <c r="I459" i="2" s="1"/>
  <c r="H460" i="2"/>
  <c r="H461" i="2"/>
  <c r="I461" i="2" s="1"/>
  <c r="H462" i="2"/>
  <c r="H463" i="2"/>
  <c r="I463" i="2" s="1"/>
  <c r="H464" i="2"/>
  <c r="I464" i="2" s="1"/>
  <c r="H465" i="2"/>
  <c r="I465" i="2" s="1"/>
  <c r="H466" i="2"/>
  <c r="H467" i="2"/>
  <c r="I467" i="2" s="1"/>
  <c r="H468" i="2"/>
  <c r="I468" i="2" s="1"/>
  <c r="H469" i="2"/>
  <c r="I469" i="2" s="1"/>
  <c r="H470" i="2"/>
  <c r="I470" i="2" s="1"/>
  <c r="H471" i="2"/>
  <c r="I471" i="2" s="1"/>
  <c r="H472" i="2"/>
  <c r="I472" i="2" s="1"/>
  <c r="H473" i="2"/>
  <c r="I473" i="2" s="1"/>
  <c r="H474" i="2"/>
  <c r="I474" i="2" s="1"/>
  <c r="H475" i="2"/>
  <c r="I475" i="2" s="1"/>
  <c r="H476" i="2"/>
  <c r="I476" i="2" s="1"/>
  <c r="H477" i="2"/>
  <c r="I477" i="2" s="1"/>
  <c r="H478" i="2"/>
  <c r="I478" i="2" s="1"/>
  <c r="H479" i="2"/>
  <c r="I479" i="2" s="1"/>
  <c r="H480" i="2"/>
  <c r="I480" i="2" s="1"/>
  <c r="H481" i="2"/>
  <c r="I481" i="2" s="1"/>
  <c r="H482" i="2"/>
  <c r="I482" i="2" s="1"/>
  <c r="H483" i="2"/>
  <c r="I483" i="2" s="1"/>
  <c r="H484" i="2"/>
  <c r="H485" i="2"/>
  <c r="I485" i="2" s="1"/>
  <c r="H486" i="2"/>
  <c r="I486" i="2" s="1"/>
  <c r="H487" i="2"/>
  <c r="I487" i="2" s="1"/>
  <c r="H488" i="2"/>
  <c r="I488" i="2" s="1"/>
  <c r="H489" i="2"/>
  <c r="I489" i="2" s="1"/>
  <c r="H490" i="2"/>
  <c r="I490" i="2" s="1"/>
  <c r="H491" i="2"/>
  <c r="I491" i="2" s="1"/>
  <c r="H492" i="2"/>
  <c r="H493" i="2"/>
  <c r="I493" i="2" s="1"/>
  <c r="H494" i="2"/>
  <c r="I494" i="2" s="1"/>
  <c r="H495" i="2"/>
  <c r="I495" i="2" s="1"/>
  <c r="H496" i="2"/>
  <c r="I496" i="2" s="1"/>
  <c r="H497" i="2"/>
  <c r="I497" i="2" s="1"/>
  <c r="H498" i="2"/>
  <c r="H499" i="2"/>
  <c r="I499" i="2" s="1"/>
  <c r="H500" i="2"/>
  <c r="I500" i="2" s="1"/>
  <c r="H501" i="2"/>
  <c r="I501" i="2" s="1"/>
  <c r="H502" i="2"/>
  <c r="H503" i="2"/>
  <c r="I503" i="2" s="1"/>
  <c r="H504" i="2"/>
  <c r="I504" i="2" s="1"/>
  <c r="H505" i="2"/>
  <c r="I505" i="2" s="1"/>
  <c r="H506" i="2"/>
  <c r="I506" i="2" s="1"/>
  <c r="H507" i="2"/>
  <c r="I507" i="2" s="1"/>
  <c r="H508" i="2"/>
  <c r="I508" i="2" s="1"/>
  <c r="H509" i="2"/>
  <c r="I509" i="2" s="1"/>
  <c r="H510" i="2"/>
  <c r="I510" i="2" s="1"/>
  <c r="H511" i="2"/>
  <c r="I511" i="2" s="1"/>
  <c r="H512" i="2"/>
  <c r="H513" i="2"/>
  <c r="I513" i="2" s="1"/>
  <c r="H514" i="2"/>
  <c r="I514" i="2" s="1"/>
  <c r="H515" i="2"/>
  <c r="I515" i="2" s="1"/>
  <c r="H516" i="2"/>
  <c r="I516" i="2" s="1"/>
  <c r="H517" i="2"/>
  <c r="I517" i="2" s="1"/>
  <c r="H518" i="2"/>
  <c r="I518" i="2" s="1"/>
  <c r="H519" i="2"/>
  <c r="I519" i="2" s="1"/>
  <c r="H520" i="2"/>
  <c r="H521" i="2"/>
  <c r="I521" i="2" s="1"/>
  <c r="H522" i="2"/>
  <c r="H523" i="2"/>
  <c r="I523" i="2" s="1"/>
  <c r="H524" i="2"/>
  <c r="I524" i="2" s="1"/>
  <c r="H525" i="2"/>
  <c r="I525" i="2" s="1"/>
  <c r="H526" i="2"/>
  <c r="I526" i="2" s="1"/>
  <c r="H527" i="2"/>
  <c r="I527" i="2" s="1"/>
  <c r="H528" i="2"/>
  <c r="H529" i="2"/>
  <c r="I529" i="2" s="1"/>
  <c r="H530" i="2"/>
  <c r="I530" i="2" s="1"/>
  <c r="H531" i="2"/>
  <c r="I531" i="2" s="1"/>
  <c r="H532" i="2"/>
  <c r="I532" i="2" s="1"/>
  <c r="H533" i="2"/>
  <c r="I533" i="2" s="1"/>
  <c r="H534" i="2"/>
  <c r="I534" i="2" s="1"/>
  <c r="H535" i="2"/>
  <c r="I535" i="2" s="1"/>
  <c r="H536" i="2"/>
  <c r="H537" i="2"/>
  <c r="I537" i="2" s="1"/>
  <c r="H538" i="2"/>
  <c r="H539" i="2"/>
  <c r="I539" i="2" s="1"/>
  <c r="H540" i="2"/>
  <c r="I540" i="2" s="1"/>
  <c r="H541" i="2"/>
  <c r="I541" i="2" s="1"/>
  <c r="H542" i="2"/>
  <c r="I542" i="2" s="1"/>
  <c r="H543" i="2"/>
  <c r="I543" i="2" s="1"/>
  <c r="H544" i="2"/>
  <c r="H545" i="2"/>
  <c r="I545" i="2" s="1"/>
  <c r="H546" i="2"/>
  <c r="I546" i="2" s="1"/>
  <c r="H547" i="2"/>
  <c r="I547" i="2" s="1"/>
  <c r="H548" i="2"/>
  <c r="I548" i="2" s="1"/>
  <c r="H549" i="2"/>
  <c r="I549" i="2" s="1"/>
  <c r="H550" i="2"/>
  <c r="I550" i="2" s="1"/>
  <c r="H551" i="2"/>
  <c r="I551" i="2" s="1"/>
  <c r="H552" i="2"/>
  <c r="H553" i="2"/>
  <c r="I553" i="2" s="1"/>
  <c r="H554" i="2"/>
  <c r="H555" i="2"/>
  <c r="I555" i="2" s="1"/>
  <c r="H556" i="2"/>
  <c r="I556" i="2" s="1"/>
  <c r="H557" i="2"/>
  <c r="I557" i="2" s="1"/>
  <c r="H558" i="2"/>
  <c r="I558" i="2" s="1"/>
  <c r="H559" i="2"/>
  <c r="I559" i="2" s="1"/>
  <c r="H560" i="2"/>
  <c r="H561" i="2"/>
  <c r="I561" i="2" s="1"/>
  <c r="H562" i="2"/>
  <c r="I562" i="2" s="1"/>
  <c r="H563" i="2"/>
  <c r="I563" i="2" s="1"/>
  <c r="H564" i="2"/>
  <c r="I564" i="2" s="1"/>
  <c r="H565" i="2"/>
  <c r="I565" i="2" s="1"/>
  <c r="H566" i="2"/>
  <c r="I566" i="2" s="1"/>
  <c r="H567" i="2"/>
  <c r="I567" i="2" s="1"/>
  <c r="H568" i="2"/>
  <c r="H569" i="2"/>
  <c r="I569" i="2" s="1"/>
  <c r="H570" i="2"/>
  <c r="H571" i="2"/>
  <c r="I571" i="2" s="1"/>
  <c r="H572" i="2"/>
  <c r="I572" i="2" s="1"/>
  <c r="H573" i="2"/>
  <c r="I573" i="2" s="1"/>
  <c r="H574" i="2"/>
  <c r="I574" i="2" s="1"/>
  <c r="H575" i="2"/>
  <c r="I575" i="2" s="1"/>
  <c r="H576" i="2"/>
  <c r="H577" i="2"/>
  <c r="I577" i="2" s="1"/>
  <c r="H578" i="2"/>
  <c r="I578" i="2" s="1"/>
  <c r="H579" i="2"/>
  <c r="I579" i="2" s="1"/>
  <c r="H580" i="2"/>
  <c r="I580" i="2" s="1"/>
  <c r="H581" i="2"/>
  <c r="I581" i="2" s="1"/>
  <c r="H582" i="2"/>
  <c r="I582" i="2" s="1"/>
  <c r="H583" i="2"/>
  <c r="I583" i="2" s="1"/>
  <c r="H584" i="2"/>
  <c r="H585" i="2"/>
  <c r="I585" i="2" s="1"/>
  <c r="H586" i="2"/>
  <c r="H587" i="2"/>
  <c r="I587" i="2" s="1"/>
  <c r="H588" i="2"/>
  <c r="I588" i="2" s="1"/>
  <c r="H589" i="2"/>
  <c r="I589" i="2" s="1"/>
  <c r="H590" i="2"/>
  <c r="I590" i="2" s="1"/>
  <c r="H591" i="2"/>
  <c r="I591" i="2" s="1"/>
  <c r="H592" i="2"/>
  <c r="H593" i="2"/>
  <c r="H594" i="2"/>
  <c r="H595" i="2"/>
  <c r="I595" i="2" s="1"/>
  <c r="H596" i="2"/>
  <c r="I596" i="2" s="1"/>
  <c r="H597" i="2"/>
  <c r="I597" i="2" s="1"/>
  <c r="H598" i="2"/>
  <c r="I598" i="2" s="1"/>
  <c r="H599" i="2"/>
  <c r="I599" i="2" s="1"/>
  <c r="H600" i="2"/>
  <c r="I600" i="2" s="1"/>
  <c r="H601" i="2"/>
  <c r="I601" i="2" s="1"/>
  <c r="H602" i="2"/>
  <c r="I602" i="2" s="1"/>
  <c r="H603" i="2"/>
  <c r="H604" i="2"/>
  <c r="I604" i="2" s="1"/>
  <c r="H605" i="2"/>
  <c r="I605" i="2" s="1"/>
  <c r="H606" i="2"/>
  <c r="I606" i="2" s="1"/>
  <c r="H607" i="2"/>
  <c r="I607" i="2" s="1"/>
  <c r="H608" i="2"/>
  <c r="I608" i="2" s="1"/>
  <c r="H609" i="2"/>
  <c r="I609" i="2" s="1"/>
  <c r="H610" i="2"/>
  <c r="I610" i="2" s="1"/>
  <c r="H611" i="2"/>
  <c r="I611" i="2" s="1"/>
  <c r="H612" i="2"/>
  <c r="I612" i="2" s="1"/>
  <c r="H613" i="2"/>
  <c r="I613" i="2" s="1"/>
  <c r="H614" i="2"/>
  <c r="I614" i="2" s="1"/>
  <c r="H615" i="2"/>
  <c r="I615" i="2" s="1"/>
  <c r="H616" i="2"/>
  <c r="I616" i="2" s="1"/>
  <c r="H617" i="2"/>
  <c r="I617" i="2" s="1"/>
  <c r="H618" i="2"/>
  <c r="I618" i="2" s="1"/>
  <c r="H619" i="2"/>
  <c r="H620" i="2"/>
  <c r="I620" i="2" s="1"/>
  <c r="H621" i="2"/>
  <c r="I621" i="2" s="1"/>
  <c r="H622" i="2"/>
  <c r="I622" i="2" s="1"/>
  <c r="H623" i="2"/>
  <c r="I623" i="2" s="1"/>
  <c r="H624" i="2"/>
  <c r="I624" i="2" s="1"/>
  <c r="H625" i="2"/>
  <c r="I625" i="2" s="1"/>
  <c r="H626" i="2"/>
  <c r="H627" i="2"/>
  <c r="H628" i="2"/>
  <c r="I628" i="2" s="1"/>
  <c r="H629" i="2"/>
  <c r="I629" i="2" s="1"/>
  <c r="H630" i="2"/>
  <c r="I630" i="2" s="1"/>
  <c r="H631" i="2"/>
  <c r="H632" i="2"/>
  <c r="I632" i="2" s="1"/>
  <c r="H633" i="2"/>
  <c r="I633" i="2" s="1"/>
  <c r="H634" i="2"/>
  <c r="I634" i="2" s="1"/>
  <c r="H635" i="2"/>
  <c r="I635" i="2" s="1"/>
  <c r="H636" i="2"/>
  <c r="I636" i="2" s="1"/>
  <c r="H637" i="2"/>
  <c r="I637" i="2" s="1"/>
  <c r="H638" i="2"/>
  <c r="I638" i="2" s="1"/>
  <c r="H639" i="2"/>
  <c r="I639" i="2" s="1"/>
  <c r="H640" i="2"/>
  <c r="I640" i="2" s="1"/>
  <c r="H641" i="2"/>
  <c r="I641" i="2" s="1"/>
  <c r="H642" i="2"/>
  <c r="I642" i="2" s="1"/>
  <c r="H643" i="2"/>
  <c r="I643" i="2" s="1"/>
  <c r="H644" i="2"/>
  <c r="I644" i="2" s="1"/>
  <c r="H645" i="2"/>
  <c r="I645" i="2" s="1"/>
  <c r="H646" i="2"/>
  <c r="I646" i="2" s="1"/>
  <c r="H647" i="2"/>
  <c r="H648" i="2"/>
  <c r="I648" i="2" s="1"/>
  <c r="H649" i="2"/>
  <c r="I649" i="2" s="1"/>
  <c r="H650" i="2"/>
  <c r="I650" i="2" s="1"/>
  <c r="H651" i="2"/>
  <c r="I651" i="2" s="1"/>
  <c r="H652" i="2"/>
  <c r="I652" i="2" s="1"/>
  <c r="H653" i="2"/>
  <c r="I653" i="2" s="1"/>
  <c r="H654" i="2"/>
  <c r="I654" i="2" s="1"/>
  <c r="H655" i="2"/>
  <c r="H656" i="2"/>
  <c r="H657" i="2"/>
  <c r="I657" i="2" s="1"/>
  <c r="H658" i="2"/>
  <c r="I658" i="2" s="1"/>
  <c r="H659" i="2"/>
  <c r="H660" i="2"/>
  <c r="I660" i="2" s="1"/>
  <c r="H661" i="2"/>
  <c r="H662" i="2"/>
  <c r="H663" i="2"/>
  <c r="I663" i="2" s="1"/>
  <c r="H664" i="2"/>
  <c r="I664" i="2" s="1"/>
  <c r="H665" i="2"/>
  <c r="I665" i="2" s="1"/>
  <c r="H666" i="2"/>
  <c r="I666" i="2" s="1"/>
  <c r="H667" i="2"/>
  <c r="H668" i="2"/>
  <c r="H669" i="2"/>
  <c r="H670" i="2"/>
  <c r="I670" i="2" s="1"/>
  <c r="H671" i="2"/>
  <c r="I671" i="2" s="1"/>
  <c r="H672" i="2"/>
  <c r="I672" i="2" s="1"/>
  <c r="H673" i="2"/>
  <c r="I673" i="2" s="1"/>
  <c r="H674" i="2"/>
  <c r="I674" i="2" s="1"/>
  <c r="H675" i="2"/>
  <c r="H676" i="2"/>
  <c r="H677" i="2"/>
  <c r="I677" i="2" s="1"/>
  <c r="H678" i="2"/>
  <c r="I678" i="2" s="1"/>
  <c r="H679" i="2"/>
  <c r="I679" i="2" s="1"/>
  <c r="H680" i="2"/>
  <c r="I680" i="2" s="1"/>
  <c r="H681" i="2"/>
  <c r="I681" i="2" s="1"/>
  <c r="H682" i="2"/>
  <c r="I682" i="2" s="1"/>
  <c r="H683" i="2"/>
  <c r="I683" i="2" s="1"/>
  <c r="H684" i="2"/>
  <c r="H685" i="2"/>
  <c r="H686" i="2"/>
  <c r="I686" i="2" s="1"/>
  <c r="H687" i="2"/>
  <c r="H688" i="2"/>
  <c r="H689" i="2"/>
  <c r="I689" i="2" s="1"/>
  <c r="H690" i="2"/>
  <c r="I690" i="2" s="1"/>
  <c r="H691" i="2"/>
  <c r="H5" i="2"/>
  <c r="O137" i="1"/>
  <c r="N972" i="7" l="1"/>
  <c r="O972" i="7" s="1"/>
  <c r="N953" i="7"/>
  <c r="O953" i="7" s="1"/>
  <c r="N865" i="7"/>
  <c r="O865" i="7" s="1"/>
  <c r="N810" i="7"/>
  <c r="O810" i="7"/>
  <c r="N828" i="7"/>
  <c r="O828" i="7" s="1"/>
  <c r="N773" i="7"/>
  <c r="O773" i="7" s="1"/>
  <c r="N709" i="7"/>
  <c r="O709" i="7" s="1"/>
  <c r="N565" i="7"/>
  <c r="O565" i="7" s="1"/>
  <c r="N535" i="7"/>
  <c r="O535" i="7" s="1"/>
  <c r="N422" i="7"/>
  <c r="O422" i="7" s="1"/>
  <c r="N374" i="7"/>
  <c r="O374" i="7" s="1"/>
  <c r="N296" i="7"/>
  <c r="O296" i="7" s="1"/>
  <c r="N959" i="7"/>
  <c r="O959" i="7" s="1"/>
  <c r="N947" i="7"/>
  <c r="O947" i="7" s="1"/>
  <c r="N875" i="7"/>
  <c r="O875" i="7" s="1"/>
  <c r="N682" i="7"/>
  <c r="O682" i="7" s="1"/>
  <c r="N561" i="7"/>
  <c r="O561" i="7" s="1"/>
  <c r="N416" i="7"/>
  <c r="O416" i="7" s="1"/>
  <c r="N468" i="7"/>
  <c r="O468" i="7" s="1"/>
  <c r="N402" i="7"/>
  <c r="O402" i="7" s="1"/>
  <c r="N371" i="7"/>
  <c r="O371" i="7" s="1"/>
  <c r="N274" i="7"/>
  <c r="O274" i="7" s="1"/>
  <c r="N253" i="7"/>
  <c r="O253" i="7" s="1"/>
  <c r="N962" i="7"/>
  <c r="O962" i="7" s="1"/>
  <c r="N914" i="7"/>
  <c r="O914" i="7" s="1"/>
  <c r="N904" i="7"/>
  <c r="O904" i="7" s="1"/>
  <c r="N802" i="7"/>
  <c r="O802" i="7" s="1"/>
  <c r="N827" i="7"/>
  <c r="O827" i="7" s="1"/>
  <c r="N920" i="7"/>
  <c r="O920" i="7" s="1"/>
  <c r="N853" i="7"/>
  <c r="O853" i="7" s="1"/>
  <c r="N819" i="7"/>
  <c r="O819" i="7" s="1"/>
  <c r="N799" i="7"/>
  <c r="O799" i="7" s="1"/>
  <c r="N815" i="7"/>
  <c r="O815" i="7" s="1"/>
  <c r="N557" i="7"/>
  <c r="O557" i="7" s="1"/>
  <c r="N332" i="7"/>
  <c r="O332" i="7" s="1"/>
  <c r="N295" i="7"/>
  <c r="O295" i="7" s="1"/>
  <c r="N816" i="7"/>
  <c r="O816" i="7" s="1"/>
  <c r="N811" i="7"/>
  <c r="O811" i="7" s="1"/>
  <c r="N543" i="7"/>
  <c r="O543" i="7" s="1"/>
  <c r="N323" i="7"/>
  <c r="O323" i="7" s="1"/>
  <c r="N245" i="7"/>
  <c r="O245" i="7" s="1"/>
  <c r="N176" i="7"/>
  <c r="O176" i="7" s="1"/>
  <c r="N604" i="7"/>
  <c r="O604" i="7" s="1"/>
  <c r="N291" i="7"/>
  <c r="O291" i="7" s="1"/>
  <c r="N18" i="7"/>
  <c r="O18" i="7"/>
  <c r="N299" i="7"/>
  <c r="O299" i="7" s="1"/>
  <c r="N247" i="7"/>
  <c r="O247" i="7" s="1"/>
  <c r="N461" i="7"/>
  <c r="O461" i="7" s="1"/>
  <c r="N579" i="7"/>
  <c r="O579" i="7" s="1"/>
  <c r="AD11" i="7"/>
  <c r="N180" i="7"/>
  <c r="O180" i="7" s="1"/>
  <c r="L777" i="6"/>
  <c r="L754" i="6"/>
  <c r="AC204" i="6"/>
  <c r="L595" i="6"/>
  <c r="AC917" i="6"/>
  <c r="AC717" i="6"/>
  <c r="AC304" i="6"/>
  <c r="AC288" i="6"/>
  <c r="AC155" i="6"/>
  <c r="AC140" i="6"/>
  <c r="L917" i="6"/>
  <c r="AC751" i="6"/>
  <c r="AC739" i="6"/>
  <c r="AC735" i="6"/>
  <c r="AC422" i="6"/>
  <c r="AC414" i="6"/>
  <c r="AC410" i="6"/>
  <c r="AC206" i="6"/>
  <c r="L366" i="6"/>
  <c r="L607" i="6"/>
  <c r="L629" i="6"/>
  <c r="L653" i="6"/>
  <c r="L865" i="6"/>
  <c r="L867" i="6"/>
  <c r="L871" i="6"/>
  <c r="L893" i="6"/>
  <c r="M893" i="6" s="1"/>
  <c r="L900" i="6"/>
  <c r="AC916" i="6"/>
  <c r="AC904" i="6"/>
  <c r="AC848" i="6"/>
  <c r="AC741" i="6"/>
  <c r="AC728" i="6"/>
  <c r="AC311" i="6"/>
  <c r="AC299" i="6"/>
  <c r="AC291" i="6"/>
  <c r="AC275" i="6"/>
  <c r="AC272" i="6"/>
  <c r="AC267" i="6"/>
  <c r="AC259" i="6"/>
  <c r="AC190" i="6"/>
  <c r="AC51" i="6"/>
  <c r="AC9" i="6"/>
  <c r="AC5" i="6"/>
  <c r="L654" i="6"/>
  <c r="M654" i="6" s="1"/>
  <c r="L662" i="6"/>
  <c r="M662" i="6" s="1"/>
  <c r="L667" i="6"/>
  <c r="AC946" i="6"/>
  <c r="AC921" i="6"/>
  <c r="AC918" i="6"/>
  <c r="AC849" i="6"/>
  <c r="AC685" i="6"/>
  <c r="AC542" i="6"/>
  <c r="AC517" i="6"/>
  <c r="AC514" i="6"/>
  <c r="AC513" i="6"/>
  <c r="AC510" i="6"/>
  <c r="AC300" i="6"/>
  <c r="AC229" i="6"/>
  <c r="AC225" i="6"/>
  <c r="AC221" i="6"/>
  <c r="AC213" i="6"/>
  <c r="AC179" i="6"/>
  <c r="AC166" i="6"/>
  <c r="AC158" i="6"/>
  <c r="AC126" i="6"/>
  <c r="L800" i="6"/>
  <c r="M800" i="6" s="1"/>
  <c r="L802" i="6"/>
  <c r="L808" i="6"/>
  <c r="L833" i="6"/>
  <c r="L835" i="6"/>
  <c r="M835" i="6" s="1"/>
  <c r="AC172" i="6"/>
  <c r="L347" i="6"/>
  <c r="L15" i="6"/>
  <c r="M15" i="6" s="1"/>
  <c r="L153" i="6"/>
  <c r="L156" i="6"/>
  <c r="M156" i="6" s="1"/>
  <c r="L158" i="6"/>
  <c r="L165" i="6"/>
  <c r="M165" i="6" s="1"/>
  <c r="L329" i="6"/>
  <c r="L495" i="6"/>
  <c r="L513" i="6"/>
  <c r="L521" i="6"/>
  <c r="M521" i="6" s="1"/>
  <c r="L546" i="6"/>
  <c r="L620" i="6"/>
  <c r="M620" i="6" s="1"/>
  <c r="L628" i="6"/>
  <c r="L642" i="6"/>
  <c r="M642" i="6" s="1"/>
  <c r="L657" i="6"/>
  <c r="L743" i="6"/>
  <c r="L758" i="6"/>
  <c r="M758" i="6" s="1"/>
  <c r="L760" i="6"/>
  <c r="L762" i="6"/>
  <c r="M762" i="6" s="1"/>
  <c r="L799" i="6"/>
  <c r="L190" i="6"/>
  <c r="M190" i="6" s="1"/>
  <c r="L131" i="6"/>
  <c r="L142" i="6"/>
  <c r="M142" i="6" s="1"/>
  <c r="L215" i="6"/>
  <c r="M215" i="6" s="1"/>
  <c r="L264" i="6"/>
  <c r="L268" i="6"/>
  <c r="M268" i="6" s="1"/>
  <c r="L408" i="6"/>
  <c r="L412" i="6"/>
  <c r="M412" i="6" s="1"/>
  <c r="L466" i="6"/>
  <c r="L506" i="6"/>
  <c r="M506" i="6" s="1"/>
  <c r="L510" i="6"/>
  <c r="L547" i="6"/>
  <c r="M547" i="6" s="1"/>
  <c r="L584" i="6"/>
  <c r="L592" i="6"/>
  <c r="M592" i="6" s="1"/>
  <c r="L597" i="6"/>
  <c r="L602" i="6"/>
  <c r="M602" i="6" s="1"/>
  <c r="L769" i="6"/>
  <c r="L778" i="6"/>
  <c r="L780" i="6"/>
  <c r="L787" i="6"/>
  <c r="M787" i="6" s="1"/>
  <c r="L837" i="6"/>
  <c r="M837" i="6" s="1"/>
  <c r="L938" i="6"/>
  <c r="AC905" i="6"/>
  <c r="AC807" i="6"/>
  <c r="AC793" i="6"/>
  <c r="AC780" i="6"/>
  <c r="AC776" i="6"/>
  <c r="AC769" i="6"/>
  <c r="AC765" i="6"/>
  <c r="AC764" i="6"/>
  <c r="AC761" i="6"/>
  <c r="AC760" i="6"/>
  <c r="AC748" i="6"/>
  <c r="AC745" i="6"/>
  <c r="AC744" i="6"/>
  <c r="AC723" i="6"/>
  <c r="AC719" i="6"/>
  <c r="AC626" i="6"/>
  <c r="AC622" i="6"/>
  <c r="AC619" i="6"/>
  <c r="AC614" i="6"/>
  <c r="AC611" i="6"/>
  <c r="AC606" i="6"/>
  <c r="AC595" i="6"/>
  <c r="AC590" i="6"/>
  <c r="AC582" i="6"/>
  <c r="AC579" i="6"/>
  <c r="AC566" i="6"/>
  <c r="AC558" i="6"/>
  <c r="AC522" i="6"/>
  <c r="AC506" i="6"/>
  <c r="AC498" i="6"/>
  <c r="AC494" i="6"/>
  <c r="AC486" i="6"/>
  <c r="AC482" i="6"/>
  <c r="AC466" i="6"/>
  <c r="AC462" i="6"/>
  <c r="AC458" i="6"/>
  <c r="AC454" i="6"/>
  <c r="AC442" i="6"/>
  <c r="AC438" i="6"/>
  <c r="AC434" i="6"/>
  <c r="AC430" i="6"/>
  <c r="AC425" i="6"/>
  <c r="AC417" i="6"/>
  <c r="AC396" i="6"/>
  <c r="AC392" i="6"/>
  <c r="AC388" i="6"/>
  <c r="AC384" i="6"/>
  <c r="AC292" i="6"/>
  <c r="AC274" i="6"/>
  <c r="AC270" i="6"/>
  <c r="AC260" i="6"/>
  <c r="AC214" i="6"/>
  <c r="L805" i="6"/>
  <c r="M805" i="6" s="1"/>
  <c r="L807" i="6"/>
  <c r="L842" i="6"/>
  <c r="M842" i="6" s="1"/>
  <c r="L870" i="6"/>
  <c r="L891" i="6"/>
  <c r="M891" i="6" s="1"/>
  <c r="L899" i="6"/>
  <c r="L915" i="6"/>
  <c r="M915" i="6" s="1"/>
  <c r="AC941" i="6"/>
  <c r="AC940" i="6"/>
  <c r="AC933" i="6"/>
  <c r="AC932" i="6"/>
  <c r="AC903" i="6"/>
  <c r="AC895" i="6"/>
  <c r="AC888" i="6"/>
  <c r="AC880" i="6"/>
  <c r="AC871" i="6"/>
  <c r="AC864" i="6"/>
  <c r="AC855" i="6"/>
  <c r="AC845" i="6"/>
  <c r="AC844" i="6"/>
  <c r="AC840" i="6"/>
  <c r="AC833" i="6"/>
  <c r="AC829" i="6"/>
  <c r="AC828" i="6"/>
  <c r="AC824" i="6"/>
  <c r="AC809" i="6"/>
  <c r="AC804" i="6"/>
  <c r="AC800" i="6"/>
  <c r="AC783" i="6"/>
  <c r="AC767" i="6"/>
  <c r="AC709" i="6"/>
  <c r="AC681" i="6"/>
  <c r="AC636" i="6"/>
  <c r="AC628" i="6"/>
  <c r="AC428" i="6"/>
  <c r="AC332" i="6"/>
  <c r="AC276" i="6"/>
  <c r="AC258" i="6"/>
  <c r="AC250" i="6"/>
  <c r="AC245" i="6"/>
  <c r="AC230" i="6"/>
  <c r="M778" i="6"/>
  <c r="L55" i="6"/>
  <c r="M131" i="6"/>
  <c r="L183" i="6"/>
  <c r="M264" i="6"/>
  <c r="M408" i="6"/>
  <c r="M466" i="6"/>
  <c r="M510" i="6"/>
  <c r="M584" i="6"/>
  <c r="M597" i="6"/>
  <c r="M667" i="6"/>
  <c r="L735" i="6"/>
  <c r="L774" i="6"/>
  <c r="M780" i="6"/>
  <c r="L812" i="6"/>
  <c r="L885" i="6"/>
  <c r="M899" i="6"/>
  <c r="L168" i="6"/>
  <c r="L204" i="6"/>
  <c r="L352" i="6"/>
  <c r="L374" i="6"/>
  <c r="L394" i="6"/>
  <c r="L399" i="6"/>
  <c r="L406" i="6"/>
  <c r="L416" i="6"/>
  <c r="L464" i="6"/>
  <c r="L562" i="6"/>
  <c r="L634" i="6"/>
  <c r="L636" i="6"/>
  <c r="L742" i="6"/>
  <c r="L765" i="6"/>
  <c r="L773" i="6"/>
  <c r="L783" i="6"/>
  <c r="L809" i="6"/>
  <c r="L811" i="6"/>
  <c r="L869" i="6"/>
  <c r="L873" i="6"/>
  <c r="L967" i="6"/>
  <c r="L1" i="6"/>
  <c r="L52" i="6"/>
  <c r="L68" i="6"/>
  <c r="L72" i="6"/>
  <c r="L80" i="6"/>
  <c r="L82" i="6"/>
  <c r="L88" i="6"/>
  <c r="L90" i="6"/>
  <c r="L99" i="6"/>
  <c r="L102" i="6"/>
  <c r="L106" i="6"/>
  <c r="L109" i="6"/>
  <c r="L112" i="6"/>
  <c r="L114" i="6"/>
  <c r="L123" i="6"/>
  <c r="L126" i="6"/>
  <c r="L230" i="6"/>
  <c r="L245" i="6"/>
  <c r="L249" i="6"/>
  <c r="L263" i="6"/>
  <c r="M332" i="6"/>
  <c r="M347" i="6"/>
  <c r="L413" i="6"/>
  <c r="L441" i="6"/>
  <c r="L559" i="6"/>
  <c r="L569" i="6"/>
  <c r="M595" i="6"/>
  <c r="M607" i="6"/>
  <c r="M629" i="6"/>
  <c r="L661" i="6"/>
  <c r="M695" i="6"/>
  <c r="M711" i="6"/>
  <c r="M754" i="6"/>
  <c r="M759" i="6"/>
  <c r="M761" i="6"/>
  <c r="M777" i="6"/>
  <c r="L798" i="6"/>
  <c r="M799" i="6"/>
  <c r="M807" i="6"/>
  <c r="L840" i="6"/>
  <c r="M865" i="6"/>
  <c r="M867" i="6"/>
  <c r="M871" i="6"/>
  <c r="L895" i="6"/>
  <c r="M917" i="6"/>
  <c r="M938" i="6"/>
  <c r="M153" i="6"/>
  <c r="M158" i="6"/>
  <c r="M329" i="6"/>
  <c r="M366" i="6"/>
  <c r="M495" i="6"/>
  <c r="M513" i="6"/>
  <c r="M546" i="6"/>
  <c r="L571" i="6"/>
  <c r="M628" i="6"/>
  <c r="M653" i="6"/>
  <c r="M657" i="6"/>
  <c r="M743" i="6"/>
  <c r="M760" i="6"/>
  <c r="M769" i="6"/>
  <c r="M802" i="6"/>
  <c r="M808" i="6"/>
  <c r="M833" i="6"/>
  <c r="M836" i="6"/>
  <c r="M870" i="6"/>
  <c r="M900" i="6"/>
  <c r="M918" i="6"/>
  <c r="M969" i="6"/>
  <c r="AC2" i="6"/>
  <c r="AC937" i="6"/>
  <c r="AC934" i="6"/>
  <c r="AC961" i="6"/>
  <c r="AC960" i="6"/>
  <c r="AC953" i="6"/>
  <c r="AC945" i="6"/>
  <c r="AC944" i="6"/>
  <c r="AC901" i="6"/>
  <c r="AC900" i="6"/>
  <c r="AC768" i="6"/>
  <c r="AC763" i="6"/>
  <c r="AC759" i="6"/>
  <c r="AC737" i="6"/>
  <c r="AC736" i="6"/>
  <c r="AC727" i="6"/>
  <c r="AC686" i="6"/>
  <c r="AC677" i="6"/>
  <c r="AC668" i="6"/>
  <c r="AC644" i="6"/>
  <c r="AC635" i="6"/>
  <c r="AC632" i="6"/>
  <c r="AC631" i="6"/>
  <c r="AC620" i="6"/>
  <c r="AC616" i="6"/>
  <c r="AC610" i="6"/>
  <c r="AC604" i="6"/>
  <c r="AC588" i="6"/>
  <c r="AC584" i="6"/>
  <c r="AC578" i="6"/>
  <c r="AC571" i="6"/>
  <c r="AC568" i="6"/>
  <c r="AC556" i="6"/>
  <c r="AC519" i="6"/>
  <c r="AC501" i="6"/>
  <c r="AC493" i="6"/>
  <c r="AC481" i="6"/>
  <c r="AC477" i="6"/>
  <c r="AC469" i="6"/>
  <c r="AC461" i="6"/>
  <c r="AC453" i="6"/>
  <c r="AC449" i="6"/>
  <c r="AC441" i="6"/>
  <c r="AC433" i="6"/>
  <c r="AC420" i="6"/>
  <c r="AC412" i="6"/>
  <c r="AC372" i="6"/>
  <c r="AC364" i="6"/>
  <c r="AC352" i="6"/>
  <c r="AC301" i="6"/>
  <c r="AC298" i="6"/>
  <c r="AC295" i="6"/>
  <c r="AC279" i="6"/>
  <c r="AC266" i="6"/>
  <c r="AC263" i="6"/>
  <c r="AC262" i="6"/>
  <c r="AC252" i="6"/>
  <c r="AC247" i="6"/>
  <c r="AC243" i="6"/>
  <c r="AC226" i="6"/>
  <c r="AC194" i="6"/>
  <c r="AC180" i="6"/>
  <c r="AC24" i="6"/>
  <c r="AC296" i="6"/>
  <c r="AC264" i="6"/>
  <c r="AC233" i="6"/>
  <c r="AC217" i="6"/>
  <c r="AC185" i="6"/>
  <c r="AC167" i="6"/>
  <c r="AC151" i="6"/>
  <c r="AC909" i="6"/>
  <c r="AC815" i="6"/>
  <c r="AC808" i="6"/>
  <c r="AC753" i="6"/>
  <c r="AC752" i="6"/>
  <c r="AC747" i="6"/>
  <c r="AC743" i="6"/>
  <c r="AC724" i="6"/>
  <c r="AC721" i="6"/>
  <c r="AC720" i="6"/>
  <c r="AC711" i="6"/>
  <c r="AC671" i="6"/>
  <c r="AC666" i="6"/>
  <c r="AC654" i="6"/>
  <c r="AC642" i="6"/>
  <c r="AC638" i="6"/>
  <c r="AC618" i="6"/>
  <c r="AC612" i="6"/>
  <c r="AC602" i="6"/>
  <c r="AC592" i="6"/>
  <c r="AC586" i="6"/>
  <c r="AC580" i="6"/>
  <c r="AC570" i="6"/>
  <c r="AC564" i="6"/>
  <c r="AC563" i="6"/>
  <c r="AC560" i="6"/>
  <c r="AC548" i="6"/>
  <c r="AC544" i="6"/>
  <c r="AC509" i="6"/>
  <c r="AC508" i="6"/>
  <c r="AC303" i="6"/>
  <c r="AC234" i="6"/>
  <c r="AC218" i="6"/>
  <c r="AC186" i="6"/>
  <c r="AC168" i="6"/>
  <c r="AC152" i="6"/>
  <c r="AC80" i="6"/>
  <c r="AC3" i="6"/>
  <c r="N674" i="6"/>
  <c r="N346" i="6"/>
  <c r="N130" i="6"/>
  <c r="O130" i="6" s="1"/>
  <c r="N221" i="6"/>
  <c r="N213" i="6"/>
  <c r="N927" i="6"/>
  <c r="N27" i="6"/>
  <c r="AC973" i="6"/>
  <c r="AC969" i="6"/>
  <c r="AC802" i="6"/>
  <c r="AC778" i="6"/>
  <c r="AC897" i="6"/>
  <c r="AC873" i="6"/>
  <c r="AC857" i="6"/>
  <c r="AC842" i="6"/>
  <c r="AC831" i="6"/>
  <c r="AC826" i="6"/>
  <c r="AC109" i="6"/>
  <c r="AC101" i="6"/>
  <c r="AC68" i="6"/>
  <c r="AC64" i="6"/>
  <c r="AC23" i="6"/>
  <c r="AC19" i="6"/>
  <c r="AC15" i="6"/>
  <c r="AC817" i="6"/>
  <c r="AC124" i="6"/>
  <c r="AC47" i="6"/>
  <c r="AC805" i="6"/>
  <c r="AC791" i="6"/>
  <c r="N900" i="6" l="1"/>
  <c r="O900" i="6" s="1"/>
  <c r="N835" i="6"/>
  <c r="O835" i="6" s="1"/>
  <c r="N808" i="6"/>
  <c r="N758" i="6"/>
  <c r="O758" i="6" s="1"/>
  <c r="N653" i="6"/>
  <c r="O653" i="6" s="1"/>
  <c r="N628" i="6"/>
  <c r="O628" i="6" s="1"/>
  <c r="N871" i="6"/>
  <c r="N865" i="6"/>
  <c r="O865" i="6" s="1"/>
  <c r="M798" i="6"/>
  <c r="N761" i="6"/>
  <c r="O761" i="6" s="1"/>
  <c r="N754" i="6"/>
  <c r="N695" i="6"/>
  <c r="O695" i="6" s="1"/>
  <c r="M441" i="6"/>
  <c r="M245" i="6"/>
  <c r="M126" i="6"/>
  <c r="M109" i="6"/>
  <c r="M90" i="6"/>
  <c r="M72" i="6"/>
  <c r="M869" i="6"/>
  <c r="M773" i="6"/>
  <c r="M636" i="6"/>
  <c r="M416" i="6"/>
  <c r="M374" i="6"/>
  <c r="M885" i="6"/>
  <c r="M774" i="6"/>
  <c r="M183" i="6"/>
  <c r="N131" i="6"/>
  <c r="O131" i="6" s="1"/>
  <c r="N870" i="6"/>
  <c r="N800" i="6"/>
  <c r="N762" i="6"/>
  <c r="O27" i="6"/>
  <c r="N546" i="6"/>
  <c r="N513" i="6"/>
  <c r="O513" i="6" s="1"/>
  <c r="N366" i="6"/>
  <c r="O366" i="6" s="1"/>
  <c r="N165" i="6"/>
  <c r="O165" i="6" s="1"/>
  <c r="N156" i="6"/>
  <c r="O156" i="6" s="1"/>
  <c r="N917" i="6"/>
  <c r="O917" i="6" s="1"/>
  <c r="M840" i="6"/>
  <c r="N805" i="6"/>
  <c r="O805" i="6" s="1"/>
  <c r="M661" i="6"/>
  <c r="N607" i="6"/>
  <c r="O607" i="6" s="1"/>
  <c r="N595" i="6"/>
  <c r="M413" i="6"/>
  <c r="N332" i="6"/>
  <c r="M230" i="6"/>
  <c r="M123" i="6"/>
  <c r="M106" i="6"/>
  <c r="M88" i="6"/>
  <c r="M68" i="6"/>
  <c r="M811" i="6"/>
  <c r="M765" i="6"/>
  <c r="M634" i="6"/>
  <c r="M406" i="6"/>
  <c r="M352" i="6"/>
  <c r="M168" i="6"/>
  <c r="N915" i="6"/>
  <c r="N787" i="6"/>
  <c r="M735" i="6"/>
  <c r="N662" i="6"/>
  <c r="N602" i="6"/>
  <c r="O602" i="6" s="1"/>
  <c r="N592" i="6"/>
  <c r="O592" i="6" s="1"/>
  <c r="N547" i="6"/>
  <c r="O547" i="6" s="1"/>
  <c r="N506" i="6"/>
  <c r="O506" i="6" s="1"/>
  <c r="N412" i="6"/>
  <c r="O412" i="6" s="1"/>
  <c r="N268" i="6"/>
  <c r="N215" i="6"/>
  <c r="M55" i="6"/>
  <c r="N842" i="6"/>
  <c r="O842" i="6" s="1"/>
  <c r="N969" i="6"/>
  <c r="O969" i="6" s="1"/>
  <c r="N918" i="6"/>
  <c r="O918" i="6" s="1"/>
  <c r="N893" i="6"/>
  <c r="N836" i="6"/>
  <c r="O836" i="6" s="1"/>
  <c r="O833" i="6"/>
  <c r="N833" i="6"/>
  <c r="N802" i="6"/>
  <c r="O802" i="6" s="1"/>
  <c r="N769" i="6"/>
  <c r="O769" i="6" s="1"/>
  <c r="N760" i="6"/>
  <c r="N743" i="6"/>
  <c r="N657" i="6"/>
  <c r="O657" i="6" s="1"/>
  <c r="N642" i="6"/>
  <c r="N620" i="6"/>
  <c r="O620" i="6" s="1"/>
  <c r="M895" i="6"/>
  <c r="N867" i="6"/>
  <c r="N777" i="6"/>
  <c r="N759" i="6"/>
  <c r="N711" i="6"/>
  <c r="O711" i="6" s="1"/>
  <c r="M569" i="6"/>
  <c r="M263" i="6"/>
  <c r="M114" i="6"/>
  <c r="M102" i="6"/>
  <c r="M82" i="6"/>
  <c r="M52" i="6"/>
  <c r="M967" i="6"/>
  <c r="M809" i="6"/>
  <c r="M742" i="6"/>
  <c r="M562" i="6"/>
  <c r="M399" i="6"/>
  <c r="M204" i="6"/>
  <c r="N837" i="6"/>
  <c r="N142" i="6"/>
  <c r="M571" i="6"/>
  <c r="N521" i="6"/>
  <c r="O521" i="6" s="1"/>
  <c r="N495" i="6"/>
  <c r="N329" i="6"/>
  <c r="O329" i="6" s="1"/>
  <c r="N158" i="6"/>
  <c r="O158" i="6" s="1"/>
  <c r="N153" i="6"/>
  <c r="O153" i="6" s="1"/>
  <c r="N938" i="6"/>
  <c r="N807" i="6"/>
  <c r="O807" i="6" s="1"/>
  <c r="N799" i="6"/>
  <c r="N629" i="6"/>
  <c r="O629" i="6" s="1"/>
  <c r="M559" i="6"/>
  <c r="N347" i="6"/>
  <c r="M249" i="6"/>
  <c r="N190" i="6"/>
  <c r="M112" i="6"/>
  <c r="M99" i="6"/>
  <c r="M80" i="6"/>
  <c r="M873" i="6"/>
  <c r="M783" i="6"/>
  <c r="M464" i="6"/>
  <c r="M394" i="6"/>
  <c r="N15" i="6"/>
  <c r="O15" i="6" s="1"/>
  <c r="N899" i="6"/>
  <c r="O899" i="6" s="1"/>
  <c r="M812" i="6"/>
  <c r="N780" i="6"/>
  <c r="N667" i="6"/>
  <c r="O667" i="6" s="1"/>
  <c r="N654" i="6"/>
  <c r="O654" i="6" s="1"/>
  <c r="N597" i="6"/>
  <c r="N584" i="6"/>
  <c r="N510" i="6"/>
  <c r="N466" i="6"/>
  <c r="O466" i="6" s="1"/>
  <c r="N408" i="6"/>
  <c r="O408" i="6" s="1"/>
  <c r="N264" i="6"/>
  <c r="N891" i="6"/>
  <c r="N778" i="6"/>
  <c r="AC889" i="6"/>
  <c r="AC881" i="6"/>
  <c r="AC877" i="6"/>
  <c r="AC876" i="6"/>
  <c r="AC872" i="6"/>
  <c r="AC869" i="6"/>
  <c r="AC865" i="6"/>
  <c r="AC861" i="6"/>
  <c r="AC860" i="6"/>
  <c r="AC856" i="6"/>
  <c r="AC841" i="6"/>
  <c r="AC825" i="6"/>
  <c r="AC816" i="6"/>
  <c r="AC801" i="6"/>
  <c r="AC792" i="6"/>
  <c r="AC777" i="6"/>
  <c r="AC110" i="6"/>
  <c r="AC46" i="6"/>
  <c r="AC4" i="6"/>
  <c r="AC887" i="6"/>
  <c r="AC879" i="6"/>
  <c r="AC874" i="6"/>
  <c r="AC858" i="6"/>
  <c r="AC839" i="6"/>
  <c r="AC832" i="6"/>
  <c r="AC823" i="6"/>
  <c r="AC799" i="6"/>
  <c r="AC785" i="6"/>
  <c r="AC775" i="6"/>
  <c r="AC113" i="6"/>
  <c r="AC112" i="6"/>
  <c r="AC105" i="6"/>
  <c r="AC89" i="6"/>
  <c r="AC88" i="6"/>
  <c r="AC18" i="6"/>
  <c r="AC14" i="6"/>
  <c r="AC10" i="6"/>
  <c r="AC7" i="6"/>
  <c r="AC977" i="6"/>
  <c r="AC974" i="6"/>
  <c r="AC972" i="6"/>
  <c r="AC65" i="6"/>
  <c r="AC61" i="6"/>
  <c r="AC55" i="6"/>
  <c r="AC50" i="6"/>
  <c r="AC27" i="6"/>
  <c r="AC26" i="6"/>
  <c r="AC21" i="6"/>
  <c r="AC16" i="6"/>
  <c r="AC966" i="6"/>
  <c r="AC59" i="6"/>
  <c r="AC11" i="6"/>
  <c r="L51" i="6"/>
  <c r="L140" i="6"/>
  <c r="L623" i="6"/>
  <c r="L631" i="6"/>
  <c r="L650" i="6"/>
  <c r="L14" i="6"/>
  <c r="L187" i="6"/>
  <c r="L189" i="6"/>
  <c r="L231" i="6"/>
  <c r="L143" i="6"/>
  <c r="L167" i="6"/>
  <c r="L265" i="6"/>
  <c r="L494" i="6"/>
  <c r="L512" i="6"/>
  <c r="L514" i="6"/>
  <c r="L519" i="6"/>
  <c r="L523" i="6"/>
  <c r="L543" i="6"/>
  <c r="L565" i="6"/>
  <c r="L567" i="6"/>
  <c r="L392" i="6"/>
  <c r="L401" i="6"/>
  <c r="L407" i="6"/>
  <c r="L173" i="6"/>
  <c r="L669" i="6"/>
  <c r="L671" i="6"/>
  <c r="L790" i="6"/>
  <c r="L890" i="6"/>
  <c r="L955" i="6"/>
  <c r="AC976" i="6"/>
  <c r="AC962" i="6"/>
  <c r="AC562" i="6"/>
  <c r="AC546" i="6"/>
  <c r="L172" i="6"/>
  <c r="L174" i="6"/>
  <c r="L181" i="6"/>
  <c r="L218" i="6"/>
  <c r="L225" i="6"/>
  <c r="L229" i="6"/>
  <c r="L267" i="6"/>
  <c r="L278" i="6"/>
  <c r="L285" i="6"/>
  <c r="L303" i="6"/>
  <c r="L410" i="6"/>
  <c r="L417" i="6"/>
  <c r="L440" i="6"/>
  <c r="L443" i="6"/>
  <c r="L455" i="6"/>
  <c r="L507" i="6"/>
  <c r="L511" i="6"/>
  <c r="L522" i="6"/>
  <c r="L537" i="6"/>
  <c r="L625" i="6"/>
  <c r="L627" i="6"/>
  <c r="L630" i="6"/>
  <c r="L632" i="6"/>
  <c r="L677" i="6"/>
  <c r="L681" i="6"/>
  <c r="L685" i="6"/>
  <c r="L692" i="6"/>
  <c r="L724" i="6"/>
  <c r="L748" i="6"/>
  <c r="L752" i="6"/>
  <c r="L785" i="6"/>
  <c r="L789" i="6"/>
  <c r="L828" i="6"/>
  <c r="L832" i="6"/>
  <c r="L886" i="6"/>
  <c r="L888" i="6"/>
  <c r="L939" i="6"/>
  <c r="L946" i="6"/>
  <c r="L950" i="6"/>
  <c r="L953" i="6"/>
  <c r="AC547" i="6"/>
  <c r="L605" i="6"/>
  <c r="L643" i="6"/>
  <c r="L663" i="6"/>
  <c r="L676" i="6"/>
  <c r="L684" i="6"/>
  <c r="L686" i="6"/>
  <c r="L723" i="6"/>
  <c r="L947" i="6"/>
  <c r="L977" i="6"/>
  <c r="AC956" i="6"/>
  <c r="AC950" i="6"/>
  <c r="AC948" i="6"/>
  <c r="AC938" i="6"/>
  <c r="AC936" i="6"/>
  <c r="AC926" i="6"/>
  <c r="AC914" i="6"/>
  <c r="AC906" i="6"/>
  <c r="AC898" i="6"/>
  <c r="AC890" i="6"/>
  <c r="AC866" i="6"/>
  <c r="AC853" i="6"/>
  <c r="AC852" i="6"/>
  <c r="AC834" i="6"/>
  <c r="AC821" i="6"/>
  <c r="AC820" i="6"/>
  <c r="AC813" i="6"/>
  <c r="AC812" i="6"/>
  <c r="AC794" i="6"/>
  <c r="AC770" i="6"/>
  <c r="AC762" i="6"/>
  <c r="AC754" i="6"/>
  <c r="AC746" i="6"/>
  <c r="AC738" i="6"/>
  <c r="AC722" i="6"/>
  <c r="AC714" i="6"/>
  <c r="AC692" i="6"/>
  <c r="AC684" i="6"/>
  <c r="AC674" i="6"/>
  <c r="AC662" i="6"/>
  <c r="AC643" i="6"/>
  <c r="AC639" i="6"/>
  <c r="AC634" i="6"/>
  <c r="AC630" i="6"/>
  <c r="AC535" i="6"/>
  <c r="AC529" i="6"/>
  <c r="AC922" i="6"/>
  <c r="AC920" i="6"/>
  <c r="AC910" i="6"/>
  <c r="AC908" i="6"/>
  <c r="AC893" i="6"/>
  <c r="AC885" i="6"/>
  <c r="AC884" i="6"/>
  <c r="AC868" i="6"/>
  <c r="AC850" i="6"/>
  <c r="AC837" i="6"/>
  <c r="AC836" i="6"/>
  <c r="AC818" i="6"/>
  <c r="AC810" i="6"/>
  <c r="AC789" i="6"/>
  <c r="AC788" i="6"/>
  <c r="AC773" i="6"/>
  <c r="AC772" i="6"/>
  <c r="AC758" i="6"/>
  <c r="AC742" i="6"/>
  <c r="AC734" i="6"/>
  <c r="AC726" i="6"/>
  <c r="AC718" i="6"/>
  <c r="AC695" i="6"/>
  <c r="AC682" i="6"/>
  <c r="AC676" i="6"/>
  <c r="AC670" i="6"/>
  <c r="AC664" i="6"/>
  <c r="AC659" i="6"/>
  <c r="AC656" i="6"/>
  <c r="AC655" i="6"/>
  <c r="AC650" i="6"/>
  <c r="AC646" i="6"/>
  <c r="AC627" i="6"/>
  <c r="AC624" i="6"/>
  <c r="AC623" i="6"/>
  <c r="AC537" i="6"/>
  <c r="AC521" i="6"/>
  <c r="AC516" i="6"/>
  <c r="AC500" i="6"/>
  <c r="AC492" i="6"/>
  <c r="AC468" i="6"/>
  <c r="AC452" i="6"/>
  <c r="AC429" i="6"/>
  <c r="AC413" i="6"/>
  <c r="AC408" i="6"/>
  <c r="AC403" i="6"/>
  <c r="AC365" i="6"/>
  <c r="AC363" i="6"/>
  <c r="AC347" i="6"/>
  <c r="AC331" i="6"/>
  <c r="AC315" i="6"/>
  <c r="AC297" i="6"/>
  <c r="AC265" i="6"/>
  <c r="AC253" i="6"/>
  <c r="AC181" i="6"/>
  <c r="AC176" i="6"/>
  <c r="AC175" i="6"/>
  <c r="AC123" i="6"/>
  <c r="AC107" i="6"/>
  <c r="AC72" i="6"/>
  <c r="AC60" i="6"/>
  <c r="AC56" i="6"/>
  <c r="AC54" i="6"/>
  <c r="AC44" i="6"/>
  <c r="AC22" i="6"/>
  <c r="AC17" i="6"/>
  <c r="AC12" i="6"/>
  <c r="AC6" i="6"/>
  <c r="AC20" i="6"/>
  <c r="AC13" i="6"/>
  <c r="AC8" i="6"/>
  <c r="AC524" i="6"/>
  <c r="AC512" i="6"/>
  <c r="AC496" i="6"/>
  <c r="AC488" i="6"/>
  <c r="AC480" i="6"/>
  <c r="AC472" i="6"/>
  <c r="AC464" i="6"/>
  <c r="AC448" i="6"/>
  <c r="AC440" i="6"/>
  <c r="AC421" i="6"/>
  <c r="AC416" i="6"/>
  <c r="AC371" i="6"/>
  <c r="AC323" i="6"/>
  <c r="AC307" i="6"/>
  <c r="AC285" i="6"/>
  <c r="AC261" i="6"/>
  <c r="AC52" i="6"/>
  <c r="AC25" i="6"/>
  <c r="AC971" i="6"/>
  <c r="AC963" i="6"/>
  <c r="AC955" i="6"/>
  <c r="AC947" i="6"/>
  <c r="AC939" i="6"/>
  <c r="AC923" i="6"/>
  <c r="AC915" i="6"/>
  <c r="AC907" i="6"/>
  <c r="AC891" i="6"/>
  <c r="AC875" i="6"/>
  <c r="AC859" i="6"/>
  <c r="AC843" i="6"/>
  <c r="AC827" i="6"/>
  <c r="AC811" i="6"/>
  <c r="AC795" i="6"/>
  <c r="AC779" i="6"/>
  <c r="AC967" i="6"/>
  <c r="AC959" i="6"/>
  <c r="AC935" i="6"/>
  <c r="AC927" i="6"/>
  <c r="AC919" i="6"/>
  <c r="AC911" i="6"/>
  <c r="AC899" i="6"/>
  <c r="AC883" i="6"/>
  <c r="AC867" i="6"/>
  <c r="AC851" i="6"/>
  <c r="AC835" i="6"/>
  <c r="AC819" i="6"/>
  <c r="AC803" i="6"/>
  <c r="AC787" i="6"/>
  <c r="AC675" i="6"/>
  <c r="AC667" i="6"/>
  <c r="AC902" i="6"/>
  <c r="AC894" i="6"/>
  <c r="AC886" i="6"/>
  <c r="AC878" i="6"/>
  <c r="AC870" i="6"/>
  <c r="AC862" i="6"/>
  <c r="AC854" i="6"/>
  <c r="AC846" i="6"/>
  <c r="AC838" i="6"/>
  <c r="AC830" i="6"/>
  <c r="AC822" i="6"/>
  <c r="AC806" i="6"/>
  <c r="AC798" i="6"/>
  <c r="AC790" i="6"/>
  <c r="AC782" i="6"/>
  <c r="AC774" i="6"/>
  <c r="AC661" i="6"/>
  <c r="AC653" i="6"/>
  <c r="AC645" i="6"/>
  <c r="AC637" i="6"/>
  <c r="AC629" i="6"/>
  <c r="AC621" i="6"/>
  <c r="AC617" i="6"/>
  <c r="AC609" i="6"/>
  <c r="AC605" i="6"/>
  <c r="AC601" i="6"/>
  <c r="AC597" i="6"/>
  <c r="AC585" i="6"/>
  <c r="AC581" i="6"/>
  <c r="AC577" i="6"/>
  <c r="AC573" i="6"/>
  <c r="AC569" i="6"/>
  <c r="AC565" i="6"/>
  <c r="AC561" i="6"/>
  <c r="AC557" i="6"/>
  <c r="AC657" i="6"/>
  <c r="AC641" i="6"/>
  <c r="AC625" i="6"/>
  <c r="AC531" i="6"/>
  <c r="AC523" i="6"/>
  <c r="AC515" i="6"/>
  <c r="AC507" i="6"/>
  <c r="AC503" i="6"/>
  <c r="AC499" i="6"/>
  <c r="AC495" i="6"/>
  <c r="AC479" i="6"/>
  <c r="AC475" i="6"/>
  <c r="AC467" i="6"/>
  <c r="AC463" i="6"/>
  <c r="AC455" i="6"/>
  <c r="AC451" i="6"/>
  <c r="AC447" i="6"/>
  <c r="AC443" i="6"/>
  <c r="AC419" i="6"/>
  <c r="AC415" i="6"/>
  <c r="AC407" i="6"/>
  <c r="AC294" i="6"/>
  <c r="AC293" i="6"/>
  <c r="AC278" i="6"/>
  <c r="AC277" i="6"/>
  <c r="AC269" i="6"/>
  <c r="AC406" i="6"/>
  <c r="AC402" i="6"/>
  <c r="AC394" i="6"/>
  <c r="AC390" i="6"/>
  <c r="AC374" i="6"/>
  <c r="AC366" i="6"/>
  <c r="AC362" i="6"/>
  <c r="AC358" i="6"/>
  <c r="AC346" i="6"/>
  <c r="AC342" i="6"/>
  <c r="AC330" i="6"/>
  <c r="AC314" i="6"/>
  <c r="AC310" i="6"/>
  <c r="AC289" i="6"/>
  <c r="AC257" i="6"/>
  <c r="AC249" i="6"/>
  <c r="AC401" i="6"/>
  <c r="AC397" i="6"/>
  <c r="AC393" i="6"/>
  <c r="AC389" i="6"/>
  <c r="AC373" i="6"/>
  <c r="AC349" i="6"/>
  <c r="AC329" i="6"/>
  <c r="AC232" i="6"/>
  <c r="AC224" i="6"/>
  <c r="AC216" i="6"/>
  <c r="AC192" i="6"/>
  <c r="AC184" i="6"/>
  <c r="AC235" i="6"/>
  <c r="AC231" i="6"/>
  <c r="AC227" i="6"/>
  <c r="AC223" i="6"/>
  <c r="AC219" i="6"/>
  <c r="AC215" i="6"/>
  <c r="AC187" i="6"/>
  <c r="AC183" i="6"/>
  <c r="AC173" i="6"/>
  <c r="AC169" i="6"/>
  <c r="AC165" i="6"/>
  <c r="AC161" i="6"/>
  <c r="AC157" i="6"/>
  <c r="AC153" i="6"/>
  <c r="AC141" i="6"/>
  <c r="AC177" i="6"/>
  <c r="AC99" i="6"/>
  <c r="AC91" i="6"/>
  <c r="AC87" i="6"/>
  <c r="AC79" i="6"/>
  <c r="AC67" i="6"/>
  <c r="AC63" i="6"/>
  <c r="AC122" i="6"/>
  <c r="AC114" i="6"/>
  <c r="AC106" i="6"/>
  <c r="AC102" i="6"/>
  <c r="AC90" i="6"/>
  <c r="AC82" i="6"/>
  <c r="AC70" i="6"/>
  <c r="AC66" i="6"/>
  <c r="AC62" i="6"/>
  <c r="AC53" i="6"/>
  <c r="L178" i="6"/>
  <c r="L276" i="6"/>
  <c r="L253" i="6"/>
  <c r="L2" i="6"/>
  <c r="L4" i="6"/>
  <c r="L6" i="6"/>
  <c r="L8" i="6"/>
  <c r="L10" i="6"/>
  <c r="L17" i="6"/>
  <c r="L44" i="6"/>
  <c r="L50" i="6"/>
  <c r="L139" i="6"/>
  <c r="L141" i="6"/>
  <c r="L288" i="6"/>
  <c r="L315" i="6"/>
  <c r="L349" i="6"/>
  <c r="L402" i="6"/>
  <c r="L434" i="6"/>
  <c r="L469" i="6"/>
  <c r="L560" i="6"/>
  <c r="L564" i="6"/>
  <c r="L566" i="6"/>
  <c r="L590" i="6"/>
  <c r="L606" i="6"/>
  <c r="L615" i="6"/>
  <c r="L151" i="6"/>
  <c r="L169" i="6"/>
  <c r="L182" i="6"/>
  <c r="L12" i="6"/>
  <c r="L46" i="6"/>
  <c r="L175" i="6"/>
  <c r="L223" i="6"/>
  <c r="L227" i="6"/>
  <c r="L235" i="6"/>
  <c r="L243" i="6"/>
  <c r="L250" i="6"/>
  <c r="L266" i="6"/>
  <c r="L270" i="6"/>
  <c r="L272" i="6"/>
  <c r="L274" i="6"/>
  <c r="L304" i="6"/>
  <c r="L310" i="6"/>
  <c r="L314" i="6"/>
  <c r="L331" i="6"/>
  <c r="L389" i="6"/>
  <c r="L393" i="6"/>
  <c r="L397" i="6"/>
  <c r="L535" i="6"/>
  <c r="L544" i="6"/>
  <c r="L644" i="6"/>
  <c r="L741" i="6"/>
  <c r="L794" i="6"/>
  <c r="L889" i="6"/>
  <c r="L897" i="6"/>
  <c r="L916" i="6"/>
  <c r="L926" i="6"/>
  <c r="L622" i="6"/>
  <c r="L670" i="6"/>
  <c r="L753" i="6"/>
  <c r="L763" i="6"/>
  <c r="L3" i="6"/>
  <c r="L5" i="6"/>
  <c r="L7" i="6"/>
  <c r="L9" i="6"/>
  <c r="L11" i="6"/>
  <c r="L45" i="6"/>
  <c r="L54" i="6"/>
  <c r="L155" i="6"/>
  <c r="L157" i="6"/>
  <c r="L161" i="6"/>
  <c r="L166" i="6"/>
  <c r="L177" i="6"/>
  <c r="L180" i="6"/>
  <c r="L196" i="6"/>
  <c r="L228" i="6"/>
  <c r="L233" i="6"/>
  <c r="L236" i="6"/>
  <c r="L252" i="6"/>
  <c r="L275" i="6"/>
  <c r="L279" i="6"/>
  <c r="L323" i="6"/>
  <c r="L330" i="6"/>
  <c r="L342" i="6"/>
  <c r="L384" i="6"/>
  <c r="L390" i="6"/>
  <c r="L395" i="6"/>
  <c r="L403" i="6"/>
  <c r="L414" i="6"/>
  <c r="L433" i="6"/>
  <c r="L488" i="6"/>
  <c r="L498" i="6"/>
  <c r="L508" i="6"/>
  <c r="L542" i="6"/>
  <c r="L561" i="6"/>
  <c r="L568" i="6"/>
  <c r="L586" i="6"/>
  <c r="L621" i="6"/>
  <c r="L624" i="6"/>
  <c r="L638" i="6"/>
  <c r="L651" i="6"/>
  <c r="L656" i="6"/>
  <c r="L726" i="6"/>
  <c r="L788" i="6"/>
  <c r="L817" i="6"/>
  <c r="L821" i="6"/>
  <c r="L825" i="6"/>
  <c r="L830" i="6"/>
  <c r="L843" i="6"/>
  <c r="L851" i="6"/>
  <c r="L855" i="6"/>
  <c r="L861" i="6"/>
  <c r="L864" i="6"/>
  <c r="L866" i="6"/>
  <c r="L868" i="6"/>
  <c r="L884" i="6"/>
  <c r="L901" i="6"/>
  <c r="L903" i="6"/>
  <c r="L944" i="6"/>
  <c r="L949" i="6"/>
  <c r="L956" i="6"/>
  <c r="L972" i="6"/>
  <c r="L976" i="6"/>
  <c r="L438" i="6"/>
  <c r="L447" i="6"/>
  <c r="L454" i="6"/>
  <c r="L461" i="6"/>
  <c r="L467" i="6"/>
  <c r="L482" i="6"/>
  <c r="L486" i="6"/>
  <c r="L515" i="6"/>
  <c r="L517" i="6"/>
  <c r="L604" i="6"/>
  <c r="L616" i="6"/>
  <c r="L618" i="6"/>
  <c r="L639" i="6"/>
  <c r="L645" i="6"/>
  <c r="L655" i="6"/>
  <c r="L675" i="6"/>
  <c r="L717" i="6"/>
  <c r="L719" i="6"/>
  <c r="L816" i="6"/>
  <c r="L829" i="6"/>
  <c r="L857" i="6"/>
  <c r="L874" i="6"/>
  <c r="L879" i="6"/>
  <c r="L881" i="6"/>
  <c r="L923" i="6"/>
  <c r="L934" i="6"/>
  <c r="L936" i="6"/>
  <c r="L948" i="6"/>
  <c r="L185" i="6"/>
  <c r="L147" i="6"/>
  <c r="L152" i="6"/>
  <c r="L18" i="6"/>
  <c r="L20" i="6"/>
  <c r="L22" i="6"/>
  <c r="L24" i="6"/>
  <c r="L26" i="6"/>
  <c r="L53" i="6"/>
  <c r="L67" i="6"/>
  <c r="L70" i="6"/>
  <c r="L79" i="6"/>
  <c r="L81" i="6"/>
  <c r="L87" i="6"/>
  <c r="L89" i="6"/>
  <c r="L91" i="6"/>
  <c r="L101" i="6"/>
  <c r="L105" i="6"/>
  <c r="L107" i="6"/>
  <c r="L110" i="6"/>
  <c r="L113" i="6"/>
  <c r="L122" i="6"/>
  <c r="L124" i="6"/>
  <c r="L186" i="6"/>
  <c r="L205" i="6"/>
  <c r="L217" i="6"/>
  <c r="L224" i="6"/>
  <c r="L232" i="6"/>
  <c r="L247" i="6"/>
  <c r="L371" i="6"/>
  <c r="L373" i="6"/>
  <c r="L388" i="6"/>
  <c r="L415" i="6"/>
  <c r="L421" i="6"/>
  <c r="L428" i="6"/>
  <c r="L430" i="6"/>
  <c r="L462" i="6"/>
  <c r="L641" i="6"/>
  <c r="L664" i="6"/>
  <c r="L666" i="6"/>
  <c r="L709" i="6"/>
  <c r="L728" i="6"/>
  <c r="L734" i="6"/>
  <c r="L905" i="6"/>
  <c r="L937" i="6"/>
  <c r="L499" i="6"/>
  <c r="L13" i="6"/>
  <c r="L16" i="6"/>
  <c r="L47" i="6"/>
  <c r="L59" i="6"/>
  <c r="L61" i="6"/>
  <c r="L63" i="6"/>
  <c r="L65" i="6"/>
  <c r="L179" i="6"/>
  <c r="L184" i="6"/>
  <c r="L188" i="6"/>
  <c r="L206" i="6"/>
  <c r="L216" i="6"/>
  <c r="L219" i="6"/>
  <c r="L220" i="6"/>
  <c r="L257" i="6"/>
  <c r="L262" i="6"/>
  <c r="L277" i="6"/>
  <c r="L307" i="6"/>
  <c r="L311" i="6"/>
  <c r="L367" i="6"/>
  <c r="L372" i="6"/>
  <c r="L387" i="6"/>
  <c r="L425" i="6"/>
  <c r="L429" i="6"/>
  <c r="L448" i="6"/>
  <c r="L451" i="6"/>
  <c r="L453" i="6"/>
  <c r="L468" i="6"/>
  <c r="L475" i="6"/>
  <c r="L479" i="6"/>
  <c r="L481" i="6"/>
  <c r="L503" i="6"/>
  <c r="L516" i="6"/>
  <c r="L525" i="6"/>
  <c r="L533" i="6"/>
  <c r="L556" i="6"/>
  <c r="L558" i="6"/>
  <c r="L585" i="6"/>
  <c r="L646" i="6"/>
  <c r="L682" i="6"/>
  <c r="L751" i="6"/>
  <c r="L793" i="6"/>
  <c r="L834" i="6"/>
  <c r="L845" i="6"/>
  <c r="L856" i="6"/>
  <c r="L859" i="6"/>
  <c r="L862" i="6"/>
  <c r="L746" i="6"/>
  <c r="L844" i="6"/>
  <c r="L858" i="6"/>
  <c r="L919" i="6"/>
  <c r="L945" i="6"/>
  <c r="L960" i="6"/>
  <c r="L962" i="6"/>
  <c r="L458" i="6"/>
  <c r="L472" i="6"/>
  <c r="L477" i="6"/>
  <c r="L493" i="6"/>
  <c r="L500" i="6"/>
  <c r="L509" i="6"/>
  <c r="L529" i="6"/>
  <c r="L540" i="6"/>
  <c r="L548" i="6"/>
  <c r="L557" i="6"/>
  <c r="L563" i="6"/>
  <c r="L573" i="6"/>
  <c r="L611" i="6"/>
  <c r="L659" i="6"/>
  <c r="L668" i="6"/>
  <c r="L736" i="6"/>
  <c r="L745" i="6"/>
  <c r="L772" i="6"/>
  <c r="L775" i="6"/>
  <c r="L776" i="6"/>
  <c r="L779" i="6"/>
  <c r="L782" i="6"/>
  <c r="L791" i="6"/>
  <c r="L792" i="6"/>
  <c r="L804" i="6"/>
  <c r="L806" i="6"/>
  <c r="L815" i="6"/>
  <c r="L841" i="6"/>
  <c r="L860" i="6"/>
  <c r="L883" i="6"/>
  <c r="L898" i="6"/>
  <c r="L902" i="6"/>
  <c r="L904" i="6"/>
  <c r="L932" i="6"/>
  <c r="L941" i="6"/>
  <c r="L959" i="6"/>
  <c r="L961" i="6"/>
  <c r="L963" i="6"/>
  <c r="L966" i="6"/>
  <c r="L580" i="6"/>
  <c r="L601" i="6"/>
  <c r="L617" i="6"/>
  <c r="L648" i="6"/>
  <c r="L652" i="6"/>
  <c r="L714" i="6"/>
  <c r="L744" i="6"/>
  <c r="L747" i="6"/>
  <c r="L764" i="6"/>
  <c r="L795" i="6"/>
  <c r="L801" i="6"/>
  <c r="L803" i="6"/>
  <c r="L810" i="6"/>
  <c r="L813" i="6"/>
  <c r="L831" i="6"/>
  <c r="L846" i="6"/>
  <c r="L872" i="6"/>
  <c r="L878" i="6"/>
  <c r="L880" i="6"/>
  <c r="L887" i="6"/>
  <c r="L894" i="6"/>
  <c r="L906" i="6"/>
  <c r="L920" i="6"/>
  <c r="L922" i="6"/>
  <c r="L933" i="6"/>
  <c r="L935" i="6"/>
  <c r="L940" i="6"/>
  <c r="L973" i="6"/>
  <c r="L56" i="6"/>
  <c r="L60" i="6"/>
  <c r="L62" i="6"/>
  <c r="L64" i="6"/>
  <c r="L66" i="6"/>
  <c r="L19" i="6"/>
  <c r="L21" i="6"/>
  <c r="L23" i="6"/>
  <c r="L25" i="6"/>
  <c r="L176" i="6"/>
  <c r="L192" i="6"/>
  <c r="L193" i="6"/>
  <c r="L194" i="6"/>
  <c r="L214" i="6"/>
  <c r="L234" i="6"/>
  <c r="L259" i="6"/>
  <c r="L261" i="6"/>
  <c r="L291" i="6"/>
  <c r="L293" i="6"/>
  <c r="L295" i="6"/>
  <c r="L297" i="6"/>
  <c r="L299" i="6"/>
  <c r="L301" i="6"/>
  <c r="L362" i="6"/>
  <c r="L364" i="6"/>
  <c r="L419" i="6"/>
  <c r="L442" i="6"/>
  <c r="L226" i="6"/>
  <c r="L258" i="6"/>
  <c r="L260" i="6"/>
  <c r="L269" i="6"/>
  <c r="L289" i="6"/>
  <c r="L292" i="6"/>
  <c r="L294" i="6"/>
  <c r="L296" i="6"/>
  <c r="L298" i="6"/>
  <c r="L300" i="6"/>
  <c r="L358" i="6"/>
  <c r="L363" i="6"/>
  <c r="L365" i="6"/>
  <c r="L396" i="6"/>
  <c r="L452" i="6"/>
  <c r="L492" i="6"/>
  <c r="L496" i="6"/>
  <c r="L524" i="6"/>
  <c r="L531" i="6"/>
  <c r="L570" i="6"/>
  <c r="L582" i="6"/>
  <c r="L609" i="6"/>
  <c r="L420" i="6"/>
  <c r="L422" i="6"/>
  <c r="L449" i="6"/>
  <c r="L480" i="6"/>
  <c r="L578" i="6"/>
  <c r="L588" i="6"/>
  <c r="L614" i="6"/>
  <c r="L637" i="6"/>
  <c r="L738" i="6"/>
  <c r="L727" i="6"/>
  <c r="L463" i="6"/>
  <c r="L501" i="6"/>
  <c r="L577" i="6"/>
  <c r="L579" i="6"/>
  <c r="L581" i="6"/>
  <c r="L619" i="6"/>
  <c r="L635" i="6"/>
  <c r="L721" i="6"/>
  <c r="L767" i="6"/>
  <c r="L610" i="6"/>
  <c r="L612" i="6"/>
  <c r="L626" i="6"/>
  <c r="L718" i="6"/>
  <c r="L720" i="6"/>
  <c r="L722" i="6"/>
  <c r="L737" i="6"/>
  <c r="L739" i="6"/>
  <c r="L819" i="6"/>
  <c r="L827" i="6"/>
  <c r="L768" i="6"/>
  <c r="L770" i="6"/>
  <c r="L823" i="6"/>
  <c r="L853" i="6"/>
  <c r="L910" i="6"/>
  <c r="L818" i="6"/>
  <c r="L820" i="6"/>
  <c r="L822" i="6"/>
  <c r="L824" i="6"/>
  <c r="L826" i="6"/>
  <c r="L839" i="6"/>
  <c r="L849" i="6"/>
  <c r="L921" i="6"/>
  <c r="L838" i="6"/>
  <c r="L848" i="6"/>
  <c r="L850" i="6"/>
  <c r="L852" i="6"/>
  <c r="L854" i="6"/>
  <c r="L876" i="6"/>
  <c r="L875" i="6"/>
  <c r="L877" i="6"/>
  <c r="L908" i="6"/>
  <c r="L907" i="6"/>
  <c r="L909" i="6"/>
  <c r="L911" i="6"/>
  <c r="L914" i="6"/>
  <c r="L971" i="6"/>
  <c r="L974" i="6"/>
  <c r="T3" i="1"/>
  <c r="T4" i="1"/>
  <c r="T5" i="1"/>
  <c r="T6" i="1"/>
  <c r="T7" i="1"/>
  <c r="T8" i="1"/>
  <c r="T9" i="1"/>
  <c r="T10" i="1"/>
  <c r="T11" i="1"/>
  <c r="T12" i="1"/>
  <c r="T13" i="1"/>
  <c r="T14" i="1"/>
  <c r="T15" i="1"/>
  <c r="T16" i="1"/>
  <c r="T17" i="1"/>
  <c r="T18" i="1"/>
  <c r="T19" i="1"/>
  <c r="T20" i="1"/>
  <c r="T21" i="1"/>
  <c r="T22" i="1"/>
  <c r="T23" i="1"/>
  <c r="T24" i="1"/>
  <c r="T25" i="1"/>
  <c r="T26" i="1"/>
  <c r="T44" i="1"/>
  <c r="T45" i="1"/>
  <c r="T46" i="1"/>
  <c r="T47" i="1"/>
  <c r="T48" i="1"/>
  <c r="T49" i="1"/>
  <c r="T50" i="1"/>
  <c r="T51" i="1"/>
  <c r="T52" i="1"/>
  <c r="T53" i="1"/>
  <c r="T54" i="1"/>
  <c r="T55" i="1"/>
  <c r="T56" i="1"/>
  <c r="T59" i="1"/>
  <c r="T60" i="1"/>
  <c r="T61" i="1"/>
  <c r="T62" i="1"/>
  <c r="T63" i="1"/>
  <c r="T64" i="1"/>
  <c r="T65" i="1"/>
  <c r="T66" i="1"/>
  <c r="T67" i="1"/>
  <c r="T68" i="1"/>
  <c r="T70" i="1"/>
  <c r="T72" i="1"/>
  <c r="T79" i="1"/>
  <c r="T80" i="1"/>
  <c r="T81" i="1"/>
  <c r="T82" i="1"/>
  <c r="T87" i="1"/>
  <c r="T88" i="1"/>
  <c r="T89" i="1"/>
  <c r="T90" i="1"/>
  <c r="T91" i="1"/>
  <c r="T99" i="1"/>
  <c r="T101" i="1"/>
  <c r="T102" i="1"/>
  <c r="T105" i="1"/>
  <c r="T106" i="1"/>
  <c r="T107" i="1"/>
  <c r="T109" i="1"/>
  <c r="T110" i="1"/>
  <c r="T112" i="1"/>
  <c r="T113" i="1"/>
  <c r="T114" i="1"/>
  <c r="T122" i="1"/>
  <c r="T123" i="1"/>
  <c r="T124" i="1"/>
  <c r="T126" i="1"/>
  <c r="T127" i="1"/>
  <c r="T128" i="1"/>
  <c r="T129" i="1"/>
  <c r="T130" i="1"/>
  <c r="T131" i="1"/>
  <c r="T139" i="1"/>
  <c r="T140" i="1"/>
  <c r="T141" i="1"/>
  <c r="T142" i="1"/>
  <c r="T143" i="1"/>
  <c r="T147" i="1"/>
  <c r="T151" i="1"/>
  <c r="T152" i="1"/>
  <c r="T153" i="1"/>
  <c r="T155" i="1"/>
  <c r="T156" i="1"/>
  <c r="T157" i="1"/>
  <c r="T158" i="1"/>
  <c r="T161" i="1"/>
  <c r="T165" i="1"/>
  <c r="T166" i="1"/>
  <c r="T167" i="1"/>
  <c r="T168" i="1"/>
  <c r="T169" i="1"/>
  <c r="T170" i="1"/>
  <c r="T171" i="1"/>
  <c r="T172" i="1"/>
  <c r="T173" i="1"/>
  <c r="T174" i="1"/>
  <c r="T175" i="1"/>
  <c r="T176" i="1"/>
  <c r="T177" i="1"/>
  <c r="T178" i="1"/>
  <c r="T179" i="1"/>
  <c r="T180" i="1"/>
  <c r="T181" i="1"/>
  <c r="T182" i="1"/>
  <c r="T183" i="1"/>
  <c r="T184" i="1"/>
  <c r="T185" i="1"/>
  <c r="T186" i="1"/>
  <c r="T187" i="1"/>
  <c r="T188" i="1"/>
  <c r="T189" i="1"/>
  <c r="T190" i="1"/>
  <c r="T192" i="1"/>
  <c r="T193" i="1"/>
  <c r="T194" i="1"/>
  <c r="T195" i="1"/>
  <c r="T196" i="1"/>
  <c r="T197" i="1"/>
  <c r="T198" i="1"/>
  <c r="T204" i="1"/>
  <c r="T205" i="1"/>
  <c r="T206" i="1"/>
  <c r="T207" i="1"/>
  <c r="T208" i="1"/>
  <c r="T213" i="1"/>
  <c r="T214" i="1"/>
  <c r="T215" i="1"/>
  <c r="T216" i="1"/>
  <c r="T217" i="1"/>
  <c r="T218" i="1"/>
  <c r="T219" i="1"/>
  <c r="T220" i="1"/>
  <c r="T221" i="1"/>
  <c r="T223" i="1"/>
  <c r="T224" i="1"/>
  <c r="T225" i="1"/>
  <c r="T226" i="1"/>
  <c r="T227" i="1"/>
  <c r="T228" i="1"/>
  <c r="T229" i="1"/>
  <c r="T230" i="1"/>
  <c r="T231" i="1"/>
  <c r="T232" i="1"/>
  <c r="T233" i="1"/>
  <c r="T234" i="1"/>
  <c r="T235" i="1"/>
  <c r="T236" i="1"/>
  <c r="T238" i="1"/>
  <c r="T239" i="1"/>
  <c r="T240" i="1"/>
  <c r="T241" i="1"/>
  <c r="T242" i="1"/>
  <c r="T243" i="1"/>
  <c r="T245" i="1"/>
  <c r="T247" i="1"/>
  <c r="T249" i="1"/>
  <c r="T250" i="1"/>
  <c r="T251" i="1"/>
  <c r="T252" i="1"/>
  <c r="T253" i="1"/>
  <c r="T257" i="1"/>
  <c r="T258" i="1"/>
  <c r="T259" i="1"/>
  <c r="T260" i="1"/>
  <c r="T261" i="1"/>
  <c r="T262" i="1"/>
  <c r="T263" i="1"/>
  <c r="T264" i="1"/>
  <c r="T265" i="1"/>
  <c r="T266" i="1"/>
  <c r="T267" i="1"/>
  <c r="T268" i="1"/>
  <c r="T269" i="1"/>
  <c r="T270" i="1"/>
  <c r="T271" i="1"/>
  <c r="T272" i="1"/>
  <c r="T273" i="1"/>
  <c r="T274" i="1"/>
  <c r="T275" i="1"/>
  <c r="T276" i="1"/>
  <c r="T277" i="1"/>
  <c r="T278" i="1"/>
  <c r="T279" i="1"/>
  <c r="T285" i="1"/>
  <c r="T288" i="1"/>
  <c r="T289" i="1"/>
  <c r="T291" i="1"/>
  <c r="T292" i="1"/>
  <c r="T293" i="1"/>
  <c r="T294" i="1"/>
  <c r="T295" i="1"/>
  <c r="T296" i="1"/>
  <c r="T297" i="1"/>
  <c r="T298" i="1"/>
  <c r="T299" i="1"/>
  <c r="T300" i="1"/>
  <c r="T301" i="1"/>
  <c r="T302" i="1"/>
  <c r="T303" i="1"/>
  <c r="T304" i="1"/>
  <c r="T307" i="1"/>
  <c r="T310" i="1"/>
  <c r="T311" i="1"/>
  <c r="T314" i="1"/>
  <c r="T315" i="1"/>
  <c r="T323" i="1"/>
  <c r="T329" i="1"/>
  <c r="T330" i="1"/>
  <c r="T331" i="1"/>
  <c r="T332" i="1"/>
  <c r="T342" i="1"/>
  <c r="T346" i="1"/>
  <c r="T347" i="1"/>
  <c r="T349" i="1"/>
  <c r="T352" i="1"/>
  <c r="T358" i="1"/>
  <c r="T362" i="1"/>
  <c r="T363" i="1"/>
  <c r="T364" i="1"/>
  <c r="T365" i="1"/>
  <c r="T366" i="1"/>
  <c r="T367" i="1"/>
  <c r="T371" i="1"/>
  <c r="T372" i="1"/>
  <c r="T373" i="1"/>
  <c r="T374" i="1"/>
  <c r="T384" i="1"/>
  <c r="T387" i="1"/>
  <c r="T388" i="1"/>
  <c r="T389" i="1"/>
  <c r="T390" i="1"/>
  <c r="T392" i="1"/>
  <c r="T393" i="1"/>
  <c r="T394" i="1"/>
  <c r="T395" i="1"/>
  <c r="T396" i="1"/>
  <c r="T397" i="1"/>
  <c r="T399" i="1"/>
  <c r="T401" i="1"/>
  <c r="T402" i="1"/>
  <c r="T403" i="1"/>
  <c r="T406" i="1"/>
  <c r="T407" i="1"/>
  <c r="T408" i="1"/>
  <c r="T410" i="1"/>
  <c r="T412" i="1"/>
  <c r="T413" i="1"/>
  <c r="T414" i="1"/>
  <c r="T415" i="1"/>
  <c r="T416" i="1"/>
  <c r="T417" i="1"/>
  <c r="T419" i="1"/>
  <c r="T420" i="1"/>
  <c r="T421" i="1"/>
  <c r="T422" i="1"/>
  <c r="T423" i="1"/>
  <c r="T424" i="1"/>
  <c r="T425" i="1"/>
  <c r="T426" i="1"/>
  <c r="T427" i="1"/>
  <c r="T428" i="1"/>
  <c r="T429" i="1"/>
  <c r="T430" i="1"/>
  <c r="T433" i="1"/>
  <c r="T434" i="1"/>
  <c r="T438" i="1"/>
  <c r="T440" i="1"/>
  <c r="T441" i="1"/>
  <c r="T442" i="1"/>
  <c r="T443" i="1"/>
  <c r="T447" i="1"/>
  <c r="T448" i="1"/>
  <c r="T449" i="1"/>
  <c r="T451" i="1"/>
  <c r="T452" i="1"/>
  <c r="T453" i="1"/>
  <c r="T454" i="1"/>
  <c r="T455" i="1"/>
  <c r="T456" i="1"/>
  <c r="T457" i="1"/>
  <c r="T458" i="1"/>
  <c r="T461" i="1"/>
  <c r="T462" i="1"/>
  <c r="T463" i="1"/>
  <c r="T464" i="1"/>
  <c r="T465" i="1"/>
  <c r="T466" i="1"/>
  <c r="T467" i="1"/>
  <c r="T468" i="1"/>
  <c r="T469" i="1"/>
  <c r="T472" i="1"/>
  <c r="T475" i="1"/>
  <c r="T477" i="1"/>
  <c r="T479" i="1"/>
  <c r="T480" i="1"/>
  <c r="T481" i="1"/>
  <c r="T482" i="1"/>
  <c r="T486" i="1"/>
  <c r="T487" i="1"/>
  <c r="T488" i="1"/>
  <c r="T492" i="1"/>
  <c r="T493" i="1"/>
  <c r="T494" i="1"/>
  <c r="T495" i="1"/>
  <c r="T496" i="1"/>
  <c r="T498" i="1"/>
  <c r="T499" i="1"/>
  <c r="T500" i="1"/>
  <c r="T501" i="1"/>
  <c r="T503" i="1"/>
  <c r="T506" i="1"/>
  <c r="T507" i="1"/>
  <c r="T508" i="1"/>
  <c r="T509" i="1"/>
  <c r="T510" i="1"/>
  <c r="T511" i="1"/>
  <c r="T512" i="1"/>
  <c r="T513" i="1"/>
  <c r="T514" i="1"/>
  <c r="T515" i="1"/>
  <c r="T516" i="1"/>
  <c r="T517" i="1"/>
  <c r="T519" i="1"/>
  <c r="T521" i="1"/>
  <c r="T522" i="1"/>
  <c r="T523" i="1"/>
  <c r="T524" i="1"/>
  <c r="T525" i="1"/>
  <c r="T529" i="1"/>
  <c r="T531" i="1"/>
  <c r="T533" i="1"/>
  <c r="T535" i="1"/>
  <c r="T537" i="1"/>
  <c r="T540" i="1"/>
  <c r="T542" i="1"/>
  <c r="T543" i="1"/>
  <c r="T544" i="1"/>
  <c r="T546" i="1"/>
  <c r="T547" i="1"/>
  <c r="T548" i="1"/>
  <c r="T556" i="1"/>
  <c r="T557" i="1"/>
  <c r="T558" i="1"/>
  <c r="T559" i="1"/>
  <c r="T560" i="1"/>
  <c r="T561" i="1"/>
  <c r="T562" i="1"/>
  <c r="T563" i="1"/>
  <c r="T564" i="1"/>
  <c r="T565" i="1"/>
  <c r="T566" i="1"/>
  <c r="T567" i="1"/>
  <c r="T568" i="1"/>
  <c r="T569" i="1"/>
  <c r="T570" i="1"/>
  <c r="T571" i="1"/>
  <c r="T573" i="1"/>
  <c r="T577" i="1"/>
  <c r="T578" i="1"/>
  <c r="T579" i="1"/>
  <c r="T580" i="1"/>
  <c r="T581" i="1"/>
  <c r="T582" i="1"/>
  <c r="T583" i="1"/>
  <c r="T584" i="1"/>
  <c r="T585" i="1"/>
  <c r="T586" i="1"/>
  <c r="T587" i="1"/>
  <c r="T588" i="1"/>
  <c r="T589" i="1"/>
  <c r="T590" i="1"/>
  <c r="T591" i="1"/>
  <c r="T592" i="1"/>
  <c r="T593" i="1"/>
  <c r="T594" i="1"/>
  <c r="T595" i="1"/>
  <c r="T596" i="1"/>
  <c r="T597" i="1"/>
  <c r="T598" i="1"/>
  <c r="T599" i="1"/>
  <c r="T600" i="1"/>
  <c r="T601" i="1"/>
  <c r="T602" i="1"/>
  <c r="T603" i="1"/>
  <c r="T604" i="1"/>
  <c r="T605" i="1"/>
  <c r="T606" i="1"/>
  <c r="T607" i="1"/>
  <c r="T608" i="1"/>
  <c r="T609" i="1"/>
  <c r="T610" i="1"/>
  <c r="T611" i="1"/>
  <c r="T612" i="1"/>
  <c r="T613" i="1"/>
  <c r="T614" i="1"/>
  <c r="T615" i="1"/>
  <c r="T616" i="1"/>
  <c r="T617" i="1"/>
  <c r="T618" i="1"/>
  <c r="T619" i="1"/>
  <c r="T620" i="1"/>
  <c r="T621" i="1"/>
  <c r="T622" i="1"/>
  <c r="T623" i="1"/>
  <c r="T624" i="1"/>
  <c r="T625" i="1"/>
  <c r="T626" i="1"/>
  <c r="T627" i="1"/>
  <c r="T628" i="1"/>
  <c r="T629" i="1"/>
  <c r="T630" i="1"/>
  <c r="T631" i="1"/>
  <c r="T632" i="1"/>
  <c r="T633" i="1"/>
  <c r="T634" i="1"/>
  <c r="T635" i="1"/>
  <c r="T636" i="1"/>
  <c r="T637" i="1"/>
  <c r="T638" i="1"/>
  <c r="T639" i="1"/>
  <c r="T640" i="1"/>
  <c r="T641" i="1"/>
  <c r="T642" i="1"/>
  <c r="T643" i="1"/>
  <c r="T644" i="1"/>
  <c r="T645" i="1"/>
  <c r="T646" i="1"/>
  <c r="T647" i="1"/>
  <c r="T648" i="1"/>
  <c r="T649" i="1"/>
  <c r="T650" i="1"/>
  <c r="T651" i="1"/>
  <c r="T652" i="1"/>
  <c r="T653" i="1"/>
  <c r="T654" i="1"/>
  <c r="T655" i="1"/>
  <c r="T656" i="1"/>
  <c r="T657" i="1"/>
  <c r="T658" i="1"/>
  <c r="T659" i="1"/>
  <c r="T660" i="1"/>
  <c r="T661" i="1"/>
  <c r="T662" i="1"/>
  <c r="T663" i="1"/>
  <c r="T664" i="1"/>
  <c r="T665" i="1"/>
  <c r="T666" i="1"/>
  <c r="T667" i="1"/>
  <c r="T668" i="1"/>
  <c r="T669" i="1"/>
  <c r="T670" i="1"/>
  <c r="T671" i="1"/>
  <c r="T672" i="1"/>
  <c r="T673" i="1"/>
  <c r="T674" i="1"/>
  <c r="T675" i="1"/>
  <c r="T676" i="1"/>
  <c r="T677" i="1"/>
  <c r="T678" i="1"/>
  <c r="T679" i="1"/>
  <c r="T680" i="1"/>
  <c r="T681" i="1"/>
  <c r="T682" i="1"/>
  <c r="T683" i="1"/>
  <c r="T684" i="1"/>
  <c r="T685" i="1"/>
  <c r="T686" i="1"/>
  <c r="T687" i="1"/>
  <c r="T688" i="1"/>
  <c r="T689" i="1"/>
  <c r="T690" i="1"/>
  <c r="T691" i="1"/>
  <c r="T692" i="1"/>
  <c r="T693" i="1"/>
  <c r="T694" i="1"/>
  <c r="T695" i="1"/>
  <c r="T696" i="1"/>
  <c r="T697" i="1"/>
  <c r="T698" i="1"/>
  <c r="T699" i="1"/>
  <c r="T700" i="1"/>
  <c r="T701" i="1"/>
  <c r="T702" i="1"/>
  <c r="T703" i="1"/>
  <c r="T704" i="1"/>
  <c r="T705" i="1"/>
  <c r="T706" i="1"/>
  <c r="T707" i="1"/>
  <c r="T708" i="1"/>
  <c r="T709" i="1"/>
  <c r="T710" i="1"/>
  <c r="T711" i="1"/>
  <c r="T712" i="1"/>
  <c r="T713" i="1"/>
  <c r="T714" i="1"/>
  <c r="T715" i="1"/>
  <c r="T716" i="1"/>
  <c r="T717" i="1"/>
  <c r="T718" i="1"/>
  <c r="T719" i="1"/>
  <c r="T720" i="1"/>
  <c r="T721" i="1"/>
  <c r="T722" i="1"/>
  <c r="T723" i="1"/>
  <c r="T724" i="1"/>
  <c r="T725" i="1"/>
  <c r="T726" i="1"/>
  <c r="T727" i="1"/>
  <c r="T728" i="1"/>
  <c r="T729" i="1"/>
  <c r="T730" i="1"/>
  <c r="T731" i="1"/>
  <c r="T732" i="1"/>
  <c r="T733" i="1"/>
  <c r="T734" i="1"/>
  <c r="T735" i="1"/>
  <c r="T736" i="1"/>
  <c r="T737" i="1"/>
  <c r="T738" i="1"/>
  <c r="T739" i="1"/>
  <c r="T740" i="1"/>
  <c r="T741" i="1"/>
  <c r="T742" i="1"/>
  <c r="T743" i="1"/>
  <c r="T744" i="1"/>
  <c r="T745" i="1"/>
  <c r="T746" i="1"/>
  <c r="T747" i="1"/>
  <c r="T748" i="1"/>
  <c r="T749" i="1"/>
  <c r="T750" i="1"/>
  <c r="T751" i="1"/>
  <c r="T752" i="1"/>
  <c r="T753" i="1"/>
  <c r="T754" i="1"/>
  <c r="T755" i="1"/>
  <c r="T756" i="1"/>
  <c r="T757" i="1"/>
  <c r="T758" i="1"/>
  <c r="T759" i="1"/>
  <c r="T760" i="1"/>
  <c r="T761" i="1"/>
  <c r="T762" i="1"/>
  <c r="T763" i="1"/>
  <c r="T764" i="1"/>
  <c r="T765" i="1"/>
  <c r="T766" i="1"/>
  <c r="T767" i="1"/>
  <c r="T768" i="1"/>
  <c r="T769" i="1"/>
  <c r="T770" i="1"/>
  <c r="T771" i="1"/>
  <c r="T772" i="1"/>
  <c r="T773" i="1"/>
  <c r="T774" i="1"/>
  <c r="T775" i="1"/>
  <c r="T776" i="1"/>
  <c r="T777" i="1"/>
  <c r="T778" i="1"/>
  <c r="T779" i="1"/>
  <c r="T780" i="1"/>
  <c r="T781" i="1"/>
  <c r="T782" i="1"/>
  <c r="T783" i="1"/>
  <c r="T784" i="1"/>
  <c r="T785" i="1"/>
  <c r="T786" i="1"/>
  <c r="T787" i="1"/>
  <c r="T788" i="1"/>
  <c r="T789" i="1"/>
  <c r="T790" i="1"/>
  <c r="T791" i="1"/>
  <c r="T792" i="1"/>
  <c r="T793" i="1"/>
  <c r="T794" i="1"/>
  <c r="T795" i="1"/>
  <c r="T796" i="1"/>
  <c r="T797" i="1"/>
  <c r="T798" i="1"/>
  <c r="T799" i="1"/>
  <c r="T800" i="1"/>
  <c r="T801" i="1"/>
  <c r="T802" i="1"/>
  <c r="T803" i="1"/>
  <c r="T804" i="1"/>
  <c r="T805" i="1"/>
  <c r="T806" i="1"/>
  <c r="T807" i="1"/>
  <c r="T808" i="1"/>
  <c r="T809" i="1"/>
  <c r="T810" i="1"/>
  <c r="T811" i="1"/>
  <c r="T812" i="1"/>
  <c r="T813" i="1"/>
  <c r="T814" i="1"/>
  <c r="T815" i="1"/>
  <c r="T816" i="1"/>
  <c r="T817" i="1"/>
  <c r="T818" i="1"/>
  <c r="T819" i="1"/>
  <c r="T820" i="1"/>
  <c r="T821" i="1"/>
  <c r="T822" i="1"/>
  <c r="T823" i="1"/>
  <c r="T824" i="1"/>
  <c r="T825" i="1"/>
  <c r="T826" i="1"/>
  <c r="T827" i="1"/>
  <c r="T828" i="1"/>
  <c r="T829" i="1"/>
  <c r="T830" i="1"/>
  <c r="T831" i="1"/>
  <c r="T832" i="1"/>
  <c r="T833" i="1"/>
  <c r="T834" i="1"/>
  <c r="T835" i="1"/>
  <c r="T836" i="1"/>
  <c r="T837" i="1"/>
  <c r="T838" i="1"/>
  <c r="T839" i="1"/>
  <c r="T840" i="1"/>
  <c r="T841" i="1"/>
  <c r="T842" i="1"/>
  <c r="T843" i="1"/>
  <c r="T844" i="1"/>
  <c r="T845" i="1"/>
  <c r="T846" i="1"/>
  <c r="T847" i="1"/>
  <c r="T848" i="1"/>
  <c r="T849" i="1"/>
  <c r="T850" i="1"/>
  <c r="T851" i="1"/>
  <c r="T852" i="1"/>
  <c r="T853" i="1"/>
  <c r="T854" i="1"/>
  <c r="T855" i="1"/>
  <c r="T856" i="1"/>
  <c r="T857" i="1"/>
  <c r="T858" i="1"/>
  <c r="T859" i="1"/>
  <c r="T860" i="1"/>
  <c r="T861" i="1"/>
  <c r="T862" i="1"/>
  <c r="T863" i="1"/>
  <c r="T864" i="1"/>
  <c r="T865" i="1"/>
  <c r="T866" i="1"/>
  <c r="T867" i="1"/>
  <c r="T868" i="1"/>
  <c r="T869" i="1"/>
  <c r="T870" i="1"/>
  <c r="T871" i="1"/>
  <c r="T872" i="1"/>
  <c r="T873" i="1"/>
  <c r="T874" i="1"/>
  <c r="T875" i="1"/>
  <c r="T876" i="1"/>
  <c r="T877" i="1"/>
  <c r="T878" i="1"/>
  <c r="T879" i="1"/>
  <c r="T880" i="1"/>
  <c r="T881" i="1"/>
  <c r="T882" i="1"/>
  <c r="T883" i="1"/>
  <c r="T884" i="1"/>
  <c r="T885" i="1"/>
  <c r="T886" i="1"/>
  <c r="T887" i="1"/>
  <c r="T888" i="1"/>
  <c r="T889" i="1"/>
  <c r="T890" i="1"/>
  <c r="T891" i="1"/>
  <c r="T892" i="1"/>
  <c r="T893" i="1"/>
  <c r="T894" i="1"/>
  <c r="T895" i="1"/>
  <c r="T896" i="1"/>
  <c r="T897" i="1"/>
  <c r="T898" i="1"/>
  <c r="T899" i="1"/>
  <c r="T900" i="1"/>
  <c r="T901" i="1"/>
  <c r="T902" i="1"/>
  <c r="T903" i="1"/>
  <c r="T904" i="1"/>
  <c r="T905" i="1"/>
  <c r="T906" i="1"/>
  <c r="T907" i="1"/>
  <c r="T908" i="1"/>
  <c r="T909" i="1"/>
  <c r="T910" i="1"/>
  <c r="T911" i="1"/>
  <c r="T912" i="1"/>
  <c r="T913" i="1"/>
  <c r="T914" i="1"/>
  <c r="T915" i="1"/>
  <c r="T916" i="1"/>
  <c r="T917" i="1"/>
  <c r="T918" i="1"/>
  <c r="T919" i="1"/>
  <c r="T920" i="1"/>
  <c r="T921" i="1"/>
  <c r="T922" i="1"/>
  <c r="T923" i="1"/>
  <c r="T924" i="1"/>
  <c r="T925" i="1"/>
  <c r="T926" i="1"/>
  <c r="T927" i="1"/>
  <c r="T928" i="1"/>
  <c r="T929" i="1"/>
  <c r="T930" i="1"/>
  <c r="T931" i="1"/>
  <c r="T932" i="1"/>
  <c r="T933" i="1"/>
  <c r="T934" i="1"/>
  <c r="T935" i="1"/>
  <c r="T936" i="1"/>
  <c r="T937" i="1"/>
  <c r="T938" i="1"/>
  <c r="T939" i="1"/>
  <c r="T940" i="1"/>
  <c r="T941" i="1"/>
  <c r="T942" i="1"/>
  <c r="T943" i="1"/>
  <c r="T944" i="1"/>
  <c r="T945" i="1"/>
  <c r="T946" i="1"/>
  <c r="T947" i="1"/>
  <c r="T948" i="1"/>
  <c r="T949" i="1"/>
  <c r="T950" i="1"/>
  <c r="T951" i="1"/>
  <c r="T952" i="1"/>
  <c r="T953" i="1"/>
  <c r="T954" i="1"/>
  <c r="T955" i="1"/>
  <c r="T956" i="1"/>
  <c r="T957" i="1"/>
  <c r="T958" i="1"/>
  <c r="T959" i="1"/>
  <c r="T960" i="1"/>
  <c r="T961" i="1"/>
  <c r="T962" i="1"/>
  <c r="T963" i="1"/>
  <c r="T964" i="1"/>
  <c r="T965" i="1"/>
  <c r="T966" i="1"/>
  <c r="T967" i="1"/>
  <c r="T968" i="1"/>
  <c r="T969" i="1"/>
  <c r="T970" i="1"/>
  <c r="T971" i="1"/>
  <c r="T972" i="1"/>
  <c r="T973" i="1"/>
  <c r="T974" i="1"/>
  <c r="T975" i="1"/>
  <c r="T976" i="1"/>
  <c r="T977" i="1"/>
  <c r="I7" i="3"/>
  <c r="J7" i="3"/>
  <c r="K7" i="3"/>
  <c r="I8" i="3"/>
  <c r="K8" i="3" s="1"/>
  <c r="J8" i="3"/>
  <c r="I9" i="3"/>
  <c r="J9" i="3"/>
  <c r="I10" i="3"/>
  <c r="J10" i="3"/>
  <c r="K10" i="3"/>
  <c r="I11" i="3"/>
  <c r="J11" i="3"/>
  <c r="K11" i="3"/>
  <c r="I12" i="3"/>
  <c r="K12" i="3" s="1"/>
  <c r="J12" i="3"/>
  <c r="I13" i="3"/>
  <c r="K13" i="3" s="1"/>
  <c r="J13" i="3"/>
  <c r="I14" i="3"/>
  <c r="J14" i="3"/>
  <c r="K14" i="3"/>
  <c r="I15" i="3"/>
  <c r="J15" i="3"/>
  <c r="K15" i="3"/>
  <c r="I16" i="3"/>
  <c r="K16" i="3" s="1"/>
  <c r="J16" i="3"/>
  <c r="I17" i="3"/>
  <c r="J17" i="3"/>
  <c r="I18" i="3"/>
  <c r="J18" i="3"/>
  <c r="K18" i="3"/>
  <c r="I19" i="3"/>
  <c r="J19" i="3"/>
  <c r="K19" i="3"/>
  <c r="I20" i="3"/>
  <c r="K20" i="3" s="1"/>
  <c r="J20" i="3"/>
  <c r="I21" i="3"/>
  <c r="K21" i="3" s="1"/>
  <c r="J21" i="3"/>
  <c r="I22" i="3"/>
  <c r="J22" i="3"/>
  <c r="K22" i="3"/>
  <c r="I23" i="3"/>
  <c r="J23" i="3"/>
  <c r="K23" i="3"/>
  <c r="I24" i="3"/>
  <c r="K24" i="3" s="1"/>
  <c r="J24" i="3"/>
  <c r="I25" i="3"/>
  <c r="J25" i="3"/>
  <c r="I26" i="3"/>
  <c r="J26" i="3"/>
  <c r="K26" i="3"/>
  <c r="I27" i="3"/>
  <c r="J27" i="3"/>
  <c r="K27" i="3"/>
  <c r="I28" i="3"/>
  <c r="K28" i="3" s="1"/>
  <c r="J28" i="3"/>
  <c r="I29" i="3"/>
  <c r="K29" i="3" s="1"/>
  <c r="J29" i="3"/>
  <c r="I30" i="3"/>
  <c r="J30" i="3"/>
  <c r="K30" i="3"/>
  <c r="I31" i="3"/>
  <c r="J31" i="3"/>
  <c r="K31" i="3"/>
  <c r="I32" i="3"/>
  <c r="K32" i="3" s="1"/>
  <c r="J32" i="3"/>
  <c r="I33" i="3"/>
  <c r="J33" i="3"/>
  <c r="I34" i="3"/>
  <c r="J34" i="3"/>
  <c r="K34" i="3"/>
  <c r="I35" i="3"/>
  <c r="J35" i="3"/>
  <c r="K35" i="3"/>
  <c r="I36" i="3"/>
  <c r="K36" i="3" s="1"/>
  <c r="J36" i="3"/>
  <c r="I37" i="3"/>
  <c r="K37" i="3" s="1"/>
  <c r="J37" i="3"/>
  <c r="I38" i="3"/>
  <c r="J38" i="3"/>
  <c r="K38" i="3"/>
  <c r="I39" i="3"/>
  <c r="J39" i="3"/>
  <c r="K39" i="3"/>
  <c r="I40" i="3"/>
  <c r="K40" i="3" s="1"/>
  <c r="J40" i="3"/>
  <c r="I41" i="3"/>
  <c r="J41" i="3"/>
  <c r="I42" i="3"/>
  <c r="J42" i="3"/>
  <c r="K42" i="3"/>
  <c r="I43" i="3"/>
  <c r="J43" i="3"/>
  <c r="K43" i="3"/>
  <c r="I44" i="3"/>
  <c r="K44" i="3" s="1"/>
  <c r="J44" i="3"/>
  <c r="I45" i="3"/>
  <c r="K45" i="3" s="1"/>
  <c r="J45" i="3"/>
  <c r="I46" i="3"/>
  <c r="J46" i="3"/>
  <c r="K46" i="3"/>
  <c r="I47" i="3"/>
  <c r="J47" i="3"/>
  <c r="K47" i="3"/>
  <c r="I48" i="3"/>
  <c r="K48" i="3" s="1"/>
  <c r="J48" i="3"/>
  <c r="I49" i="3"/>
  <c r="J49" i="3"/>
  <c r="I50" i="3"/>
  <c r="J50" i="3"/>
  <c r="K50" i="3"/>
  <c r="I51" i="3"/>
  <c r="J51" i="3"/>
  <c r="K51" i="3"/>
  <c r="I52" i="3"/>
  <c r="K52" i="3" s="1"/>
  <c r="J52" i="3"/>
  <c r="I53" i="3"/>
  <c r="K53" i="3" s="1"/>
  <c r="J53" i="3"/>
  <c r="I54" i="3"/>
  <c r="J54" i="3"/>
  <c r="K54" i="3"/>
  <c r="I55" i="3"/>
  <c r="J55" i="3"/>
  <c r="K55" i="3"/>
  <c r="I56" i="3"/>
  <c r="K56" i="3" s="1"/>
  <c r="J56" i="3"/>
  <c r="I57" i="3"/>
  <c r="J57" i="3"/>
  <c r="I58" i="3"/>
  <c r="J58" i="3"/>
  <c r="K58" i="3"/>
  <c r="I59" i="3"/>
  <c r="J59" i="3"/>
  <c r="K59" i="3"/>
  <c r="I60" i="3"/>
  <c r="K60" i="3" s="1"/>
  <c r="J60" i="3"/>
  <c r="I61" i="3"/>
  <c r="K61" i="3" s="1"/>
  <c r="J61" i="3"/>
  <c r="I62" i="3"/>
  <c r="J62" i="3"/>
  <c r="K62" i="3"/>
  <c r="I63" i="3"/>
  <c r="J63" i="3"/>
  <c r="K63" i="3"/>
  <c r="I64" i="3"/>
  <c r="K64" i="3" s="1"/>
  <c r="J64" i="3"/>
  <c r="I65" i="3"/>
  <c r="J65" i="3"/>
  <c r="I66" i="3"/>
  <c r="J66" i="3"/>
  <c r="K66" i="3" s="1"/>
  <c r="I67" i="3"/>
  <c r="J67" i="3"/>
  <c r="K67" i="3"/>
  <c r="I68" i="3"/>
  <c r="K68" i="3" s="1"/>
  <c r="J68" i="3"/>
  <c r="I69" i="3"/>
  <c r="K69" i="3" s="1"/>
  <c r="J69" i="3"/>
  <c r="I70" i="3"/>
  <c r="J70" i="3"/>
  <c r="K70" i="3"/>
  <c r="I71" i="3"/>
  <c r="J71" i="3"/>
  <c r="K71" i="3"/>
  <c r="I72" i="3"/>
  <c r="K72" i="3" s="1"/>
  <c r="J72" i="3"/>
  <c r="I73" i="3"/>
  <c r="J73" i="3"/>
  <c r="I74" i="3"/>
  <c r="J74" i="3"/>
  <c r="K74" i="3" s="1"/>
  <c r="I75" i="3"/>
  <c r="J75" i="3"/>
  <c r="K75" i="3"/>
  <c r="I76" i="3"/>
  <c r="K76" i="3" s="1"/>
  <c r="J76" i="3"/>
  <c r="I77" i="3"/>
  <c r="K77" i="3" s="1"/>
  <c r="J77" i="3"/>
  <c r="I78" i="3"/>
  <c r="J78" i="3"/>
  <c r="K78" i="3"/>
  <c r="I79" i="3"/>
  <c r="J79" i="3"/>
  <c r="K79" i="3"/>
  <c r="I80" i="3"/>
  <c r="K80" i="3" s="1"/>
  <c r="J80" i="3"/>
  <c r="I81" i="3"/>
  <c r="J81" i="3"/>
  <c r="I82" i="3"/>
  <c r="J82" i="3"/>
  <c r="K82" i="3" s="1"/>
  <c r="I83" i="3"/>
  <c r="J83" i="3"/>
  <c r="K83" i="3"/>
  <c r="I84" i="3"/>
  <c r="K84" i="3" s="1"/>
  <c r="J84" i="3"/>
  <c r="I85" i="3"/>
  <c r="K85" i="3" s="1"/>
  <c r="J85" i="3"/>
  <c r="I86" i="3"/>
  <c r="J86" i="3"/>
  <c r="K86" i="3" s="1"/>
  <c r="I87" i="3"/>
  <c r="J87" i="3"/>
  <c r="K87" i="3"/>
  <c r="I88" i="3"/>
  <c r="K88" i="3" s="1"/>
  <c r="J88" i="3"/>
  <c r="I89" i="3"/>
  <c r="J89" i="3"/>
  <c r="I90" i="3"/>
  <c r="J90" i="3"/>
  <c r="K90" i="3" s="1"/>
  <c r="I91" i="3"/>
  <c r="J91" i="3"/>
  <c r="K91" i="3"/>
  <c r="I92" i="3"/>
  <c r="K92" i="3" s="1"/>
  <c r="J92" i="3"/>
  <c r="I93" i="3"/>
  <c r="K93" i="3" s="1"/>
  <c r="J93" i="3"/>
  <c r="I94" i="3"/>
  <c r="J94" i="3"/>
  <c r="K94" i="3"/>
  <c r="I95" i="3"/>
  <c r="J95" i="3"/>
  <c r="K95" i="3"/>
  <c r="I96" i="3"/>
  <c r="K96" i="3" s="1"/>
  <c r="J96" i="3"/>
  <c r="I97" i="3"/>
  <c r="J97" i="3"/>
  <c r="I98" i="3"/>
  <c r="J98" i="3"/>
  <c r="K98" i="3" s="1"/>
  <c r="I99" i="3"/>
  <c r="J99" i="3"/>
  <c r="K99" i="3"/>
  <c r="I100" i="3"/>
  <c r="K100" i="3" s="1"/>
  <c r="J100" i="3"/>
  <c r="I101" i="3"/>
  <c r="K101" i="3" s="1"/>
  <c r="J101" i="3"/>
  <c r="I102" i="3"/>
  <c r="J102" i="3"/>
  <c r="K102" i="3"/>
  <c r="I103" i="3"/>
  <c r="J103" i="3"/>
  <c r="K103" i="3"/>
  <c r="I104" i="3"/>
  <c r="K104" i="3" s="1"/>
  <c r="J104" i="3"/>
  <c r="I105" i="3"/>
  <c r="J105" i="3"/>
  <c r="I106" i="3"/>
  <c r="J106" i="3"/>
  <c r="K106" i="3" s="1"/>
  <c r="I107" i="3"/>
  <c r="J107" i="3"/>
  <c r="K107" i="3"/>
  <c r="I108" i="3"/>
  <c r="K108" i="3" s="1"/>
  <c r="J108" i="3"/>
  <c r="I109" i="3"/>
  <c r="K109" i="3" s="1"/>
  <c r="J109" i="3"/>
  <c r="I110" i="3"/>
  <c r="J110" i="3"/>
  <c r="K110" i="3"/>
  <c r="I111" i="3"/>
  <c r="J111" i="3"/>
  <c r="K111" i="3"/>
  <c r="I112" i="3"/>
  <c r="K112" i="3" s="1"/>
  <c r="J112" i="3"/>
  <c r="I113" i="3"/>
  <c r="J113" i="3"/>
  <c r="I114" i="3"/>
  <c r="J114" i="3"/>
  <c r="K114" i="3" s="1"/>
  <c r="I115" i="3"/>
  <c r="J115" i="3"/>
  <c r="K115" i="3"/>
  <c r="I116" i="3"/>
  <c r="K116" i="3" s="1"/>
  <c r="J116" i="3"/>
  <c r="I117" i="3"/>
  <c r="K117" i="3" s="1"/>
  <c r="J117" i="3"/>
  <c r="I118" i="3"/>
  <c r="J118" i="3"/>
  <c r="K118" i="3" s="1"/>
  <c r="I119" i="3"/>
  <c r="J119" i="3"/>
  <c r="K119" i="3"/>
  <c r="I120" i="3"/>
  <c r="K120" i="3" s="1"/>
  <c r="J120" i="3"/>
  <c r="I121" i="3"/>
  <c r="J121" i="3"/>
  <c r="I122" i="3"/>
  <c r="J122" i="3"/>
  <c r="K122" i="3" s="1"/>
  <c r="I123" i="3"/>
  <c r="J123" i="3"/>
  <c r="K123" i="3"/>
  <c r="I124" i="3"/>
  <c r="K124" i="3" s="1"/>
  <c r="J124" i="3"/>
  <c r="I125" i="3"/>
  <c r="K125" i="3" s="1"/>
  <c r="J125" i="3"/>
  <c r="I126" i="3"/>
  <c r="J126" i="3"/>
  <c r="K126" i="3"/>
  <c r="I127" i="3"/>
  <c r="J127" i="3"/>
  <c r="K127" i="3"/>
  <c r="I128" i="3"/>
  <c r="K128" i="3" s="1"/>
  <c r="J128" i="3"/>
  <c r="I129" i="3"/>
  <c r="J129" i="3"/>
  <c r="I130" i="3"/>
  <c r="J130" i="3"/>
  <c r="K130" i="3" s="1"/>
  <c r="I131" i="3"/>
  <c r="J131" i="3"/>
  <c r="K131" i="3"/>
  <c r="I132" i="3"/>
  <c r="K132" i="3" s="1"/>
  <c r="J132" i="3"/>
  <c r="I133" i="3"/>
  <c r="K133" i="3" s="1"/>
  <c r="J133" i="3"/>
  <c r="I134" i="3"/>
  <c r="J134" i="3"/>
  <c r="K134" i="3"/>
  <c r="I135" i="3"/>
  <c r="J135" i="3"/>
  <c r="K135" i="3"/>
  <c r="I136" i="3"/>
  <c r="K136" i="3" s="1"/>
  <c r="J136" i="3"/>
  <c r="I137" i="3"/>
  <c r="J137" i="3"/>
  <c r="I138" i="3"/>
  <c r="J138" i="3"/>
  <c r="K138" i="3" s="1"/>
  <c r="I139" i="3"/>
  <c r="J139" i="3"/>
  <c r="K139" i="3"/>
  <c r="I140" i="3"/>
  <c r="K140" i="3" s="1"/>
  <c r="J140" i="3"/>
  <c r="I141" i="3"/>
  <c r="K141" i="3" s="1"/>
  <c r="J141" i="3"/>
  <c r="I142" i="3"/>
  <c r="J142" i="3"/>
  <c r="K142" i="3"/>
  <c r="I143" i="3"/>
  <c r="J143" i="3"/>
  <c r="K143" i="3"/>
  <c r="I144" i="3"/>
  <c r="K144" i="3" s="1"/>
  <c r="J144" i="3"/>
  <c r="I145" i="3"/>
  <c r="J145" i="3"/>
  <c r="I146" i="3"/>
  <c r="J146" i="3"/>
  <c r="K146" i="3" s="1"/>
  <c r="I147" i="3"/>
  <c r="J147" i="3"/>
  <c r="K147" i="3"/>
  <c r="I148" i="3"/>
  <c r="K148" i="3" s="1"/>
  <c r="J148" i="3"/>
  <c r="I149" i="3"/>
  <c r="K149" i="3" s="1"/>
  <c r="J149" i="3"/>
  <c r="I150" i="3"/>
  <c r="J150" i="3"/>
  <c r="K150" i="3" s="1"/>
  <c r="I151" i="3"/>
  <c r="J151" i="3"/>
  <c r="K151" i="3"/>
  <c r="I152" i="3"/>
  <c r="K152" i="3" s="1"/>
  <c r="J152" i="3"/>
  <c r="I153" i="3"/>
  <c r="J153" i="3"/>
  <c r="I154" i="3"/>
  <c r="J154" i="3"/>
  <c r="K154" i="3"/>
  <c r="I155" i="3"/>
  <c r="J155" i="3"/>
  <c r="K155" i="3"/>
  <c r="I156" i="3"/>
  <c r="K156" i="3" s="1"/>
  <c r="J156" i="3"/>
  <c r="I157" i="3"/>
  <c r="K157" i="3" s="1"/>
  <c r="J157" i="3"/>
  <c r="I158" i="3"/>
  <c r="J158" i="3"/>
  <c r="K158" i="3" s="1"/>
  <c r="I159" i="3"/>
  <c r="J159" i="3"/>
  <c r="K159" i="3"/>
  <c r="I160" i="3"/>
  <c r="K160" i="3" s="1"/>
  <c r="J160" i="3"/>
  <c r="I161" i="3"/>
  <c r="J161" i="3"/>
  <c r="I162" i="3"/>
  <c r="J162" i="3"/>
  <c r="K162" i="3" s="1"/>
  <c r="I163" i="3"/>
  <c r="J163" i="3"/>
  <c r="K163" i="3"/>
  <c r="I164" i="3"/>
  <c r="K164" i="3" s="1"/>
  <c r="J164" i="3"/>
  <c r="I165" i="3"/>
  <c r="K165" i="3" s="1"/>
  <c r="J165" i="3"/>
  <c r="I166" i="3"/>
  <c r="J166" i="3"/>
  <c r="K166" i="3"/>
  <c r="I167" i="3"/>
  <c r="J167" i="3"/>
  <c r="K167" i="3"/>
  <c r="I168" i="3"/>
  <c r="K168" i="3" s="1"/>
  <c r="J168" i="3"/>
  <c r="I169" i="3"/>
  <c r="J169" i="3"/>
  <c r="I170" i="3"/>
  <c r="J170" i="3"/>
  <c r="K170" i="3" s="1"/>
  <c r="I171" i="3"/>
  <c r="J171" i="3"/>
  <c r="K171" i="3"/>
  <c r="I172" i="3"/>
  <c r="K172" i="3" s="1"/>
  <c r="J172" i="3"/>
  <c r="I173" i="3"/>
  <c r="K173" i="3" s="1"/>
  <c r="J173" i="3"/>
  <c r="I174" i="3"/>
  <c r="J174" i="3"/>
  <c r="K174" i="3"/>
  <c r="I175" i="3"/>
  <c r="J175" i="3"/>
  <c r="K175" i="3"/>
  <c r="I176" i="3"/>
  <c r="K176" i="3" s="1"/>
  <c r="J176" i="3"/>
  <c r="I177" i="3"/>
  <c r="J177" i="3"/>
  <c r="I178" i="3"/>
  <c r="J178" i="3"/>
  <c r="K178" i="3" s="1"/>
  <c r="I179" i="3"/>
  <c r="J179" i="3"/>
  <c r="K179" i="3"/>
  <c r="I180" i="3"/>
  <c r="K180" i="3" s="1"/>
  <c r="J180" i="3"/>
  <c r="I181" i="3"/>
  <c r="K181" i="3" s="1"/>
  <c r="J181" i="3"/>
  <c r="I182" i="3"/>
  <c r="J182" i="3"/>
  <c r="K182" i="3"/>
  <c r="I183" i="3"/>
  <c r="J183" i="3"/>
  <c r="K183" i="3"/>
  <c r="I184" i="3"/>
  <c r="K184" i="3" s="1"/>
  <c r="J184" i="3"/>
  <c r="I185" i="3"/>
  <c r="J185" i="3"/>
  <c r="I186" i="3"/>
  <c r="J186" i="3"/>
  <c r="K186" i="3" s="1"/>
  <c r="I187" i="3"/>
  <c r="J187" i="3"/>
  <c r="K187" i="3"/>
  <c r="I188" i="3"/>
  <c r="K188" i="3" s="1"/>
  <c r="J188" i="3"/>
  <c r="I189" i="3"/>
  <c r="K189" i="3" s="1"/>
  <c r="J189" i="3"/>
  <c r="I190" i="3"/>
  <c r="J190" i="3"/>
  <c r="K190" i="3" s="1"/>
  <c r="I191" i="3"/>
  <c r="J191" i="3"/>
  <c r="K191" i="3"/>
  <c r="I192" i="3"/>
  <c r="K192" i="3" s="1"/>
  <c r="J192" i="3"/>
  <c r="I193" i="3"/>
  <c r="J193" i="3"/>
  <c r="I194" i="3"/>
  <c r="J194" i="3"/>
  <c r="K194" i="3" s="1"/>
  <c r="I195" i="3"/>
  <c r="J195" i="3"/>
  <c r="K195" i="3"/>
  <c r="I196" i="3"/>
  <c r="K196" i="3" s="1"/>
  <c r="J196" i="3"/>
  <c r="I197" i="3"/>
  <c r="K197" i="3" s="1"/>
  <c r="J197" i="3"/>
  <c r="I198" i="3"/>
  <c r="J198" i="3"/>
  <c r="K198" i="3"/>
  <c r="I199" i="3"/>
  <c r="J199" i="3"/>
  <c r="K199" i="3"/>
  <c r="I200" i="3"/>
  <c r="K200" i="3" s="1"/>
  <c r="J200" i="3"/>
  <c r="I201" i="3"/>
  <c r="J201" i="3"/>
  <c r="I202" i="3"/>
  <c r="J202" i="3"/>
  <c r="K202" i="3" s="1"/>
  <c r="I203" i="3"/>
  <c r="J203" i="3"/>
  <c r="K203" i="3"/>
  <c r="I204" i="3"/>
  <c r="K204" i="3" s="1"/>
  <c r="J204" i="3"/>
  <c r="I205" i="3"/>
  <c r="K205" i="3" s="1"/>
  <c r="J205" i="3"/>
  <c r="I206" i="3"/>
  <c r="J206" i="3"/>
  <c r="K206" i="3"/>
  <c r="I207" i="3"/>
  <c r="J207" i="3"/>
  <c r="K207" i="3"/>
  <c r="I208" i="3"/>
  <c r="K208" i="3" s="1"/>
  <c r="J208" i="3"/>
  <c r="I209" i="3"/>
  <c r="J209" i="3"/>
  <c r="I210" i="3"/>
  <c r="J210" i="3"/>
  <c r="K210" i="3" s="1"/>
  <c r="I211" i="3"/>
  <c r="J211" i="3"/>
  <c r="K211" i="3"/>
  <c r="I212" i="3"/>
  <c r="K212" i="3" s="1"/>
  <c r="J212" i="3"/>
  <c r="I213" i="3"/>
  <c r="K213" i="3" s="1"/>
  <c r="J213" i="3"/>
  <c r="I214" i="3"/>
  <c r="J214" i="3"/>
  <c r="K214" i="3"/>
  <c r="I215" i="3"/>
  <c r="J215" i="3"/>
  <c r="K215" i="3"/>
  <c r="I216" i="3"/>
  <c r="K216" i="3" s="1"/>
  <c r="J216" i="3"/>
  <c r="I217" i="3"/>
  <c r="J217" i="3"/>
  <c r="I218" i="3"/>
  <c r="J218" i="3"/>
  <c r="K218" i="3" s="1"/>
  <c r="I219" i="3"/>
  <c r="J219" i="3"/>
  <c r="K219" i="3"/>
  <c r="I220" i="3"/>
  <c r="K220" i="3" s="1"/>
  <c r="J220" i="3"/>
  <c r="I221" i="3"/>
  <c r="K221" i="3" s="1"/>
  <c r="J221" i="3"/>
  <c r="I222" i="3"/>
  <c r="J222" i="3"/>
  <c r="K222" i="3"/>
  <c r="I223" i="3"/>
  <c r="J223" i="3"/>
  <c r="K223" i="3"/>
  <c r="I224" i="3"/>
  <c r="K224" i="3" s="1"/>
  <c r="J224" i="3"/>
  <c r="I225" i="3"/>
  <c r="J225" i="3"/>
  <c r="I226" i="3"/>
  <c r="J226" i="3"/>
  <c r="K226" i="3" s="1"/>
  <c r="I227" i="3"/>
  <c r="J227" i="3"/>
  <c r="K227" i="3"/>
  <c r="I228" i="3"/>
  <c r="K228" i="3" s="1"/>
  <c r="J228" i="3"/>
  <c r="I229" i="3"/>
  <c r="K229" i="3" s="1"/>
  <c r="J229" i="3"/>
  <c r="I230" i="3"/>
  <c r="J230" i="3"/>
  <c r="K230" i="3"/>
  <c r="I231" i="3"/>
  <c r="J231" i="3"/>
  <c r="K231" i="3"/>
  <c r="I232" i="3"/>
  <c r="K232" i="3" s="1"/>
  <c r="J232" i="3"/>
  <c r="I233" i="3"/>
  <c r="J233" i="3"/>
  <c r="I234" i="3"/>
  <c r="J234" i="3"/>
  <c r="K234" i="3" s="1"/>
  <c r="I235" i="3"/>
  <c r="J235" i="3"/>
  <c r="K235" i="3"/>
  <c r="I236" i="3"/>
  <c r="K236" i="3" s="1"/>
  <c r="J236" i="3"/>
  <c r="I237" i="3"/>
  <c r="K237" i="3" s="1"/>
  <c r="J237" i="3"/>
  <c r="I238" i="3"/>
  <c r="J238" i="3"/>
  <c r="K238" i="3"/>
  <c r="I239" i="3"/>
  <c r="J239" i="3"/>
  <c r="K239" i="3"/>
  <c r="I240" i="3"/>
  <c r="K240" i="3" s="1"/>
  <c r="J240" i="3"/>
  <c r="I241" i="3"/>
  <c r="J241" i="3"/>
  <c r="I242" i="3"/>
  <c r="J242" i="3"/>
  <c r="K242" i="3"/>
  <c r="I243" i="3"/>
  <c r="J243" i="3"/>
  <c r="K243" i="3"/>
  <c r="I244" i="3"/>
  <c r="K244" i="3" s="1"/>
  <c r="J244" i="3"/>
  <c r="I245" i="3"/>
  <c r="K245" i="3" s="1"/>
  <c r="J245" i="3"/>
  <c r="I246" i="3"/>
  <c r="J246" i="3"/>
  <c r="K246" i="3"/>
  <c r="I247" i="3"/>
  <c r="J247" i="3"/>
  <c r="K247" i="3"/>
  <c r="I248" i="3"/>
  <c r="K248" i="3" s="1"/>
  <c r="J248" i="3"/>
  <c r="I249" i="3"/>
  <c r="J249" i="3"/>
  <c r="I250" i="3"/>
  <c r="J250" i="3"/>
  <c r="K250" i="3"/>
  <c r="I251" i="3"/>
  <c r="J251" i="3"/>
  <c r="K251" i="3"/>
  <c r="I252" i="3"/>
  <c r="K252" i="3" s="1"/>
  <c r="J252" i="3"/>
  <c r="I253" i="3"/>
  <c r="K253" i="3" s="1"/>
  <c r="J253" i="3"/>
  <c r="I254" i="3"/>
  <c r="J254" i="3"/>
  <c r="K254" i="3"/>
  <c r="I255" i="3"/>
  <c r="J255" i="3"/>
  <c r="K255" i="3"/>
  <c r="I256" i="3"/>
  <c r="J256" i="3"/>
  <c r="K256" i="3"/>
  <c r="I257" i="3"/>
  <c r="J257" i="3"/>
  <c r="I258" i="3"/>
  <c r="J258" i="3"/>
  <c r="K258" i="3"/>
  <c r="I259" i="3"/>
  <c r="J259" i="3"/>
  <c r="K259" i="3"/>
  <c r="I260" i="3"/>
  <c r="K260" i="3" s="1"/>
  <c r="J260" i="3"/>
  <c r="I261" i="3"/>
  <c r="J261" i="3"/>
  <c r="I262" i="3"/>
  <c r="J262" i="3"/>
  <c r="K262" i="3" s="1"/>
  <c r="I263" i="3"/>
  <c r="J263" i="3"/>
  <c r="K263" i="3"/>
  <c r="I264" i="3"/>
  <c r="K264" i="3" s="1"/>
  <c r="J264" i="3"/>
  <c r="I265" i="3"/>
  <c r="J265" i="3"/>
  <c r="I266" i="3"/>
  <c r="J266" i="3"/>
  <c r="K266" i="3"/>
  <c r="I267" i="3"/>
  <c r="J267" i="3"/>
  <c r="K267" i="3"/>
  <c r="I268" i="3"/>
  <c r="K268" i="3" s="1"/>
  <c r="J268" i="3"/>
  <c r="I269" i="3"/>
  <c r="J269" i="3"/>
  <c r="K269" i="3"/>
  <c r="I270" i="3"/>
  <c r="J270" i="3"/>
  <c r="K270" i="3"/>
  <c r="I271" i="3"/>
  <c r="J271" i="3"/>
  <c r="K271" i="3"/>
  <c r="I272" i="3"/>
  <c r="J272" i="3"/>
  <c r="K272" i="3"/>
  <c r="I273" i="3"/>
  <c r="J273" i="3"/>
  <c r="I274" i="3"/>
  <c r="J274" i="3"/>
  <c r="K274" i="3" s="1"/>
  <c r="I275" i="3"/>
  <c r="J275" i="3"/>
  <c r="K275" i="3"/>
  <c r="I276" i="3"/>
  <c r="K276" i="3" s="1"/>
  <c r="J276" i="3"/>
  <c r="I277" i="3"/>
  <c r="K277" i="3" s="1"/>
  <c r="J277" i="3"/>
  <c r="I278" i="3"/>
  <c r="J278" i="3"/>
  <c r="K278" i="3"/>
  <c r="I279" i="3"/>
  <c r="J279" i="3"/>
  <c r="K279" i="3"/>
  <c r="I280" i="3"/>
  <c r="J280" i="3"/>
  <c r="K280" i="3"/>
  <c r="I281" i="3"/>
  <c r="J281" i="3"/>
  <c r="I282" i="3"/>
  <c r="J282" i="3"/>
  <c r="K282" i="3"/>
  <c r="I283" i="3"/>
  <c r="J283" i="3"/>
  <c r="K283" i="3"/>
  <c r="I284" i="3"/>
  <c r="K284" i="3" s="1"/>
  <c r="J284" i="3"/>
  <c r="I285" i="3"/>
  <c r="K285" i="3" s="1"/>
  <c r="J285" i="3"/>
  <c r="I286" i="3"/>
  <c r="J286" i="3"/>
  <c r="K286" i="3" s="1"/>
  <c r="I287" i="3"/>
  <c r="J287" i="3"/>
  <c r="K287" i="3"/>
  <c r="I288" i="3"/>
  <c r="K288" i="3" s="1"/>
  <c r="J288" i="3"/>
  <c r="I289" i="3"/>
  <c r="J289" i="3"/>
  <c r="I290" i="3"/>
  <c r="J290" i="3"/>
  <c r="K290" i="3"/>
  <c r="I291" i="3"/>
  <c r="J291" i="3"/>
  <c r="K291" i="3"/>
  <c r="I292" i="3"/>
  <c r="K292" i="3" s="1"/>
  <c r="J292" i="3"/>
  <c r="I293" i="3"/>
  <c r="K293" i="3" s="1"/>
  <c r="J293" i="3"/>
  <c r="I294" i="3"/>
  <c r="J294" i="3"/>
  <c r="K294" i="3" s="1"/>
  <c r="I295" i="3"/>
  <c r="J295" i="3"/>
  <c r="K295" i="3"/>
  <c r="I296" i="3"/>
  <c r="K296" i="3" s="1"/>
  <c r="J296" i="3"/>
  <c r="I297" i="3"/>
  <c r="J297" i="3"/>
  <c r="I298" i="3"/>
  <c r="J298" i="3"/>
  <c r="K298" i="3"/>
  <c r="I299" i="3"/>
  <c r="J299" i="3"/>
  <c r="K299" i="3"/>
  <c r="I300" i="3"/>
  <c r="K300" i="3" s="1"/>
  <c r="J300" i="3"/>
  <c r="I301" i="3"/>
  <c r="K301" i="3" s="1"/>
  <c r="J301" i="3"/>
  <c r="I302" i="3"/>
  <c r="J302" i="3"/>
  <c r="K302" i="3" s="1"/>
  <c r="I303" i="3"/>
  <c r="J303" i="3"/>
  <c r="K303" i="3"/>
  <c r="I304" i="3"/>
  <c r="K304" i="3" s="1"/>
  <c r="J304" i="3"/>
  <c r="I305" i="3"/>
  <c r="J305" i="3"/>
  <c r="I306" i="3"/>
  <c r="J306" i="3"/>
  <c r="K306" i="3"/>
  <c r="I307" i="3"/>
  <c r="J307" i="3"/>
  <c r="K307" i="3"/>
  <c r="I308" i="3"/>
  <c r="K308" i="3" s="1"/>
  <c r="J308" i="3"/>
  <c r="I309" i="3"/>
  <c r="K309" i="3" s="1"/>
  <c r="J309" i="3"/>
  <c r="I310" i="3"/>
  <c r="J310" i="3"/>
  <c r="K310" i="3" s="1"/>
  <c r="I311" i="3"/>
  <c r="J311" i="3"/>
  <c r="K311" i="3"/>
  <c r="I312" i="3"/>
  <c r="K312" i="3" s="1"/>
  <c r="J312" i="3"/>
  <c r="I313" i="3"/>
  <c r="J313" i="3"/>
  <c r="I314" i="3"/>
  <c r="J314" i="3"/>
  <c r="K314" i="3"/>
  <c r="I315" i="3"/>
  <c r="J315" i="3"/>
  <c r="K315" i="3"/>
  <c r="I316" i="3"/>
  <c r="K316" i="3" s="1"/>
  <c r="J316" i="3"/>
  <c r="I317" i="3"/>
  <c r="K317" i="3" s="1"/>
  <c r="J317" i="3"/>
  <c r="I318" i="3"/>
  <c r="J318" i="3"/>
  <c r="K318" i="3" s="1"/>
  <c r="I319" i="3"/>
  <c r="J319" i="3"/>
  <c r="K319" i="3"/>
  <c r="I320" i="3"/>
  <c r="K320" i="3" s="1"/>
  <c r="J320" i="3"/>
  <c r="I321" i="3"/>
  <c r="J321" i="3"/>
  <c r="I322" i="3"/>
  <c r="J322" i="3"/>
  <c r="K322" i="3"/>
  <c r="I323" i="3"/>
  <c r="J323" i="3"/>
  <c r="K323" i="3"/>
  <c r="I324" i="3"/>
  <c r="K324" i="3" s="1"/>
  <c r="J324" i="3"/>
  <c r="I325" i="3"/>
  <c r="K325" i="3" s="1"/>
  <c r="J325" i="3"/>
  <c r="I326" i="3"/>
  <c r="J326" i="3"/>
  <c r="K326" i="3" s="1"/>
  <c r="I327" i="3"/>
  <c r="J327" i="3"/>
  <c r="K327" i="3"/>
  <c r="I328" i="3"/>
  <c r="K328" i="3" s="1"/>
  <c r="J328" i="3"/>
  <c r="I329" i="3"/>
  <c r="J329" i="3"/>
  <c r="I330" i="3"/>
  <c r="J330" i="3"/>
  <c r="K330" i="3"/>
  <c r="I331" i="3"/>
  <c r="J331" i="3"/>
  <c r="K331" i="3"/>
  <c r="I332" i="3"/>
  <c r="K332" i="3" s="1"/>
  <c r="J332" i="3"/>
  <c r="I333" i="3"/>
  <c r="K333" i="3" s="1"/>
  <c r="J333" i="3"/>
  <c r="I334" i="3"/>
  <c r="J334" i="3"/>
  <c r="K334" i="3" s="1"/>
  <c r="I335" i="3"/>
  <c r="J335" i="3"/>
  <c r="K335" i="3"/>
  <c r="I336" i="3"/>
  <c r="K336" i="3" s="1"/>
  <c r="J336" i="3"/>
  <c r="I337" i="3"/>
  <c r="J337" i="3"/>
  <c r="I338" i="3"/>
  <c r="J338" i="3"/>
  <c r="K338" i="3"/>
  <c r="I339" i="3"/>
  <c r="J339" i="3"/>
  <c r="K339" i="3"/>
  <c r="I340" i="3"/>
  <c r="K340" i="3" s="1"/>
  <c r="J340" i="3"/>
  <c r="I341" i="3"/>
  <c r="K341" i="3" s="1"/>
  <c r="J341" i="3"/>
  <c r="I342" i="3"/>
  <c r="J342" i="3"/>
  <c r="K342" i="3" s="1"/>
  <c r="I343" i="3"/>
  <c r="J343" i="3"/>
  <c r="K343" i="3"/>
  <c r="I344" i="3"/>
  <c r="J344" i="3"/>
  <c r="K344" i="3"/>
  <c r="I345" i="3"/>
  <c r="K345" i="3" s="1"/>
  <c r="J345" i="3"/>
  <c r="I346" i="3"/>
  <c r="J346" i="3"/>
  <c r="K346" i="3"/>
  <c r="I347" i="3"/>
  <c r="J347" i="3"/>
  <c r="K347" i="3"/>
  <c r="I348" i="3"/>
  <c r="K348" i="3" s="1"/>
  <c r="J348" i="3"/>
  <c r="I349" i="3"/>
  <c r="J349" i="3"/>
  <c r="I350" i="3"/>
  <c r="J350" i="3"/>
  <c r="K350" i="3" s="1"/>
  <c r="I351" i="3"/>
  <c r="J351" i="3"/>
  <c r="K351" i="3"/>
  <c r="I352" i="3"/>
  <c r="J352" i="3"/>
  <c r="K352" i="3"/>
  <c r="I353" i="3"/>
  <c r="K353" i="3" s="1"/>
  <c r="J353" i="3"/>
  <c r="I354" i="3"/>
  <c r="J354" i="3"/>
  <c r="K354" i="3" s="1"/>
  <c r="I355" i="3"/>
  <c r="J355" i="3"/>
  <c r="K355" i="3" s="1"/>
  <c r="I356" i="3"/>
  <c r="J356" i="3"/>
  <c r="K356" i="3"/>
  <c r="I357" i="3"/>
  <c r="K357" i="3" s="1"/>
  <c r="J357" i="3"/>
  <c r="I358" i="3"/>
  <c r="K358" i="3" s="1"/>
  <c r="J358" i="3"/>
  <c r="I359" i="3"/>
  <c r="J359" i="3"/>
  <c r="K359" i="3"/>
  <c r="I360" i="3"/>
  <c r="J360" i="3"/>
  <c r="K360" i="3"/>
  <c r="I361" i="3"/>
  <c r="K361" i="3" s="1"/>
  <c r="J361" i="3"/>
  <c r="I362" i="3"/>
  <c r="J362" i="3"/>
  <c r="I363" i="3"/>
  <c r="J363" i="3"/>
  <c r="K363" i="3" s="1"/>
  <c r="I364" i="3"/>
  <c r="J364" i="3"/>
  <c r="K364" i="3"/>
  <c r="I365" i="3"/>
  <c r="K365" i="3" s="1"/>
  <c r="J365" i="3"/>
  <c r="I366" i="3"/>
  <c r="K366" i="3" s="1"/>
  <c r="J366" i="3"/>
  <c r="I367" i="3"/>
  <c r="J367" i="3"/>
  <c r="K367" i="3"/>
  <c r="I368" i="3"/>
  <c r="J368" i="3"/>
  <c r="K368" i="3"/>
  <c r="I369" i="3"/>
  <c r="J369" i="3"/>
  <c r="K369" i="3"/>
  <c r="I370" i="3"/>
  <c r="J370" i="3"/>
  <c r="I371" i="3"/>
  <c r="J371" i="3"/>
  <c r="K371" i="3"/>
  <c r="I372" i="3"/>
  <c r="J372" i="3"/>
  <c r="K372" i="3"/>
  <c r="I373" i="3"/>
  <c r="K373" i="3" s="1"/>
  <c r="J373" i="3"/>
  <c r="I374" i="3"/>
  <c r="K374" i="3" s="1"/>
  <c r="J374" i="3"/>
  <c r="I375" i="3"/>
  <c r="J375" i="3"/>
  <c r="K375" i="3" s="1"/>
  <c r="I376" i="3"/>
  <c r="J376" i="3"/>
  <c r="K376" i="3"/>
  <c r="I377" i="3"/>
  <c r="K377" i="3" s="1"/>
  <c r="J377" i="3"/>
  <c r="I378" i="3"/>
  <c r="J378" i="3"/>
  <c r="I379" i="3"/>
  <c r="J379" i="3"/>
  <c r="K379" i="3"/>
  <c r="I380" i="3"/>
  <c r="J380" i="3"/>
  <c r="K380" i="3"/>
  <c r="I381" i="3"/>
  <c r="K381" i="3" s="1"/>
  <c r="J381" i="3"/>
  <c r="I382" i="3"/>
  <c r="K382" i="3" s="1"/>
  <c r="J382" i="3"/>
  <c r="I383" i="3"/>
  <c r="J383" i="3"/>
  <c r="K383" i="3" s="1"/>
  <c r="I384" i="3"/>
  <c r="J384" i="3"/>
  <c r="K384" i="3"/>
  <c r="I385" i="3"/>
  <c r="K385" i="3" s="1"/>
  <c r="J385" i="3"/>
  <c r="I386" i="3"/>
  <c r="J386" i="3"/>
  <c r="I387" i="3"/>
  <c r="J387" i="3"/>
  <c r="K387" i="3"/>
  <c r="I388" i="3"/>
  <c r="J388" i="3"/>
  <c r="K388" i="3"/>
  <c r="I389" i="3"/>
  <c r="K389" i="3" s="1"/>
  <c r="J389" i="3"/>
  <c r="I390" i="3"/>
  <c r="K390" i="3" s="1"/>
  <c r="J390" i="3"/>
  <c r="I391" i="3"/>
  <c r="J391" i="3"/>
  <c r="K391" i="3" s="1"/>
  <c r="I392" i="3"/>
  <c r="J392" i="3"/>
  <c r="K392" i="3"/>
  <c r="I393" i="3"/>
  <c r="K393" i="3" s="1"/>
  <c r="J393" i="3"/>
  <c r="I394" i="3"/>
  <c r="J394" i="3"/>
  <c r="I395" i="3"/>
  <c r="J395" i="3"/>
  <c r="K395" i="3"/>
  <c r="I396" i="3"/>
  <c r="J396" i="3"/>
  <c r="K396" i="3"/>
  <c r="I397" i="3"/>
  <c r="K397" i="3" s="1"/>
  <c r="J397" i="3"/>
  <c r="I398" i="3"/>
  <c r="K398" i="3" s="1"/>
  <c r="J398" i="3"/>
  <c r="I399" i="3"/>
  <c r="J399" i="3"/>
  <c r="K399" i="3" s="1"/>
  <c r="I400" i="3"/>
  <c r="J400" i="3"/>
  <c r="K400" i="3"/>
  <c r="I401" i="3"/>
  <c r="K401" i="3" s="1"/>
  <c r="J401" i="3"/>
  <c r="I402" i="3"/>
  <c r="J402" i="3"/>
  <c r="I403" i="3"/>
  <c r="J403" i="3"/>
  <c r="K403" i="3"/>
  <c r="I404" i="3"/>
  <c r="J404" i="3"/>
  <c r="K404" i="3"/>
  <c r="I405" i="3"/>
  <c r="K405" i="3" s="1"/>
  <c r="J405" i="3"/>
  <c r="I406" i="3"/>
  <c r="K406" i="3" s="1"/>
  <c r="J406" i="3"/>
  <c r="I407" i="3"/>
  <c r="J407" i="3"/>
  <c r="K407" i="3" s="1"/>
  <c r="I408" i="3"/>
  <c r="J408" i="3"/>
  <c r="K408" i="3"/>
  <c r="I409" i="3"/>
  <c r="K409" i="3" s="1"/>
  <c r="J409" i="3"/>
  <c r="I410" i="3"/>
  <c r="J410" i="3"/>
  <c r="I411" i="3"/>
  <c r="J411" i="3"/>
  <c r="K411" i="3"/>
  <c r="I412" i="3"/>
  <c r="J412" i="3"/>
  <c r="K412" i="3"/>
  <c r="I413" i="3"/>
  <c r="K413" i="3" s="1"/>
  <c r="J413" i="3"/>
  <c r="I414" i="3"/>
  <c r="K414" i="3" s="1"/>
  <c r="J414" i="3"/>
  <c r="I415" i="3"/>
  <c r="J415" i="3"/>
  <c r="K415" i="3" s="1"/>
  <c r="I416" i="3"/>
  <c r="J416" i="3"/>
  <c r="K416" i="3"/>
  <c r="I417" i="3"/>
  <c r="K417" i="3" s="1"/>
  <c r="J417" i="3"/>
  <c r="I418" i="3"/>
  <c r="J418" i="3"/>
  <c r="I419" i="3"/>
  <c r="J419" i="3"/>
  <c r="K419" i="3"/>
  <c r="I420" i="3"/>
  <c r="J420" i="3"/>
  <c r="K420" i="3"/>
  <c r="I421" i="3"/>
  <c r="K421" i="3" s="1"/>
  <c r="J421" i="3"/>
  <c r="I422" i="3"/>
  <c r="K422" i="3" s="1"/>
  <c r="J422" i="3"/>
  <c r="I423" i="3"/>
  <c r="J423" i="3"/>
  <c r="K423" i="3" s="1"/>
  <c r="I424" i="3"/>
  <c r="J424" i="3"/>
  <c r="K424" i="3"/>
  <c r="I425" i="3"/>
  <c r="K425" i="3" s="1"/>
  <c r="J425" i="3"/>
  <c r="I426" i="3"/>
  <c r="J426" i="3"/>
  <c r="I427" i="3"/>
  <c r="J427" i="3"/>
  <c r="K427" i="3"/>
  <c r="I428" i="3"/>
  <c r="J428" i="3"/>
  <c r="K428" i="3"/>
  <c r="I429" i="3"/>
  <c r="K429" i="3" s="1"/>
  <c r="J429" i="3"/>
  <c r="I430" i="3"/>
  <c r="K430" i="3" s="1"/>
  <c r="J430" i="3"/>
  <c r="I431" i="3"/>
  <c r="J431" i="3"/>
  <c r="K431" i="3" s="1"/>
  <c r="I432" i="3"/>
  <c r="J432" i="3"/>
  <c r="K432" i="3"/>
  <c r="I433" i="3"/>
  <c r="K433" i="3" s="1"/>
  <c r="J433" i="3"/>
  <c r="I434" i="3"/>
  <c r="J434" i="3"/>
  <c r="I435" i="3"/>
  <c r="J435" i="3"/>
  <c r="K435" i="3"/>
  <c r="I436" i="3"/>
  <c r="J436" i="3"/>
  <c r="K436" i="3"/>
  <c r="I437" i="3"/>
  <c r="K437" i="3" s="1"/>
  <c r="J437" i="3"/>
  <c r="I438" i="3"/>
  <c r="K438" i="3" s="1"/>
  <c r="J438" i="3"/>
  <c r="I439" i="3"/>
  <c r="J439" i="3"/>
  <c r="K439" i="3" s="1"/>
  <c r="I440" i="3"/>
  <c r="J440" i="3"/>
  <c r="K440" i="3"/>
  <c r="I441" i="3"/>
  <c r="K441" i="3" s="1"/>
  <c r="J441" i="3"/>
  <c r="I442" i="3"/>
  <c r="J442" i="3"/>
  <c r="I443" i="3"/>
  <c r="J443" i="3"/>
  <c r="K443" i="3"/>
  <c r="I444" i="3"/>
  <c r="J444" i="3"/>
  <c r="K444" i="3"/>
  <c r="I445" i="3"/>
  <c r="K445" i="3" s="1"/>
  <c r="J445" i="3"/>
  <c r="I446" i="3"/>
  <c r="K446" i="3" s="1"/>
  <c r="J446" i="3"/>
  <c r="I447" i="3"/>
  <c r="J447" i="3"/>
  <c r="K447" i="3" s="1"/>
  <c r="I448" i="3"/>
  <c r="J448" i="3"/>
  <c r="K448" i="3"/>
  <c r="I449" i="3"/>
  <c r="K449" i="3" s="1"/>
  <c r="J449" i="3"/>
  <c r="I450" i="3"/>
  <c r="J450" i="3"/>
  <c r="I451" i="3"/>
  <c r="J451" i="3"/>
  <c r="K451" i="3"/>
  <c r="I452" i="3"/>
  <c r="J452" i="3"/>
  <c r="K452" i="3"/>
  <c r="I453" i="3"/>
  <c r="K453" i="3" s="1"/>
  <c r="J453" i="3"/>
  <c r="I454" i="3"/>
  <c r="K454" i="3" s="1"/>
  <c r="J454" i="3"/>
  <c r="I455" i="3"/>
  <c r="J455" i="3"/>
  <c r="I456" i="3"/>
  <c r="J456" i="3"/>
  <c r="K456" i="3"/>
  <c r="I457" i="3"/>
  <c r="J457" i="3"/>
  <c r="K457" i="3"/>
  <c r="I458" i="3"/>
  <c r="K458" i="3" s="1"/>
  <c r="J458" i="3"/>
  <c r="I459" i="3"/>
  <c r="J459" i="3"/>
  <c r="K459" i="3"/>
  <c r="I460" i="3"/>
  <c r="J460" i="3"/>
  <c r="K460" i="3"/>
  <c r="I461" i="3"/>
  <c r="K461" i="3" s="1"/>
  <c r="J461" i="3"/>
  <c r="I462" i="3"/>
  <c r="J462" i="3"/>
  <c r="I463" i="3"/>
  <c r="J463" i="3"/>
  <c r="K463" i="3"/>
  <c r="I464" i="3"/>
  <c r="J464" i="3"/>
  <c r="K464" i="3" s="1"/>
  <c r="I465" i="3"/>
  <c r="K465" i="3" s="1"/>
  <c r="J465" i="3"/>
  <c r="I466" i="3"/>
  <c r="J466" i="3"/>
  <c r="I467" i="3"/>
  <c r="K467" i="3" s="1"/>
  <c r="J467" i="3"/>
  <c r="I468" i="3"/>
  <c r="J468" i="3"/>
  <c r="K468" i="3" s="1"/>
  <c r="I469" i="3"/>
  <c r="J469" i="3"/>
  <c r="K469" i="3"/>
  <c r="I470" i="3"/>
  <c r="K470" i="3" s="1"/>
  <c r="J470" i="3"/>
  <c r="I471" i="3"/>
  <c r="K471" i="3" s="1"/>
  <c r="J471" i="3"/>
  <c r="I472" i="3"/>
  <c r="J472" i="3"/>
  <c r="K472" i="3"/>
  <c r="I473" i="3"/>
  <c r="J473" i="3"/>
  <c r="K473" i="3"/>
  <c r="I474" i="3"/>
  <c r="K474" i="3" s="1"/>
  <c r="J474" i="3"/>
  <c r="I475" i="3"/>
  <c r="J475" i="3"/>
  <c r="K475" i="3"/>
  <c r="I476" i="3"/>
  <c r="J476" i="3"/>
  <c r="K476" i="3"/>
  <c r="I477" i="3"/>
  <c r="K477" i="3" s="1"/>
  <c r="J477" i="3"/>
  <c r="I478" i="3"/>
  <c r="J478" i="3"/>
  <c r="I479" i="3"/>
  <c r="J479" i="3"/>
  <c r="K479" i="3"/>
  <c r="I480" i="3"/>
  <c r="J480" i="3"/>
  <c r="K480" i="3" s="1"/>
  <c r="I481" i="3"/>
  <c r="K481" i="3" s="1"/>
  <c r="J481" i="3"/>
  <c r="I482" i="3"/>
  <c r="J482" i="3"/>
  <c r="I483" i="3"/>
  <c r="K483" i="3" s="1"/>
  <c r="J483" i="3"/>
  <c r="I484" i="3"/>
  <c r="J484" i="3"/>
  <c r="K484" i="3" s="1"/>
  <c r="I485" i="3"/>
  <c r="J485" i="3"/>
  <c r="K485" i="3"/>
  <c r="I486" i="3"/>
  <c r="K486" i="3" s="1"/>
  <c r="J486" i="3"/>
  <c r="I487" i="3"/>
  <c r="J487" i="3"/>
  <c r="I488" i="3"/>
  <c r="J488" i="3"/>
  <c r="K488" i="3"/>
  <c r="I489" i="3"/>
  <c r="J489" i="3"/>
  <c r="K489" i="3"/>
  <c r="I490" i="3"/>
  <c r="K490" i="3" s="1"/>
  <c r="J490" i="3"/>
  <c r="I491" i="3"/>
  <c r="J491" i="3"/>
  <c r="K491" i="3"/>
  <c r="I492" i="3"/>
  <c r="J492" i="3"/>
  <c r="K492" i="3"/>
  <c r="I493" i="3"/>
  <c r="K493" i="3" s="1"/>
  <c r="J493" i="3"/>
  <c r="I494" i="3"/>
  <c r="K494" i="3" s="1"/>
  <c r="J494" i="3"/>
  <c r="I495" i="3"/>
  <c r="J495" i="3"/>
  <c r="K495" i="3"/>
  <c r="I496" i="3"/>
  <c r="J496" i="3"/>
  <c r="K496" i="3" s="1"/>
  <c r="I497" i="3"/>
  <c r="K497" i="3" s="1"/>
  <c r="J497" i="3"/>
  <c r="I498" i="3"/>
  <c r="J498" i="3"/>
  <c r="I499" i="3"/>
  <c r="K499" i="3" s="1"/>
  <c r="J499" i="3"/>
  <c r="I500" i="3"/>
  <c r="J500" i="3"/>
  <c r="K500" i="3" s="1"/>
  <c r="I501" i="3"/>
  <c r="J501" i="3"/>
  <c r="K501" i="3"/>
  <c r="I502" i="3"/>
  <c r="K502" i="3" s="1"/>
  <c r="J502" i="3"/>
  <c r="I503" i="3"/>
  <c r="K503" i="3" s="1"/>
  <c r="J503" i="3"/>
  <c r="I504" i="3"/>
  <c r="J504" i="3"/>
  <c r="K504" i="3"/>
  <c r="I505" i="3"/>
  <c r="J505" i="3"/>
  <c r="K505" i="3"/>
  <c r="I506" i="3"/>
  <c r="K506" i="3" s="1"/>
  <c r="J506" i="3"/>
  <c r="I507" i="3"/>
  <c r="J507" i="3"/>
  <c r="K507" i="3"/>
  <c r="I508" i="3"/>
  <c r="J508" i="3"/>
  <c r="K508" i="3"/>
  <c r="I509" i="3"/>
  <c r="J509" i="3"/>
  <c r="K509" i="3"/>
  <c r="I510" i="3"/>
  <c r="J510" i="3"/>
  <c r="K510" i="3"/>
  <c r="I511" i="3"/>
  <c r="J511" i="3"/>
  <c r="K511" i="3"/>
  <c r="I512" i="3"/>
  <c r="J512" i="3"/>
  <c r="K512" i="3"/>
  <c r="I513" i="3"/>
  <c r="K513" i="3" s="1"/>
  <c r="J513" i="3"/>
  <c r="I514" i="3"/>
  <c r="J514" i="3"/>
  <c r="I515" i="3"/>
  <c r="J515" i="3"/>
  <c r="K515" i="3"/>
  <c r="I516" i="3"/>
  <c r="J516" i="3"/>
  <c r="K516" i="3" s="1"/>
  <c r="I517" i="3"/>
  <c r="K517" i="3" s="1"/>
  <c r="J517" i="3"/>
  <c r="I518" i="3"/>
  <c r="J518" i="3"/>
  <c r="I519" i="3"/>
  <c r="K519" i="3" s="1"/>
  <c r="J519" i="3"/>
  <c r="I520" i="3"/>
  <c r="J520" i="3"/>
  <c r="K520" i="3" s="1"/>
  <c r="I521" i="3"/>
  <c r="J521" i="3"/>
  <c r="K521" i="3"/>
  <c r="I522" i="3"/>
  <c r="K522" i="3" s="1"/>
  <c r="J522" i="3"/>
  <c r="I523" i="3"/>
  <c r="J523" i="3"/>
  <c r="I524" i="3"/>
  <c r="J524" i="3"/>
  <c r="K524" i="3"/>
  <c r="I525" i="3"/>
  <c r="J525" i="3"/>
  <c r="K525" i="3"/>
  <c r="I526" i="3"/>
  <c r="K526" i="3" s="1"/>
  <c r="J526" i="3"/>
  <c r="I527" i="3"/>
  <c r="J527" i="3"/>
  <c r="K527" i="3"/>
  <c r="I528" i="3"/>
  <c r="J528" i="3"/>
  <c r="K528" i="3"/>
  <c r="I529" i="3"/>
  <c r="K529" i="3" s="1"/>
  <c r="J529" i="3"/>
  <c r="I530" i="3"/>
  <c r="K530" i="3" s="1"/>
  <c r="J530" i="3"/>
  <c r="I531" i="3"/>
  <c r="J531" i="3"/>
  <c r="K531" i="3"/>
  <c r="I532" i="3"/>
  <c r="J532" i="3"/>
  <c r="K532" i="3"/>
  <c r="I533" i="3"/>
  <c r="K533" i="3" s="1"/>
  <c r="J533" i="3"/>
  <c r="I534" i="3"/>
  <c r="J534" i="3"/>
  <c r="I535" i="3"/>
  <c r="K535" i="3" s="1"/>
  <c r="J535" i="3"/>
  <c r="I536" i="3"/>
  <c r="J536" i="3"/>
  <c r="K536" i="3" s="1"/>
  <c r="I537" i="3"/>
  <c r="J537" i="3"/>
  <c r="K537" i="3"/>
  <c r="I538" i="3"/>
  <c r="K538" i="3" s="1"/>
  <c r="J538" i="3"/>
  <c r="I539" i="3"/>
  <c r="J539" i="3"/>
  <c r="I540" i="3"/>
  <c r="J540" i="3"/>
  <c r="K540" i="3" s="1"/>
  <c r="I541" i="3"/>
  <c r="J541" i="3"/>
  <c r="K541" i="3"/>
  <c r="I542" i="3"/>
  <c r="K542" i="3" s="1"/>
  <c r="J542" i="3"/>
  <c r="I543" i="3"/>
  <c r="J543" i="3"/>
  <c r="K543" i="3"/>
  <c r="I544" i="3"/>
  <c r="J544" i="3"/>
  <c r="K544" i="3"/>
  <c r="I545" i="3"/>
  <c r="K545" i="3" s="1"/>
  <c r="J545" i="3"/>
  <c r="I546" i="3"/>
  <c r="J546" i="3"/>
  <c r="I547" i="3"/>
  <c r="J547" i="3"/>
  <c r="K547" i="3"/>
  <c r="I548" i="3"/>
  <c r="J548" i="3"/>
  <c r="K548" i="3" s="1"/>
  <c r="I549" i="3"/>
  <c r="K549" i="3" s="1"/>
  <c r="J549" i="3"/>
  <c r="I550" i="3"/>
  <c r="J550" i="3"/>
  <c r="I551" i="3"/>
  <c r="K551" i="3" s="1"/>
  <c r="J551" i="3"/>
  <c r="I552" i="3"/>
  <c r="J552" i="3"/>
  <c r="K552" i="3"/>
  <c r="I553" i="3"/>
  <c r="J553" i="3"/>
  <c r="K553" i="3"/>
  <c r="I554" i="3"/>
  <c r="J554" i="3"/>
  <c r="K554" i="3"/>
  <c r="I555" i="3"/>
  <c r="K555" i="3" s="1"/>
  <c r="J555" i="3"/>
  <c r="I556" i="3"/>
  <c r="J556" i="3"/>
  <c r="K556" i="3" s="1"/>
  <c r="I557" i="3"/>
  <c r="J557" i="3"/>
  <c r="K557" i="3"/>
  <c r="I558" i="3"/>
  <c r="K558" i="3" s="1"/>
  <c r="J558" i="3"/>
  <c r="I559" i="3"/>
  <c r="J559" i="3"/>
  <c r="K559" i="3"/>
  <c r="I560" i="3"/>
  <c r="J560" i="3"/>
  <c r="K560" i="3"/>
  <c r="I561" i="3"/>
  <c r="J561" i="3"/>
  <c r="K561" i="3"/>
  <c r="I562" i="3"/>
  <c r="K562" i="3" s="1"/>
  <c r="J562" i="3"/>
  <c r="I563" i="3"/>
  <c r="J563" i="3"/>
  <c r="K563" i="3"/>
  <c r="I564" i="3"/>
  <c r="J564" i="3"/>
  <c r="K564" i="3"/>
  <c r="I565" i="3"/>
  <c r="K565" i="3" s="1"/>
  <c r="J565" i="3"/>
  <c r="I566" i="3"/>
  <c r="J566" i="3"/>
  <c r="I567" i="3"/>
  <c r="J567" i="3"/>
  <c r="K567" i="3"/>
  <c r="I568" i="3"/>
  <c r="J568" i="3"/>
  <c r="K568" i="3" s="1"/>
  <c r="I569" i="3"/>
  <c r="K569" i="3" s="1"/>
  <c r="J569" i="3"/>
  <c r="I570" i="3"/>
  <c r="J570" i="3"/>
  <c r="I571" i="3"/>
  <c r="K571" i="3" s="1"/>
  <c r="J571" i="3"/>
  <c r="I572" i="3"/>
  <c r="J572" i="3"/>
  <c r="K572" i="3" s="1"/>
  <c r="I573" i="3"/>
  <c r="J573" i="3"/>
  <c r="K573" i="3"/>
  <c r="I574" i="3"/>
  <c r="K574" i="3" s="1"/>
  <c r="J574" i="3"/>
  <c r="I575" i="3"/>
  <c r="J575" i="3"/>
  <c r="I576" i="3"/>
  <c r="J576" i="3"/>
  <c r="K576" i="3" s="1"/>
  <c r="I577" i="3"/>
  <c r="J577" i="3"/>
  <c r="K577" i="3"/>
  <c r="I578" i="3"/>
  <c r="K578" i="3" s="1"/>
  <c r="J578" i="3"/>
  <c r="I579" i="3"/>
  <c r="J579" i="3"/>
  <c r="K579" i="3" s="1"/>
  <c r="I580" i="3"/>
  <c r="J580" i="3"/>
  <c r="K580" i="3"/>
  <c r="I581" i="3"/>
  <c r="K581" i="3" s="1"/>
  <c r="J581" i="3"/>
  <c r="I582" i="3"/>
  <c r="J582" i="3"/>
  <c r="I583" i="3"/>
  <c r="J583" i="3"/>
  <c r="K583" i="3"/>
  <c r="I584" i="3"/>
  <c r="J584" i="3"/>
  <c r="K584" i="3" s="1"/>
  <c r="I585" i="3"/>
  <c r="K585" i="3" s="1"/>
  <c r="J585" i="3"/>
  <c r="I586" i="3"/>
  <c r="J586" i="3"/>
  <c r="I587" i="3"/>
  <c r="K587" i="3" s="1"/>
  <c r="J587" i="3"/>
  <c r="I588" i="3"/>
  <c r="J588" i="3"/>
  <c r="K588" i="3" s="1"/>
  <c r="I589" i="3"/>
  <c r="J589" i="3"/>
  <c r="K589" i="3"/>
  <c r="I590" i="3"/>
  <c r="K590" i="3" s="1"/>
  <c r="J590" i="3"/>
  <c r="I591" i="3"/>
  <c r="J591" i="3"/>
  <c r="I592" i="3"/>
  <c r="J592" i="3"/>
  <c r="K592" i="3"/>
  <c r="I593" i="3"/>
  <c r="J593" i="3"/>
  <c r="K593" i="3"/>
  <c r="I594" i="3"/>
  <c r="K594" i="3" s="1"/>
  <c r="J594" i="3"/>
  <c r="I595" i="3"/>
  <c r="J595" i="3"/>
  <c r="K595" i="3"/>
  <c r="I596" i="3"/>
  <c r="J596" i="3"/>
  <c r="K596" i="3"/>
  <c r="I597" i="3"/>
  <c r="J597" i="3"/>
  <c r="K597" i="3"/>
  <c r="I598" i="3"/>
  <c r="J598" i="3"/>
  <c r="I599" i="3"/>
  <c r="J599" i="3"/>
  <c r="K599" i="3"/>
  <c r="I600" i="3"/>
  <c r="J600" i="3"/>
  <c r="K600" i="3" s="1"/>
  <c r="I601" i="3"/>
  <c r="K601" i="3" s="1"/>
  <c r="J601" i="3"/>
  <c r="I602" i="3"/>
  <c r="J602" i="3"/>
  <c r="I603" i="3"/>
  <c r="K603" i="3" s="1"/>
  <c r="J603" i="3"/>
  <c r="I604" i="3"/>
  <c r="J604" i="3"/>
  <c r="K604" i="3" s="1"/>
  <c r="I605" i="3"/>
  <c r="J605" i="3"/>
  <c r="K605" i="3"/>
  <c r="I606" i="3"/>
  <c r="J606" i="3"/>
  <c r="K606" i="3"/>
  <c r="I607" i="3"/>
  <c r="K607" i="3" s="1"/>
  <c r="J607" i="3"/>
  <c r="I608" i="3"/>
  <c r="J608" i="3"/>
  <c r="K608" i="3" s="1"/>
  <c r="I609" i="3"/>
  <c r="J609" i="3"/>
  <c r="K609" i="3"/>
  <c r="I610" i="3"/>
  <c r="K610" i="3" s="1"/>
  <c r="J610" i="3"/>
  <c r="I611" i="3"/>
  <c r="J611" i="3"/>
  <c r="K611" i="3"/>
  <c r="I612" i="3"/>
  <c r="J612" i="3"/>
  <c r="K612" i="3" s="1"/>
  <c r="I613" i="3"/>
  <c r="J613" i="3"/>
  <c r="K613" i="3"/>
  <c r="I614" i="3"/>
  <c r="K614" i="3" s="1"/>
  <c r="J614" i="3"/>
  <c r="I615" i="3"/>
  <c r="J615" i="3"/>
  <c r="K615" i="3" s="1"/>
  <c r="I616" i="3"/>
  <c r="J616" i="3"/>
  <c r="K616" i="3"/>
  <c r="I617" i="3"/>
  <c r="J617" i="3"/>
  <c r="K617" i="3"/>
  <c r="I618" i="3"/>
  <c r="K618" i="3" s="1"/>
  <c r="J618" i="3"/>
  <c r="I619" i="3"/>
  <c r="J619" i="3"/>
  <c r="K619" i="3"/>
  <c r="I620" i="3"/>
  <c r="J620" i="3"/>
  <c r="K620" i="3" s="1"/>
  <c r="I621" i="3"/>
  <c r="K621" i="3" s="1"/>
  <c r="J621" i="3"/>
  <c r="I622" i="3"/>
  <c r="J622" i="3"/>
  <c r="K622" i="3"/>
  <c r="I623" i="3"/>
  <c r="J623" i="3"/>
  <c r="K623" i="3"/>
  <c r="I624" i="3"/>
  <c r="J624" i="3"/>
  <c r="K624" i="3"/>
  <c r="I625" i="3"/>
  <c r="J625" i="3"/>
  <c r="I626" i="3"/>
  <c r="J626" i="3"/>
  <c r="K626" i="3"/>
  <c r="I627" i="3"/>
  <c r="J627" i="3"/>
  <c r="K627" i="3"/>
  <c r="I628" i="3"/>
  <c r="K628" i="3" s="1"/>
  <c r="J628" i="3"/>
  <c r="I629" i="3"/>
  <c r="K629" i="3" s="1"/>
  <c r="J629" i="3"/>
  <c r="I630" i="3"/>
  <c r="J630" i="3"/>
  <c r="K630" i="3"/>
  <c r="I631" i="3"/>
  <c r="J631" i="3"/>
  <c r="K631" i="3"/>
  <c r="I632" i="3"/>
  <c r="K632" i="3" s="1"/>
  <c r="J632" i="3"/>
  <c r="I633" i="3"/>
  <c r="J633" i="3"/>
  <c r="I634" i="3"/>
  <c r="J634" i="3"/>
  <c r="K634" i="3"/>
  <c r="I635" i="3"/>
  <c r="J635" i="3"/>
  <c r="K635" i="3"/>
  <c r="I636" i="3"/>
  <c r="K636" i="3" s="1"/>
  <c r="J636" i="3"/>
  <c r="I637" i="3"/>
  <c r="J637" i="3"/>
  <c r="K637" i="3"/>
  <c r="I638" i="3"/>
  <c r="J638" i="3"/>
  <c r="K638" i="3" s="1"/>
  <c r="I639" i="3"/>
  <c r="J639" i="3"/>
  <c r="K639" i="3"/>
  <c r="I640" i="3"/>
  <c r="K640" i="3" s="1"/>
  <c r="J640" i="3"/>
  <c r="I641" i="3"/>
  <c r="J641" i="3"/>
  <c r="I642" i="3"/>
  <c r="J642" i="3"/>
  <c r="K642" i="3"/>
  <c r="I643" i="3"/>
  <c r="J643" i="3"/>
  <c r="K643" i="3"/>
  <c r="I644" i="3"/>
  <c r="J644" i="3"/>
  <c r="K644" i="3"/>
  <c r="I645" i="3"/>
  <c r="J645" i="3"/>
  <c r="I646" i="3"/>
  <c r="J646" i="3"/>
  <c r="K646" i="3"/>
  <c r="I647" i="3"/>
  <c r="J647" i="3"/>
  <c r="K647" i="3"/>
  <c r="I648" i="3"/>
  <c r="K648" i="3" s="1"/>
  <c r="J648" i="3"/>
  <c r="I649" i="3"/>
  <c r="K649" i="3" s="1"/>
  <c r="J649" i="3"/>
  <c r="I650" i="3"/>
  <c r="J650" i="3"/>
  <c r="K650" i="3"/>
  <c r="I651" i="3"/>
  <c r="J651" i="3"/>
  <c r="K651" i="3"/>
  <c r="I652" i="3"/>
  <c r="K652" i="3" s="1"/>
  <c r="J652" i="3"/>
  <c r="I653" i="3"/>
  <c r="J653" i="3"/>
  <c r="I654" i="3"/>
  <c r="J654" i="3"/>
  <c r="K654" i="3"/>
  <c r="I655" i="3"/>
  <c r="J655" i="3"/>
  <c r="K655" i="3"/>
  <c r="I656" i="3"/>
  <c r="J656" i="3"/>
  <c r="K656" i="3"/>
  <c r="I657" i="3"/>
  <c r="K657" i="3" s="1"/>
  <c r="J657" i="3"/>
  <c r="I658" i="3"/>
  <c r="J658" i="3"/>
  <c r="K658" i="3" s="1"/>
  <c r="I659" i="3"/>
  <c r="J659" i="3"/>
  <c r="K659" i="3"/>
  <c r="I660" i="3"/>
  <c r="K660" i="3" s="1"/>
  <c r="J660" i="3"/>
  <c r="I661" i="3"/>
  <c r="J661" i="3"/>
  <c r="I662" i="3"/>
  <c r="J662" i="3"/>
  <c r="K662" i="3"/>
  <c r="I663" i="3"/>
  <c r="J663" i="3"/>
  <c r="K663" i="3"/>
  <c r="I664" i="3"/>
  <c r="K664" i="3" s="1"/>
  <c r="J664" i="3"/>
  <c r="I665" i="3"/>
  <c r="K665" i="3" s="1"/>
  <c r="J665" i="3"/>
  <c r="I666" i="3"/>
  <c r="J666" i="3"/>
  <c r="K666" i="3" s="1"/>
  <c r="I667" i="3"/>
  <c r="J667" i="3"/>
  <c r="K667" i="3"/>
  <c r="I668" i="3"/>
  <c r="K668" i="3" s="1"/>
  <c r="J668" i="3"/>
  <c r="I669" i="3"/>
  <c r="J669" i="3"/>
  <c r="I670" i="3"/>
  <c r="J670" i="3"/>
  <c r="K670" i="3"/>
  <c r="I671" i="3"/>
  <c r="J671" i="3"/>
  <c r="K671" i="3"/>
  <c r="I672" i="3"/>
  <c r="K672" i="3" s="1"/>
  <c r="J672" i="3"/>
  <c r="I673" i="3"/>
  <c r="K673" i="3" s="1"/>
  <c r="J673" i="3"/>
  <c r="I674" i="3"/>
  <c r="J674" i="3"/>
  <c r="K674" i="3" s="1"/>
  <c r="I675" i="3"/>
  <c r="J675" i="3"/>
  <c r="K675" i="3"/>
  <c r="I676" i="3"/>
  <c r="K676" i="3" s="1"/>
  <c r="J676" i="3"/>
  <c r="I677" i="3"/>
  <c r="J677" i="3"/>
  <c r="I678" i="3"/>
  <c r="J678" i="3"/>
  <c r="K678" i="3"/>
  <c r="I679" i="3"/>
  <c r="J679" i="3"/>
  <c r="K679" i="3"/>
  <c r="I680" i="3"/>
  <c r="K680" i="3" s="1"/>
  <c r="J680" i="3"/>
  <c r="I681" i="3"/>
  <c r="K681" i="3" s="1"/>
  <c r="J681" i="3"/>
  <c r="I682" i="3"/>
  <c r="J682" i="3"/>
  <c r="K682" i="3" s="1"/>
  <c r="I683" i="3"/>
  <c r="J683" i="3"/>
  <c r="K683" i="3"/>
  <c r="I684" i="3"/>
  <c r="K684" i="3" s="1"/>
  <c r="J684" i="3"/>
  <c r="I685" i="3"/>
  <c r="J685" i="3"/>
  <c r="I686" i="3"/>
  <c r="J686" i="3"/>
  <c r="K686" i="3"/>
  <c r="I687" i="3"/>
  <c r="J687" i="3"/>
  <c r="K687" i="3"/>
  <c r="I688" i="3"/>
  <c r="K688" i="3" s="1"/>
  <c r="J688" i="3"/>
  <c r="I689" i="3"/>
  <c r="K689" i="3" s="1"/>
  <c r="J689" i="3"/>
  <c r="I690" i="3"/>
  <c r="J690" i="3"/>
  <c r="K690" i="3" s="1"/>
  <c r="I691" i="3"/>
  <c r="J691" i="3"/>
  <c r="K691" i="3"/>
  <c r="I692" i="3"/>
  <c r="K692" i="3" s="1"/>
  <c r="J692" i="3"/>
  <c r="I693" i="3"/>
  <c r="J693" i="3"/>
  <c r="I694" i="3"/>
  <c r="J694" i="3"/>
  <c r="K694" i="3"/>
  <c r="I695" i="3"/>
  <c r="J695" i="3"/>
  <c r="K695" i="3"/>
  <c r="I696" i="3"/>
  <c r="K696" i="3" s="1"/>
  <c r="J696" i="3"/>
  <c r="I697" i="3"/>
  <c r="K697" i="3" s="1"/>
  <c r="J697" i="3"/>
  <c r="I698" i="3"/>
  <c r="J698" i="3"/>
  <c r="K698" i="3" s="1"/>
  <c r="I699" i="3"/>
  <c r="J699" i="3"/>
  <c r="K699" i="3"/>
  <c r="I700" i="3"/>
  <c r="K700" i="3" s="1"/>
  <c r="J700" i="3"/>
  <c r="I701" i="3"/>
  <c r="J701" i="3"/>
  <c r="I702" i="3"/>
  <c r="J702" i="3"/>
  <c r="K702" i="3"/>
  <c r="I703" i="3"/>
  <c r="J703" i="3"/>
  <c r="K703" i="3"/>
  <c r="I704" i="3"/>
  <c r="K704" i="3" s="1"/>
  <c r="J704" i="3"/>
  <c r="I705" i="3"/>
  <c r="K705" i="3" s="1"/>
  <c r="J705" i="3"/>
  <c r="I706" i="3"/>
  <c r="J706" i="3"/>
  <c r="K706" i="3" s="1"/>
  <c r="I707" i="3"/>
  <c r="J707" i="3"/>
  <c r="K707" i="3"/>
  <c r="I708" i="3"/>
  <c r="J708" i="3"/>
  <c r="K708" i="3"/>
  <c r="I709" i="3"/>
  <c r="K709" i="3" s="1"/>
  <c r="J709" i="3"/>
  <c r="I710" i="3"/>
  <c r="J710" i="3"/>
  <c r="K710" i="3"/>
  <c r="I711" i="3"/>
  <c r="J711" i="3"/>
  <c r="K711" i="3"/>
  <c r="I712" i="3"/>
  <c r="K712" i="3" s="1"/>
  <c r="J712" i="3"/>
  <c r="I713" i="3"/>
  <c r="J713" i="3"/>
  <c r="K713" i="3"/>
  <c r="I714" i="3"/>
  <c r="J714" i="3"/>
  <c r="K714" i="3"/>
  <c r="I715" i="3"/>
  <c r="J715" i="3"/>
  <c r="K715" i="3"/>
  <c r="I716" i="3"/>
  <c r="K716" i="3" s="1"/>
  <c r="J716" i="3"/>
  <c r="I717" i="3"/>
  <c r="K717" i="3" s="1"/>
  <c r="J717" i="3"/>
  <c r="I718" i="3"/>
  <c r="J718" i="3"/>
  <c r="K718" i="3" s="1"/>
  <c r="I719" i="3"/>
  <c r="J719" i="3"/>
  <c r="K719" i="3"/>
  <c r="I720" i="3"/>
  <c r="K720" i="3" s="1"/>
  <c r="J720" i="3"/>
  <c r="I721" i="3"/>
  <c r="J721" i="3"/>
  <c r="K721" i="3"/>
  <c r="I722" i="3"/>
  <c r="J722" i="3"/>
  <c r="K722" i="3"/>
  <c r="I723" i="3"/>
  <c r="J723" i="3"/>
  <c r="K723" i="3"/>
  <c r="I724" i="3"/>
  <c r="K724" i="3" s="1"/>
  <c r="J724" i="3"/>
  <c r="I725" i="3"/>
  <c r="J725" i="3"/>
  <c r="I726" i="3"/>
  <c r="J726" i="3"/>
  <c r="K726" i="3"/>
  <c r="I727" i="3"/>
  <c r="J727" i="3"/>
  <c r="K727" i="3"/>
  <c r="I728" i="3"/>
  <c r="J728" i="3"/>
  <c r="K728" i="3"/>
  <c r="I729" i="3"/>
  <c r="K729" i="3" s="1"/>
  <c r="J729" i="3"/>
  <c r="I730" i="3"/>
  <c r="J730" i="3"/>
  <c r="K730" i="3" s="1"/>
  <c r="I731" i="3"/>
  <c r="J731" i="3"/>
  <c r="K731" i="3"/>
  <c r="I732" i="3"/>
  <c r="K732" i="3" s="1"/>
  <c r="J732" i="3"/>
  <c r="I733" i="3"/>
  <c r="J733" i="3"/>
  <c r="I734" i="3"/>
  <c r="J734" i="3"/>
  <c r="K734" i="3"/>
  <c r="I735" i="3"/>
  <c r="J735" i="3"/>
  <c r="K735" i="3"/>
  <c r="I736" i="3"/>
  <c r="K736" i="3" s="1"/>
  <c r="J736" i="3"/>
  <c r="I737" i="3"/>
  <c r="K737" i="3" s="1"/>
  <c r="J737" i="3"/>
  <c r="I738" i="3"/>
  <c r="J738" i="3"/>
  <c r="K738" i="3" s="1"/>
  <c r="I739" i="3"/>
  <c r="J739" i="3"/>
  <c r="K739" i="3"/>
  <c r="I740" i="3"/>
  <c r="K740" i="3" s="1"/>
  <c r="J740" i="3"/>
  <c r="I741" i="3"/>
  <c r="J741" i="3"/>
  <c r="I742" i="3"/>
  <c r="J742" i="3"/>
  <c r="K742" i="3"/>
  <c r="I743" i="3"/>
  <c r="J743" i="3"/>
  <c r="K743" i="3"/>
  <c r="I744" i="3"/>
  <c r="K744" i="3" s="1"/>
  <c r="J744" i="3"/>
  <c r="I745" i="3"/>
  <c r="K745" i="3" s="1"/>
  <c r="J745" i="3"/>
  <c r="I746" i="3"/>
  <c r="J746" i="3"/>
  <c r="K746" i="3" s="1"/>
  <c r="I747" i="3"/>
  <c r="J747" i="3"/>
  <c r="K747" i="3"/>
  <c r="I748" i="3"/>
  <c r="K748" i="3" s="1"/>
  <c r="J748" i="3"/>
  <c r="I749" i="3"/>
  <c r="J749" i="3"/>
  <c r="I750" i="3"/>
  <c r="J750" i="3"/>
  <c r="K750" i="3"/>
  <c r="I751" i="3"/>
  <c r="J751" i="3"/>
  <c r="K751" i="3"/>
  <c r="I752" i="3"/>
  <c r="K752" i="3" s="1"/>
  <c r="J752" i="3"/>
  <c r="I753" i="3"/>
  <c r="K753" i="3" s="1"/>
  <c r="J753" i="3"/>
  <c r="I754" i="3"/>
  <c r="J754" i="3"/>
  <c r="K754" i="3" s="1"/>
  <c r="I755" i="3"/>
  <c r="J755" i="3"/>
  <c r="K755" i="3"/>
  <c r="I756" i="3"/>
  <c r="K756" i="3" s="1"/>
  <c r="J756" i="3"/>
  <c r="I757" i="3"/>
  <c r="J757" i="3"/>
  <c r="I758" i="3"/>
  <c r="J758" i="3"/>
  <c r="K758" i="3"/>
  <c r="I759" i="3"/>
  <c r="J759" i="3"/>
  <c r="K759" i="3"/>
  <c r="I760" i="3"/>
  <c r="K760" i="3" s="1"/>
  <c r="J760" i="3"/>
  <c r="I761" i="3"/>
  <c r="K761" i="3" s="1"/>
  <c r="J761" i="3"/>
  <c r="I762" i="3"/>
  <c r="J762" i="3"/>
  <c r="K762" i="3" s="1"/>
  <c r="I763" i="3"/>
  <c r="J763" i="3"/>
  <c r="K763" i="3"/>
  <c r="I764" i="3"/>
  <c r="K764" i="3" s="1"/>
  <c r="J764" i="3"/>
  <c r="I765" i="3"/>
  <c r="J765" i="3"/>
  <c r="I766" i="3"/>
  <c r="J766" i="3"/>
  <c r="K766" i="3"/>
  <c r="I767" i="3"/>
  <c r="J767" i="3"/>
  <c r="K767" i="3"/>
  <c r="I768" i="3"/>
  <c r="K768" i="3" s="1"/>
  <c r="J768" i="3"/>
  <c r="I769" i="3"/>
  <c r="K769" i="3" s="1"/>
  <c r="J769" i="3"/>
  <c r="I770" i="3"/>
  <c r="J770" i="3"/>
  <c r="K770" i="3" s="1"/>
  <c r="I771" i="3"/>
  <c r="J771" i="3"/>
  <c r="K771" i="3"/>
  <c r="I772" i="3"/>
  <c r="K772" i="3" s="1"/>
  <c r="J772" i="3"/>
  <c r="I773" i="3"/>
  <c r="J773" i="3"/>
  <c r="I774" i="3"/>
  <c r="J774" i="3"/>
  <c r="K774" i="3"/>
  <c r="I775" i="3"/>
  <c r="J775" i="3"/>
  <c r="K775" i="3"/>
  <c r="I776" i="3"/>
  <c r="K776" i="3" s="1"/>
  <c r="J776" i="3"/>
  <c r="I777" i="3"/>
  <c r="K777" i="3" s="1"/>
  <c r="J777" i="3"/>
  <c r="I778" i="3"/>
  <c r="J778" i="3"/>
  <c r="K778" i="3" s="1"/>
  <c r="I779" i="3"/>
  <c r="J779" i="3"/>
  <c r="K779" i="3"/>
  <c r="I780" i="3"/>
  <c r="K780" i="3" s="1"/>
  <c r="J780" i="3"/>
  <c r="I781" i="3"/>
  <c r="J781" i="3"/>
  <c r="I782" i="3"/>
  <c r="J782" i="3"/>
  <c r="K782" i="3"/>
  <c r="I783" i="3"/>
  <c r="J783" i="3"/>
  <c r="K783" i="3"/>
  <c r="I784" i="3"/>
  <c r="J784" i="3"/>
  <c r="K784" i="3"/>
  <c r="I785" i="3"/>
  <c r="J785" i="3"/>
  <c r="I786" i="3"/>
  <c r="K786" i="3" s="1"/>
  <c r="J786" i="3"/>
  <c r="I787" i="3"/>
  <c r="J787" i="3"/>
  <c r="K787" i="3" s="1"/>
  <c r="I788" i="3"/>
  <c r="J788" i="3"/>
  <c r="K788" i="3"/>
  <c r="I789" i="3"/>
  <c r="K789" i="3" s="1"/>
  <c r="J789" i="3"/>
  <c r="I790" i="3"/>
  <c r="J790" i="3"/>
  <c r="K790" i="3" s="1"/>
  <c r="I791" i="3"/>
  <c r="J791" i="3"/>
  <c r="K791" i="3"/>
  <c r="I792" i="3"/>
  <c r="K792" i="3" s="1"/>
  <c r="J792" i="3"/>
  <c r="I793" i="3"/>
  <c r="K793" i="3" s="1"/>
  <c r="J793" i="3"/>
  <c r="I794" i="3"/>
  <c r="J794" i="3"/>
  <c r="K794" i="3"/>
  <c r="I795" i="3"/>
  <c r="J795" i="3"/>
  <c r="K795" i="3"/>
  <c r="I796" i="3"/>
  <c r="K796" i="3" s="1"/>
  <c r="J796" i="3"/>
  <c r="I797" i="3"/>
  <c r="J797" i="3"/>
  <c r="I798" i="3"/>
  <c r="K798" i="3" s="1"/>
  <c r="J798" i="3"/>
  <c r="I799" i="3"/>
  <c r="J799" i="3"/>
  <c r="K799" i="3" s="1"/>
  <c r="I800" i="3"/>
  <c r="J800" i="3"/>
  <c r="K800" i="3"/>
  <c r="I801" i="3"/>
  <c r="J801" i="3"/>
  <c r="I802" i="3"/>
  <c r="K802" i="3" s="1"/>
  <c r="J802" i="3"/>
  <c r="I803" i="3"/>
  <c r="J803" i="3"/>
  <c r="K803" i="3" s="1"/>
  <c r="I804" i="3"/>
  <c r="J804" i="3"/>
  <c r="K804" i="3"/>
  <c r="I805" i="3"/>
  <c r="K805" i="3" s="1"/>
  <c r="J805" i="3"/>
  <c r="I806" i="3"/>
  <c r="J806" i="3"/>
  <c r="K806" i="3" s="1"/>
  <c r="I807" i="3"/>
  <c r="J807" i="3"/>
  <c r="K807" i="3"/>
  <c r="I808" i="3"/>
  <c r="K808" i="3" s="1"/>
  <c r="J808" i="3"/>
  <c r="I809" i="3"/>
  <c r="K809" i="3" s="1"/>
  <c r="J809" i="3"/>
  <c r="I810" i="3"/>
  <c r="J810" i="3"/>
  <c r="K810" i="3"/>
  <c r="I811" i="3"/>
  <c r="J811" i="3"/>
  <c r="K811" i="3"/>
  <c r="I812" i="3"/>
  <c r="K812" i="3" s="1"/>
  <c r="J812" i="3"/>
  <c r="I813" i="3"/>
  <c r="J813" i="3"/>
  <c r="I814" i="3"/>
  <c r="J814" i="3"/>
  <c r="K814" i="3"/>
  <c r="I815" i="3"/>
  <c r="J815" i="3"/>
  <c r="K815" i="3" s="1"/>
  <c r="I816" i="3"/>
  <c r="J816" i="3"/>
  <c r="K816" i="3"/>
  <c r="I817" i="3"/>
  <c r="J817" i="3"/>
  <c r="K817" i="3"/>
  <c r="I818" i="3"/>
  <c r="K818" i="3" s="1"/>
  <c r="J818" i="3"/>
  <c r="I819" i="3"/>
  <c r="J819" i="3"/>
  <c r="K819" i="3" s="1"/>
  <c r="I820" i="3"/>
  <c r="J820" i="3"/>
  <c r="K820" i="3"/>
  <c r="I821" i="3"/>
  <c r="J821" i="3"/>
  <c r="I822" i="3"/>
  <c r="K822" i="3" s="1"/>
  <c r="J822" i="3"/>
  <c r="I823" i="3"/>
  <c r="J823" i="3"/>
  <c r="K823" i="3" s="1"/>
  <c r="I824" i="3"/>
  <c r="J824" i="3"/>
  <c r="K824" i="3"/>
  <c r="I825" i="3"/>
  <c r="K825" i="3" s="1"/>
  <c r="J825" i="3"/>
  <c r="I826" i="3"/>
  <c r="J826" i="3"/>
  <c r="K826" i="3" s="1"/>
  <c r="I827" i="3"/>
  <c r="J827" i="3"/>
  <c r="K827" i="3"/>
  <c r="I828" i="3"/>
  <c r="K828" i="3" s="1"/>
  <c r="J828" i="3"/>
  <c r="I829" i="3"/>
  <c r="K829" i="3" s="1"/>
  <c r="J829" i="3"/>
  <c r="I830" i="3"/>
  <c r="J830" i="3"/>
  <c r="K830" i="3"/>
  <c r="I831" i="3"/>
  <c r="J831" i="3"/>
  <c r="K831" i="3"/>
  <c r="I832" i="3"/>
  <c r="J832" i="3"/>
  <c r="K832" i="3"/>
  <c r="I833" i="3"/>
  <c r="J833" i="3"/>
  <c r="I834" i="3"/>
  <c r="K834" i="3" s="1"/>
  <c r="J834" i="3"/>
  <c r="I835" i="3"/>
  <c r="J835" i="3"/>
  <c r="K835" i="3" s="1"/>
  <c r="I836" i="3"/>
  <c r="J836" i="3"/>
  <c r="K836" i="3"/>
  <c r="I837" i="3"/>
  <c r="J837" i="3"/>
  <c r="I838" i="3"/>
  <c r="K838" i="3" s="1"/>
  <c r="J838" i="3"/>
  <c r="I839" i="3"/>
  <c r="J839" i="3"/>
  <c r="K839" i="3" s="1"/>
  <c r="I840" i="3"/>
  <c r="J840" i="3"/>
  <c r="K840" i="3"/>
  <c r="I841" i="3"/>
  <c r="K841" i="3" s="1"/>
  <c r="J841" i="3"/>
  <c r="I842" i="3"/>
  <c r="J842" i="3"/>
  <c r="K842" i="3" s="1"/>
  <c r="I843" i="3"/>
  <c r="J843" i="3"/>
  <c r="K843" i="3"/>
  <c r="I844" i="3"/>
  <c r="K844" i="3" s="1"/>
  <c r="J844" i="3"/>
  <c r="I845" i="3"/>
  <c r="K845" i="3" s="1"/>
  <c r="J845" i="3"/>
  <c r="I846" i="3"/>
  <c r="J846" i="3"/>
  <c r="K846" i="3"/>
  <c r="I847" i="3"/>
  <c r="J847" i="3"/>
  <c r="K847" i="3"/>
  <c r="I848" i="3"/>
  <c r="K848" i="3" s="1"/>
  <c r="J848" i="3"/>
  <c r="I849" i="3"/>
  <c r="J849" i="3"/>
  <c r="I850" i="3"/>
  <c r="K850" i="3" s="1"/>
  <c r="J850" i="3"/>
  <c r="I851" i="3"/>
  <c r="J851" i="3"/>
  <c r="K851" i="3" s="1"/>
  <c r="I852" i="3"/>
  <c r="J852" i="3"/>
  <c r="K852" i="3"/>
  <c r="I853" i="3"/>
  <c r="J853" i="3"/>
  <c r="I854" i="3"/>
  <c r="K854" i="3" s="1"/>
  <c r="J854" i="3"/>
  <c r="I855" i="3"/>
  <c r="J855" i="3"/>
  <c r="K855" i="3" s="1"/>
  <c r="I856" i="3"/>
  <c r="J856" i="3"/>
  <c r="K856" i="3"/>
  <c r="I857" i="3"/>
  <c r="K857" i="3" s="1"/>
  <c r="J857" i="3"/>
  <c r="I858" i="3"/>
  <c r="K858" i="3" s="1"/>
  <c r="J858" i="3"/>
  <c r="I859" i="3"/>
  <c r="J859" i="3"/>
  <c r="K859" i="3"/>
  <c r="I860" i="3"/>
  <c r="J860" i="3"/>
  <c r="K860" i="3"/>
  <c r="I861" i="3"/>
  <c r="K861" i="3" s="1"/>
  <c r="J861" i="3"/>
  <c r="I862" i="3"/>
  <c r="J862" i="3"/>
  <c r="K862" i="3"/>
  <c r="I863" i="3"/>
  <c r="J863" i="3"/>
  <c r="K863" i="3"/>
  <c r="I864" i="3"/>
  <c r="K864" i="3" s="1"/>
  <c r="J864" i="3"/>
  <c r="I865" i="3"/>
  <c r="J865" i="3"/>
  <c r="I866" i="3"/>
  <c r="J866" i="3"/>
  <c r="K866" i="3"/>
  <c r="I867" i="3"/>
  <c r="J867" i="3"/>
  <c r="K867" i="3" s="1"/>
  <c r="I868" i="3"/>
  <c r="K868" i="3" s="1"/>
  <c r="J868" i="3"/>
  <c r="I869" i="3"/>
  <c r="J869" i="3"/>
  <c r="I870" i="3"/>
  <c r="K870" i="3" s="1"/>
  <c r="J870" i="3"/>
  <c r="I871" i="3"/>
  <c r="J871" i="3"/>
  <c r="K871" i="3"/>
  <c r="I872" i="3"/>
  <c r="J872" i="3"/>
  <c r="K872" i="3"/>
  <c r="I873" i="3"/>
  <c r="K873" i="3" s="1"/>
  <c r="J873" i="3"/>
  <c r="I874" i="3"/>
  <c r="K874" i="3" s="1"/>
  <c r="J874" i="3"/>
  <c r="I875" i="3"/>
  <c r="J875" i="3"/>
  <c r="K875" i="3"/>
  <c r="I876" i="3"/>
  <c r="J876" i="3"/>
  <c r="K876" i="3"/>
  <c r="I877" i="3"/>
  <c r="K877" i="3" s="1"/>
  <c r="J877" i="3"/>
  <c r="I878" i="3"/>
  <c r="J878" i="3"/>
  <c r="K878" i="3"/>
  <c r="I879" i="3"/>
  <c r="J879" i="3"/>
  <c r="K879" i="3"/>
  <c r="I880" i="3"/>
  <c r="K880" i="3" s="1"/>
  <c r="J880" i="3"/>
  <c r="I881" i="3"/>
  <c r="J881" i="3"/>
  <c r="I882" i="3"/>
  <c r="J882" i="3"/>
  <c r="K882" i="3"/>
  <c r="I883" i="3"/>
  <c r="J883" i="3"/>
  <c r="K883" i="3" s="1"/>
  <c r="I884" i="3"/>
  <c r="J884" i="3"/>
  <c r="K884" i="3"/>
  <c r="I885" i="3"/>
  <c r="J885" i="3"/>
  <c r="I886" i="3"/>
  <c r="K886" i="3" s="1"/>
  <c r="J886" i="3"/>
  <c r="I887" i="3"/>
  <c r="J887" i="3"/>
  <c r="K887" i="3" s="1"/>
  <c r="I888" i="3"/>
  <c r="J888" i="3"/>
  <c r="K888" i="3"/>
  <c r="I889" i="3"/>
  <c r="J889" i="3"/>
  <c r="K889" i="3"/>
  <c r="I890" i="3"/>
  <c r="K890" i="3" s="1"/>
  <c r="J890" i="3"/>
  <c r="I891" i="3"/>
  <c r="J891" i="3"/>
  <c r="K891" i="3" s="1"/>
  <c r="I892" i="3"/>
  <c r="J892" i="3"/>
  <c r="K892" i="3"/>
  <c r="I893" i="3"/>
  <c r="K893" i="3" s="1"/>
  <c r="J893" i="3"/>
  <c r="I894" i="3"/>
  <c r="K894" i="3" s="1"/>
  <c r="J894" i="3"/>
  <c r="I895" i="3"/>
  <c r="J895" i="3"/>
  <c r="K895" i="3"/>
  <c r="I896" i="3"/>
  <c r="J896" i="3"/>
  <c r="K896" i="3"/>
  <c r="I897" i="3"/>
  <c r="K897" i="3" s="1"/>
  <c r="J897" i="3"/>
  <c r="I898" i="3"/>
  <c r="J898" i="3"/>
  <c r="K898" i="3"/>
  <c r="I899" i="3"/>
  <c r="J899" i="3"/>
  <c r="K899" i="3"/>
  <c r="I900" i="3"/>
  <c r="K900" i="3" s="1"/>
  <c r="J900" i="3"/>
  <c r="I901" i="3"/>
  <c r="J901" i="3"/>
  <c r="I902" i="3"/>
  <c r="J902" i="3"/>
  <c r="K902" i="3"/>
  <c r="I903" i="3"/>
  <c r="J903" i="3"/>
  <c r="K903" i="3" s="1"/>
  <c r="I904" i="3"/>
  <c r="K904" i="3" s="1"/>
  <c r="J904" i="3"/>
  <c r="I905" i="3"/>
  <c r="J905" i="3"/>
  <c r="I906" i="3"/>
  <c r="K906" i="3" s="1"/>
  <c r="J906" i="3"/>
  <c r="I907" i="3"/>
  <c r="J907" i="3"/>
  <c r="K907" i="3" s="1"/>
  <c r="I908" i="3"/>
  <c r="J908" i="3"/>
  <c r="K908" i="3"/>
  <c r="I909" i="3"/>
  <c r="K909" i="3" s="1"/>
  <c r="J909" i="3"/>
  <c r="I910" i="3"/>
  <c r="K910" i="3" s="1"/>
  <c r="J910" i="3"/>
  <c r="I911" i="3"/>
  <c r="J911" i="3"/>
  <c r="K911" i="3"/>
  <c r="I912" i="3"/>
  <c r="J912" i="3"/>
  <c r="K912" i="3"/>
  <c r="I913" i="3"/>
  <c r="K913" i="3" s="1"/>
  <c r="J913" i="3"/>
  <c r="I914" i="3"/>
  <c r="J914" i="3"/>
  <c r="K914" i="3"/>
  <c r="I915" i="3"/>
  <c r="J915" i="3"/>
  <c r="K915" i="3"/>
  <c r="I916" i="3"/>
  <c r="K916" i="3" s="1"/>
  <c r="J916" i="3"/>
  <c r="I917" i="3"/>
  <c r="J917" i="3"/>
  <c r="I918" i="3"/>
  <c r="J918" i="3"/>
  <c r="K918" i="3"/>
  <c r="I919" i="3"/>
  <c r="J919" i="3"/>
  <c r="K919" i="3" s="1"/>
  <c r="I920" i="3"/>
  <c r="K920" i="3" s="1"/>
  <c r="J920" i="3"/>
  <c r="I921" i="3"/>
  <c r="J921" i="3"/>
  <c r="I922" i="3"/>
  <c r="K922" i="3" s="1"/>
  <c r="J922" i="3"/>
  <c r="I923" i="3"/>
  <c r="J923" i="3"/>
  <c r="K923" i="3" s="1"/>
  <c r="I924" i="3"/>
  <c r="J924" i="3"/>
  <c r="K924" i="3"/>
  <c r="I925" i="3"/>
  <c r="K925" i="3" s="1"/>
  <c r="J925" i="3"/>
  <c r="I926" i="3"/>
  <c r="K926" i="3" s="1"/>
  <c r="J926" i="3"/>
  <c r="I927" i="3"/>
  <c r="J927" i="3"/>
  <c r="K927" i="3"/>
  <c r="I928" i="3"/>
  <c r="J928" i="3"/>
  <c r="K928" i="3"/>
  <c r="I929" i="3"/>
  <c r="K929" i="3" s="1"/>
  <c r="J929" i="3"/>
  <c r="I930" i="3"/>
  <c r="J930" i="3"/>
  <c r="K930" i="3"/>
  <c r="I931" i="3"/>
  <c r="J931" i="3"/>
  <c r="K931" i="3"/>
  <c r="I932" i="3"/>
  <c r="K932" i="3" s="1"/>
  <c r="J932" i="3"/>
  <c r="I933" i="3"/>
  <c r="J933" i="3"/>
  <c r="I934" i="3"/>
  <c r="J934" i="3"/>
  <c r="K934" i="3"/>
  <c r="I935" i="3"/>
  <c r="J935" i="3"/>
  <c r="K935" i="3" s="1"/>
  <c r="I936" i="3"/>
  <c r="K936" i="3" s="1"/>
  <c r="J936" i="3"/>
  <c r="I937" i="3"/>
  <c r="J937" i="3"/>
  <c r="I938" i="3"/>
  <c r="K938" i="3" s="1"/>
  <c r="J938" i="3"/>
  <c r="I939" i="3"/>
  <c r="J939" i="3"/>
  <c r="K939" i="3" s="1"/>
  <c r="I940" i="3"/>
  <c r="J940" i="3"/>
  <c r="K940" i="3"/>
  <c r="I941" i="3"/>
  <c r="K941" i="3" s="1"/>
  <c r="J941" i="3"/>
  <c r="I942" i="3"/>
  <c r="K942" i="3" s="1"/>
  <c r="J942" i="3"/>
  <c r="I943" i="3"/>
  <c r="J943" i="3"/>
  <c r="K943" i="3"/>
  <c r="I944" i="3"/>
  <c r="J944" i="3"/>
  <c r="K944" i="3"/>
  <c r="I945" i="3"/>
  <c r="K945" i="3" s="1"/>
  <c r="J945" i="3"/>
  <c r="I946" i="3"/>
  <c r="J946" i="3"/>
  <c r="K946" i="3"/>
  <c r="I947" i="3"/>
  <c r="J947" i="3"/>
  <c r="K947" i="3"/>
  <c r="I948" i="3"/>
  <c r="K948" i="3" s="1"/>
  <c r="J948" i="3"/>
  <c r="I949" i="3"/>
  <c r="J949" i="3"/>
  <c r="I950" i="3"/>
  <c r="J950" i="3"/>
  <c r="K950" i="3"/>
  <c r="I951" i="3"/>
  <c r="J951" i="3"/>
  <c r="K951" i="3" s="1"/>
  <c r="I952" i="3"/>
  <c r="K952" i="3" s="1"/>
  <c r="J952" i="3"/>
  <c r="I953" i="3"/>
  <c r="J953" i="3"/>
  <c r="I954" i="3"/>
  <c r="K954" i="3" s="1"/>
  <c r="J954" i="3"/>
  <c r="I955" i="3"/>
  <c r="J955" i="3"/>
  <c r="K955" i="3" s="1"/>
  <c r="I956" i="3"/>
  <c r="J956" i="3"/>
  <c r="K956" i="3"/>
  <c r="I957" i="3"/>
  <c r="K957" i="3" s="1"/>
  <c r="J957" i="3"/>
  <c r="I958" i="3"/>
  <c r="K958" i="3" s="1"/>
  <c r="J958" i="3"/>
  <c r="I959" i="3"/>
  <c r="J959" i="3"/>
  <c r="K959" i="3"/>
  <c r="I960" i="3"/>
  <c r="J960" i="3"/>
  <c r="K960" i="3"/>
  <c r="I961" i="3"/>
  <c r="K961" i="3" s="1"/>
  <c r="J961" i="3"/>
  <c r="I962" i="3"/>
  <c r="J962" i="3"/>
  <c r="K962" i="3"/>
  <c r="I963" i="3"/>
  <c r="J963" i="3"/>
  <c r="K963" i="3"/>
  <c r="I964" i="3"/>
  <c r="K964" i="3" s="1"/>
  <c r="J964" i="3"/>
  <c r="I965" i="3"/>
  <c r="J965" i="3"/>
  <c r="I966" i="3"/>
  <c r="J966" i="3"/>
  <c r="K966" i="3"/>
  <c r="I967" i="3"/>
  <c r="J967" i="3"/>
  <c r="K967" i="3" s="1"/>
  <c r="I968" i="3"/>
  <c r="K968" i="3" s="1"/>
  <c r="J968" i="3"/>
  <c r="I969" i="3"/>
  <c r="J969" i="3"/>
  <c r="I970" i="3"/>
  <c r="K970" i="3" s="1"/>
  <c r="J970" i="3"/>
  <c r="I971" i="3"/>
  <c r="J971" i="3"/>
  <c r="K971" i="3" s="1"/>
  <c r="I972" i="3"/>
  <c r="J972" i="3"/>
  <c r="K972" i="3"/>
  <c r="I973" i="3"/>
  <c r="K973" i="3" s="1"/>
  <c r="J973" i="3"/>
  <c r="I974" i="3"/>
  <c r="K974" i="3" s="1"/>
  <c r="J974" i="3"/>
  <c r="I975" i="3"/>
  <c r="J975" i="3"/>
  <c r="K975" i="3"/>
  <c r="I976" i="3"/>
  <c r="J976" i="3"/>
  <c r="K976" i="3"/>
  <c r="I977" i="3"/>
  <c r="K977" i="3" s="1"/>
  <c r="J977" i="3"/>
  <c r="I978" i="3"/>
  <c r="J978" i="3"/>
  <c r="K978" i="3"/>
  <c r="I979" i="3"/>
  <c r="J979" i="3"/>
  <c r="K979" i="3"/>
  <c r="I980" i="3"/>
  <c r="K980" i="3" s="1"/>
  <c r="J980" i="3"/>
  <c r="I981" i="3"/>
  <c r="J981" i="3"/>
  <c r="I982" i="3"/>
  <c r="J982" i="3"/>
  <c r="K982" i="3"/>
  <c r="I983" i="3"/>
  <c r="J983" i="3"/>
  <c r="K983" i="3" s="1"/>
  <c r="I984" i="3"/>
  <c r="K984" i="3" s="1"/>
  <c r="J984" i="3"/>
  <c r="I985" i="3"/>
  <c r="J985" i="3"/>
  <c r="I986" i="3"/>
  <c r="K986" i="3" s="1"/>
  <c r="J986" i="3"/>
  <c r="I987" i="3"/>
  <c r="J987" i="3"/>
  <c r="K987" i="3" s="1"/>
  <c r="I988" i="3"/>
  <c r="J988" i="3"/>
  <c r="K988" i="3"/>
  <c r="I989" i="3"/>
  <c r="K989" i="3" s="1"/>
  <c r="J989" i="3"/>
  <c r="I990" i="3"/>
  <c r="K990" i="3" s="1"/>
  <c r="J990" i="3"/>
  <c r="I991" i="3"/>
  <c r="J991" i="3"/>
  <c r="K991" i="3"/>
  <c r="I992" i="3"/>
  <c r="J992" i="3"/>
  <c r="K992" i="3"/>
  <c r="I993" i="3"/>
  <c r="K993" i="3" s="1"/>
  <c r="J993" i="3"/>
  <c r="I994" i="3"/>
  <c r="J994" i="3"/>
  <c r="K994" i="3"/>
  <c r="I995" i="3"/>
  <c r="J995" i="3"/>
  <c r="K995" i="3"/>
  <c r="I996" i="3"/>
  <c r="K996" i="3" s="1"/>
  <c r="J996" i="3"/>
  <c r="I997" i="3"/>
  <c r="J997" i="3"/>
  <c r="I998" i="3"/>
  <c r="J998" i="3"/>
  <c r="K998" i="3"/>
  <c r="I999" i="3"/>
  <c r="J999" i="3"/>
  <c r="K999" i="3" s="1"/>
  <c r="I1000" i="3"/>
  <c r="K1000" i="3" s="1"/>
  <c r="J1000" i="3"/>
  <c r="I1001" i="3"/>
  <c r="J1001" i="3"/>
  <c r="I1002" i="3"/>
  <c r="K1002" i="3" s="1"/>
  <c r="J1002" i="3"/>
  <c r="I1003" i="3"/>
  <c r="J1003" i="3"/>
  <c r="K1003" i="3" s="1"/>
  <c r="I1004" i="3"/>
  <c r="J1004" i="3"/>
  <c r="K1004" i="3"/>
  <c r="I1005" i="3"/>
  <c r="K1005" i="3" s="1"/>
  <c r="J1005" i="3"/>
  <c r="I1006" i="3"/>
  <c r="K1006" i="3" s="1"/>
  <c r="J1006" i="3"/>
  <c r="I1007" i="3"/>
  <c r="J1007" i="3"/>
  <c r="K1007" i="3"/>
  <c r="I1008" i="3"/>
  <c r="J1008" i="3"/>
  <c r="K1008" i="3"/>
  <c r="I1009" i="3"/>
  <c r="K1009" i="3" s="1"/>
  <c r="J1009" i="3"/>
  <c r="I1010" i="3"/>
  <c r="J1010" i="3"/>
  <c r="K1010" i="3"/>
  <c r="I1011" i="3"/>
  <c r="J1011" i="3"/>
  <c r="K1011" i="3"/>
  <c r="I1012" i="3"/>
  <c r="K1012" i="3" s="1"/>
  <c r="J1012" i="3"/>
  <c r="I1013" i="3"/>
  <c r="J1013" i="3"/>
  <c r="I1014" i="3"/>
  <c r="J1014" i="3"/>
  <c r="K1014" i="3"/>
  <c r="I1015" i="3"/>
  <c r="J1015" i="3"/>
  <c r="K1015" i="3" s="1"/>
  <c r="I1016" i="3"/>
  <c r="K1016" i="3" s="1"/>
  <c r="J1016" i="3"/>
  <c r="I1017" i="3"/>
  <c r="J1017" i="3"/>
  <c r="I1018" i="3"/>
  <c r="K1018" i="3" s="1"/>
  <c r="J1018" i="3"/>
  <c r="I1019" i="3"/>
  <c r="J1019" i="3"/>
  <c r="K1019" i="3" s="1"/>
  <c r="I1020" i="3"/>
  <c r="J1020" i="3"/>
  <c r="K1020" i="3"/>
  <c r="I1021" i="3"/>
  <c r="K1021" i="3" s="1"/>
  <c r="J1021" i="3"/>
  <c r="I1022" i="3"/>
  <c r="K1022" i="3" s="1"/>
  <c r="J1022" i="3"/>
  <c r="I1023" i="3"/>
  <c r="J1023" i="3"/>
  <c r="K1023" i="3"/>
  <c r="I1024" i="3"/>
  <c r="J1024" i="3"/>
  <c r="K1024" i="3"/>
  <c r="I1025" i="3"/>
  <c r="K1025" i="3" s="1"/>
  <c r="J1025" i="3"/>
  <c r="I1026" i="3"/>
  <c r="J1026" i="3"/>
  <c r="K1026" i="3"/>
  <c r="I1027" i="3"/>
  <c r="J1027" i="3"/>
  <c r="K1027" i="3"/>
  <c r="I1028" i="3"/>
  <c r="K1028" i="3" s="1"/>
  <c r="J1028" i="3"/>
  <c r="I1029" i="3"/>
  <c r="J1029" i="3"/>
  <c r="I1030" i="3"/>
  <c r="J1030" i="3"/>
  <c r="K1030" i="3"/>
  <c r="I1031" i="3"/>
  <c r="J1031" i="3"/>
  <c r="K1031" i="3" s="1"/>
  <c r="I1032" i="3"/>
  <c r="K1032" i="3" s="1"/>
  <c r="J1032" i="3"/>
  <c r="I1033" i="3"/>
  <c r="J1033" i="3"/>
  <c r="I1034" i="3"/>
  <c r="K1034" i="3" s="1"/>
  <c r="J1034" i="3"/>
  <c r="I1035" i="3"/>
  <c r="J1035" i="3"/>
  <c r="K1035" i="3" s="1"/>
  <c r="I1036" i="3"/>
  <c r="J1036" i="3"/>
  <c r="K1036" i="3"/>
  <c r="I1037" i="3"/>
  <c r="K1037" i="3" s="1"/>
  <c r="J1037" i="3"/>
  <c r="I1038" i="3"/>
  <c r="K1038" i="3" s="1"/>
  <c r="J1038" i="3"/>
  <c r="I1039" i="3"/>
  <c r="J1039" i="3"/>
  <c r="K1039" i="3"/>
  <c r="I1040" i="3"/>
  <c r="J1040" i="3"/>
  <c r="K1040" i="3"/>
  <c r="I1041" i="3"/>
  <c r="K1041" i="3" s="1"/>
  <c r="J1041" i="3"/>
  <c r="I1042" i="3"/>
  <c r="J1042" i="3"/>
  <c r="K1042" i="3"/>
  <c r="I1043" i="3"/>
  <c r="J1043" i="3"/>
  <c r="K1043" i="3"/>
  <c r="I1044" i="3"/>
  <c r="K1044" i="3" s="1"/>
  <c r="J1044" i="3"/>
  <c r="I1045" i="3"/>
  <c r="J1045" i="3"/>
  <c r="I1046" i="3"/>
  <c r="J1046" i="3"/>
  <c r="K1046" i="3"/>
  <c r="I1047" i="3"/>
  <c r="J1047" i="3"/>
  <c r="K1047" i="3" s="1"/>
  <c r="I1048" i="3"/>
  <c r="K1048" i="3" s="1"/>
  <c r="J1048" i="3"/>
  <c r="I1049" i="3"/>
  <c r="J1049" i="3"/>
  <c r="I1050" i="3"/>
  <c r="K1050" i="3" s="1"/>
  <c r="J1050" i="3"/>
  <c r="I1051" i="3"/>
  <c r="J1051" i="3"/>
  <c r="K1051" i="3" s="1"/>
  <c r="I1052" i="3"/>
  <c r="J1052" i="3"/>
  <c r="K1052" i="3"/>
  <c r="I1053" i="3"/>
  <c r="K1053" i="3" s="1"/>
  <c r="J1053" i="3"/>
  <c r="I1054" i="3"/>
  <c r="K1054" i="3" s="1"/>
  <c r="J1054" i="3"/>
  <c r="I1055" i="3"/>
  <c r="J1055" i="3"/>
  <c r="K1055" i="3"/>
  <c r="I1056" i="3"/>
  <c r="J1056" i="3"/>
  <c r="K1056" i="3"/>
  <c r="I1057" i="3"/>
  <c r="K1057" i="3" s="1"/>
  <c r="J1057" i="3"/>
  <c r="I1058" i="3"/>
  <c r="J1058" i="3"/>
  <c r="K1058" i="3"/>
  <c r="I1059" i="3"/>
  <c r="J1059" i="3"/>
  <c r="K1059" i="3"/>
  <c r="I1060" i="3"/>
  <c r="K1060" i="3" s="1"/>
  <c r="J1060" i="3"/>
  <c r="I1061" i="3"/>
  <c r="J1061" i="3"/>
  <c r="I1062" i="3"/>
  <c r="J1062" i="3"/>
  <c r="K1062" i="3"/>
  <c r="I1063" i="3"/>
  <c r="J1063" i="3"/>
  <c r="K1063" i="3" s="1"/>
  <c r="I1064" i="3"/>
  <c r="K1064" i="3" s="1"/>
  <c r="J1064" i="3"/>
  <c r="I1065" i="3"/>
  <c r="J1065" i="3"/>
  <c r="I1066" i="3"/>
  <c r="K1066" i="3" s="1"/>
  <c r="J1066" i="3"/>
  <c r="I1067" i="3"/>
  <c r="J1067" i="3"/>
  <c r="K1067" i="3" s="1"/>
  <c r="I1068" i="3"/>
  <c r="J1068" i="3"/>
  <c r="K1068" i="3"/>
  <c r="I1069" i="3"/>
  <c r="K1069" i="3" s="1"/>
  <c r="J1069" i="3"/>
  <c r="I1070" i="3"/>
  <c r="K1070" i="3" s="1"/>
  <c r="J1070" i="3"/>
  <c r="I1071" i="3"/>
  <c r="J1071" i="3"/>
  <c r="K1071" i="3"/>
  <c r="I1072" i="3"/>
  <c r="J1072" i="3"/>
  <c r="K1072" i="3"/>
  <c r="I1073" i="3"/>
  <c r="K1073" i="3" s="1"/>
  <c r="J1073" i="3"/>
  <c r="I1074" i="3"/>
  <c r="J1074" i="3"/>
  <c r="K1074" i="3"/>
  <c r="I1075" i="3"/>
  <c r="J1075" i="3"/>
  <c r="K1075" i="3"/>
  <c r="I1076" i="3"/>
  <c r="K1076" i="3" s="1"/>
  <c r="J1076" i="3"/>
  <c r="I1077" i="3"/>
  <c r="J1077" i="3"/>
  <c r="I1078" i="3"/>
  <c r="J1078" i="3"/>
  <c r="K1078" i="3"/>
  <c r="I1079" i="3"/>
  <c r="J1079" i="3"/>
  <c r="K1079" i="3" s="1"/>
  <c r="I1080" i="3"/>
  <c r="K1080" i="3" s="1"/>
  <c r="J1080" i="3"/>
  <c r="I1081" i="3"/>
  <c r="J1081" i="3"/>
  <c r="I1082" i="3"/>
  <c r="K1082" i="3" s="1"/>
  <c r="J1082" i="3"/>
  <c r="I1083" i="3"/>
  <c r="J1083" i="3"/>
  <c r="K1083" i="3" s="1"/>
  <c r="I1084" i="3"/>
  <c r="J1084" i="3"/>
  <c r="K1084" i="3"/>
  <c r="I1085" i="3"/>
  <c r="K1085" i="3" s="1"/>
  <c r="J1085" i="3"/>
  <c r="I1086" i="3"/>
  <c r="K1086" i="3" s="1"/>
  <c r="J1086" i="3"/>
  <c r="I1087" i="3"/>
  <c r="J1087" i="3"/>
  <c r="K1087" i="3"/>
  <c r="I1088" i="3"/>
  <c r="J1088" i="3"/>
  <c r="K1088" i="3"/>
  <c r="I1089" i="3"/>
  <c r="J1089" i="3"/>
  <c r="K1089" i="3"/>
  <c r="I1090" i="3"/>
  <c r="K1090" i="3" s="1"/>
  <c r="J1090" i="3"/>
  <c r="I1091" i="3"/>
  <c r="J1091" i="3"/>
  <c r="K1091" i="3"/>
  <c r="I1092" i="3"/>
  <c r="J1092" i="3"/>
  <c r="K1092" i="3"/>
  <c r="I1093" i="3"/>
  <c r="K1093" i="3" s="1"/>
  <c r="J1093" i="3"/>
  <c r="I1094" i="3"/>
  <c r="J1094" i="3"/>
  <c r="K1094" i="3"/>
  <c r="I1095" i="3"/>
  <c r="J1095" i="3"/>
  <c r="K1095" i="3"/>
  <c r="I1096" i="3"/>
  <c r="K1096" i="3" s="1"/>
  <c r="J1096" i="3"/>
  <c r="I1097" i="3"/>
  <c r="J1097" i="3"/>
  <c r="I1098" i="3"/>
  <c r="J1098" i="3"/>
  <c r="K1098" i="3"/>
  <c r="I1099" i="3"/>
  <c r="J1099" i="3"/>
  <c r="K1099" i="3" s="1"/>
  <c r="I1100" i="3"/>
  <c r="K1100" i="3" s="1"/>
  <c r="J1100" i="3"/>
  <c r="I1101" i="3"/>
  <c r="J1101" i="3"/>
  <c r="I1102" i="3"/>
  <c r="K1102" i="3" s="1"/>
  <c r="J1102" i="3"/>
  <c r="I1103" i="3"/>
  <c r="J1103" i="3"/>
  <c r="K1103" i="3" s="1"/>
  <c r="I1104" i="3"/>
  <c r="J1104" i="3"/>
  <c r="K1104" i="3"/>
  <c r="I1105" i="3"/>
  <c r="K1105" i="3" s="1"/>
  <c r="J1105" i="3"/>
  <c r="I1106" i="3"/>
  <c r="K1106" i="3" s="1"/>
  <c r="J1106" i="3"/>
  <c r="I1107" i="3"/>
  <c r="J1107" i="3"/>
  <c r="K1107" i="3"/>
  <c r="I1108" i="3"/>
  <c r="J1108" i="3"/>
  <c r="K1108" i="3"/>
  <c r="I1109" i="3"/>
  <c r="K1109" i="3" s="1"/>
  <c r="J1109" i="3"/>
  <c r="I1110" i="3"/>
  <c r="J1110" i="3"/>
  <c r="K1110" i="3"/>
  <c r="I1111" i="3"/>
  <c r="J1111" i="3"/>
  <c r="K1111" i="3"/>
  <c r="I1112" i="3"/>
  <c r="K1112" i="3" s="1"/>
  <c r="J1112" i="3"/>
  <c r="I1113" i="3"/>
  <c r="J1113" i="3"/>
  <c r="I1114" i="3"/>
  <c r="J1114" i="3"/>
  <c r="K1114" i="3"/>
  <c r="I1115" i="3"/>
  <c r="J1115" i="3"/>
  <c r="K1115" i="3" s="1"/>
  <c r="I1116" i="3"/>
  <c r="K1116" i="3" s="1"/>
  <c r="J1116" i="3"/>
  <c r="I1117" i="3"/>
  <c r="J1117" i="3"/>
  <c r="I1118" i="3"/>
  <c r="K1118" i="3" s="1"/>
  <c r="J1118" i="3"/>
  <c r="I1119" i="3"/>
  <c r="K1119" i="3" s="1"/>
  <c r="J1119" i="3"/>
  <c r="I1120" i="3"/>
  <c r="J1120" i="3"/>
  <c r="K1120" i="3"/>
  <c r="I1121" i="3"/>
  <c r="J1121" i="3"/>
  <c r="K1121" i="3"/>
  <c r="I1122" i="3"/>
  <c r="K1122" i="3" s="1"/>
  <c r="J1122" i="3"/>
  <c r="I1123" i="3"/>
  <c r="K1123" i="3" s="1"/>
  <c r="J1123" i="3"/>
  <c r="I1124" i="3"/>
  <c r="J1124" i="3"/>
  <c r="K1124" i="3"/>
  <c r="I1125" i="3"/>
  <c r="J1125" i="3"/>
  <c r="K1125" i="3"/>
  <c r="I1126" i="3"/>
  <c r="K1126" i="3" s="1"/>
  <c r="J1126" i="3"/>
  <c r="I1127" i="3"/>
  <c r="K1127" i="3" s="1"/>
  <c r="J1127" i="3"/>
  <c r="I1128" i="3"/>
  <c r="J1128" i="3"/>
  <c r="K1128" i="3"/>
  <c r="I1129" i="3"/>
  <c r="J1129" i="3"/>
  <c r="K1129" i="3"/>
  <c r="I1130" i="3"/>
  <c r="K1130" i="3" s="1"/>
  <c r="J1130" i="3"/>
  <c r="I1131" i="3"/>
  <c r="K1131" i="3" s="1"/>
  <c r="J1131" i="3"/>
  <c r="I1132" i="3"/>
  <c r="J1132" i="3"/>
  <c r="K1132" i="3"/>
  <c r="I1133" i="3"/>
  <c r="J1133" i="3"/>
  <c r="K1133" i="3"/>
  <c r="I1134" i="3"/>
  <c r="K1134" i="3" s="1"/>
  <c r="J1134" i="3"/>
  <c r="I1135" i="3"/>
  <c r="K1135" i="3" s="1"/>
  <c r="J1135" i="3"/>
  <c r="I1136" i="3"/>
  <c r="J1136" i="3"/>
  <c r="K1136" i="3"/>
  <c r="I1137" i="3"/>
  <c r="J1137" i="3"/>
  <c r="K1137" i="3"/>
  <c r="I1138" i="3"/>
  <c r="K1138" i="3" s="1"/>
  <c r="J1138" i="3"/>
  <c r="I1139" i="3"/>
  <c r="K1139" i="3" s="1"/>
  <c r="J1139" i="3"/>
  <c r="I1140" i="3"/>
  <c r="J1140" i="3"/>
  <c r="K1140" i="3"/>
  <c r="I1141" i="3"/>
  <c r="J1141" i="3"/>
  <c r="K1141" i="3"/>
  <c r="I1142" i="3"/>
  <c r="K1142" i="3" s="1"/>
  <c r="J1142" i="3"/>
  <c r="I1143" i="3"/>
  <c r="K1143" i="3" s="1"/>
  <c r="J1143" i="3"/>
  <c r="I1144" i="3"/>
  <c r="J1144" i="3"/>
  <c r="K1144" i="3"/>
  <c r="I1145" i="3"/>
  <c r="J1145" i="3"/>
  <c r="K1145" i="3"/>
  <c r="I1146" i="3"/>
  <c r="K1146" i="3" s="1"/>
  <c r="J1146" i="3"/>
  <c r="I1147" i="3"/>
  <c r="K1147" i="3" s="1"/>
  <c r="J1147" i="3"/>
  <c r="I1148" i="3"/>
  <c r="J1148" i="3"/>
  <c r="K1148" i="3"/>
  <c r="I1149" i="3"/>
  <c r="J1149" i="3"/>
  <c r="K1149" i="3"/>
  <c r="I1150" i="3"/>
  <c r="K1150" i="3" s="1"/>
  <c r="J1150" i="3"/>
  <c r="I1151" i="3"/>
  <c r="K1151" i="3" s="1"/>
  <c r="J1151" i="3"/>
  <c r="I1152" i="3"/>
  <c r="J1152" i="3"/>
  <c r="K1152" i="3"/>
  <c r="I1153" i="3"/>
  <c r="J1153" i="3"/>
  <c r="K1153" i="3"/>
  <c r="I1154" i="3"/>
  <c r="K1154" i="3" s="1"/>
  <c r="J1154" i="3"/>
  <c r="I1155" i="3"/>
  <c r="K1155" i="3" s="1"/>
  <c r="J1155" i="3"/>
  <c r="I1156" i="3"/>
  <c r="J1156" i="3"/>
  <c r="K1156" i="3"/>
  <c r="I1157" i="3"/>
  <c r="J1157" i="3"/>
  <c r="K1157" i="3"/>
  <c r="I1158" i="3"/>
  <c r="K1158" i="3" s="1"/>
  <c r="J1158" i="3"/>
  <c r="I1159" i="3"/>
  <c r="K1159" i="3" s="1"/>
  <c r="J1159" i="3"/>
  <c r="I1160" i="3"/>
  <c r="J1160" i="3"/>
  <c r="K1160" i="3"/>
  <c r="I1161" i="3"/>
  <c r="J1161" i="3"/>
  <c r="K1161" i="3"/>
  <c r="I1162" i="3"/>
  <c r="K1162" i="3" s="1"/>
  <c r="J1162" i="3"/>
  <c r="I1163" i="3"/>
  <c r="K1163" i="3" s="1"/>
  <c r="J1163" i="3"/>
  <c r="I1164" i="3"/>
  <c r="J1164" i="3"/>
  <c r="K1164" i="3"/>
  <c r="I1165" i="3"/>
  <c r="J1165" i="3"/>
  <c r="K1165" i="3"/>
  <c r="I1166" i="3"/>
  <c r="K1166" i="3" s="1"/>
  <c r="J1166" i="3"/>
  <c r="I1167" i="3"/>
  <c r="K1167" i="3" s="1"/>
  <c r="J1167" i="3"/>
  <c r="I1168" i="3"/>
  <c r="J1168" i="3"/>
  <c r="K1168" i="3"/>
  <c r="I1169" i="3"/>
  <c r="J1169" i="3"/>
  <c r="K1169" i="3"/>
  <c r="I1170" i="3"/>
  <c r="K1170" i="3" s="1"/>
  <c r="J1170" i="3"/>
  <c r="I1171" i="3"/>
  <c r="K1171" i="3" s="1"/>
  <c r="J1171" i="3"/>
  <c r="I1172" i="3"/>
  <c r="J1172" i="3"/>
  <c r="K1172" i="3"/>
  <c r="I1173" i="3"/>
  <c r="J1173" i="3"/>
  <c r="K1173" i="3"/>
  <c r="I1174" i="3"/>
  <c r="K1174" i="3" s="1"/>
  <c r="J1174" i="3"/>
  <c r="I1175" i="3"/>
  <c r="K1175" i="3" s="1"/>
  <c r="J1175" i="3"/>
  <c r="I1176" i="3"/>
  <c r="J1176" i="3"/>
  <c r="K1176" i="3"/>
  <c r="I1177" i="3"/>
  <c r="J1177" i="3"/>
  <c r="K1177" i="3"/>
  <c r="I1178" i="3"/>
  <c r="K1178" i="3" s="1"/>
  <c r="J1178" i="3"/>
  <c r="I1179" i="3"/>
  <c r="K1179" i="3" s="1"/>
  <c r="J1179" i="3"/>
  <c r="I1180" i="3"/>
  <c r="J1180" i="3"/>
  <c r="K1180" i="3"/>
  <c r="I1181" i="3"/>
  <c r="J1181" i="3"/>
  <c r="K1181" i="3"/>
  <c r="I1182" i="3"/>
  <c r="K1182" i="3" s="1"/>
  <c r="J1182" i="3"/>
  <c r="I1183" i="3"/>
  <c r="K1183" i="3" s="1"/>
  <c r="J1183" i="3"/>
  <c r="I1184" i="3"/>
  <c r="J1184" i="3"/>
  <c r="K1184" i="3"/>
  <c r="I1185" i="3"/>
  <c r="J1185" i="3"/>
  <c r="K1185" i="3"/>
  <c r="I1186" i="3"/>
  <c r="K1186" i="3" s="1"/>
  <c r="J1186" i="3"/>
  <c r="I1187" i="3"/>
  <c r="K1187" i="3" s="1"/>
  <c r="J1187" i="3"/>
  <c r="I1188" i="3"/>
  <c r="J1188" i="3"/>
  <c r="K1188" i="3"/>
  <c r="I1189" i="3"/>
  <c r="J1189" i="3"/>
  <c r="K1189" i="3"/>
  <c r="I1190" i="3"/>
  <c r="K1190" i="3" s="1"/>
  <c r="J1190" i="3"/>
  <c r="I1191" i="3"/>
  <c r="K1191" i="3" s="1"/>
  <c r="J1191" i="3"/>
  <c r="I1192" i="3"/>
  <c r="J1192" i="3"/>
  <c r="K1192" i="3"/>
  <c r="I1193" i="3"/>
  <c r="J1193" i="3"/>
  <c r="K1193" i="3"/>
  <c r="I1194" i="3"/>
  <c r="K1194" i="3" s="1"/>
  <c r="J1194" i="3"/>
  <c r="I1195" i="3"/>
  <c r="K1195" i="3" s="1"/>
  <c r="J1195" i="3"/>
  <c r="I1196" i="3"/>
  <c r="J1196" i="3"/>
  <c r="K1196" i="3"/>
  <c r="I1197" i="3"/>
  <c r="K1197" i="3" s="1"/>
  <c r="J1197" i="3"/>
  <c r="I1198" i="3"/>
  <c r="J1198" i="3"/>
  <c r="K1198" i="3"/>
  <c r="I1199" i="3"/>
  <c r="J1199" i="3"/>
  <c r="K1199" i="3" s="1"/>
  <c r="I1200" i="3"/>
  <c r="J1200" i="3"/>
  <c r="K1200" i="3"/>
  <c r="I1201" i="3"/>
  <c r="J1201" i="3"/>
  <c r="K1201" i="3"/>
  <c r="I1202" i="3"/>
  <c r="K1202" i="3" s="1"/>
  <c r="J1202" i="3"/>
  <c r="I1203" i="3"/>
  <c r="J1203" i="3"/>
  <c r="K1203" i="3" s="1"/>
  <c r="I2" i="3"/>
  <c r="J2" i="3"/>
  <c r="I3" i="3"/>
  <c r="K3" i="3" s="1"/>
  <c r="J3" i="3"/>
  <c r="I4" i="3"/>
  <c r="J4" i="3"/>
  <c r="K4" i="3" s="1"/>
  <c r="I5" i="3"/>
  <c r="J5" i="3"/>
  <c r="K5" i="3"/>
  <c r="I6" i="3"/>
  <c r="K6" i="3" s="1"/>
  <c r="J6" i="3"/>
  <c r="K1" i="3"/>
  <c r="J1" i="3"/>
  <c r="I1" i="3"/>
  <c r="Q2" i="1"/>
  <c r="S2" i="1" s="1"/>
  <c r="T2" i="1" s="1"/>
  <c r="R2" i="1"/>
  <c r="Q3" i="1"/>
  <c r="R3" i="1"/>
  <c r="S3" i="1" s="1"/>
  <c r="Q4" i="1"/>
  <c r="S4" i="1" s="1"/>
  <c r="R4" i="1"/>
  <c r="Q5" i="1"/>
  <c r="R5" i="1"/>
  <c r="S5" i="1" s="1"/>
  <c r="Q6" i="1"/>
  <c r="S6" i="1" s="1"/>
  <c r="R6" i="1"/>
  <c r="Q7" i="1"/>
  <c r="R7" i="1"/>
  <c r="S7" i="1" s="1"/>
  <c r="Q8" i="1"/>
  <c r="S8" i="1" s="1"/>
  <c r="R8" i="1"/>
  <c r="Q9" i="1"/>
  <c r="R9" i="1"/>
  <c r="S9" i="1" s="1"/>
  <c r="Q10" i="1"/>
  <c r="S10" i="1" s="1"/>
  <c r="R10" i="1"/>
  <c r="Q11" i="1"/>
  <c r="R11" i="1"/>
  <c r="S11" i="1" s="1"/>
  <c r="Q12" i="1"/>
  <c r="S12" i="1" s="1"/>
  <c r="R12" i="1"/>
  <c r="Q13" i="1"/>
  <c r="R13" i="1"/>
  <c r="S13" i="1" s="1"/>
  <c r="Q14" i="1"/>
  <c r="S14" i="1" s="1"/>
  <c r="R14" i="1"/>
  <c r="Q15" i="1"/>
  <c r="R15" i="1"/>
  <c r="S15" i="1" s="1"/>
  <c r="Q16" i="1"/>
  <c r="S16" i="1" s="1"/>
  <c r="R16" i="1"/>
  <c r="Q17" i="1"/>
  <c r="R17" i="1"/>
  <c r="S17" i="1" s="1"/>
  <c r="Q18" i="1"/>
  <c r="S18" i="1" s="1"/>
  <c r="R18" i="1"/>
  <c r="Q19" i="1"/>
  <c r="R19" i="1"/>
  <c r="S19" i="1" s="1"/>
  <c r="Q20" i="1"/>
  <c r="S20" i="1" s="1"/>
  <c r="R20" i="1"/>
  <c r="Q21" i="1"/>
  <c r="R21" i="1"/>
  <c r="S21" i="1" s="1"/>
  <c r="Q22" i="1"/>
  <c r="S22" i="1" s="1"/>
  <c r="R22" i="1"/>
  <c r="Q23" i="1"/>
  <c r="R23" i="1"/>
  <c r="S23" i="1" s="1"/>
  <c r="Q24" i="1"/>
  <c r="S24" i="1" s="1"/>
  <c r="R24" i="1"/>
  <c r="Q25" i="1"/>
  <c r="R25" i="1"/>
  <c r="S25" i="1" s="1"/>
  <c r="Q26" i="1"/>
  <c r="S26" i="1" s="1"/>
  <c r="R26" i="1"/>
  <c r="Q27" i="1"/>
  <c r="R27" i="1"/>
  <c r="Q28" i="1"/>
  <c r="R28" i="1"/>
  <c r="Q29" i="1"/>
  <c r="R29" i="1"/>
  <c r="Q30" i="1"/>
  <c r="R30" i="1"/>
  <c r="Q31" i="1"/>
  <c r="R31" i="1"/>
  <c r="Q32" i="1"/>
  <c r="R32" i="1"/>
  <c r="Q33" i="1"/>
  <c r="R33" i="1"/>
  <c r="Q44" i="1"/>
  <c r="R44" i="1"/>
  <c r="S44" i="1" s="1"/>
  <c r="Q45" i="1"/>
  <c r="R45" i="1"/>
  <c r="Q46" i="1"/>
  <c r="S46" i="1" s="1"/>
  <c r="R46" i="1"/>
  <c r="Q47" i="1"/>
  <c r="R47" i="1"/>
  <c r="Q48" i="1"/>
  <c r="R48" i="1"/>
  <c r="S48" i="1"/>
  <c r="Q49" i="1"/>
  <c r="R49" i="1"/>
  <c r="S49" i="1"/>
  <c r="Q50" i="1"/>
  <c r="R50" i="1"/>
  <c r="S50" i="1" s="1"/>
  <c r="Q51" i="1"/>
  <c r="R51" i="1"/>
  <c r="Q52" i="1"/>
  <c r="S52" i="1" s="1"/>
  <c r="R52" i="1"/>
  <c r="Q53" i="1"/>
  <c r="R53" i="1"/>
  <c r="Q54" i="1"/>
  <c r="S54" i="1" s="1"/>
  <c r="R54" i="1"/>
  <c r="Q55" i="1"/>
  <c r="S55" i="1" s="1"/>
  <c r="R55" i="1"/>
  <c r="Q56" i="1"/>
  <c r="R56" i="1"/>
  <c r="S56" i="1"/>
  <c r="Q59" i="1"/>
  <c r="R59" i="1"/>
  <c r="Q60" i="1"/>
  <c r="S60" i="1" s="1"/>
  <c r="R60" i="1"/>
  <c r="Q61" i="1"/>
  <c r="R61" i="1"/>
  <c r="Q62" i="1"/>
  <c r="R62" i="1"/>
  <c r="S62" i="1"/>
  <c r="Q63" i="1"/>
  <c r="R63" i="1"/>
  <c r="Q64" i="1"/>
  <c r="R64" i="1"/>
  <c r="S64" i="1" s="1"/>
  <c r="Q65" i="1"/>
  <c r="R65" i="1"/>
  <c r="Q66" i="1"/>
  <c r="S66" i="1" s="1"/>
  <c r="R66" i="1"/>
  <c r="Q67" i="1"/>
  <c r="R67" i="1"/>
  <c r="Q68" i="1"/>
  <c r="S68" i="1" s="1"/>
  <c r="R68" i="1"/>
  <c r="Q70" i="1"/>
  <c r="R70" i="1"/>
  <c r="S70" i="1" s="1"/>
  <c r="Q72" i="1"/>
  <c r="S72" i="1" s="1"/>
  <c r="R72" i="1"/>
  <c r="Q79" i="1"/>
  <c r="R79" i="1"/>
  <c r="Q80" i="1"/>
  <c r="S80" i="1" s="1"/>
  <c r="R80" i="1"/>
  <c r="Q81" i="1"/>
  <c r="R81" i="1"/>
  <c r="Q82" i="1"/>
  <c r="S82" i="1" s="1"/>
  <c r="R82" i="1"/>
  <c r="Q87" i="1"/>
  <c r="S87" i="1" s="1"/>
  <c r="R87" i="1"/>
  <c r="Q88" i="1"/>
  <c r="R88" i="1"/>
  <c r="S88" i="1"/>
  <c r="Q89" i="1"/>
  <c r="S89" i="1" s="1"/>
  <c r="R89" i="1"/>
  <c r="Q90" i="1"/>
  <c r="R90" i="1"/>
  <c r="S90" i="1" s="1"/>
  <c r="Q91" i="1"/>
  <c r="R91" i="1"/>
  <c r="Q99" i="1"/>
  <c r="R99" i="1"/>
  <c r="Q101" i="1"/>
  <c r="R101" i="1"/>
  <c r="Q102" i="1"/>
  <c r="S102" i="1" s="1"/>
  <c r="R102" i="1"/>
  <c r="Q105" i="1"/>
  <c r="S105" i="1" s="1"/>
  <c r="R105" i="1"/>
  <c r="Q106" i="1"/>
  <c r="R106" i="1"/>
  <c r="S106" i="1" s="1"/>
  <c r="Q107" i="1"/>
  <c r="R107" i="1"/>
  <c r="Q109" i="1"/>
  <c r="R109" i="1"/>
  <c r="Q110" i="1"/>
  <c r="S110" i="1" s="1"/>
  <c r="R110" i="1"/>
  <c r="Q112" i="1"/>
  <c r="R112" i="1"/>
  <c r="S112" i="1" s="1"/>
  <c r="Q113" i="1"/>
  <c r="R113" i="1"/>
  <c r="Q114" i="1"/>
  <c r="S114" i="1" s="1"/>
  <c r="R114" i="1"/>
  <c r="Q122" i="1"/>
  <c r="S122" i="1" s="1"/>
  <c r="R122" i="1"/>
  <c r="Q123" i="1"/>
  <c r="R123" i="1"/>
  <c r="Q124" i="1"/>
  <c r="S124" i="1" s="1"/>
  <c r="R124" i="1"/>
  <c r="Q126" i="1"/>
  <c r="R126" i="1"/>
  <c r="S126" i="1" s="1"/>
  <c r="Q127" i="1"/>
  <c r="R127" i="1"/>
  <c r="S127" i="1"/>
  <c r="Q128" i="1"/>
  <c r="S128" i="1" s="1"/>
  <c r="R128" i="1"/>
  <c r="Q129" i="1"/>
  <c r="R129" i="1"/>
  <c r="Q130" i="1"/>
  <c r="R130" i="1"/>
  <c r="S130" i="1"/>
  <c r="Q131" i="1"/>
  <c r="R131" i="1"/>
  <c r="Q137" i="1"/>
  <c r="R137" i="1"/>
  <c r="Q139" i="1"/>
  <c r="R139" i="1"/>
  <c r="Q140" i="1"/>
  <c r="S140" i="1" s="1"/>
  <c r="R140" i="1"/>
  <c r="Q141" i="1"/>
  <c r="R141" i="1"/>
  <c r="Q142" i="1"/>
  <c r="R142" i="1"/>
  <c r="S142" i="1"/>
  <c r="Q143" i="1"/>
  <c r="R143" i="1"/>
  <c r="Q146" i="1"/>
  <c r="R146" i="1"/>
  <c r="Q147" i="1"/>
  <c r="S147" i="1" s="1"/>
  <c r="R147" i="1"/>
  <c r="Q151" i="1"/>
  <c r="S151" i="1" s="1"/>
  <c r="R151" i="1"/>
  <c r="Q152" i="1"/>
  <c r="R152" i="1"/>
  <c r="S152" i="1"/>
  <c r="Q153" i="1"/>
  <c r="S153" i="1" s="1"/>
  <c r="R153" i="1"/>
  <c r="Q155" i="1"/>
  <c r="R155" i="1"/>
  <c r="S155" i="1"/>
  <c r="Q156" i="1"/>
  <c r="S156" i="1" s="1"/>
  <c r="R156" i="1"/>
  <c r="Q157" i="1"/>
  <c r="R157" i="1"/>
  <c r="S157" i="1" s="1"/>
  <c r="Q158" i="1"/>
  <c r="S158" i="1" s="1"/>
  <c r="R158" i="1"/>
  <c r="Q161" i="1"/>
  <c r="R161" i="1"/>
  <c r="Q165" i="1"/>
  <c r="R165" i="1"/>
  <c r="Q166" i="1"/>
  <c r="R166" i="1"/>
  <c r="Q167" i="1"/>
  <c r="S167" i="1" s="1"/>
  <c r="R167" i="1"/>
  <c r="Q168" i="1"/>
  <c r="R168" i="1"/>
  <c r="S168" i="1"/>
  <c r="Q169" i="1"/>
  <c r="S169" i="1" s="1"/>
  <c r="R169" i="1"/>
  <c r="Q170" i="1"/>
  <c r="R170" i="1"/>
  <c r="S170" i="1"/>
  <c r="Q171" i="1"/>
  <c r="R171" i="1"/>
  <c r="S171" i="1"/>
  <c r="Q172" i="1"/>
  <c r="S172" i="1" s="1"/>
  <c r="R172" i="1"/>
  <c r="Q173" i="1"/>
  <c r="R173" i="1"/>
  <c r="S173" i="1" s="1"/>
  <c r="Q174" i="1"/>
  <c r="R174" i="1"/>
  <c r="Q175" i="1"/>
  <c r="S175" i="1" s="1"/>
  <c r="R175" i="1"/>
  <c r="Q176" i="1"/>
  <c r="R176" i="1"/>
  <c r="Q177" i="1"/>
  <c r="S177" i="1" s="1"/>
  <c r="R177" i="1"/>
  <c r="Q178" i="1"/>
  <c r="S178" i="1" s="1"/>
  <c r="R178" i="1"/>
  <c r="Q179" i="1"/>
  <c r="R179" i="1"/>
  <c r="S179" i="1"/>
  <c r="Q180" i="1"/>
  <c r="S180" i="1" s="1"/>
  <c r="R180" i="1"/>
  <c r="Q181" i="1"/>
  <c r="R181" i="1"/>
  <c r="S181" i="1" s="1"/>
  <c r="Q182" i="1"/>
  <c r="R182" i="1"/>
  <c r="Q183" i="1"/>
  <c r="S183" i="1" s="1"/>
  <c r="R183" i="1"/>
  <c r="Q184" i="1"/>
  <c r="R184" i="1"/>
  <c r="Q185" i="1"/>
  <c r="S185" i="1" s="1"/>
  <c r="R185" i="1"/>
  <c r="Q186" i="1"/>
  <c r="S186" i="1" s="1"/>
  <c r="R186" i="1"/>
  <c r="Q187" i="1"/>
  <c r="R187" i="1"/>
  <c r="S187" i="1"/>
  <c r="Q188" i="1"/>
  <c r="S188" i="1" s="1"/>
  <c r="R188" i="1"/>
  <c r="Q189" i="1"/>
  <c r="R189" i="1"/>
  <c r="S189" i="1" s="1"/>
  <c r="Q190" i="1"/>
  <c r="R190" i="1"/>
  <c r="Q192" i="1"/>
  <c r="R192" i="1"/>
  <c r="Q193" i="1"/>
  <c r="S193" i="1" s="1"/>
  <c r="R193" i="1"/>
  <c r="Q194" i="1"/>
  <c r="S194" i="1" s="1"/>
  <c r="R194" i="1"/>
  <c r="Q195" i="1"/>
  <c r="R195" i="1"/>
  <c r="S195" i="1"/>
  <c r="Q196" i="1"/>
  <c r="S196" i="1" s="1"/>
  <c r="R196" i="1"/>
  <c r="Q197" i="1"/>
  <c r="R197" i="1"/>
  <c r="S197" i="1" s="1"/>
  <c r="Q198" i="1"/>
  <c r="R198" i="1"/>
  <c r="Q204" i="1"/>
  <c r="R204" i="1"/>
  <c r="Q205" i="1"/>
  <c r="S205" i="1" s="1"/>
  <c r="R205" i="1"/>
  <c r="Q206" i="1"/>
  <c r="S206" i="1" s="1"/>
  <c r="R206" i="1"/>
  <c r="Q207" i="1"/>
  <c r="R207" i="1"/>
  <c r="S207" i="1"/>
  <c r="Q208" i="1"/>
  <c r="R208" i="1"/>
  <c r="S208" i="1"/>
  <c r="Q213" i="1"/>
  <c r="S213" i="1" s="1"/>
  <c r="R213" i="1"/>
  <c r="Q214" i="1"/>
  <c r="R214" i="1"/>
  <c r="Q215" i="1"/>
  <c r="S215" i="1" s="1"/>
  <c r="R215" i="1"/>
  <c r="Q216" i="1"/>
  <c r="S216" i="1" s="1"/>
  <c r="R216" i="1"/>
  <c r="Q217" i="1"/>
  <c r="R217" i="1"/>
  <c r="S217" i="1"/>
  <c r="Q218" i="1"/>
  <c r="S218" i="1" s="1"/>
  <c r="R218" i="1"/>
  <c r="Q219" i="1"/>
  <c r="R219" i="1"/>
  <c r="S219" i="1" s="1"/>
  <c r="Q220" i="1"/>
  <c r="R220" i="1"/>
  <c r="Q221" i="1"/>
  <c r="S221" i="1" s="1"/>
  <c r="R221" i="1"/>
  <c r="Q223" i="1"/>
  <c r="R223" i="1"/>
  <c r="S223" i="1"/>
  <c r="Q224" i="1"/>
  <c r="S224" i="1" s="1"/>
  <c r="R224" i="1"/>
  <c r="Q225" i="1"/>
  <c r="R225" i="1"/>
  <c r="S225" i="1" s="1"/>
  <c r="Q226" i="1"/>
  <c r="R226" i="1"/>
  <c r="Q227" i="1"/>
  <c r="S227" i="1" s="1"/>
  <c r="R227" i="1"/>
  <c r="Q228" i="1"/>
  <c r="R228" i="1"/>
  <c r="Q229" i="1"/>
  <c r="S229" i="1" s="1"/>
  <c r="R229" i="1"/>
  <c r="Q230" i="1"/>
  <c r="S230" i="1" s="1"/>
  <c r="R230" i="1"/>
  <c r="Q231" i="1"/>
  <c r="R231" i="1"/>
  <c r="S231" i="1"/>
  <c r="Q232" i="1"/>
  <c r="S232" i="1" s="1"/>
  <c r="R232" i="1"/>
  <c r="Q233" i="1"/>
  <c r="R233" i="1"/>
  <c r="S233" i="1" s="1"/>
  <c r="Q234" i="1"/>
  <c r="R234" i="1"/>
  <c r="Q235" i="1"/>
  <c r="S235" i="1" s="1"/>
  <c r="R235" i="1"/>
  <c r="Q236" i="1"/>
  <c r="R236" i="1"/>
  <c r="Q238" i="1"/>
  <c r="S238" i="1" s="1"/>
  <c r="R238" i="1"/>
  <c r="Q239" i="1"/>
  <c r="R239" i="1"/>
  <c r="S239" i="1"/>
  <c r="Q240" i="1"/>
  <c r="S240" i="1" s="1"/>
  <c r="R240" i="1"/>
  <c r="Q241" i="1"/>
  <c r="R241" i="1"/>
  <c r="S241" i="1" s="1"/>
  <c r="Q242" i="1"/>
  <c r="R242" i="1"/>
  <c r="Q243" i="1"/>
  <c r="S243" i="1" s="1"/>
  <c r="R243" i="1"/>
  <c r="Q245" i="1"/>
  <c r="R245" i="1"/>
  <c r="S245" i="1"/>
  <c r="Q247" i="1"/>
  <c r="S247" i="1" s="1"/>
  <c r="R247" i="1"/>
  <c r="Q249" i="1"/>
  <c r="R249" i="1"/>
  <c r="S249" i="1"/>
  <c r="Q250" i="1"/>
  <c r="S250" i="1" s="1"/>
  <c r="R250" i="1"/>
  <c r="Q251" i="1"/>
  <c r="R251" i="1"/>
  <c r="S251" i="1"/>
  <c r="Q252" i="1"/>
  <c r="R252" i="1"/>
  <c r="Q253" i="1"/>
  <c r="S253" i="1" s="1"/>
  <c r="R253" i="1"/>
  <c r="Q257" i="1"/>
  <c r="S257" i="1" s="1"/>
  <c r="R257" i="1"/>
  <c r="Q258" i="1"/>
  <c r="R258" i="1"/>
  <c r="Q259" i="1"/>
  <c r="S259" i="1" s="1"/>
  <c r="R259" i="1"/>
  <c r="Q260" i="1"/>
  <c r="S260" i="1" s="1"/>
  <c r="R260" i="1"/>
  <c r="Q261" i="1"/>
  <c r="R261" i="1"/>
  <c r="S261" i="1"/>
  <c r="Q262" i="1"/>
  <c r="S262" i="1" s="1"/>
  <c r="R262" i="1"/>
  <c r="Q263" i="1"/>
  <c r="R263" i="1"/>
  <c r="S263" i="1" s="1"/>
  <c r="Q264" i="1"/>
  <c r="R264" i="1"/>
  <c r="Q265" i="1"/>
  <c r="S265" i="1" s="1"/>
  <c r="R265" i="1"/>
  <c r="Q266" i="1"/>
  <c r="R266" i="1"/>
  <c r="Q267" i="1"/>
  <c r="S267" i="1" s="1"/>
  <c r="R267" i="1"/>
  <c r="Q268" i="1"/>
  <c r="S268" i="1" s="1"/>
  <c r="R268" i="1"/>
  <c r="Q269" i="1"/>
  <c r="R269" i="1"/>
  <c r="S269" i="1"/>
  <c r="Q270" i="1"/>
  <c r="S270" i="1" s="1"/>
  <c r="R270" i="1"/>
  <c r="Q271" i="1"/>
  <c r="R271" i="1"/>
  <c r="S271" i="1"/>
  <c r="Q272" i="1"/>
  <c r="R272" i="1"/>
  <c r="Q273" i="1"/>
  <c r="R273" i="1"/>
  <c r="S273" i="1"/>
  <c r="Q274" i="1"/>
  <c r="R274" i="1"/>
  <c r="Q275" i="1"/>
  <c r="S275" i="1" s="1"/>
  <c r="R275" i="1"/>
  <c r="Q276" i="1"/>
  <c r="S276" i="1" s="1"/>
  <c r="R276" i="1"/>
  <c r="Q277" i="1"/>
  <c r="R277" i="1"/>
  <c r="S277" i="1"/>
  <c r="Q278" i="1"/>
  <c r="S278" i="1" s="1"/>
  <c r="R278" i="1"/>
  <c r="Q279" i="1"/>
  <c r="R279" i="1"/>
  <c r="S279" i="1" s="1"/>
  <c r="Q285" i="1"/>
  <c r="S285" i="1" s="1"/>
  <c r="R285" i="1"/>
  <c r="Q288" i="1"/>
  <c r="R288" i="1"/>
  <c r="S288" i="1"/>
  <c r="Q289" i="1"/>
  <c r="S289" i="1" s="1"/>
  <c r="R289" i="1"/>
  <c r="Q291" i="1"/>
  <c r="R291" i="1"/>
  <c r="Q292" i="1"/>
  <c r="S292" i="1" s="1"/>
  <c r="R292" i="1"/>
  <c r="Q293" i="1"/>
  <c r="R293" i="1"/>
  <c r="Q294" i="1"/>
  <c r="R294" i="1"/>
  <c r="Q295" i="1"/>
  <c r="S295" i="1" s="1"/>
  <c r="R295" i="1"/>
  <c r="Q296" i="1"/>
  <c r="R296" i="1"/>
  <c r="S296" i="1" s="1"/>
  <c r="Q297" i="1"/>
  <c r="R297" i="1"/>
  <c r="Q298" i="1"/>
  <c r="S298" i="1" s="1"/>
  <c r="R298" i="1"/>
  <c r="Q299" i="1"/>
  <c r="R299" i="1"/>
  <c r="S299" i="1" s="1"/>
  <c r="Q300" i="1"/>
  <c r="S300" i="1" s="1"/>
  <c r="R300" i="1"/>
  <c r="Q301" i="1"/>
  <c r="R301" i="1"/>
  <c r="S301" i="1"/>
  <c r="Q302" i="1"/>
  <c r="R302" i="1"/>
  <c r="Q303" i="1"/>
  <c r="R303" i="1"/>
  <c r="Q304" i="1"/>
  <c r="R304" i="1"/>
  <c r="S304" i="1" s="1"/>
  <c r="Q307" i="1"/>
  <c r="R307" i="1"/>
  <c r="Q310" i="1"/>
  <c r="R310" i="1"/>
  <c r="S310" i="1" s="1"/>
  <c r="Q311" i="1"/>
  <c r="R311" i="1"/>
  <c r="Q314" i="1"/>
  <c r="R314" i="1"/>
  <c r="S314" i="1" s="1"/>
  <c r="Q315" i="1"/>
  <c r="R315" i="1"/>
  <c r="Q323" i="1"/>
  <c r="S323" i="1" s="1"/>
  <c r="R323" i="1"/>
  <c r="Q329" i="1"/>
  <c r="R329" i="1"/>
  <c r="Q330" i="1"/>
  <c r="R330" i="1"/>
  <c r="S330" i="1" s="1"/>
  <c r="Q331" i="1"/>
  <c r="R331" i="1"/>
  <c r="Q332" i="1"/>
  <c r="R332" i="1"/>
  <c r="S332" i="1" s="1"/>
  <c r="Q342" i="1"/>
  <c r="R342" i="1"/>
  <c r="Q346" i="1"/>
  <c r="R346" i="1"/>
  <c r="S346" i="1" s="1"/>
  <c r="Q347" i="1"/>
  <c r="R347" i="1"/>
  <c r="S347" i="1" s="1"/>
  <c r="Q349" i="1"/>
  <c r="S349" i="1" s="1"/>
  <c r="R349" i="1"/>
  <c r="Q352" i="1"/>
  <c r="R352" i="1"/>
  <c r="Q358" i="1"/>
  <c r="R358" i="1"/>
  <c r="Q362" i="1"/>
  <c r="R362" i="1"/>
  <c r="Q363" i="1"/>
  <c r="S363" i="1" s="1"/>
  <c r="R363" i="1"/>
  <c r="Q364" i="1"/>
  <c r="R364" i="1"/>
  <c r="Q365" i="1"/>
  <c r="R365" i="1"/>
  <c r="S365" i="1" s="1"/>
  <c r="Q366" i="1"/>
  <c r="R366" i="1"/>
  <c r="Q367" i="1"/>
  <c r="R367" i="1"/>
  <c r="S367" i="1"/>
  <c r="Q371" i="1"/>
  <c r="R371" i="1"/>
  <c r="S371" i="1"/>
  <c r="Q372" i="1"/>
  <c r="R372" i="1"/>
  <c r="Q373" i="1"/>
  <c r="R373" i="1"/>
  <c r="Q374" i="1"/>
  <c r="R374" i="1"/>
  <c r="Q375" i="1"/>
  <c r="R375" i="1"/>
  <c r="Q384" i="1"/>
  <c r="R384" i="1"/>
  <c r="Q387" i="1"/>
  <c r="R387" i="1"/>
  <c r="Q388" i="1"/>
  <c r="R388" i="1"/>
  <c r="Q389" i="1"/>
  <c r="R389" i="1"/>
  <c r="S389" i="1"/>
  <c r="Q390" i="1"/>
  <c r="R390" i="1"/>
  <c r="Q392" i="1"/>
  <c r="R392" i="1"/>
  <c r="Q393" i="1"/>
  <c r="S393" i="1" s="1"/>
  <c r="R393" i="1"/>
  <c r="Q394" i="1"/>
  <c r="R394" i="1"/>
  <c r="Q395" i="1"/>
  <c r="R395" i="1"/>
  <c r="Q396" i="1"/>
  <c r="R396" i="1"/>
  <c r="Q397" i="1"/>
  <c r="R397" i="1"/>
  <c r="S397" i="1"/>
  <c r="Q399" i="1"/>
  <c r="R399" i="1"/>
  <c r="Q401" i="1"/>
  <c r="R401" i="1"/>
  <c r="S401" i="1"/>
  <c r="Q402" i="1"/>
  <c r="R402" i="1"/>
  <c r="Q403" i="1"/>
  <c r="R403" i="1"/>
  <c r="S403" i="1"/>
  <c r="Q406" i="1"/>
  <c r="R406" i="1"/>
  <c r="Q407" i="1"/>
  <c r="R407" i="1"/>
  <c r="S407" i="1"/>
  <c r="Q408" i="1"/>
  <c r="R408" i="1"/>
  <c r="Q410" i="1"/>
  <c r="S410" i="1" s="1"/>
  <c r="R410" i="1"/>
  <c r="Q412" i="1"/>
  <c r="R412" i="1"/>
  <c r="Q413" i="1"/>
  <c r="S413" i="1" s="1"/>
  <c r="R413" i="1"/>
  <c r="Q414" i="1"/>
  <c r="R414" i="1"/>
  <c r="Q415" i="1"/>
  <c r="S415" i="1" s="1"/>
  <c r="R415" i="1"/>
  <c r="Q416" i="1"/>
  <c r="R416" i="1"/>
  <c r="Q417" i="1"/>
  <c r="R417" i="1"/>
  <c r="S417" i="1"/>
  <c r="Q419" i="1"/>
  <c r="R419" i="1"/>
  <c r="Q420" i="1"/>
  <c r="R420" i="1"/>
  <c r="Q421" i="1"/>
  <c r="S421" i="1" s="1"/>
  <c r="R421" i="1"/>
  <c r="Q422" i="1"/>
  <c r="R422" i="1"/>
  <c r="Q423" i="1"/>
  <c r="R423" i="1"/>
  <c r="S423" i="1"/>
  <c r="Q424" i="1"/>
  <c r="R424" i="1"/>
  <c r="Q425" i="1"/>
  <c r="R425" i="1"/>
  <c r="S425" i="1"/>
  <c r="Q426" i="1"/>
  <c r="R426" i="1"/>
  <c r="S426" i="1"/>
  <c r="Q427" i="1"/>
  <c r="S427" i="1" s="1"/>
  <c r="R427" i="1"/>
  <c r="Q428" i="1"/>
  <c r="R428" i="1"/>
  <c r="Q429" i="1"/>
  <c r="R429" i="1"/>
  <c r="S429" i="1"/>
  <c r="Q430" i="1"/>
  <c r="R430" i="1"/>
  <c r="Q433" i="1"/>
  <c r="S433" i="1" s="1"/>
  <c r="R433" i="1"/>
  <c r="Q434" i="1"/>
  <c r="R434" i="1"/>
  <c r="Q435" i="1"/>
  <c r="R435" i="1"/>
  <c r="Q438" i="1"/>
  <c r="R438" i="1"/>
  <c r="Q440" i="1"/>
  <c r="R440" i="1"/>
  <c r="Q441" i="1"/>
  <c r="R441" i="1"/>
  <c r="S441" i="1"/>
  <c r="Q442" i="1"/>
  <c r="S442" i="1" s="1"/>
  <c r="R442" i="1"/>
  <c r="Q443" i="1"/>
  <c r="R443" i="1"/>
  <c r="S443" i="1"/>
  <c r="Q447" i="1"/>
  <c r="R447" i="1"/>
  <c r="S447" i="1"/>
  <c r="Q448" i="1"/>
  <c r="R448" i="1"/>
  <c r="Q449" i="1"/>
  <c r="R449" i="1"/>
  <c r="Q451" i="1"/>
  <c r="R451" i="1"/>
  <c r="S451" i="1" s="1"/>
  <c r="Q452" i="1"/>
  <c r="R452" i="1"/>
  <c r="Q453" i="1"/>
  <c r="S453" i="1" s="1"/>
  <c r="R453" i="1"/>
  <c r="Q454" i="1"/>
  <c r="R454" i="1"/>
  <c r="Q455" i="1"/>
  <c r="R455" i="1"/>
  <c r="Q456" i="1"/>
  <c r="R456" i="1"/>
  <c r="Q457" i="1"/>
  <c r="R457" i="1"/>
  <c r="S457" i="1"/>
  <c r="Q458" i="1"/>
  <c r="R458" i="1"/>
  <c r="Q461" i="1"/>
  <c r="S461" i="1" s="1"/>
  <c r="R461" i="1"/>
  <c r="Q462" i="1"/>
  <c r="R462" i="1"/>
  <c r="Q463" i="1"/>
  <c r="S463" i="1" s="1"/>
  <c r="R463" i="1"/>
  <c r="Q464" i="1"/>
  <c r="R464" i="1"/>
  <c r="Q465" i="1"/>
  <c r="R465" i="1"/>
  <c r="S465" i="1"/>
  <c r="Q466" i="1"/>
  <c r="S466" i="1" s="1"/>
  <c r="R466" i="1"/>
  <c r="Q467" i="1"/>
  <c r="R467" i="1"/>
  <c r="S467" i="1"/>
  <c r="Q468" i="1"/>
  <c r="R468" i="1"/>
  <c r="Q469" i="1"/>
  <c r="R469" i="1"/>
  <c r="Q472" i="1"/>
  <c r="R472" i="1"/>
  <c r="Q475" i="1"/>
  <c r="S475" i="1" s="1"/>
  <c r="R475" i="1"/>
  <c r="Q477" i="1"/>
  <c r="R477" i="1"/>
  <c r="S477" i="1" s="1"/>
  <c r="Q479" i="1"/>
  <c r="S479" i="1" s="1"/>
  <c r="R479" i="1"/>
  <c r="Q480" i="1"/>
  <c r="S480" i="1" s="1"/>
  <c r="R480" i="1"/>
  <c r="Q481" i="1"/>
  <c r="R481" i="1"/>
  <c r="S481" i="1"/>
  <c r="Q482" i="1"/>
  <c r="S482" i="1" s="1"/>
  <c r="R482" i="1"/>
  <c r="Q485" i="1"/>
  <c r="R485" i="1"/>
  <c r="Q486" i="1"/>
  <c r="R486" i="1"/>
  <c r="Q487" i="1"/>
  <c r="R487" i="1"/>
  <c r="S487" i="1"/>
  <c r="Q488" i="1"/>
  <c r="R488" i="1"/>
  <c r="Q491" i="1"/>
  <c r="R491" i="1"/>
  <c r="Q492" i="1"/>
  <c r="S492" i="1" s="1"/>
  <c r="R492" i="1"/>
  <c r="Q493" i="1"/>
  <c r="R493" i="1"/>
  <c r="S493" i="1"/>
  <c r="Q494" i="1"/>
  <c r="S494" i="1" s="1"/>
  <c r="R494" i="1"/>
  <c r="Q495" i="1"/>
  <c r="R495" i="1"/>
  <c r="S495" i="1" s="1"/>
  <c r="Q496" i="1"/>
  <c r="R496" i="1"/>
  <c r="Q498" i="1"/>
  <c r="R498" i="1"/>
  <c r="Q499" i="1"/>
  <c r="S499" i="1" s="1"/>
  <c r="R499" i="1"/>
  <c r="Q500" i="1"/>
  <c r="S500" i="1" s="1"/>
  <c r="R500" i="1"/>
  <c r="Q501" i="1"/>
  <c r="R501" i="1"/>
  <c r="S501" i="1"/>
  <c r="Q503" i="1"/>
  <c r="S503" i="1" s="1"/>
  <c r="R503" i="1"/>
  <c r="Q505" i="1"/>
  <c r="R505" i="1"/>
  <c r="Q506" i="1"/>
  <c r="S506" i="1" s="1"/>
  <c r="R506" i="1"/>
  <c r="Q507" i="1"/>
  <c r="S507" i="1" s="1"/>
  <c r="R507" i="1"/>
  <c r="Q508" i="1"/>
  <c r="R508" i="1"/>
  <c r="Q509" i="1"/>
  <c r="R509" i="1"/>
  <c r="Q510" i="1"/>
  <c r="R510" i="1"/>
  <c r="Q511" i="1"/>
  <c r="R511" i="1"/>
  <c r="S511" i="1"/>
  <c r="Q512" i="1"/>
  <c r="S512" i="1" s="1"/>
  <c r="R512" i="1"/>
  <c r="Q513" i="1"/>
  <c r="R513" i="1"/>
  <c r="S513" i="1"/>
  <c r="Q514" i="1"/>
  <c r="S514" i="1" s="1"/>
  <c r="R514" i="1"/>
  <c r="Q515" i="1"/>
  <c r="S515" i="1" s="1"/>
  <c r="R515" i="1"/>
  <c r="Q516" i="1"/>
  <c r="R516" i="1"/>
  <c r="Q517" i="1"/>
  <c r="S517" i="1" s="1"/>
  <c r="R517" i="1"/>
  <c r="Q519" i="1"/>
  <c r="R519" i="1"/>
  <c r="S519" i="1" s="1"/>
  <c r="Q521" i="1"/>
  <c r="R521" i="1"/>
  <c r="Q522" i="1"/>
  <c r="R522" i="1"/>
  <c r="Q523" i="1"/>
  <c r="S523" i="1" s="1"/>
  <c r="R523" i="1"/>
  <c r="Q524" i="1"/>
  <c r="S524" i="1" s="1"/>
  <c r="R524" i="1"/>
  <c r="Q525" i="1"/>
  <c r="R525" i="1"/>
  <c r="S525" i="1"/>
  <c r="Q529" i="1"/>
  <c r="R529" i="1"/>
  <c r="S529" i="1"/>
  <c r="Q531" i="1"/>
  <c r="S531" i="1" s="1"/>
  <c r="R531" i="1"/>
  <c r="Q533" i="1"/>
  <c r="R533" i="1"/>
  <c r="S533" i="1" s="1"/>
  <c r="Q535" i="1"/>
  <c r="R535" i="1"/>
  <c r="Q537" i="1"/>
  <c r="R537" i="1"/>
  <c r="S537" i="1"/>
  <c r="Q540" i="1"/>
  <c r="R540" i="1"/>
  <c r="Q542" i="1"/>
  <c r="R542" i="1"/>
  <c r="Q543" i="1"/>
  <c r="R543" i="1"/>
  <c r="S543" i="1"/>
  <c r="Q544" i="1"/>
  <c r="R544" i="1"/>
  <c r="Q546" i="1"/>
  <c r="R546" i="1"/>
  <c r="Q547" i="1"/>
  <c r="S547" i="1" s="1"/>
  <c r="R547" i="1"/>
  <c r="Q548" i="1"/>
  <c r="R548" i="1"/>
  <c r="Q556" i="1"/>
  <c r="R556" i="1"/>
  <c r="Q557" i="1"/>
  <c r="R557" i="1"/>
  <c r="Q558" i="1"/>
  <c r="S558" i="1" s="1"/>
  <c r="R558" i="1"/>
  <c r="Q559" i="1"/>
  <c r="R559" i="1"/>
  <c r="S559" i="1"/>
  <c r="Q560" i="1"/>
  <c r="S560" i="1" s="1"/>
  <c r="R560" i="1"/>
  <c r="Q561" i="1"/>
  <c r="R561" i="1"/>
  <c r="S561" i="1" s="1"/>
  <c r="Q562" i="1"/>
  <c r="S562" i="1" s="1"/>
  <c r="R562" i="1"/>
  <c r="Q563" i="1"/>
  <c r="S563" i="1" s="1"/>
  <c r="R563" i="1"/>
  <c r="Q564" i="1"/>
  <c r="R564" i="1"/>
  <c r="Q565" i="1"/>
  <c r="S565" i="1" s="1"/>
  <c r="R565" i="1"/>
  <c r="Q566" i="1"/>
  <c r="S566" i="1" s="1"/>
  <c r="R566" i="1"/>
  <c r="Q567" i="1"/>
  <c r="R567" i="1"/>
  <c r="S567" i="1"/>
  <c r="Q568" i="1"/>
  <c r="S568" i="1" s="1"/>
  <c r="R568" i="1"/>
  <c r="Q569" i="1"/>
  <c r="R569" i="1"/>
  <c r="S569" i="1" s="1"/>
  <c r="Q570" i="1"/>
  <c r="S570" i="1" s="1"/>
  <c r="R570" i="1"/>
  <c r="Q571" i="1"/>
  <c r="S571" i="1" s="1"/>
  <c r="R571" i="1"/>
  <c r="Q573" i="1"/>
  <c r="R573" i="1"/>
  <c r="S573" i="1"/>
  <c r="Q577" i="1"/>
  <c r="R577" i="1"/>
  <c r="S577" i="1"/>
  <c r="Q578" i="1"/>
  <c r="R578" i="1"/>
  <c r="Q579" i="1"/>
  <c r="R579" i="1"/>
  <c r="S579" i="1" s="1"/>
  <c r="Q580" i="1"/>
  <c r="R580" i="1"/>
  <c r="Q581" i="1"/>
  <c r="S581" i="1" s="1"/>
  <c r="R581" i="1"/>
  <c r="Q582" i="1"/>
  <c r="R582" i="1"/>
  <c r="Q583" i="1"/>
  <c r="S583" i="1" s="1"/>
  <c r="R583" i="1"/>
  <c r="Q584" i="1"/>
  <c r="R584" i="1"/>
  <c r="Q585" i="1"/>
  <c r="S585" i="1" s="1"/>
  <c r="R585" i="1"/>
  <c r="Q586" i="1"/>
  <c r="R586" i="1"/>
  <c r="Q587" i="1"/>
  <c r="R587" i="1"/>
  <c r="S587" i="1"/>
  <c r="Q588" i="1"/>
  <c r="R588" i="1"/>
  <c r="Q589" i="1"/>
  <c r="R589" i="1"/>
  <c r="S589" i="1" s="1"/>
  <c r="Q590" i="1"/>
  <c r="R590" i="1"/>
  <c r="Q591" i="1"/>
  <c r="R591" i="1"/>
  <c r="S591" i="1"/>
  <c r="Q592" i="1"/>
  <c r="R592" i="1"/>
  <c r="Q593" i="1"/>
  <c r="R593" i="1"/>
  <c r="S593" i="1"/>
  <c r="Q594" i="1"/>
  <c r="R594" i="1"/>
  <c r="S594" i="1"/>
  <c r="Q595" i="1"/>
  <c r="R595" i="1"/>
  <c r="S595" i="1" s="1"/>
  <c r="Q596" i="1"/>
  <c r="R596" i="1"/>
  <c r="S596" i="1"/>
  <c r="Q597" i="1"/>
  <c r="S597" i="1" s="1"/>
  <c r="R597" i="1"/>
  <c r="Q598" i="1"/>
  <c r="R598" i="1"/>
  <c r="S598" i="1"/>
  <c r="Q599" i="1"/>
  <c r="R599" i="1"/>
  <c r="S599" i="1"/>
  <c r="Q600" i="1"/>
  <c r="R600" i="1"/>
  <c r="S600" i="1"/>
  <c r="Q601" i="1"/>
  <c r="S601" i="1" s="1"/>
  <c r="R601" i="1"/>
  <c r="Q602" i="1"/>
  <c r="R602" i="1"/>
  <c r="Q603" i="1"/>
  <c r="R603" i="1"/>
  <c r="S603" i="1"/>
  <c r="Q604" i="1"/>
  <c r="R604" i="1"/>
  <c r="Q605" i="1"/>
  <c r="R605" i="1"/>
  <c r="S605" i="1" s="1"/>
  <c r="Q606" i="1"/>
  <c r="R606" i="1"/>
  <c r="Q607" i="1"/>
  <c r="S607" i="1" s="1"/>
  <c r="R607" i="1"/>
  <c r="Q608" i="1"/>
  <c r="R608" i="1"/>
  <c r="S608" i="1"/>
  <c r="Q609" i="1"/>
  <c r="R609" i="1"/>
  <c r="S609" i="1" s="1"/>
  <c r="Q610" i="1"/>
  <c r="S610" i="1" s="1"/>
  <c r="R610" i="1"/>
  <c r="Q611" i="1"/>
  <c r="R611" i="1"/>
  <c r="S611" i="1"/>
  <c r="Q612" i="1"/>
  <c r="R612" i="1"/>
  <c r="S612" i="1" s="1"/>
  <c r="Q613" i="1"/>
  <c r="R613" i="1"/>
  <c r="S613" i="1"/>
  <c r="Q614" i="1"/>
  <c r="R614" i="1"/>
  <c r="S614" i="1"/>
  <c r="Q615" i="1"/>
  <c r="R615" i="1"/>
  <c r="Q616" i="1"/>
  <c r="R616" i="1"/>
  <c r="Q617" i="1"/>
  <c r="R617" i="1"/>
  <c r="S617" i="1" s="1"/>
  <c r="Q618" i="1"/>
  <c r="S618" i="1" s="1"/>
  <c r="R618" i="1"/>
  <c r="Q619" i="1"/>
  <c r="R619" i="1"/>
  <c r="S619" i="1"/>
  <c r="Q620" i="1"/>
  <c r="R620" i="1"/>
  <c r="S620" i="1" s="1"/>
  <c r="Q621" i="1"/>
  <c r="R621" i="1"/>
  <c r="Q622" i="1"/>
  <c r="R622" i="1"/>
  <c r="S622" i="1" s="1"/>
  <c r="Q623" i="1"/>
  <c r="S623" i="1" s="1"/>
  <c r="R623" i="1"/>
  <c r="Q624" i="1"/>
  <c r="S624" i="1" s="1"/>
  <c r="R624" i="1"/>
  <c r="Q625" i="1"/>
  <c r="S625" i="1" s="1"/>
  <c r="R625" i="1"/>
  <c r="Q626" i="1"/>
  <c r="R626" i="1"/>
  <c r="Q627" i="1"/>
  <c r="R627" i="1"/>
  <c r="S627" i="1" s="1"/>
  <c r="Q628" i="1"/>
  <c r="R628" i="1"/>
  <c r="Q629" i="1"/>
  <c r="S629" i="1" s="1"/>
  <c r="R629" i="1"/>
  <c r="Q630" i="1"/>
  <c r="S630" i="1" s="1"/>
  <c r="R630" i="1"/>
  <c r="Q631" i="1"/>
  <c r="R631" i="1"/>
  <c r="Q632" i="1"/>
  <c r="R632" i="1"/>
  <c r="Q633" i="1"/>
  <c r="R633" i="1"/>
  <c r="S633" i="1"/>
  <c r="Q634" i="1"/>
  <c r="S634" i="1" s="1"/>
  <c r="R634" i="1"/>
  <c r="Q635" i="1"/>
  <c r="S635" i="1" s="1"/>
  <c r="R635" i="1"/>
  <c r="Q636" i="1"/>
  <c r="R636" i="1"/>
  <c r="S636" i="1" s="1"/>
  <c r="Q637" i="1"/>
  <c r="R637" i="1"/>
  <c r="Q638" i="1"/>
  <c r="R638" i="1"/>
  <c r="S638" i="1" s="1"/>
  <c r="Q639" i="1"/>
  <c r="R639" i="1"/>
  <c r="Q640" i="1"/>
  <c r="R640" i="1"/>
  <c r="S640" i="1"/>
  <c r="Q641" i="1"/>
  <c r="S641" i="1" s="1"/>
  <c r="R641" i="1"/>
  <c r="Q642" i="1"/>
  <c r="R642" i="1"/>
  <c r="Q643" i="1"/>
  <c r="S643" i="1" s="1"/>
  <c r="R643" i="1"/>
  <c r="Q644" i="1"/>
  <c r="R644" i="1"/>
  <c r="Q645" i="1"/>
  <c r="S645" i="1" s="1"/>
  <c r="R645" i="1"/>
  <c r="Q646" i="1"/>
  <c r="R646" i="1"/>
  <c r="Q647" i="1"/>
  <c r="R647" i="1"/>
  <c r="S647" i="1"/>
  <c r="Q648" i="1"/>
  <c r="R648" i="1"/>
  <c r="Q649" i="1"/>
  <c r="R649" i="1"/>
  <c r="S649" i="1"/>
  <c r="Q650" i="1"/>
  <c r="R650" i="1"/>
  <c r="Q651" i="1"/>
  <c r="S651" i="1" s="1"/>
  <c r="R651" i="1"/>
  <c r="Q652" i="1"/>
  <c r="R652" i="1"/>
  <c r="Q653" i="1"/>
  <c r="S653" i="1" s="1"/>
  <c r="R653" i="1"/>
  <c r="Q654" i="1"/>
  <c r="R654" i="1"/>
  <c r="Q655" i="1"/>
  <c r="S655" i="1" s="1"/>
  <c r="R655" i="1"/>
  <c r="Q656" i="1"/>
  <c r="R656" i="1"/>
  <c r="Q657" i="1"/>
  <c r="S657" i="1" s="1"/>
  <c r="R657" i="1"/>
  <c r="Q658" i="1"/>
  <c r="R658" i="1"/>
  <c r="S658" i="1"/>
  <c r="Q659" i="1"/>
  <c r="S659" i="1" s="1"/>
  <c r="R659" i="1"/>
  <c r="Q660" i="1"/>
  <c r="R660" i="1"/>
  <c r="S660" i="1"/>
  <c r="Q661" i="1"/>
  <c r="S661" i="1" s="1"/>
  <c r="R661" i="1"/>
  <c r="Q662" i="1"/>
  <c r="R662" i="1"/>
  <c r="Q663" i="1"/>
  <c r="S663" i="1" s="1"/>
  <c r="R663" i="1"/>
  <c r="Q664" i="1"/>
  <c r="R664" i="1"/>
  <c r="Q665" i="1"/>
  <c r="R665" i="1"/>
  <c r="S665" i="1"/>
  <c r="Q666" i="1"/>
  <c r="R666" i="1"/>
  <c r="S666" i="1" s="1"/>
  <c r="Q667" i="1"/>
  <c r="R667" i="1"/>
  <c r="Q668" i="1"/>
  <c r="R668" i="1"/>
  <c r="S668" i="1" s="1"/>
  <c r="Q669" i="1"/>
  <c r="R669" i="1"/>
  <c r="Q670" i="1"/>
  <c r="R670" i="1"/>
  <c r="S670" i="1" s="1"/>
  <c r="Q671" i="1"/>
  <c r="R671" i="1"/>
  <c r="Q672" i="1"/>
  <c r="R672" i="1"/>
  <c r="S672" i="1"/>
  <c r="Q673" i="1"/>
  <c r="R673" i="1"/>
  <c r="S673" i="1"/>
  <c r="Q674" i="1"/>
  <c r="R674" i="1"/>
  <c r="S674" i="1" s="1"/>
  <c r="Q675" i="1"/>
  <c r="R675" i="1"/>
  <c r="Q676" i="1"/>
  <c r="R676" i="1"/>
  <c r="S676" i="1" s="1"/>
  <c r="Q677" i="1"/>
  <c r="R677" i="1"/>
  <c r="Q678" i="1"/>
  <c r="R678" i="1"/>
  <c r="S678" i="1"/>
  <c r="Q679" i="1"/>
  <c r="R679" i="1"/>
  <c r="S679" i="1"/>
  <c r="Q680" i="1"/>
  <c r="R680" i="1"/>
  <c r="S680" i="1"/>
  <c r="Q681" i="1"/>
  <c r="S681" i="1" s="1"/>
  <c r="R681" i="1"/>
  <c r="Q682" i="1"/>
  <c r="R682" i="1"/>
  <c r="Q683" i="1"/>
  <c r="R683" i="1"/>
  <c r="S683" i="1"/>
  <c r="Q684" i="1"/>
  <c r="R684" i="1"/>
  <c r="S684" i="1" s="1"/>
  <c r="Q685" i="1"/>
  <c r="R685" i="1"/>
  <c r="Q686" i="1"/>
  <c r="R686" i="1"/>
  <c r="S686" i="1" s="1"/>
  <c r="Q687" i="1"/>
  <c r="R687" i="1"/>
  <c r="S687" i="1"/>
  <c r="Q688" i="1"/>
  <c r="R688" i="1"/>
  <c r="S688" i="1"/>
  <c r="Q689" i="1"/>
  <c r="R689" i="1"/>
  <c r="S689" i="1"/>
  <c r="Q690" i="1"/>
  <c r="R690" i="1"/>
  <c r="S690" i="1"/>
  <c r="Q691" i="1"/>
  <c r="R691" i="1"/>
  <c r="S691" i="1"/>
  <c r="Q692" i="1"/>
  <c r="R692" i="1"/>
  <c r="Q693" i="1"/>
  <c r="R693" i="1"/>
  <c r="S693" i="1"/>
  <c r="Q694" i="1"/>
  <c r="R694" i="1"/>
  <c r="S694" i="1"/>
  <c r="Q695" i="1"/>
  <c r="S695" i="1" s="1"/>
  <c r="R695" i="1"/>
  <c r="Q696" i="1"/>
  <c r="R696" i="1"/>
  <c r="S696" i="1"/>
  <c r="Q697" i="1"/>
  <c r="R697" i="1"/>
  <c r="S697" i="1"/>
  <c r="Q698" i="1"/>
  <c r="R698" i="1"/>
  <c r="S698" i="1"/>
  <c r="Q699" i="1"/>
  <c r="R699" i="1"/>
  <c r="S699" i="1"/>
  <c r="Q700" i="1"/>
  <c r="R700" i="1"/>
  <c r="S700" i="1"/>
  <c r="Q701" i="1"/>
  <c r="R701" i="1"/>
  <c r="Q702" i="1"/>
  <c r="R702" i="1"/>
  <c r="S702" i="1"/>
  <c r="Q703" i="1"/>
  <c r="S703" i="1" s="1"/>
  <c r="R703" i="1"/>
  <c r="Q704" i="1"/>
  <c r="R704" i="1"/>
  <c r="S704" i="1"/>
  <c r="Q705" i="1"/>
  <c r="R705" i="1"/>
  <c r="S705" i="1"/>
  <c r="Q706" i="1"/>
  <c r="R706" i="1"/>
  <c r="S706" i="1"/>
  <c r="Q707" i="1"/>
  <c r="R707" i="1"/>
  <c r="S707" i="1"/>
  <c r="Q708" i="1"/>
  <c r="R708" i="1"/>
  <c r="S708" i="1"/>
  <c r="Q709" i="1"/>
  <c r="R709" i="1"/>
  <c r="Q710" i="1"/>
  <c r="R710" i="1"/>
  <c r="S710" i="1"/>
  <c r="Q711" i="1"/>
  <c r="S711" i="1" s="1"/>
  <c r="R711" i="1"/>
  <c r="Q712" i="1"/>
  <c r="R712" i="1"/>
  <c r="Q713" i="1"/>
  <c r="R713" i="1"/>
  <c r="S713" i="1"/>
  <c r="Q714" i="1"/>
  <c r="R714" i="1"/>
  <c r="S714" i="1" s="1"/>
  <c r="Q715" i="1"/>
  <c r="R715" i="1"/>
  <c r="S715" i="1"/>
  <c r="Q716" i="1"/>
  <c r="R716" i="1"/>
  <c r="S716" i="1"/>
  <c r="Q717" i="1"/>
  <c r="R717" i="1"/>
  <c r="Q718" i="1"/>
  <c r="R718" i="1"/>
  <c r="S718" i="1" s="1"/>
  <c r="Q719" i="1"/>
  <c r="R719" i="1"/>
  <c r="Q720" i="1"/>
  <c r="R720" i="1"/>
  <c r="S720" i="1" s="1"/>
  <c r="Q721" i="1"/>
  <c r="R721" i="1"/>
  <c r="Q722" i="1"/>
  <c r="R722" i="1"/>
  <c r="S722" i="1" s="1"/>
  <c r="Q723" i="1"/>
  <c r="R723" i="1"/>
  <c r="Q724" i="1"/>
  <c r="R724" i="1"/>
  <c r="S724" i="1" s="1"/>
  <c r="Q725" i="1"/>
  <c r="R725" i="1"/>
  <c r="S725" i="1"/>
  <c r="Q726" i="1"/>
  <c r="R726" i="1"/>
  <c r="Q727" i="1"/>
  <c r="S727" i="1" s="1"/>
  <c r="R727" i="1"/>
  <c r="Q728" i="1"/>
  <c r="R728" i="1"/>
  <c r="Q729" i="1"/>
  <c r="R729" i="1"/>
  <c r="S729" i="1"/>
  <c r="Q730" i="1"/>
  <c r="R730" i="1"/>
  <c r="S730" i="1"/>
  <c r="Q731" i="1"/>
  <c r="R731" i="1"/>
  <c r="S731" i="1"/>
  <c r="Q732" i="1"/>
  <c r="R732" i="1"/>
  <c r="S732" i="1"/>
  <c r="Q733" i="1"/>
  <c r="R733" i="1"/>
  <c r="S733" i="1"/>
  <c r="Q734" i="1"/>
  <c r="R734" i="1"/>
  <c r="S734" i="1" s="1"/>
  <c r="Q735" i="1"/>
  <c r="R735" i="1"/>
  <c r="Q736" i="1"/>
  <c r="R736" i="1"/>
  <c r="S736" i="1" s="1"/>
  <c r="Q737" i="1"/>
  <c r="R737" i="1"/>
  <c r="Q738" i="1"/>
  <c r="R738" i="1"/>
  <c r="S738" i="1" s="1"/>
  <c r="Q739" i="1"/>
  <c r="R739" i="1"/>
  <c r="Q740" i="1"/>
  <c r="R740" i="1"/>
  <c r="S740" i="1" s="1"/>
  <c r="Q741" i="1"/>
  <c r="R741" i="1"/>
  <c r="Q742" i="1"/>
  <c r="R742" i="1"/>
  <c r="S742" i="1" s="1"/>
  <c r="Q743" i="1"/>
  <c r="R743" i="1"/>
  <c r="Q744" i="1"/>
  <c r="R744" i="1"/>
  <c r="S744" i="1" s="1"/>
  <c r="Q745" i="1"/>
  <c r="R745" i="1"/>
  <c r="Q746" i="1"/>
  <c r="R746" i="1"/>
  <c r="S746" i="1" s="1"/>
  <c r="Q747" i="1"/>
  <c r="R747" i="1"/>
  <c r="Q748" i="1"/>
  <c r="R748" i="1"/>
  <c r="S748" i="1" s="1"/>
  <c r="Q749" i="1"/>
  <c r="R749" i="1"/>
  <c r="S749" i="1"/>
  <c r="Q750" i="1"/>
  <c r="R750" i="1"/>
  <c r="S750" i="1"/>
  <c r="Q751" i="1"/>
  <c r="R751" i="1"/>
  <c r="Q752" i="1"/>
  <c r="R752" i="1"/>
  <c r="S752" i="1" s="1"/>
  <c r="Q753" i="1"/>
  <c r="R753" i="1"/>
  <c r="Q754" i="1"/>
  <c r="R754" i="1"/>
  <c r="S754" i="1" s="1"/>
  <c r="Q755" i="1"/>
  <c r="R755" i="1"/>
  <c r="S755" i="1"/>
  <c r="Q756" i="1"/>
  <c r="R756" i="1"/>
  <c r="S756" i="1"/>
  <c r="Q757" i="1"/>
  <c r="R757" i="1"/>
  <c r="S757" i="1"/>
  <c r="Q758" i="1"/>
  <c r="R758" i="1"/>
  <c r="Q759" i="1"/>
  <c r="S759" i="1" s="1"/>
  <c r="R759" i="1"/>
  <c r="Q760" i="1"/>
  <c r="R760" i="1"/>
  <c r="Q761" i="1"/>
  <c r="S761" i="1" s="1"/>
  <c r="R761" i="1"/>
  <c r="Q762" i="1"/>
  <c r="R762" i="1"/>
  <c r="Q763" i="1"/>
  <c r="S763" i="1" s="1"/>
  <c r="R763" i="1"/>
  <c r="Q764" i="1"/>
  <c r="R764" i="1"/>
  <c r="Q765" i="1"/>
  <c r="S765" i="1" s="1"/>
  <c r="R765" i="1"/>
  <c r="Q766" i="1"/>
  <c r="R766" i="1"/>
  <c r="S766" i="1"/>
  <c r="Q767" i="1"/>
  <c r="R767" i="1"/>
  <c r="Q768" i="1"/>
  <c r="R768" i="1"/>
  <c r="S768" i="1" s="1"/>
  <c r="Q769" i="1"/>
  <c r="R769" i="1"/>
  <c r="Q770" i="1"/>
  <c r="R770" i="1"/>
  <c r="S770" i="1" s="1"/>
  <c r="Q771" i="1"/>
  <c r="R771" i="1"/>
  <c r="S771" i="1"/>
  <c r="Q772" i="1"/>
  <c r="R772" i="1"/>
  <c r="Q773" i="1"/>
  <c r="S773" i="1" s="1"/>
  <c r="R773" i="1"/>
  <c r="Q774" i="1"/>
  <c r="R774" i="1"/>
  <c r="Q775" i="1"/>
  <c r="S775" i="1" s="1"/>
  <c r="R775" i="1"/>
  <c r="Q776" i="1"/>
  <c r="S776" i="1" s="1"/>
  <c r="R776" i="1"/>
  <c r="Q777" i="1"/>
  <c r="R777" i="1"/>
  <c r="Q778" i="1"/>
  <c r="R778" i="1"/>
  <c r="S778" i="1" s="1"/>
  <c r="Q779" i="1"/>
  <c r="S779" i="1" s="1"/>
  <c r="R779" i="1"/>
  <c r="Q780" i="1"/>
  <c r="S780" i="1" s="1"/>
  <c r="R780" i="1"/>
  <c r="Q781" i="1"/>
  <c r="R781" i="1"/>
  <c r="S781" i="1"/>
  <c r="Q782" i="1"/>
  <c r="R782" i="1"/>
  <c r="Q783" i="1"/>
  <c r="S783" i="1" s="1"/>
  <c r="R783" i="1"/>
  <c r="Q784" i="1"/>
  <c r="R784" i="1"/>
  <c r="S784" i="1"/>
  <c r="Q785" i="1"/>
  <c r="S785" i="1" s="1"/>
  <c r="R785" i="1"/>
  <c r="Q786" i="1"/>
  <c r="R786" i="1"/>
  <c r="S786" i="1"/>
  <c r="Q787" i="1"/>
  <c r="R787" i="1"/>
  <c r="Q788" i="1"/>
  <c r="S788" i="1" s="1"/>
  <c r="R788" i="1"/>
  <c r="Q789" i="1"/>
  <c r="S789" i="1" s="1"/>
  <c r="R789" i="1"/>
  <c r="Q790" i="1"/>
  <c r="S790" i="1" s="1"/>
  <c r="R790" i="1"/>
  <c r="Q791" i="1"/>
  <c r="R791" i="1"/>
  <c r="Q792" i="1"/>
  <c r="R792" i="1"/>
  <c r="S792" i="1" s="1"/>
  <c r="Q793" i="1"/>
  <c r="S793" i="1" s="1"/>
  <c r="R793" i="1"/>
  <c r="Q794" i="1"/>
  <c r="R794" i="1"/>
  <c r="S794" i="1"/>
  <c r="Q795" i="1"/>
  <c r="R795" i="1"/>
  <c r="Q796" i="1"/>
  <c r="R796" i="1"/>
  <c r="S796" i="1"/>
  <c r="Q797" i="1"/>
  <c r="R797" i="1"/>
  <c r="S797" i="1"/>
  <c r="Q798" i="1"/>
  <c r="R798" i="1"/>
  <c r="S798" i="1" s="1"/>
  <c r="Q799" i="1"/>
  <c r="S799" i="1" s="1"/>
  <c r="R799" i="1"/>
  <c r="Q800" i="1"/>
  <c r="S800" i="1" s="1"/>
  <c r="R800" i="1"/>
  <c r="Q801" i="1"/>
  <c r="R801" i="1"/>
  <c r="Q802" i="1"/>
  <c r="S802" i="1" s="1"/>
  <c r="R802" i="1"/>
  <c r="Q803" i="1"/>
  <c r="S803" i="1" s="1"/>
  <c r="R803" i="1"/>
  <c r="Q804" i="1"/>
  <c r="R804" i="1"/>
  <c r="S804" i="1"/>
  <c r="Q805" i="1"/>
  <c r="R805" i="1"/>
  <c r="Q806" i="1"/>
  <c r="R806" i="1"/>
  <c r="S806" i="1" s="1"/>
  <c r="Q807" i="1"/>
  <c r="S807" i="1" s="1"/>
  <c r="R807" i="1"/>
  <c r="Q808" i="1"/>
  <c r="R808" i="1"/>
  <c r="S808" i="1"/>
  <c r="Q809" i="1"/>
  <c r="R809" i="1"/>
  <c r="Q810" i="1"/>
  <c r="S810" i="1" s="1"/>
  <c r="R810" i="1"/>
  <c r="Q811" i="1"/>
  <c r="S811" i="1" s="1"/>
  <c r="R811" i="1"/>
  <c r="Q812" i="1"/>
  <c r="S812" i="1" s="1"/>
  <c r="R812" i="1"/>
  <c r="Q813" i="1"/>
  <c r="R813" i="1"/>
  <c r="Q814" i="1"/>
  <c r="R814" i="1"/>
  <c r="S814" i="1"/>
  <c r="Q815" i="1"/>
  <c r="S815" i="1" s="1"/>
  <c r="R815" i="1"/>
  <c r="Q816" i="1"/>
  <c r="R816" i="1"/>
  <c r="S816" i="1"/>
  <c r="Q817" i="1"/>
  <c r="R817" i="1"/>
  <c r="Q818" i="1"/>
  <c r="R818" i="1"/>
  <c r="Q819" i="1"/>
  <c r="S819" i="1" s="1"/>
  <c r="R819" i="1"/>
  <c r="Q820" i="1"/>
  <c r="R820" i="1"/>
  <c r="S820" i="1"/>
  <c r="Q821" i="1"/>
  <c r="S821" i="1" s="1"/>
  <c r="R821" i="1"/>
  <c r="Q822" i="1"/>
  <c r="R822" i="1"/>
  <c r="S822" i="1" s="1"/>
  <c r="Q823" i="1"/>
  <c r="S823" i="1" s="1"/>
  <c r="R823" i="1"/>
  <c r="Q824" i="1"/>
  <c r="S824" i="1" s="1"/>
  <c r="R824" i="1"/>
  <c r="Q825" i="1"/>
  <c r="R825" i="1"/>
  <c r="Q826" i="1"/>
  <c r="S826" i="1" s="1"/>
  <c r="R826" i="1"/>
  <c r="Q827" i="1"/>
  <c r="S827" i="1" s="1"/>
  <c r="R827" i="1"/>
  <c r="Q828" i="1"/>
  <c r="R828" i="1"/>
  <c r="S828" i="1"/>
  <c r="Q829" i="1"/>
  <c r="S829" i="1" s="1"/>
  <c r="R829" i="1"/>
  <c r="Q830" i="1"/>
  <c r="R830" i="1"/>
  <c r="S830" i="1" s="1"/>
  <c r="Q831" i="1"/>
  <c r="S831" i="1" s="1"/>
  <c r="R831" i="1"/>
  <c r="Q832" i="1"/>
  <c r="S832" i="1" s="1"/>
  <c r="R832" i="1"/>
  <c r="Q833" i="1"/>
  <c r="R833" i="1"/>
  <c r="Q834" i="1"/>
  <c r="S834" i="1" s="1"/>
  <c r="R834" i="1"/>
  <c r="Q835" i="1"/>
  <c r="R835" i="1"/>
  <c r="Q836" i="1"/>
  <c r="S836" i="1" s="1"/>
  <c r="R836" i="1"/>
  <c r="Q837" i="1"/>
  <c r="S837" i="1" s="1"/>
  <c r="R837" i="1"/>
  <c r="Q838" i="1"/>
  <c r="R838" i="1"/>
  <c r="S838" i="1"/>
  <c r="Q839" i="1"/>
  <c r="S839" i="1" s="1"/>
  <c r="R839" i="1"/>
  <c r="Q840" i="1"/>
  <c r="R840" i="1"/>
  <c r="S840" i="1" s="1"/>
  <c r="Q841" i="1"/>
  <c r="R841" i="1"/>
  <c r="Q842" i="1"/>
  <c r="S842" i="1" s="1"/>
  <c r="R842" i="1"/>
  <c r="Q843" i="1"/>
  <c r="S843" i="1" s="1"/>
  <c r="R843" i="1"/>
  <c r="Q844" i="1"/>
  <c r="S844" i="1" s="1"/>
  <c r="R844" i="1"/>
  <c r="Q845" i="1"/>
  <c r="R845" i="1"/>
  <c r="Q846" i="1"/>
  <c r="R846" i="1"/>
  <c r="S846" i="1" s="1"/>
  <c r="Q847" i="1"/>
  <c r="R847" i="1"/>
  <c r="S847" i="1"/>
  <c r="Q848" i="1"/>
  <c r="R848" i="1"/>
  <c r="Q849" i="1"/>
  <c r="S849" i="1" s="1"/>
  <c r="R849" i="1"/>
  <c r="Q850" i="1"/>
  <c r="R850" i="1"/>
  <c r="S850" i="1"/>
  <c r="Q851" i="1"/>
  <c r="S851" i="1" s="1"/>
  <c r="R851" i="1"/>
  <c r="Q852" i="1"/>
  <c r="R852" i="1"/>
  <c r="S852" i="1" s="1"/>
  <c r="Q853" i="1"/>
  <c r="S853" i="1" s="1"/>
  <c r="R853" i="1"/>
  <c r="Q854" i="1"/>
  <c r="S854" i="1" s="1"/>
  <c r="R854" i="1"/>
  <c r="Q855" i="1"/>
  <c r="R855" i="1"/>
  <c r="Q856" i="1"/>
  <c r="S856" i="1" s="1"/>
  <c r="R856" i="1"/>
  <c r="Q857" i="1"/>
  <c r="S857" i="1" s="1"/>
  <c r="R857" i="1"/>
  <c r="Q858" i="1"/>
  <c r="R858" i="1"/>
  <c r="S858" i="1"/>
  <c r="Q859" i="1"/>
  <c r="S859" i="1" s="1"/>
  <c r="R859" i="1"/>
  <c r="Q860" i="1"/>
  <c r="R860" i="1"/>
  <c r="S860" i="1" s="1"/>
  <c r="Q861" i="1"/>
  <c r="S861" i="1" s="1"/>
  <c r="R861" i="1"/>
  <c r="Q862" i="1"/>
  <c r="S862" i="1" s="1"/>
  <c r="R862" i="1"/>
  <c r="Q863" i="1"/>
  <c r="R863" i="1"/>
  <c r="S863" i="1"/>
  <c r="Q864" i="1"/>
  <c r="R864" i="1"/>
  <c r="S864" i="1"/>
  <c r="Q865" i="1"/>
  <c r="S865" i="1" s="1"/>
  <c r="R865" i="1"/>
  <c r="Q866" i="1"/>
  <c r="R866" i="1"/>
  <c r="S866" i="1" s="1"/>
  <c r="Q867" i="1"/>
  <c r="S867" i="1" s="1"/>
  <c r="R867" i="1"/>
  <c r="Q868" i="1"/>
  <c r="S868" i="1" s="1"/>
  <c r="R868" i="1"/>
  <c r="Q869" i="1"/>
  <c r="R869" i="1"/>
  <c r="Q870" i="1"/>
  <c r="S870" i="1" s="1"/>
  <c r="R870" i="1"/>
  <c r="Q871" i="1"/>
  <c r="R871" i="1"/>
  <c r="Q872" i="1"/>
  <c r="S872" i="1" s="1"/>
  <c r="R872" i="1"/>
  <c r="Q873" i="1"/>
  <c r="S873" i="1" s="1"/>
  <c r="R873" i="1"/>
  <c r="Q874" i="1"/>
  <c r="R874" i="1"/>
  <c r="S874" i="1"/>
  <c r="Q875" i="1"/>
  <c r="S875" i="1" s="1"/>
  <c r="R875" i="1"/>
  <c r="Q876" i="1"/>
  <c r="R876" i="1"/>
  <c r="S876" i="1" s="1"/>
  <c r="Q877" i="1"/>
  <c r="R877" i="1"/>
  <c r="Q878" i="1"/>
  <c r="S878" i="1" s="1"/>
  <c r="R878" i="1"/>
  <c r="Q879" i="1"/>
  <c r="S879" i="1" s="1"/>
  <c r="R879" i="1"/>
  <c r="Q880" i="1"/>
  <c r="S880" i="1" s="1"/>
  <c r="R880" i="1"/>
  <c r="Q881" i="1"/>
  <c r="R881" i="1"/>
  <c r="Q882" i="1"/>
  <c r="R882" i="1"/>
  <c r="S882" i="1"/>
  <c r="Q883" i="1"/>
  <c r="S883" i="1" s="1"/>
  <c r="R883" i="1"/>
  <c r="Q884" i="1"/>
  <c r="R884" i="1"/>
  <c r="S884" i="1"/>
  <c r="Q885" i="1"/>
  <c r="R885" i="1"/>
  <c r="Q886" i="1"/>
  <c r="R886" i="1"/>
  <c r="Q887" i="1"/>
  <c r="S887" i="1" s="1"/>
  <c r="R887" i="1"/>
  <c r="Q888" i="1"/>
  <c r="R888" i="1"/>
  <c r="S888" i="1"/>
  <c r="Q889" i="1"/>
  <c r="S889" i="1" s="1"/>
  <c r="R889" i="1"/>
  <c r="Q890" i="1"/>
  <c r="R890" i="1"/>
  <c r="S890" i="1" s="1"/>
  <c r="Q891" i="1"/>
  <c r="S891" i="1" s="1"/>
  <c r="R891" i="1"/>
  <c r="Q892" i="1"/>
  <c r="R892" i="1"/>
  <c r="S892" i="1"/>
  <c r="Q893" i="1"/>
  <c r="R893" i="1"/>
  <c r="Q894" i="1"/>
  <c r="S894" i="1" s="1"/>
  <c r="R894" i="1"/>
  <c r="Q895" i="1"/>
  <c r="S895" i="1" s="1"/>
  <c r="R895" i="1"/>
  <c r="Q896" i="1"/>
  <c r="R896" i="1"/>
  <c r="S896" i="1"/>
  <c r="Q897" i="1"/>
  <c r="S897" i="1" s="1"/>
  <c r="R897" i="1"/>
  <c r="Q898" i="1"/>
  <c r="R898" i="1"/>
  <c r="S898" i="1" s="1"/>
  <c r="Q899" i="1"/>
  <c r="S899" i="1" s="1"/>
  <c r="R899" i="1"/>
  <c r="Q900" i="1"/>
  <c r="S900" i="1" s="1"/>
  <c r="R900" i="1"/>
  <c r="Q901" i="1"/>
  <c r="R901" i="1"/>
  <c r="Q902" i="1"/>
  <c r="S902" i="1" s="1"/>
  <c r="R902" i="1"/>
  <c r="Q903" i="1"/>
  <c r="R903" i="1"/>
  <c r="Q904" i="1"/>
  <c r="S904" i="1" s="1"/>
  <c r="R904" i="1"/>
  <c r="Q905" i="1"/>
  <c r="S905" i="1" s="1"/>
  <c r="R905" i="1"/>
  <c r="Q906" i="1"/>
  <c r="R906" i="1"/>
  <c r="S906" i="1"/>
  <c r="Q907" i="1"/>
  <c r="S907" i="1" s="1"/>
  <c r="R907" i="1"/>
  <c r="Q908" i="1"/>
  <c r="R908" i="1"/>
  <c r="S908" i="1" s="1"/>
  <c r="Q909" i="1"/>
  <c r="R909" i="1"/>
  <c r="Q910" i="1"/>
  <c r="S910" i="1" s="1"/>
  <c r="R910" i="1"/>
  <c r="Q911" i="1"/>
  <c r="S911" i="1" s="1"/>
  <c r="R911" i="1"/>
  <c r="Q912" i="1"/>
  <c r="R912" i="1"/>
  <c r="S912" i="1"/>
  <c r="Q913" i="1"/>
  <c r="R913" i="1"/>
  <c r="S913" i="1"/>
  <c r="Q914" i="1"/>
  <c r="R914" i="1"/>
  <c r="S914" i="1"/>
  <c r="Q915" i="1"/>
  <c r="R915" i="1"/>
  <c r="Q916" i="1"/>
  <c r="R916" i="1"/>
  <c r="Q917" i="1"/>
  <c r="S917" i="1" s="1"/>
  <c r="R917" i="1"/>
  <c r="Q918" i="1"/>
  <c r="R918" i="1"/>
  <c r="S918" i="1" s="1"/>
  <c r="Q919" i="1"/>
  <c r="S919" i="1" s="1"/>
  <c r="R919" i="1"/>
  <c r="Q920" i="1"/>
  <c r="S920" i="1" s="1"/>
  <c r="R920" i="1"/>
  <c r="Q921" i="1"/>
  <c r="R921" i="1"/>
  <c r="Q922" i="1"/>
  <c r="S922" i="1" s="1"/>
  <c r="R922" i="1"/>
  <c r="Q923" i="1"/>
  <c r="S923" i="1" s="1"/>
  <c r="R923" i="1"/>
  <c r="Q924" i="1"/>
  <c r="R924" i="1"/>
  <c r="S924" i="1"/>
  <c r="Q925" i="1"/>
  <c r="R925" i="1"/>
  <c r="S925" i="1"/>
  <c r="Q926" i="1"/>
  <c r="S926" i="1" s="1"/>
  <c r="R926" i="1"/>
  <c r="Q927" i="1"/>
  <c r="R927" i="1"/>
  <c r="Q928" i="1"/>
  <c r="S928" i="1" s="1"/>
  <c r="R928" i="1"/>
  <c r="Q929" i="1"/>
  <c r="S929" i="1" s="1"/>
  <c r="R929" i="1"/>
  <c r="Q930" i="1"/>
  <c r="R930" i="1"/>
  <c r="S930" i="1"/>
  <c r="Q931" i="1"/>
  <c r="S931" i="1" s="1"/>
  <c r="R931" i="1"/>
  <c r="Q932" i="1"/>
  <c r="R932" i="1"/>
  <c r="S932" i="1" s="1"/>
  <c r="Q933" i="1"/>
  <c r="S933" i="1" s="1"/>
  <c r="R933" i="1"/>
  <c r="Q934" i="1"/>
  <c r="S934" i="1" s="1"/>
  <c r="R934" i="1"/>
  <c r="Q935" i="1"/>
  <c r="R935" i="1"/>
  <c r="Q936" i="1"/>
  <c r="S936" i="1" s="1"/>
  <c r="R936" i="1"/>
  <c r="Q937" i="1"/>
  <c r="S937" i="1" s="1"/>
  <c r="R937" i="1"/>
  <c r="Q938" i="1"/>
  <c r="R938" i="1"/>
  <c r="S938" i="1"/>
  <c r="Q939" i="1"/>
  <c r="S939" i="1" s="1"/>
  <c r="R939" i="1"/>
  <c r="Q940" i="1"/>
  <c r="R940" i="1"/>
  <c r="S940" i="1" s="1"/>
  <c r="Q941" i="1"/>
  <c r="S941" i="1" s="1"/>
  <c r="R941" i="1"/>
  <c r="Q942" i="1"/>
  <c r="R942" i="1"/>
  <c r="S942" i="1"/>
  <c r="Q943" i="1"/>
  <c r="R943" i="1"/>
  <c r="Q944" i="1"/>
  <c r="S944" i="1" s="1"/>
  <c r="R944" i="1"/>
  <c r="Q945" i="1"/>
  <c r="S945" i="1" s="1"/>
  <c r="R945" i="1"/>
  <c r="Q946" i="1"/>
  <c r="R946" i="1"/>
  <c r="S946" i="1"/>
  <c r="Q947" i="1"/>
  <c r="S947" i="1" s="1"/>
  <c r="R947" i="1"/>
  <c r="Q948" i="1"/>
  <c r="R948" i="1"/>
  <c r="S948" i="1" s="1"/>
  <c r="Q949" i="1"/>
  <c r="S949" i="1" s="1"/>
  <c r="R949" i="1"/>
  <c r="Q950" i="1"/>
  <c r="S950" i="1" s="1"/>
  <c r="R950" i="1"/>
  <c r="Q951" i="1"/>
  <c r="R951" i="1"/>
  <c r="S951" i="1"/>
  <c r="Q952" i="1"/>
  <c r="R952" i="1"/>
  <c r="S952" i="1"/>
  <c r="Q953" i="1"/>
  <c r="S953" i="1" s="1"/>
  <c r="R953" i="1"/>
  <c r="Q954" i="1"/>
  <c r="R954" i="1"/>
  <c r="S954" i="1"/>
  <c r="Q955" i="1"/>
  <c r="S955" i="1" s="1"/>
  <c r="R955" i="1"/>
  <c r="Q956" i="1"/>
  <c r="S956" i="1" s="1"/>
  <c r="R956" i="1"/>
  <c r="Q957" i="1"/>
  <c r="R957" i="1"/>
  <c r="Q958" i="1"/>
  <c r="R958" i="1"/>
  <c r="S958" i="1"/>
  <c r="Q959" i="1"/>
  <c r="S959" i="1" s="1"/>
  <c r="R959" i="1"/>
  <c r="Q960" i="1"/>
  <c r="R960" i="1"/>
  <c r="S960" i="1"/>
  <c r="Q961" i="1"/>
  <c r="S961" i="1" s="1"/>
  <c r="R961" i="1"/>
  <c r="Q962" i="1"/>
  <c r="R962" i="1"/>
  <c r="S962" i="1" s="1"/>
  <c r="Q963" i="1"/>
  <c r="S963" i="1" s="1"/>
  <c r="R963" i="1"/>
  <c r="Q964" i="1"/>
  <c r="R964" i="1"/>
  <c r="S964" i="1"/>
  <c r="Q965" i="1"/>
  <c r="R965" i="1"/>
  <c r="S965" i="1"/>
  <c r="Q966" i="1"/>
  <c r="R966" i="1"/>
  <c r="S966" i="1"/>
  <c r="Q967" i="1"/>
  <c r="S967" i="1" s="1"/>
  <c r="R967" i="1"/>
  <c r="Q968" i="1"/>
  <c r="R968" i="1"/>
  <c r="S968" i="1"/>
  <c r="Q969" i="1"/>
  <c r="S969" i="1" s="1"/>
  <c r="R969" i="1"/>
  <c r="Q970" i="1"/>
  <c r="R970" i="1"/>
  <c r="S970" i="1"/>
  <c r="Q971" i="1"/>
  <c r="R971" i="1"/>
  <c r="Q972" i="1"/>
  <c r="S972" i="1" s="1"/>
  <c r="R972" i="1"/>
  <c r="Q973" i="1"/>
  <c r="S973" i="1" s="1"/>
  <c r="R973" i="1"/>
  <c r="Q974" i="1"/>
  <c r="R974" i="1"/>
  <c r="S974" i="1"/>
  <c r="Q975" i="1"/>
  <c r="R975" i="1"/>
  <c r="S975" i="1"/>
  <c r="Q976" i="1"/>
  <c r="S976" i="1" s="1"/>
  <c r="R976" i="1"/>
  <c r="Q977" i="1"/>
  <c r="R977" i="1"/>
  <c r="R1" i="1"/>
  <c r="Q1" i="1"/>
  <c r="O11" i="1"/>
  <c r="P11" i="1"/>
  <c r="U11" i="1" s="1"/>
  <c r="V11" i="1" s="1"/>
  <c r="O14" i="1"/>
  <c r="P14" i="1"/>
  <c r="U14" i="1" s="1"/>
  <c r="V14" i="1" s="1"/>
  <c r="O17" i="1"/>
  <c r="P17" i="1"/>
  <c r="U17" i="1" s="1"/>
  <c r="V17" i="1" s="1"/>
  <c r="O27" i="1"/>
  <c r="P27" i="1"/>
  <c r="U27" i="1" s="1"/>
  <c r="V27" i="1" s="1"/>
  <c r="O28" i="1"/>
  <c r="P28" i="1"/>
  <c r="U28" i="1" s="1"/>
  <c r="V28" i="1" s="1"/>
  <c r="O29" i="1"/>
  <c r="P29" i="1"/>
  <c r="U29" i="1" s="1"/>
  <c r="V29" i="1" s="1"/>
  <c r="O30" i="1"/>
  <c r="P30" i="1"/>
  <c r="U30" i="1" s="1"/>
  <c r="V30" i="1" s="1"/>
  <c r="O31" i="1"/>
  <c r="P31" i="1"/>
  <c r="U31" i="1" s="1"/>
  <c r="V31" i="1" s="1"/>
  <c r="O32" i="1"/>
  <c r="P32" i="1"/>
  <c r="U32" i="1" s="1"/>
  <c r="V32" i="1" s="1"/>
  <c r="O33" i="1"/>
  <c r="P33" i="1"/>
  <c r="U33" i="1" s="1"/>
  <c r="V33" i="1" s="1"/>
  <c r="O45" i="1"/>
  <c r="P45" i="1"/>
  <c r="U45" i="1" s="1"/>
  <c r="V45" i="1" s="1"/>
  <c r="O50" i="1"/>
  <c r="P50" i="1"/>
  <c r="U50" i="1" s="1"/>
  <c r="V50" i="1" s="1"/>
  <c r="O51" i="1"/>
  <c r="P51" i="1"/>
  <c r="U51" i="1" s="1"/>
  <c r="V51" i="1" s="1"/>
  <c r="O55" i="1"/>
  <c r="P55" i="1"/>
  <c r="U55" i="1" s="1"/>
  <c r="V55" i="1" s="1"/>
  <c r="O66" i="1"/>
  <c r="P66" i="1"/>
  <c r="U66" i="1" s="1"/>
  <c r="V66" i="1" s="1"/>
  <c r="O127" i="1"/>
  <c r="P127" i="1"/>
  <c r="U127" i="1" s="1"/>
  <c r="V127" i="1" s="1"/>
  <c r="O128" i="1"/>
  <c r="P128" i="1"/>
  <c r="U128" i="1" s="1"/>
  <c r="V128" i="1" s="1"/>
  <c r="O129" i="1"/>
  <c r="P129" i="1"/>
  <c r="U129" i="1" s="1"/>
  <c r="V129" i="1" s="1"/>
  <c r="O130" i="1"/>
  <c r="P130" i="1"/>
  <c r="U130" i="1" s="1"/>
  <c r="V130" i="1" s="1"/>
  <c r="P137" i="1"/>
  <c r="U137" i="1" s="1"/>
  <c r="V137" i="1" s="1"/>
  <c r="O146" i="1"/>
  <c r="P146" i="1"/>
  <c r="U146" i="1" s="1"/>
  <c r="V146" i="1" s="1"/>
  <c r="O152" i="1"/>
  <c r="P152" i="1"/>
  <c r="U152" i="1" s="1"/>
  <c r="V152" i="1" s="1"/>
  <c r="O166" i="1"/>
  <c r="P166" i="1"/>
  <c r="U166" i="1" s="1"/>
  <c r="V166" i="1" s="1"/>
  <c r="O167" i="1"/>
  <c r="P167" i="1"/>
  <c r="U167" i="1" s="1"/>
  <c r="V167" i="1" s="1"/>
  <c r="O168" i="1"/>
  <c r="P168" i="1"/>
  <c r="U168" i="1" s="1"/>
  <c r="V168" i="1" s="1"/>
  <c r="O169" i="1"/>
  <c r="P169" i="1"/>
  <c r="U169" i="1" s="1"/>
  <c r="V169" i="1" s="1"/>
  <c r="O170" i="1"/>
  <c r="P170" i="1"/>
  <c r="U170" i="1" s="1"/>
  <c r="V170" i="1" s="1"/>
  <c r="O171" i="1"/>
  <c r="P171" i="1"/>
  <c r="U171" i="1" s="1"/>
  <c r="V171" i="1" s="1"/>
  <c r="O175" i="1"/>
  <c r="P175" i="1"/>
  <c r="U175" i="1" s="1"/>
  <c r="V175" i="1" s="1"/>
  <c r="O176" i="1"/>
  <c r="P176" i="1"/>
  <c r="U176" i="1" s="1"/>
  <c r="V176" i="1" s="1"/>
  <c r="O177" i="1"/>
  <c r="P177" i="1"/>
  <c r="U177" i="1" s="1"/>
  <c r="V177" i="1" s="1"/>
  <c r="O178" i="1"/>
  <c r="P178" i="1"/>
  <c r="U178" i="1" s="1"/>
  <c r="V178" i="1" s="1"/>
  <c r="O179" i="1"/>
  <c r="P179" i="1"/>
  <c r="U179" i="1" s="1"/>
  <c r="V179" i="1" s="1"/>
  <c r="O180" i="1"/>
  <c r="P180" i="1"/>
  <c r="U180" i="1" s="1"/>
  <c r="V180" i="1" s="1"/>
  <c r="O181" i="1"/>
  <c r="P181" i="1"/>
  <c r="U181" i="1" s="1"/>
  <c r="V181" i="1" s="1"/>
  <c r="O189" i="1"/>
  <c r="P189" i="1"/>
  <c r="U189" i="1" s="1"/>
  <c r="V189" i="1" s="1"/>
  <c r="O190" i="1"/>
  <c r="P190" i="1"/>
  <c r="U190" i="1" s="1"/>
  <c r="V190" i="1" s="1"/>
  <c r="O194" i="1"/>
  <c r="P194" i="1"/>
  <c r="U194" i="1" s="1"/>
  <c r="V194" i="1" s="1"/>
  <c r="O197" i="1"/>
  <c r="P197" i="1"/>
  <c r="U197" i="1" s="1"/>
  <c r="V197" i="1" s="1"/>
  <c r="O198" i="1"/>
  <c r="P198" i="1"/>
  <c r="U198" i="1" s="1"/>
  <c r="V198" i="1" s="1"/>
  <c r="O204" i="1"/>
  <c r="P204" i="1"/>
  <c r="U204" i="1" s="1"/>
  <c r="V204" i="1" s="1"/>
  <c r="O213" i="1"/>
  <c r="P213" i="1"/>
  <c r="U213" i="1" s="1"/>
  <c r="V213" i="1" s="1"/>
  <c r="O214" i="1"/>
  <c r="P214" i="1"/>
  <c r="U214" i="1" s="1"/>
  <c r="V214" i="1" s="1"/>
  <c r="O215" i="1"/>
  <c r="P215" i="1"/>
  <c r="U215" i="1" s="1"/>
  <c r="V215" i="1" s="1"/>
  <c r="O216" i="1"/>
  <c r="P216" i="1"/>
  <c r="U216" i="1" s="1"/>
  <c r="V216" i="1" s="1"/>
  <c r="O217" i="1"/>
  <c r="P217" i="1"/>
  <c r="U217" i="1" s="1"/>
  <c r="V217" i="1" s="1"/>
  <c r="O218" i="1"/>
  <c r="P218" i="1"/>
  <c r="U218" i="1" s="1"/>
  <c r="V218" i="1" s="1"/>
  <c r="O219" i="1"/>
  <c r="P219" i="1"/>
  <c r="U219" i="1" s="1"/>
  <c r="V219" i="1" s="1"/>
  <c r="O220" i="1"/>
  <c r="P220" i="1"/>
  <c r="U220" i="1" s="1"/>
  <c r="V220" i="1" s="1"/>
  <c r="O221" i="1"/>
  <c r="P221" i="1"/>
  <c r="U221" i="1" s="1"/>
  <c r="V221" i="1" s="1"/>
  <c r="O223" i="1"/>
  <c r="P223" i="1"/>
  <c r="U223" i="1" s="1"/>
  <c r="V223" i="1" s="1"/>
  <c r="O224" i="1"/>
  <c r="P224" i="1"/>
  <c r="U224" i="1" s="1"/>
  <c r="V224" i="1" s="1"/>
  <c r="O225" i="1"/>
  <c r="P225" i="1"/>
  <c r="U225" i="1" s="1"/>
  <c r="V225" i="1" s="1"/>
  <c r="O226" i="1"/>
  <c r="P226" i="1"/>
  <c r="U226" i="1" s="1"/>
  <c r="V226" i="1" s="1"/>
  <c r="O227" i="1"/>
  <c r="P227" i="1"/>
  <c r="U227" i="1" s="1"/>
  <c r="V227" i="1" s="1"/>
  <c r="O228" i="1"/>
  <c r="P228" i="1"/>
  <c r="U228" i="1" s="1"/>
  <c r="V228" i="1" s="1"/>
  <c r="O229" i="1"/>
  <c r="P229" i="1"/>
  <c r="U229" i="1" s="1"/>
  <c r="V229" i="1" s="1"/>
  <c r="O230" i="1"/>
  <c r="P230" i="1"/>
  <c r="U230" i="1" s="1"/>
  <c r="V230" i="1" s="1"/>
  <c r="O231" i="1"/>
  <c r="P231" i="1"/>
  <c r="U231" i="1" s="1"/>
  <c r="V231" i="1" s="1"/>
  <c r="O232" i="1"/>
  <c r="P232" i="1"/>
  <c r="U232" i="1" s="1"/>
  <c r="V232" i="1" s="1"/>
  <c r="O233" i="1"/>
  <c r="P233" i="1"/>
  <c r="U233" i="1" s="1"/>
  <c r="V233" i="1" s="1"/>
  <c r="O234" i="1"/>
  <c r="P234" i="1"/>
  <c r="U234" i="1" s="1"/>
  <c r="V234" i="1" s="1"/>
  <c r="O235" i="1"/>
  <c r="P235" i="1"/>
  <c r="U235" i="1" s="1"/>
  <c r="V235" i="1" s="1"/>
  <c r="O236" i="1"/>
  <c r="P236" i="1"/>
  <c r="U236" i="1" s="1"/>
  <c r="V236" i="1" s="1"/>
  <c r="O238" i="1"/>
  <c r="P238" i="1"/>
  <c r="U238" i="1" s="1"/>
  <c r="V238" i="1" s="1"/>
  <c r="O239" i="1"/>
  <c r="P239" i="1"/>
  <c r="U239" i="1" s="1"/>
  <c r="V239" i="1" s="1"/>
  <c r="O240" i="1"/>
  <c r="P240" i="1"/>
  <c r="U240" i="1" s="1"/>
  <c r="V240" i="1" s="1"/>
  <c r="O241" i="1"/>
  <c r="P241" i="1"/>
  <c r="U241" i="1" s="1"/>
  <c r="V241" i="1" s="1"/>
  <c r="O242" i="1"/>
  <c r="P242" i="1"/>
  <c r="U242" i="1" s="1"/>
  <c r="V242" i="1" s="1"/>
  <c r="O251" i="1"/>
  <c r="P251" i="1"/>
  <c r="U251" i="1" s="1"/>
  <c r="V251" i="1" s="1"/>
  <c r="O257" i="1"/>
  <c r="P257" i="1"/>
  <c r="U257" i="1" s="1"/>
  <c r="V257" i="1" s="1"/>
  <c r="O261" i="1"/>
  <c r="P261" i="1"/>
  <c r="U261" i="1" s="1"/>
  <c r="V261" i="1" s="1"/>
  <c r="O262" i="1"/>
  <c r="P262" i="1"/>
  <c r="U262" i="1" s="1"/>
  <c r="V262" i="1" s="1"/>
  <c r="O263" i="1"/>
  <c r="P263" i="1"/>
  <c r="U263" i="1" s="1"/>
  <c r="V263" i="1" s="1"/>
  <c r="O264" i="1"/>
  <c r="P264" i="1"/>
  <c r="U264" i="1" s="1"/>
  <c r="V264" i="1" s="1"/>
  <c r="O265" i="1"/>
  <c r="P265" i="1"/>
  <c r="U265" i="1" s="1"/>
  <c r="V265" i="1" s="1"/>
  <c r="O266" i="1"/>
  <c r="P266" i="1"/>
  <c r="U266" i="1" s="1"/>
  <c r="V266" i="1" s="1"/>
  <c r="O267" i="1"/>
  <c r="P267" i="1"/>
  <c r="U267" i="1" s="1"/>
  <c r="V267" i="1" s="1"/>
  <c r="O268" i="1"/>
  <c r="P268" i="1"/>
  <c r="U268" i="1" s="1"/>
  <c r="V268" i="1" s="1"/>
  <c r="O269" i="1"/>
  <c r="P269" i="1"/>
  <c r="U269" i="1" s="1"/>
  <c r="V269" i="1" s="1"/>
  <c r="O270" i="1"/>
  <c r="P270" i="1"/>
  <c r="U270" i="1" s="1"/>
  <c r="V270" i="1" s="1"/>
  <c r="O271" i="1"/>
  <c r="P271" i="1"/>
  <c r="U271" i="1" s="1"/>
  <c r="V271" i="1" s="1"/>
  <c r="O272" i="1"/>
  <c r="P272" i="1"/>
  <c r="U272" i="1" s="1"/>
  <c r="V272" i="1" s="1"/>
  <c r="O273" i="1"/>
  <c r="P273" i="1"/>
  <c r="U273" i="1" s="1"/>
  <c r="V273" i="1" s="1"/>
  <c r="O288" i="1"/>
  <c r="P288" i="1"/>
  <c r="U288" i="1" s="1"/>
  <c r="V288" i="1" s="1"/>
  <c r="O302" i="1"/>
  <c r="P302" i="1"/>
  <c r="U302" i="1" s="1"/>
  <c r="V302" i="1" s="1"/>
  <c r="O314" i="1"/>
  <c r="P314" i="1"/>
  <c r="U314" i="1" s="1"/>
  <c r="V314" i="1" s="1"/>
  <c r="O346" i="1"/>
  <c r="P346" i="1"/>
  <c r="U346" i="1" s="1"/>
  <c r="V346" i="1" s="1"/>
  <c r="O347" i="1"/>
  <c r="P347" i="1"/>
  <c r="U347" i="1" s="1"/>
  <c r="V347" i="1" s="1"/>
  <c r="O352" i="1"/>
  <c r="P352" i="1"/>
  <c r="U352" i="1" s="1"/>
  <c r="V352" i="1" s="1"/>
  <c r="O365" i="1"/>
  <c r="P365" i="1"/>
  <c r="U365" i="1" s="1"/>
  <c r="V365" i="1" s="1"/>
  <c r="O375" i="1"/>
  <c r="P375" i="1"/>
  <c r="U375" i="1" s="1"/>
  <c r="V375" i="1" s="1"/>
  <c r="O384" i="1"/>
  <c r="P384" i="1"/>
  <c r="U384" i="1" s="1"/>
  <c r="V384" i="1" s="1"/>
  <c r="O392" i="1"/>
  <c r="P392" i="1"/>
  <c r="U392" i="1" s="1"/>
  <c r="V392" i="1" s="1"/>
  <c r="O393" i="1"/>
  <c r="P393" i="1"/>
  <c r="U393" i="1" s="1"/>
  <c r="V393" i="1" s="1"/>
  <c r="O394" i="1"/>
  <c r="P394" i="1"/>
  <c r="U394" i="1" s="1"/>
  <c r="V394" i="1" s="1"/>
  <c r="O395" i="1"/>
  <c r="P395" i="1"/>
  <c r="U395" i="1" s="1"/>
  <c r="V395" i="1" s="1"/>
  <c r="O396" i="1"/>
  <c r="P396" i="1"/>
  <c r="U396" i="1" s="1"/>
  <c r="V396" i="1" s="1"/>
  <c r="O397" i="1"/>
  <c r="P397" i="1"/>
  <c r="U397" i="1" s="1"/>
  <c r="V397" i="1" s="1"/>
  <c r="O414" i="1"/>
  <c r="P414" i="1"/>
  <c r="U414" i="1" s="1"/>
  <c r="V414" i="1" s="1"/>
  <c r="O417" i="1"/>
  <c r="P417" i="1"/>
  <c r="U417" i="1" s="1"/>
  <c r="V417" i="1" s="1"/>
  <c r="O423" i="1"/>
  <c r="P423" i="1"/>
  <c r="U423" i="1" s="1"/>
  <c r="V423" i="1" s="1"/>
  <c r="O424" i="1"/>
  <c r="P424" i="1"/>
  <c r="U424" i="1" s="1"/>
  <c r="V424" i="1" s="1"/>
  <c r="O426" i="1"/>
  <c r="P426" i="1"/>
  <c r="U426" i="1" s="1"/>
  <c r="V426" i="1" s="1"/>
  <c r="O427" i="1"/>
  <c r="P427" i="1"/>
  <c r="U427" i="1" s="1"/>
  <c r="V427" i="1" s="1"/>
  <c r="O435" i="1"/>
  <c r="P435" i="1"/>
  <c r="U435" i="1" s="1"/>
  <c r="V435" i="1" s="1"/>
  <c r="O440" i="1"/>
  <c r="P440" i="1"/>
  <c r="U440" i="1" s="1"/>
  <c r="V440" i="1" s="1"/>
  <c r="O441" i="1"/>
  <c r="P441" i="1"/>
  <c r="U441" i="1" s="1"/>
  <c r="V441" i="1" s="1"/>
  <c r="O456" i="1"/>
  <c r="P456" i="1"/>
  <c r="U456" i="1" s="1"/>
  <c r="V456" i="1" s="1"/>
  <c r="O457" i="1"/>
  <c r="P457" i="1"/>
  <c r="U457" i="1" s="1"/>
  <c r="V457" i="1" s="1"/>
  <c r="O462" i="1"/>
  <c r="P462" i="1"/>
  <c r="U462" i="1" s="1"/>
  <c r="V462" i="1" s="1"/>
  <c r="O463" i="1"/>
  <c r="P463" i="1"/>
  <c r="U463" i="1" s="1"/>
  <c r="V463" i="1" s="1"/>
  <c r="O465" i="1"/>
  <c r="P465" i="1"/>
  <c r="U465" i="1" s="1"/>
  <c r="V465" i="1" s="1"/>
  <c r="O467" i="1"/>
  <c r="P467" i="1"/>
  <c r="U467" i="1" s="1"/>
  <c r="V467" i="1" s="1"/>
  <c r="O469" i="1"/>
  <c r="P469" i="1"/>
  <c r="U469" i="1" s="1"/>
  <c r="V469" i="1" s="1"/>
  <c r="O482" i="1"/>
  <c r="P482" i="1"/>
  <c r="U482" i="1" s="1"/>
  <c r="V482" i="1" s="1"/>
  <c r="O485" i="1"/>
  <c r="P485" i="1"/>
  <c r="U485" i="1" s="1"/>
  <c r="V485" i="1" s="1"/>
  <c r="O486" i="1"/>
  <c r="P486" i="1"/>
  <c r="U486" i="1" s="1"/>
  <c r="V486" i="1" s="1"/>
  <c r="O487" i="1"/>
  <c r="P487" i="1"/>
  <c r="U487" i="1" s="1"/>
  <c r="V487" i="1" s="1"/>
  <c r="O488" i="1"/>
  <c r="P488" i="1"/>
  <c r="U488" i="1" s="1"/>
  <c r="V488" i="1" s="1"/>
  <c r="O491" i="1"/>
  <c r="P491" i="1"/>
  <c r="U491" i="1" s="1"/>
  <c r="V491" i="1" s="1"/>
  <c r="O492" i="1"/>
  <c r="P492" i="1"/>
  <c r="U492" i="1" s="1"/>
  <c r="V492" i="1" s="1"/>
  <c r="O493" i="1"/>
  <c r="P493" i="1"/>
  <c r="U493" i="1" s="1"/>
  <c r="V493" i="1" s="1"/>
  <c r="O494" i="1"/>
  <c r="P494" i="1"/>
  <c r="U494" i="1" s="1"/>
  <c r="V494" i="1" s="1"/>
  <c r="O495" i="1"/>
  <c r="P495" i="1"/>
  <c r="U495" i="1" s="1"/>
  <c r="V495" i="1" s="1"/>
  <c r="O496" i="1"/>
  <c r="P496" i="1"/>
  <c r="U496" i="1" s="1"/>
  <c r="V496" i="1" s="1"/>
  <c r="O498" i="1"/>
  <c r="P498" i="1"/>
  <c r="U498" i="1" s="1"/>
  <c r="V498" i="1" s="1"/>
  <c r="O499" i="1"/>
  <c r="P499" i="1"/>
  <c r="U499" i="1" s="1"/>
  <c r="V499" i="1" s="1"/>
  <c r="O500" i="1"/>
  <c r="P500" i="1"/>
  <c r="U500" i="1" s="1"/>
  <c r="V500" i="1" s="1"/>
  <c r="O501" i="1"/>
  <c r="P501" i="1"/>
  <c r="U501" i="1" s="1"/>
  <c r="V501" i="1" s="1"/>
  <c r="O505" i="1"/>
  <c r="P505" i="1"/>
  <c r="U505" i="1" s="1"/>
  <c r="V505" i="1" s="1"/>
  <c r="O523" i="1"/>
  <c r="P523" i="1"/>
  <c r="U523" i="1" s="1"/>
  <c r="V523" i="1" s="1"/>
  <c r="O529" i="1"/>
  <c r="P529" i="1"/>
  <c r="U529" i="1" s="1"/>
  <c r="V529" i="1" s="1"/>
  <c r="O531" i="1"/>
  <c r="P531" i="1"/>
  <c r="U531" i="1" s="1"/>
  <c r="V531" i="1" s="1"/>
  <c r="O533" i="1"/>
  <c r="P533" i="1"/>
  <c r="U533" i="1" s="1"/>
  <c r="V533" i="1" s="1"/>
  <c r="O542" i="1"/>
  <c r="P542" i="1"/>
  <c r="U542" i="1" s="1"/>
  <c r="V542" i="1" s="1"/>
  <c r="O543" i="1"/>
  <c r="P543" i="1"/>
  <c r="U543" i="1" s="1"/>
  <c r="V543" i="1" s="1"/>
  <c r="O544" i="1"/>
  <c r="P544" i="1"/>
  <c r="U544" i="1" s="1"/>
  <c r="V544" i="1" s="1"/>
  <c r="O546" i="1"/>
  <c r="P546" i="1"/>
  <c r="U546" i="1" s="1"/>
  <c r="V546" i="1" s="1"/>
  <c r="O568" i="1"/>
  <c r="P568" i="1"/>
  <c r="U568" i="1" s="1"/>
  <c r="V568" i="1" s="1"/>
  <c r="O569" i="1"/>
  <c r="P569" i="1"/>
  <c r="U569" i="1" s="1"/>
  <c r="V569" i="1" s="1"/>
  <c r="O570" i="1"/>
  <c r="P570" i="1"/>
  <c r="U570" i="1" s="1"/>
  <c r="V570" i="1" s="1"/>
  <c r="O571" i="1"/>
  <c r="P571" i="1"/>
  <c r="U571" i="1" s="1"/>
  <c r="V571" i="1" s="1"/>
  <c r="O573" i="1"/>
  <c r="P573" i="1"/>
  <c r="U573" i="1" s="1"/>
  <c r="V573" i="1" s="1"/>
  <c r="O583" i="1"/>
  <c r="P583" i="1"/>
  <c r="U583" i="1" s="1"/>
  <c r="V583" i="1" s="1"/>
  <c r="O584" i="1"/>
  <c r="P584" i="1"/>
  <c r="U584" i="1" s="1"/>
  <c r="V584" i="1" s="1"/>
  <c r="O585" i="1"/>
  <c r="P585" i="1"/>
  <c r="U585" i="1" s="1"/>
  <c r="V585" i="1" s="1"/>
  <c r="O586" i="1"/>
  <c r="P586" i="1"/>
  <c r="U586" i="1" s="1"/>
  <c r="V586" i="1" s="1"/>
  <c r="O587" i="1"/>
  <c r="P587" i="1"/>
  <c r="U587" i="1" s="1"/>
  <c r="V587" i="1" s="1"/>
  <c r="O588" i="1"/>
  <c r="P588" i="1"/>
  <c r="U588" i="1" s="1"/>
  <c r="V588" i="1" s="1"/>
  <c r="O589" i="1"/>
  <c r="P589" i="1"/>
  <c r="U589" i="1" s="1"/>
  <c r="V589" i="1" s="1"/>
  <c r="O590" i="1"/>
  <c r="P590" i="1"/>
  <c r="U590" i="1" s="1"/>
  <c r="V590" i="1" s="1"/>
  <c r="O591" i="1"/>
  <c r="P591" i="1"/>
  <c r="U591" i="1" s="1"/>
  <c r="V591" i="1" s="1"/>
  <c r="O593" i="1"/>
  <c r="P593" i="1"/>
  <c r="U593" i="1" s="1"/>
  <c r="V593" i="1" s="1"/>
  <c r="O594" i="1"/>
  <c r="P594" i="1"/>
  <c r="U594" i="1" s="1"/>
  <c r="V594" i="1" s="1"/>
  <c r="O595" i="1"/>
  <c r="P595" i="1"/>
  <c r="U595" i="1" s="1"/>
  <c r="V595" i="1" s="1"/>
  <c r="O596" i="1"/>
  <c r="P596" i="1"/>
  <c r="U596" i="1" s="1"/>
  <c r="V596" i="1" s="1"/>
  <c r="O597" i="1"/>
  <c r="P597" i="1"/>
  <c r="U597" i="1" s="1"/>
  <c r="V597" i="1" s="1"/>
  <c r="O598" i="1"/>
  <c r="P598" i="1"/>
  <c r="U598" i="1" s="1"/>
  <c r="V598" i="1" s="1"/>
  <c r="O599" i="1"/>
  <c r="P599" i="1"/>
  <c r="U599" i="1" s="1"/>
  <c r="V599" i="1" s="1"/>
  <c r="O600" i="1"/>
  <c r="P600" i="1"/>
  <c r="U600" i="1" s="1"/>
  <c r="V600" i="1" s="1"/>
  <c r="O601" i="1"/>
  <c r="P601" i="1"/>
  <c r="U601" i="1" s="1"/>
  <c r="V601" i="1" s="1"/>
  <c r="O602" i="1"/>
  <c r="P602" i="1"/>
  <c r="U602" i="1" s="1"/>
  <c r="V602" i="1" s="1"/>
  <c r="O613" i="1"/>
  <c r="P613" i="1"/>
  <c r="U613" i="1" s="1"/>
  <c r="V613" i="1" s="1"/>
  <c r="O615" i="1"/>
  <c r="P615" i="1"/>
  <c r="U615" i="1" s="1"/>
  <c r="V615" i="1" s="1"/>
  <c r="O622" i="1"/>
  <c r="P622" i="1"/>
  <c r="U622" i="1" s="1"/>
  <c r="V622" i="1" s="1"/>
  <c r="O623" i="1"/>
  <c r="P623" i="1"/>
  <c r="U623" i="1" s="1"/>
  <c r="V623" i="1" s="1"/>
  <c r="O624" i="1"/>
  <c r="P624" i="1"/>
  <c r="U624" i="1" s="1"/>
  <c r="V624" i="1" s="1"/>
  <c r="O627" i="1"/>
  <c r="P627" i="1"/>
  <c r="U627" i="1" s="1"/>
  <c r="V627" i="1" s="1"/>
  <c r="O633" i="1"/>
  <c r="P633" i="1"/>
  <c r="U633" i="1" s="1"/>
  <c r="V633" i="1" s="1"/>
  <c r="O640" i="1"/>
  <c r="P640" i="1"/>
  <c r="U640" i="1" s="1"/>
  <c r="V640" i="1" s="1"/>
  <c r="O642" i="1"/>
  <c r="P642" i="1"/>
  <c r="U642" i="1" s="1"/>
  <c r="V642" i="1" s="1"/>
  <c r="O644" i="1"/>
  <c r="P644" i="1"/>
  <c r="U644" i="1" s="1"/>
  <c r="V644" i="1" s="1"/>
  <c r="O647" i="1"/>
  <c r="P647" i="1"/>
  <c r="U647" i="1" s="1"/>
  <c r="V647" i="1" s="1"/>
  <c r="O649" i="1"/>
  <c r="P649" i="1"/>
  <c r="U649" i="1" s="1"/>
  <c r="V649" i="1" s="1"/>
  <c r="O658" i="1"/>
  <c r="P658" i="1"/>
  <c r="U658" i="1" s="1"/>
  <c r="V658" i="1" s="1"/>
  <c r="O660" i="1"/>
  <c r="P660" i="1"/>
  <c r="U660" i="1" s="1"/>
  <c r="V660" i="1" s="1"/>
  <c r="O662" i="1"/>
  <c r="P662" i="1"/>
  <c r="U662" i="1" s="1"/>
  <c r="V662" i="1" s="1"/>
  <c r="O663" i="1"/>
  <c r="P663" i="1"/>
  <c r="U663" i="1" s="1"/>
  <c r="V663" i="1" s="1"/>
  <c r="O664" i="1"/>
  <c r="P664" i="1"/>
  <c r="U664" i="1" s="1"/>
  <c r="V664" i="1" s="1"/>
  <c r="O665" i="1"/>
  <c r="P665" i="1"/>
  <c r="U665" i="1" s="1"/>
  <c r="V665" i="1" s="1"/>
  <c r="O672" i="1"/>
  <c r="P672" i="1"/>
  <c r="U672" i="1" s="1"/>
  <c r="V672" i="1" s="1"/>
  <c r="O673" i="1"/>
  <c r="P673" i="1"/>
  <c r="U673" i="1" s="1"/>
  <c r="V673" i="1" s="1"/>
  <c r="O674" i="1"/>
  <c r="P674" i="1"/>
  <c r="U674" i="1" s="1"/>
  <c r="V674" i="1" s="1"/>
  <c r="O678" i="1"/>
  <c r="P678" i="1"/>
  <c r="U678" i="1" s="1"/>
  <c r="V678" i="1" s="1"/>
  <c r="O679" i="1"/>
  <c r="P679" i="1"/>
  <c r="U679" i="1" s="1"/>
  <c r="V679" i="1" s="1"/>
  <c r="O680" i="1"/>
  <c r="P680" i="1"/>
  <c r="U680" i="1" s="1"/>
  <c r="V680" i="1" s="1"/>
  <c r="O683" i="1"/>
  <c r="P683" i="1"/>
  <c r="U683" i="1" s="1"/>
  <c r="V683" i="1" s="1"/>
  <c r="O687" i="1"/>
  <c r="P687" i="1"/>
  <c r="U687" i="1" s="1"/>
  <c r="V687" i="1" s="1"/>
  <c r="O688" i="1"/>
  <c r="P688" i="1"/>
  <c r="U688" i="1" s="1"/>
  <c r="V688" i="1" s="1"/>
  <c r="O689" i="1"/>
  <c r="P689" i="1"/>
  <c r="U689" i="1" s="1"/>
  <c r="V689" i="1" s="1"/>
  <c r="O690" i="1"/>
  <c r="P690" i="1"/>
  <c r="U690" i="1" s="1"/>
  <c r="V690" i="1" s="1"/>
  <c r="O691" i="1"/>
  <c r="P691" i="1"/>
  <c r="U691" i="1" s="1"/>
  <c r="V691" i="1" s="1"/>
  <c r="O693" i="1"/>
  <c r="P693" i="1"/>
  <c r="U693" i="1" s="1"/>
  <c r="V693" i="1" s="1"/>
  <c r="O694" i="1"/>
  <c r="P694" i="1"/>
  <c r="U694" i="1" s="1"/>
  <c r="V694" i="1" s="1"/>
  <c r="O696" i="1"/>
  <c r="P696" i="1"/>
  <c r="U696" i="1" s="1"/>
  <c r="V696" i="1" s="1"/>
  <c r="O697" i="1"/>
  <c r="P697" i="1"/>
  <c r="U697" i="1" s="1"/>
  <c r="V697" i="1" s="1"/>
  <c r="O698" i="1"/>
  <c r="P698" i="1"/>
  <c r="U698" i="1" s="1"/>
  <c r="V698" i="1" s="1"/>
  <c r="O699" i="1"/>
  <c r="P699" i="1"/>
  <c r="U699" i="1" s="1"/>
  <c r="V699" i="1" s="1"/>
  <c r="O700" i="1"/>
  <c r="P700" i="1"/>
  <c r="U700" i="1" s="1"/>
  <c r="V700" i="1" s="1"/>
  <c r="O702" i="1"/>
  <c r="P702" i="1"/>
  <c r="U702" i="1" s="1"/>
  <c r="V702" i="1" s="1"/>
  <c r="O704" i="1"/>
  <c r="P704" i="1"/>
  <c r="U704" i="1" s="1"/>
  <c r="V704" i="1" s="1"/>
  <c r="O705" i="1"/>
  <c r="P705" i="1"/>
  <c r="U705" i="1" s="1"/>
  <c r="V705" i="1" s="1"/>
  <c r="O706" i="1"/>
  <c r="P706" i="1"/>
  <c r="U706" i="1" s="1"/>
  <c r="V706" i="1" s="1"/>
  <c r="O707" i="1"/>
  <c r="P707" i="1"/>
  <c r="U707" i="1" s="1"/>
  <c r="V707" i="1" s="1"/>
  <c r="O708" i="1"/>
  <c r="P708" i="1"/>
  <c r="U708" i="1" s="1"/>
  <c r="V708" i="1" s="1"/>
  <c r="O710" i="1"/>
  <c r="P710" i="1"/>
  <c r="U710" i="1" s="1"/>
  <c r="V710" i="1" s="1"/>
  <c r="O712" i="1"/>
  <c r="P712" i="1"/>
  <c r="U712" i="1" s="1"/>
  <c r="V712" i="1" s="1"/>
  <c r="O713" i="1"/>
  <c r="P713" i="1"/>
  <c r="U713" i="1" s="1"/>
  <c r="V713" i="1" s="1"/>
  <c r="O714" i="1"/>
  <c r="P714" i="1"/>
  <c r="U714" i="1" s="1"/>
  <c r="V714" i="1" s="1"/>
  <c r="O715" i="1"/>
  <c r="P715" i="1"/>
  <c r="U715" i="1" s="1"/>
  <c r="V715" i="1" s="1"/>
  <c r="O716" i="1"/>
  <c r="P716" i="1"/>
  <c r="U716" i="1" s="1"/>
  <c r="V716" i="1" s="1"/>
  <c r="O722" i="1"/>
  <c r="P722" i="1"/>
  <c r="U722" i="1" s="1"/>
  <c r="V722" i="1" s="1"/>
  <c r="O725" i="1"/>
  <c r="P725" i="1"/>
  <c r="U725" i="1" s="1"/>
  <c r="V725" i="1" s="1"/>
  <c r="O728" i="1"/>
  <c r="P728" i="1"/>
  <c r="U728" i="1" s="1"/>
  <c r="V728" i="1" s="1"/>
  <c r="O729" i="1"/>
  <c r="P729" i="1"/>
  <c r="U729" i="1" s="1"/>
  <c r="V729" i="1" s="1"/>
  <c r="O730" i="1"/>
  <c r="P730" i="1"/>
  <c r="U730" i="1" s="1"/>
  <c r="V730" i="1" s="1"/>
  <c r="O731" i="1"/>
  <c r="P731" i="1"/>
  <c r="U731" i="1" s="1"/>
  <c r="V731" i="1" s="1"/>
  <c r="O732" i="1"/>
  <c r="P732" i="1"/>
  <c r="U732" i="1" s="1"/>
  <c r="V732" i="1" s="1"/>
  <c r="O733" i="1"/>
  <c r="P733" i="1"/>
  <c r="U733" i="1" s="1"/>
  <c r="V733" i="1" s="1"/>
  <c r="O735" i="1"/>
  <c r="P735" i="1"/>
  <c r="U735" i="1" s="1"/>
  <c r="V735" i="1" s="1"/>
  <c r="O736" i="1"/>
  <c r="P736" i="1"/>
  <c r="U736" i="1" s="1"/>
  <c r="V736" i="1" s="1"/>
  <c r="O739" i="1"/>
  <c r="P739" i="1"/>
  <c r="U739" i="1" s="1"/>
  <c r="V739" i="1" s="1"/>
  <c r="O740" i="1"/>
  <c r="P740" i="1"/>
  <c r="U740" i="1" s="1"/>
  <c r="V740" i="1" s="1"/>
  <c r="O742" i="1"/>
  <c r="P742" i="1"/>
  <c r="U742" i="1" s="1"/>
  <c r="V742" i="1" s="1"/>
  <c r="O743" i="1"/>
  <c r="P743" i="1"/>
  <c r="U743" i="1" s="1"/>
  <c r="V743" i="1" s="1"/>
  <c r="O744" i="1"/>
  <c r="P744" i="1"/>
  <c r="U744" i="1" s="1"/>
  <c r="V744" i="1" s="1"/>
  <c r="O747" i="1"/>
  <c r="P747" i="1"/>
  <c r="U747" i="1" s="1"/>
  <c r="V747" i="1" s="1"/>
  <c r="O748" i="1"/>
  <c r="P748" i="1"/>
  <c r="U748" i="1" s="1"/>
  <c r="V748" i="1" s="1"/>
  <c r="O749" i="1"/>
  <c r="P749" i="1"/>
  <c r="U749" i="1" s="1"/>
  <c r="V749" i="1" s="1"/>
  <c r="O750" i="1"/>
  <c r="P750" i="1"/>
  <c r="U750" i="1" s="1"/>
  <c r="V750" i="1" s="1"/>
  <c r="O751" i="1"/>
  <c r="P751" i="1"/>
  <c r="U751" i="1" s="1"/>
  <c r="V751" i="1" s="1"/>
  <c r="O752" i="1"/>
  <c r="P752" i="1"/>
  <c r="U752" i="1" s="1"/>
  <c r="V752" i="1" s="1"/>
  <c r="O754" i="1"/>
  <c r="P754" i="1"/>
  <c r="U754" i="1" s="1"/>
  <c r="V754" i="1" s="1"/>
  <c r="O755" i="1"/>
  <c r="P755" i="1"/>
  <c r="U755" i="1" s="1"/>
  <c r="V755" i="1" s="1"/>
  <c r="O756" i="1"/>
  <c r="P756" i="1"/>
  <c r="U756" i="1" s="1"/>
  <c r="V756" i="1" s="1"/>
  <c r="O757" i="1"/>
  <c r="P757" i="1"/>
  <c r="U757" i="1" s="1"/>
  <c r="V757" i="1" s="1"/>
  <c r="O762" i="1"/>
  <c r="P762" i="1"/>
  <c r="U762" i="1" s="1"/>
  <c r="V762" i="1" s="1"/>
  <c r="O763" i="1"/>
  <c r="P763" i="1"/>
  <c r="U763" i="1" s="1"/>
  <c r="V763" i="1" s="1"/>
  <c r="O765" i="1"/>
  <c r="P765" i="1"/>
  <c r="U765" i="1" s="1"/>
  <c r="V765" i="1" s="1"/>
  <c r="O766" i="1"/>
  <c r="P766" i="1"/>
  <c r="U766" i="1" s="1"/>
  <c r="V766" i="1" s="1"/>
  <c r="O771" i="1"/>
  <c r="P771" i="1"/>
  <c r="U771" i="1" s="1"/>
  <c r="V771" i="1" s="1"/>
  <c r="O772" i="1"/>
  <c r="P772" i="1"/>
  <c r="U772" i="1" s="1"/>
  <c r="V772" i="1" s="1"/>
  <c r="O775" i="1"/>
  <c r="P775" i="1"/>
  <c r="U775" i="1" s="1"/>
  <c r="V775" i="1" s="1"/>
  <c r="O777" i="1"/>
  <c r="P777" i="1"/>
  <c r="U777" i="1" s="1"/>
  <c r="V777" i="1" s="1"/>
  <c r="O778" i="1"/>
  <c r="P778" i="1"/>
  <c r="U778" i="1" s="1"/>
  <c r="V778" i="1" s="1"/>
  <c r="O779" i="1"/>
  <c r="P779" i="1"/>
  <c r="U779" i="1" s="1"/>
  <c r="V779" i="1" s="1"/>
  <c r="O780" i="1"/>
  <c r="P780" i="1"/>
  <c r="U780" i="1" s="1"/>
  <c r="V780" i="1" s="1"/>
  <c r="O781" i="1"/>
  <c r="P781" i="1"/>
  <c r="U781" i="1" s="1"/>
  <c r="V781" i="1" s="1"/>
  <c r="O784" i="1"/>
  <c r="P784" i="1"/>
  <c r="U784" i="1" s="1"/>
  <c r="V784" i="1" s="1"/>
  <c r="O786" i="1"/>
  <c r="P786" i="1"/>
  <c r="U786" i="1" s="1"/>
  <c r="V786" i="1" s="1"/>
  <c r="O789" i="1"/>
  <c r="P789" i="1"/>
  <c r="U789" i="1" s="1"/>
  <c r="V789" i="1" s="1"/>
  <c r="O790" i="1"/>
  <c r="P790" i="1"/>
  <c r="U790" i="1" s="1"/>
  <c r="V790" i="1" s="1"/>
  <c r="O791" i="1"/>
  <c r="P791" i="1"/>
  <c r="U791" i="1" s="1"/>
  <c r="V791" i="1" s="1"/>
  <c r="O792" i="1"/>
  <c r="P792" i="1"/>
  <c r="U792" i="1" s="1"/>
  <c r="V792" i="1" s="1"/>
  <c r="O793" i="1"/>
  <c r="P793" i="1"/>
  <c r="U793" i="1" s="1"/>
  <c r="V793" i="1" s="1"/>
  <c r="O794" i="1"/>
  <c r="P794" i="1"/>
  <c r="U794" i="1" s="1"/>
  <c r="V794" i="1" s="1"/>
  <c r="O795" i="1"/>
  <c r="P795" i="1"/>
  <c r="U795" i="1" s="1"/>
  <c r="V795" i="1" s="1"/>
  <c r="O796" i="1"/>
  <c r="P796" i="1"/>
  <c r="U796" i="1" s="1"/>
  <c r="V796" i="1" s="1"/>
  <c r="O797" i="1"/>
  <c r="P797" i="1"/>
  <c r="U797" i="1" s="1"/>
  <c r="V797" i="1" s="1"/>
  <c r="O808" i="1"/>
  <c r="P808" i="1" s="1"/>
  <c r="U808" i="1" s="1"/>
  <c r="V808" i="1" s="1"/>
  <c r="O814" i="1"/>
  <c r="P814" i="1"/>
  <c r="U814" i="1" s="1"/>
  <c r="V814" i="1" s="1"/>
  <c r="O816" i="1"/>
  <c r="P816" i="1"/>
  <c r="U816" i="1" s="1"/>
  <c r="V816" i="1" s="1"/>
  <c r="O837" i="1"/>
  <c r="P837" i="1"/>
  <c r="U837" i="1" s="1"/>
  <c r="V837" i="1" s="1"/>
  <c r="O839" i="1"/>
  <c r="P839" i="1"/>
  <c r="U839" i="1" s="1"/>
  <c r="V839" i="1" s="1"/>
  <c r="O840" i="1"/>
  <c r="P840" i="1"/>
  <c r="U840" i="1" s="1"/>
  <c r="V840" i="1" s="1"/>
  <c r="O844" i="1"/>
  <c r="P844" i="1"/>
  <c r="U844" i="1" s="1"/>
  <c r="V844" i="1" s="1"/>
  <c r="O845" i="1"/>
  <c r="P845" i="1"/>
  <c r="U845" i="1" s="1"/>
  <c r="V845" i="1" s="1"/>
  <c r="O847" i="1"/>
  <c r="P847" i="1"/>
  <c r="U847" i="1" s="1"/>
  <c r="V847" i="1" s="1"/>
  <c r="O855" i="1"/>
  <c r="P855" i="1"/>
  <c r="O857" i="1"/>
  <c r="P857" i="1"/>
  <c r="U857" i="1" s="1"/>
  <c r="V857" i="1" s="1"/>
  <c r="O858" i="1"/>
  <c r="P858" i="1"/>
  <c r="U858" i="1" s="1"/>
  <c r="V858" i="1" s="1"/>
  <c r="O860" i="1"/>
  <c r="P860" i="1"/>
  <c r="U860" i="1" s="1"/>
  <c r="V860" i="1" s="1"/>
  <c r="O861" i="1"/>
  <c r="P861" i="1"/>
  <c r="U861" i="1" s="1"/>
  <c r="V861" i="1" s="1"/>
  <c r="O862" i="1"/>
  <c r="P862" i="1"/>
  <c r="U862" i="1" s="1"/>
  <c r="V862" i="1" s="1"/>
  <c r="O863" i="1"/>
  <c r="P863" i="1"/>
  <c r="O867" i="1"/>
  <c r="P867" i="1"/>
  <c r="O868" i="1"/>
  <c r="P868" i="1"/>
  <c r="U868" i="1" s="1"/>
  <c r="V868" i="1" s="1"/>
  <c r="O869" i="1"/>
  <c r="P869" i="1"/>
  <c r="U869" i="1" s="1"/>
  <c r="V869" i="1" s="1"/>
  <c r="O870" i="1"/>
  <c r="P870" i="1"/>
  <c r="U870" i="1" s="1"/>
  <c r="V870" i="1" s="1"/>
  <c r="O871" i="1"/>
  <c r="P871" i="1"/>
  <c r="O874" i="1"/>
  <c r="P874" i="1"/>
  <c r="U874" i="1" s="1"/>
  <c r="V874" i="1" s="1"/>
  <c r="O877" i="1"/>
  <c r="P877" i="1"/>
  <c r="U877" i="1" s="1"/>
  <c r="V877" i="1" s="1"/>
  <c r="O881" i="1"/>
  <c r="P881" i="1"/>
  <c r="U881" i="1" s="1"/>
  <c r="V881" i="1" s="1"/>
  <c r="O882" i="1"/>
  <c r="P882" i="1"/>
  <c r="U882" i="1" s="1"/>
  <c r="V882" i="1" s="1"/>
  <c r="O885" i="1"/>
  <c r="P885" i="1"/>
  <c r="U885" i="1" s="1"/>
  <c r="V885" i="1" s="1"/>
  <c r="O886" i="1"/>
  <c r="P886" i="1"/>
  <c r="U886" i="1" s="1"/>
  <c r="V886" i="1" s="1"/>
  <c r="O888" i="1"/>
  <c r="P888" i="1"/>
  <c r="U888" i="1" s="1"/>
  <c r="V888" i="1" s="1"/>
  <c r="O889" i="1"/>
  <c r="P889" i="1"/>
  <c r="U889" i="1" s="1"/>
  <c r="V889" i="1" s="1"/>
  <c r="O891" i="1"/>
  <c r="P891" i="1"/>
  <c r="O892" i="1"/>
  <c r="P892" i="1"/>
  <c r="U892" i="1" s="1"/>
  <c r="V892" i="1" s="1"/>
  <c r="O893" i="1"/>
  <c r="P893" i="1"/>
  <c r="U893" i="1" s="1"/>
  <c r="V893" i="1" s="1"/>
  <c r="O896" i="1"/>
  <c r="P896" i="1"/>
  <c r="U896" i="1" s="1"/>
  <c r="V896" i="1" s="1"/>
  <c r="O898" i="1"/>
  <c r="P898" i="1"/>
  <c r="U898" i="1" s="1"/>
  <c r="V898" i="1" s="1"/>
  <c r="O905" i="1"/>
  <c r="P905" i="1"/>
  <c r="U905" i="1" s="1"/>
  <c r="V905" i="1" s="1"/>
  <c r="O906" i="1"/>
  <c r="P906" i="1"/>
  <c r="U906" i="1" s="1"/>
  <c r="V906" i="1" s="1"/>
  <c r="O912" i="1"/>
  <c r="P912" i="1"/>
  <c r="U912" i="1" s="1"/>
  <c r="V912" i="1" s="1"/>
  <c r="O913" i="1"/>
  <c r="P913" i="1"/>
  <c r="U913" i="1" s="1"/>
  <c r="V913" i="1" s="1"/>
  <c r="O915" i="1"/>
  <c r="P915" i="1"/>
  <c r="O923" i="1"/>
  <c r="P923" i="1"/>
  <c r="O924" i="1"/>
  <c r="P924" i="1"/>
  <c r="U924" i="1" s="1"/>
  <c r="V924" i="1" s="1"/>
  <c r="O925" i="1"/>
  <c r="P925" i="1"/>
  <c r="U925" i="1" s="1"/>
  <c r="V925" i="1" s="1"/>
  <c r="O927" i="1"/>
  <c r="P927" i="1"/>
  <c r="O928" i="1"/>
  <c r="P928" i="1"/>
  <c r="U928" i="1" s="1"/>
  <c r="V928" i="1" s="1"/>
  <c r="O929" i="1"/>
  <c r="P929" i="1"/>
  <c r="U929" i="1" s="1"/>
  <c r="V929" i="1" s="1"/>
  <c r="O930" i="1"/>
  <c r="P930" i="1"/>
  <c r="O931" i="1"/>
  <c r="P931" i="1"/>
  <c r="O938" i="1"/>
  <c r="P938" i="1"/>
  <c r="O939" i="1"/>
  <c r="P939" i="1"/>
  <c r="O940" i="1"/>
  <c r="P940" i="1"/>
  <c r="U940" i="1" s="1"/>
  <c r="V940" i="1" s="1"/>
  <c r="O942" i="1"/>
  <c r="P942" i="1"/>
  <c r="U942" i="1" s="1"/>
  <c r="V942" i="1" s="1"/>
  <c r="O943" i="1"/>
  <c r="P943" i="1"/>
  <c r="O951" i="1"/>
  <c r="P951" i="1"/>
  <c r="O952" i="1"/>
  <c r="P952" i="1"/>
  <c r="U952" i="1" s="1"/>
  <c r="V952" i="1" s="1"/>
  <c r="O954" i="1"/>
  <c r="P954" i="1"/>
  <c r="U954" i="1" s="1"/>
  <c r="V954" i="1" s="1"/>
  <c r="O956" i="1"/>
  <c r="P956" i="1"/>
  <c r="U956" i="1" s="1"/>
  <c r="V956" i="1" s="1"/>
  <c r="O957" i="1"/>
  <c r="P957" i="1"/>
  <c r="U957" i="1" s="1"/>
  <c r="V957" i="1" s="1"/>
  <c r="O958" i="1"/>
  <c r="P958" i="1"/>
  <c r="O964" i="1"/>
  <c r="P964" i="1"/>
  <c r="U964" i="1" s="1"/>
  <c r="V964" i="1" s="1"/>
  <c r="O965" i="1"/>
  <c r="P965" i="1"/>
  <c r="U965" i="1" s="1"/>
  <c r="V965" i="1" s="1"/>
  <c r="O966" i="1"/>
  <c r="P966" i="1"/>
  <c r="U966" i="1" s="1"/>
  <c r="V966" i="1" s="1"/>
  <c r="O967" i="1"/>
  <c r="P967" i="1"/>
  <c r="O968" i="1"/>
  <c r="P968" i="1"/>
  <c r="U968" i="1" s="1"/>
  <c r="V968" i="1" s="1"/>
  <c r="O969" i="1"/>
  <c r="P969" i="1"/>
  <c r="U969" i="1" s="1"/>
  <c r="V969" i="1" s="1"/>
  <c r="O977" i="1"/>
  <c r="P977" i="1"/>
  <c r="U977" i="1" s="1"/>
  <c r="V977" i="1" s="1"/>
  <c r="C10" i="5"/>
  <c r="F10" i="5" s="1"/>
  <c r="D10" i="5"/>
  <c r="C11" i="5"/>
  <c r="D11" i="5"/>
  <c r="C12" i="5"/>
  <c r="D12" i="5"/>
  <c r="C13" i="5"/>
  <c r="D13" i="5"/>
  <c r="F13" i="5"/>
  <c r="C14" i="5"/>
  <c r="D14" i="5"/>
  <c r="C15" i="5"/>
  <c r="D15" i="5"/>
  <c r="C16" i="5"/>
  <c r="D16" i="5"/>
  <c r="F16" i="5" s="1"/>
  <c r="C17" i="5"/>
  <c r="D17" i="5"/>
  <c r="C18" i="5"/>
  <c r="D18" i="5"/>
  <c r="C19" i="5"/>
  <c r="D19" i="5"/>
  <c r="C20" i="5"/>
  <c r="D20" i="5"/>
  <c r="C21" i="5"/>
  <c r="D21" i="5"/>
  <c r="C22" i="5"/>
  <c r="D22" i="5"/>
  <c r="C23" i="5"/>
  <c r="D23" i="5"/>
  <c r="C24" i="5"/>
  <c r="D24" i="5"/>
  <c r="F24" i="5" s="1"/>
  <c r="C25" i="5"/>
  <c r="D25" i="5"/>
  <c r="F25" i="5" s="1"/>
  <c r="C26" i="5"/>
  <c r="D26" i="5"/>
  <c r="C27" i="5"/>
  <c r="D27" i="5"/>
  <c r="C28" i="5"/>
  <c r="D28" i="5"/>
  <c r="C29" i="5"/>
  <c r="D29" i="5"/>
  <c r="C30" i="5"/>
  <c r="D30" i="5"/>
  <c r="C31" i="5"/>
  <c r="D31" i="5"/>
  <c r="C32" i="5"/>
  <c r="D32" i="5"/>
  <c r="C33" i="5"/>
  <c r="F33" i="5" s="1"/>
  <c r="D33" i="5"/>
  <c r="C34" i="5"/>
  <c r="F34" i="5" s="1"/>
  <c r="D34" i="5"/>
  <c r="C35" i="5"/>
  <c r="F35" i="5" s="1"/>
  <c r="D35" i="5"/>
  <c r="C36" i="5"/>
  <c r="D36" i="5"/>
  <c r="C37" i="5"/>
  <c r="F37" i="5" s="1"/>
  <c r="D37" i="5"/>
  <c r="C38" i="5"/>
  <c r="D38" i="5"/>
  <c r="C39" i="5"/>
  <c r="D39" i="5"/>
  <c r="C40" i="5"/>
  <c r="D40" i="5"/>
  <c r="C41" i="5"/>
  <c r="D41" i="5"/>
  <c r="C42" i="5"/>
  <c r="F42" i="5" s="1"/>
  <c r="D42" i="5"/>
  <c r="C43" i="5"/>
  <c r="F43" i="5" s="1"/>
  <c r="D43" i="5"/>
  <c r="C44" i="5"/>
  <c r="D44" i="5"/>
  <c r="C45" i="5"/>
  <c r="F45" i="5" s="1"/>
  <c r="D45" i="5"/>
  <c r="C46" i="5"/>
  <c r="D46" i="5"/>
  <c r="C47" i="5"/>
  <c r="D47" i="5"/>
  <c r="C48" i="5"/>
  <c r="D48" i="5"/>
  <c r="F48" i="5" s="1"/>
  <c r="C49" i="5"/>
  <c r="D49" i="5"/>
  <c r="C50" i="5"/>
  <c r="D50" i="5"/>
  <c r="C51" i="5"/>
  <c r="D51" i="5"/>
  <c r="C52" i="5"/>
  <c r="D52" i="5"/>
  <c r="C53" i="5"/>
  <c r="D53" i="5"/>
  <c r="C54" i="5"/>
  <c r="D54" i="5"/>
  <c r="C55" i="5"/>
  <c r="D55" i="5"/>
  <c r="C56" i="5"/>
  <c r="D56" i="5"/>
  <c r="F56" i="5" s="1"/>
  <c r="C57" i="5"/>
  <c r="D57" i="5"/>
  <c r="F57" i="5" s="1"/>
  <c r="C58" i="5"/>
  <c r="D58" i="5"/>
  <c r="C59" i="5"/>
  <c r="D59" i="5"/>
  <c r="C60" i="5"/>
  <c r="D60" i="5"/>
  <c r="C61" i="5"/>
  <c r="F61" i="5" s="1"/>
  <c r="D61" i="5"/>
  <c r="C62" i="5"/>
  <c r="D62" i="5"/>
  <c r="C63" i="5"/>
  <c r="D63" i="5"/>
  <c r="C64" i="5"/>
  <c r="D64" i="5"/>
  <c r="C65" i="5"/>
  <c r="D65" i="5"/>
  <c r="C66" i="5"/>
  <c r="F66" i="5" s="1"/>
  <c r="D66" i="5"/>
  <c r="C67" i="5"/>
  <c r="F67" i="5" s="1"/>
  <c r="D67" i="5"/>
  <c r="C68" i="5"/>
  <c r="D68" i="5"/>
  <c r="C69" i="5"/>
  <c r="F69" i="5" s="1"/>
  <c r="D69" i="5"/>
  <c r="C70" i="5"/>
  <c r="D70" i="5"/>
  <c r="C71" i="5"/>
  <c r="D71" i="5"/>
  <c r="C72" i="5"/>
  <c r="D72" i="5"/>
  <c r="C73" i="5"/>
  <c r="D73" i="5"/>
  <c r="C74" i="5"/>
  <c r="F74" i="5" s="1"/>
  <c r="D74" i="5"/>
  <c r="C75" i="5"/>
  <c r="D75" i="5"/>
  <c r="C76" i="5"/>
  <c r="D76" i="5"/>
  <c r="C77" i="5"/>
  <c r="D77" i="5"/>
  <c r="C78" i="5"/>
  <c r="F78" i="5" s="1"/>
  <c r="D78" i="5"/>
  <c r="C79" i="5"/>
  <c r="D79" i="5"/>
  <c r="C80" i="5"/>
  <c r="D80" i="5"/>
  <c r="C81" i="5"/>
  <c r="D81" i="5"/>
  <c r="F81" i="5" s="1"/>
  <c r="C82" i="5"/>
  <c r="D82" i="5"/>
  <c r="C83" i="5"/>
  <c r="D83" i="5"/>
  <c r="C84" i="5"/>
  <c r="D84" i="5"/>
  <c r="C85" i="5"/>
  <c r="D85" i="5"/>
  <c r="C86" i="5"/>
  <c r="F86" i="5" s="1"/>
  <c r="D86" i="5"/>
  <c r="C87" i="5"/>
  <c r="D87" i="5"/>
  <c r="C88" i="5"/>
  <c r="D88" i="5"/>
  <c r="C89" i="5"/>
  <c r="D89" i="5"/>
  <c r="C90" i="5"/>
  <c r="F90" i="5" s="1"/>
  <c r="D90" i="5"/>
  <c r="C91" i="5"/>
  <c r="D91" i="5"/>
  <c r="C92" i="5"/>
  <c r="D92" i="5"/>
  <c r="C93" i="5"/>
  <c r="F93" i="5" s="1"/>
  <c r="D93" i="5"/>
  <c r="C94" i="5"/>
  <c r="D94" i="5"/>
  <c r="F94" i="5"/>
  <c r="C95" i="5"/>
  <c r="D95" i="5"/>
  <c r="C96" i="5"/>
  <c r="D96" i="5"/>
  <c r="C97" i="5"/>
  <c r="D97" i="5"/>
  <c r="F97" i="5" s="1"/>
  <c r="C98" i="5"/>
  <c r="D98" i="5"/>
  <c r="C99" i="5"/>
  <c r="D99" i="5"/>
  <c r="C100" i="5"/>
  <c r="D100" i="5"/>
  <c r="C101" i="5"/>
  <c r="D101" i="5"/>
  <c r="C102" i="5"/>
  <c r="D102" i="5"/>
  <c r="F102" i="5" s="1"/>
  <c r="C103" i="5"/>
  <c r="D103" i="5"/>
  <c r="C104" i="5"/>
  <c r="D104" i="5"/>
  <c r="C105" i="5"/>
  <c r="D105" i="5"/>
  <c r="C106" i="5"/>
  <c r="F106" i="5" s="1"/>
  <c r="D106" i="5"/>
  <c r="C107" i="5"/>
  <c r="D107" i="5"/>
  <c r="C108" i="5"/>
  <c r="D108" i="5"/>
  <c r="C109" i="5"/>
  <c r="D109" i="5"/>
  <c r="C110" i="5"/>
  <c r="F110" i="5" s="1"/>
  <c r="D110" i="5"/>
  <c r="C111" i="5"/>
  <c r="D111" i="5"/>
  <c r="C112" i="5"/>
  <c r="D112" i="5"/>
  <c r="C113" i="5"/>
  <c r="D113" i="5"/>
  <c r="F113" i="5" s="1"/>
  <c r="C114" i="5"/>
  <c r="D114" i="5"/>
  <c r="C115" i="5"/>
  <c r="D115" i="5"/>
  <c r="C116" i="5"/>
  <c r="D116" i="5"/>
  <c r="C117" i="5"/>
  <c r="D117" i="5"/>
  <c r="C118" i="5"/>
  <c r="F118" i="5" s="1"/>
  <c r="D118" i="5"/>
  <c r="C119" i="5"/>
  <c r="D119" i="5"/>
  <c r="C120" i="5"/>
  <c r="D120" i="5"/>
  <c r="C121" i="5"/>
  <c r="D121" i="5"/>
  <c r="C122" i="5"/>
  <c r="F122" i="5" s="1"/>
  <c r="D122" i="5"/>
  <c r="C123" i="5"/>
  <c r="D123" i="5"/>
  <c r="C124" i="5"/>
  <c r="D124" i="5"/>
  <c r="C125" i="5"/>
  <c r="F125" i="5" s="1"/>
  <c r="D125" i="5"/>
  <c r="C126" i="5"/>
  <c r="D126" i="5"/>
  <c r="F126" i="5"/>
  <c r="C127" i="5"/>
  <c r="D127" i="5"/>
  <c r="C128" i="5"/>
  <c r="D128" i="5"/>
  <c r="C129" i="5"/>
  <c r="D129" i="5"/>
  <c r="F129" i="5" s="1"/>
  <c r="C130" i="5"/>
  <c r="D130" i="5"/>
  <c r="C131" i="5"/>
  <c r="D131" i="5"/>
  <c r="C132" i="5"/>
  <c r="D132" i="5"/>
  <c r="C133" i="5"/>
  <c r="D133" i="5"/>
  <c r="C134" i="5"/>
  <c r="D134" i="5"/>
  <c r="F134" i="5" s="1"/>
  <c r="C135" i="5"/>
  <c r="D135" i="5"/>
  <c r="C136" i="5"/>
  <c r="D136" i="5"/>
  <c r="C137" i="5"/>
  <c r="D137" i="5"/>
  <c r="C138" i="5"/>
  <c r="F138" i="5" s="1"/>
  <c r="D138" i="5"/>
  <c r="C139" i="5"/>
  <c r="D139" i="5"/>
  <c r="C140" i="5"/>
  <c r="D140" i="5"/>
  <c r="C141" i="5"/>
  <c r="D141" i="5"/>
  <c r="C142" i="5"/>
  <c r="F142" i="5" s="1"/>
  <c r="D142" i="5"/>
  <c r="C143" i="5"/>
  <c r="D143" i="5"/>
  <c r="C144" i="5"/>
  <c r="D144" i="5"/>
  <c r="C145" i="5"/>
  <c r="D145" i="5"/>
  <c r="F145" i="5" s="1"/>
  <c r="C146" i="5"/>
  <c r="D146" i="5"/>
  <c r="C147" i="5"/>
  <c r="D147" i="5"/>
  <c r="C148" i="5"/>
  <c r="D148" i="5"/>
  <c r="C149" i="5"/>
  <c r="D149" i="5"/>
  <c r="C150" i="5"/>
  <c r="F150" i="5" s="1"/>
  <c r="D150" i="5"/>
  <c r="C151" i="5"/>
  <c r="D151" i="5"/>
  <c r="C152" i="5"/>
  <c r="D152" i="5"/>
  <c r="C153" i="5"/>
  <c r="D153" i="5"/>
  <c r="C154" i="5"/>
  <c r="F154" i="5" s="1"/>
  <c r="D154" i="5"/>
  <c r="C155" i="5"/>
  <c r="D155" i="5"/>
  <c r="C156" i="5"/>
  <c r="D156" i="5"/>
  <c r="C157" i="5"/>
  <c r="F157" i="5" s="1"/>
  <c r="D157" i="5"/>
  <c r="C158" i="5"/>
  <c r="D158" i="5"/>
  <c r="F158" i="5"/>
  <c r="C159" i="5"/>
  <c r="D159" i="5"/>
  <c r="C160" i="5"/>
  <c r="D160" i="5"/>
  <c r="C161" i="5"/>
  <c r="D161" i="5"/>
  <c r="F161" i="5" s="1"/>
  <c r="C162" i="5"/>
  <c r="D162" i="5"/>
  <c r="C163" i="5"/>
  <c r="D163" i="5"/>
  <c r="C164" i="5"/>
  <c r="D164" i="5"/>
  <c r="C165" i="5"/>
  <c r="D165" i="5"/>
  <c r="F165" i="5" s="1"/>
  <c r="C166" i="5"/>
  <c r="D166" i="5"/>
  <c r="F166" i="5" s="1"/>
  <c r="C167" i="5"/>
  <c r="D167" i="5"/>
  <c r="C168" i="5"/>
  <c r="D168" i="5"/>
  <c r="C169" i="5"/>
  <c r="F169" i="5" s="1"/>
  <c r="D169" i="5"/>
  <c r="C170" i="5"/>
  <c r="F170" i="5" s="1"/>
  <c r="D170" i="5"/>
  <c r="C171" i="5"/>
  <c r="D171" i="5"/>
  <c r="C172" i="5"/>
  <c r="D172" i="5"/>
  <c r="C173" i="5"/>
  <c r="D173" i="5"/>
  <c r="C174" i="5"/>
  <c r="F174" i="5" s="1"/>
  <c r="D174" i="5"/>
  <c r="C175" i="5"/>
  <c r="D175" i="5"/>
  <c r="C176" i="5"/>
  <c r="D176" i="5"/>
  <c r="C177" i="5"/>
  <c r="D177" i="5"/>
  <c r="C178" i="5"/>
  <c r="D178" i="5"/>
  <c r="C179" i="5"/>
  <c r="D179" i="5"/>
  <c r="C180" i="5"/>
  <c r="D180" i="5"/>
  <c r="C181" i="5"/>
  <c r="D181" i="5"/>
  <c r="F181" i="5" s="1"/>
  <c r="C182" i="5"/>
  <c r="D182" i="5"/>
  <c r="F182" i="5" s="1"/>
  <c r="C183" i="5"/>
  <c r="D183" i="5"/>
  <c r="C184" i="5"/>
  <c r="D184" i="5"/>
  <c r="C185" i="5"/>
  <c r="F185" i="5" s="1"/>
  <c r="D185" i="5"/>
  <c r="C186" i="5"/>
  <c r="F186" i="5" s="1"/>
  <c r="D186" i="5"/>
  <c r="C187" i="5"/>
  <c r="D187" i="5"/>
  <c r="C188" i="5"/>
  <c r="D188" i="5"/>
  <c r="C189" i="5"/>
  <c r="D189" i="5"/>
  <c r="C190" i="5"/>
  <c r="D190" i="5"/>
  <c r="F190" i="5"/>
  <c r="C191" i="5"/>
  <c r="D191" i="5"/>
  <c r="C192" i="5"/>
  <c r="D192" i="5"/>
  <c r="C193" i="5"/>
  <c r="D193" i="5"/>
  <c r="C194" i="5"/>
  <c r="D194" i="5"/>
  <c r="C195" i="5"/>
  <c r="D195" i="5"/>
  <c r="C196" i="5"/>
  <c r="D196" i="5"/>
  <c r="C197" i="5"/>
  <c r="D197" i="5"/>
  <c r="F197" i="5" s="1"/>
  <c r="C198" i="5"/>
  <c r="D198" i="5"/>
  <c r="F198" i="5" s="1"/>
  <c r="C199" i="5"/>
  <c r="D199" i="5"/>
  <c r="C200" i="5"/>
  <c r="D200" i="5"/>
  <c r="C201" i="5"/>
  <c r="F201" i="5" s="1"/>
  <c r="D201" i="5"/>
  <c r="C202" i="5"/>
  <c r="F202" i="5" s="1"/>
  <c r="D202" i="5"/>
  <c r="C203" i="5"/>
  <c r="D203" i="5"/>
  <c r="C204" i="5"/>
  <c r="D204" i="5"/>
  <c r="C205" i="5"/>
  <c r="D205" i="5"/>
  <c r="C206" i="5"/>
  <c r="F206" i="5" s="1"/>
  <c r="D206" i="5"/>
  <c r="C207" i="5"/>
  <c r="D207" i="5"/>
  <c r="C208" i="5"/>
  <c r="D208" i="5"/>
  <c r="C209" i="5"/>
  <c r="D209" i="5"/>
  <c r="C210" i="5"/>
  <c r="D210" i="5"/>
  <c r="C211" i="5"/>
  <c r="D211" i="5"/>
  <c r="C212" i="5"/>
  <c r="D212" i="5"/>
  <c r="C213" i="5"/>
  <c r="D213" i="5"/>
  <c r="C214" i="5"/>
  <c r="D214" i="5"/>
  <c r="F214" i="5" s="1"/>
  <c r="C215" i="5"/>
  <c r="D215" i="5"/>
  <c r="C216" i="5"/>
  <c r="D216" i="5"/>
  <c r="C217" i="5"/>
  <c r="F217" i="5" s="1"/>
  <c r="D217" i="5"/>
  <c r="C218" i="5"/>
  <c r="D218" i="5"/>
  <c r="C219" i="5"/>
  <c r="D219" i="5"/>
  <c r="C220" i="5"/>
  <c r="D220" i="5"/>
  <c r="C221" i="5"/>
  <c r="D221" i="5"/>
  <c r="C222" i="5"/>
  <c r="D222" i="5"/>
  <c r="F222" i="5" s="1"/>
  <c r="C223" i="5"/>
  <c r="D223" i="5"/>
  <c r="C224" i="5"/>
  <c r="D224" i="5"/>
  <c r="C225" i="5"/>
  <c r="D225" i="5"/>
  <c r="F225" i="5"/>
  <c r="C226" i="5"/>
  <c r="D226" i="5"/>
  <c r="C227" i="5"/>
  <c r="D227" i="5"/>
  <c r="C228" i="5"/>
  <c r="D228" i="5"/>
  <c r="C229" i="5"/>
  <c r="D229" i="5"/>
  <c r="C230" i="5"/>
  <c r="F230" i="5" s="1"/>
  <c r="D230" i="5"/>
  <c r="C231" i="5"/>
  <c r="D231" i="5"/>
  <c r="C232" i="5"/>
  <c r="D232" i="5"/>
  <c r="C233" i="5"/>
  <c r="F233" i="5" s="1"/>
  <c r="D233" i="5"/>
  <c r="C234" i="5"/>
  <c r="D234" i="5"/>
  <c r="C235" i="5"/>
  <c r="D235" i="5"/>
  <c r="C236" i="5"/>
  <c r="D236" i="5"/>
  <c r="C237" i="5"/>
  <c r="D237" i="5"/>
  <c r="C238" i="5"/>
  <c r="D238" i="5"/>
  <c r="F238" i="5" s="1"/>
  <c r="C239" i="5"/>
  <c r="D239" i="5"/>
  <c r="C240" i="5"/>
  <c r="D240" i="5"/>
  <c r="C241" i="5"/>
  <c r="F241" i="5" s="1"/>
  <c r="D241" i="5"/>
  <c r="C242" i="5"/>
  <c r="F242" i="5" s="1"/>
  <c r="D242" i="5"/>
  <c r="C243" i="5"/>
  <c r="D243" i="5"/>
  <c r="C244" i="5"/>
  <c r="D244" i="5"/>
  <c r="C245" i="5"/>
  <c r="D245" i="5"/>
  <c r="C246" i="5"/>
  <c r="F246" i="5" s="1"/>
  <c r="D246" i="5"/>
  <c r="C247" i="5"/>
  <c r="D247" i="5"/>
  <c r="C248" i="5"/>
  <c r="D248" i="5"/>
  <c r="C249" i="5"/>
  <c r="D249" i="5"/>
  <c r="F249" i="5" s="1"/>
  <c r="C250" i="5"/>
  <c r="F250" i="5" s="1"/>
  <c r="D250" i="5"/>
  <c r="C251" i="5"/>
  <c r="F251" i="5" s="1"/>
  <c r="D251" i="5"/>
  <c r="C252" i="5"/>
  <c r="D252" i="5"/>
  <c r="C253" i="5"/>
  <c r="F253" i="5" s="1"/>
  <c r="D253" i="5"/>
  <c r="C254" i="5"/>
  <c r="D254" i="5"/>
  <c r="C255" i="5"/>
  <c r="D255" i="5"/>
  <c r="C256" i="5"/>
  <c r="F256" i="5" s="1"/>
  <c r="D256" i="5"/>
  <c r="C257" i="5"/>
  <c r="F257" i="5" s="1"/>
  <c r="D257" i="5"/>
  <c r="C258" i="5"/>
  <c r="D258" i="5"/>
  <c r="C259" i="5"/>
  <c r="D259" i="5"/>
  <c r="C260" i="5"/>
  <c r="D260" i="5"/>
  <c r="C261" i="5"/>
  <c r="D261" i="5"/>
  <c r="C262" i="5"/>
  <c r="D262" i="5"/>
  <c r="F262" i="5" s="1"/>
  <c r="C263" i="5"/>
  <c r="D263" i="5"/>
  <c r="C264" i="5"/>
  <c r="D264" i="5"/>
  <c r="C265" i="5"/>
  <c r="D265" i="5"/>
  <c r="F265" i="5" s="1"/>
  <c r="C266" i="5"/>
  <c r="F266" i="5" s="1"/>
  <c r="D266" i="5"/>
  <c r="C267" i="5"/>
  <c r="F267" i="5" s="1"/>
  <c r="D267" i="5"/>
  <c r="C268" i="5"/>
  <c r="D268" i="5"/>
  <c r="C269" i="5"/>
  <c r="F269" i="5" s="1"/>
  <c r="D269" i="5"/>
  <c r="C270" i="5"/>
  <c r="D270" i="5"/>
  <c r="C271" i="5"/>
  <c r="D271" i="5"/>
  <c r="C272" i="5"/>
  <c r="F272" i="5" s="1"/>
  <c r="D272" i="5"/>
  <c r="C273" i="5"/>
  <c r="D273" i="5"/>
  <c r="F273" i="5"/>
  <c r="C274" i="5"/>
  <c r="D274" i="5"/>
  <c r="C275" i="5"/>
  <c r="D275" i="5"/>
  <c r="C276" i="5"/>
  <c r="D276" i="5"/>
  <c r="C277" i="5"/>
  <c r="D277" i="5"/>
  <c r="C278" i="5"/>
  <c r="D278" i="5"/>
  <c r="F278" i="5" s="1"/>
  <c r="C279" i="5"/>
  <c r="D279" i="5"/>
  <c r="C280" i="5"/>
  <c r="D280" i="5"/>
  <c r="C281" i="5"/>
  <c r="D281" i="5"/>
  <c r="C282" i="5"/>
  <c r="F282" i="5" s="1"/>
  <c r="D282" i="5"/>
  <c r="C283" i="5"/>
  <c r="F283" i="5" s="1"/>
  <c r="D283" i="5"/>
  <c r="C284" i="5"/>
  <c r="D284" i="5"/>
  <c r="C285" i="5"/>
  <c r="F285" i="5" s="1"/>
  <c r="D285" i="5"/>
  <c r="C286" i="5"/>
  <c r="D286" i="5"/>
  <c r="C287" i="5"/>
  <c r="D287" i="5"/>
  <c r="C288" i="5"/>
  <c r="F288" i="5" s="1"/>
  <c r="D288" i="5"/>
  <c r="C289" i="5"/>
  <c r="F289" i="5" s="1"/>
  <c r="D289" i="5"/>
  <c r="C290" i="5"/>
  <c r="D290" i="5"/>
  <c r="C291" i="5"/>
  <c r="D291" i="5"/>
  <c r="C292" i="5"/>
  <c r="D292" i="5"/>
  <c r="C293" i="5"/>
  <c r="D293" i="5"/>
  <c r="C294" i="5"/>
  <c r="D294" i="5"/>
  <c r="F294" i="5" s="1"/>
  <c r="C295" i="5"/>
  <c r="D295" i="5"/>
  <c r="C296" i="5"/>
  <c r="D296" i="5"/>
  <c r="C297" i="5"/>
  <c r="D297" i="5"/>
  <c r="F297" i="5" s="1"/>
  <c r="C298" i="5"/>
  <c r="F298" i="5" s="1"/>
  <c r="D298" i="5"/>
  <c r="C299" i="5"/>
  <c r="F299" i="5" s="1"/>
  <c r="D299" i="5"/>
  <c r="C300" i="5"/>
  <c r="F300" i="5" s="1"/>
  <c r="D300" i="5"/>
  <c r="C301" i="5"/>
  <c r="F301" i="5" s="1"/>
  <c r="D301" i="5"/>
  <c r="C302" i="5"/>
  <c r="D302" i="5"/>
  <c r="C303" i="5"/>
  <c r="F303" i="5" s="1"/>
  <c r="D303" i="5"/>
  <c r="C304" i="5"/>
  <c r="F304" i="5" s="1"/>
  <c r="D304" i="5"/>
  <c r="C305" i="5"/>
  <c r="D305" i="5"/>
  <c r="F305" i="5"/>
  <c r="C306" i="5"/>
  <c r="D306" i="5"/>
  <c r="C307" i="5"/>
  <c r="D307" i="5"/>
  <c r="C308" i="5"/>
  <c r="D308" i="5"/>
  <c r="C309" i="5"/>
  <c r="D309" i="5"/>
  <c r="C310" i="5"/>
  <c r="D310" i="5"/>
  <c r="F310" i="5" s="1"/>
  <c r="C311" i="5"/>
  <c r="D311" i="5"/>
  <c r="C312" i="5"/>
  <c r="D312" i="5"/>
  <c r="C313" i="5"/>
  <c r="D313" i="5"/>
  <c r="C314" i="5"/>
  <c r="F314" i="5" s="1"/>
  <c r="D314" i="5"/>
  <c r="C315" i="5"/>
  <c r="F315" i="5" s="1"/>
  <c r="D315" i="5"/>
  <c r="C316" i="5"/>
  <c r="F316" i="5" s="1"/>
  <c r="D316" i="5"/>
  <c r="C317" i="5"/>
  <c r="F317" i="5" s="1"/>
  <c r="D317" i="5"/>
  <c r="C318" i="5"/>
  <c r="D318" i="5"/>
  <c r="C319" i="5"/>
  <c r="F319" i="5" s="1"/>
  <c r="D319" i="5"/>
  <c r="C320" i="5"/>
  <c r="F320" i="5" s="1"/>
  <c r="D320" i="5"/>
  <c r="C321" i="5"/>
  <c r="F321" i="5" s="1"/>
  <c r="D321" i="5"/>
  <c r="C322" i="5"/>
  <c r="D322" i="5"/>
  <c r="C323" i="5"/>
  <c r="D323" i="5"/>
  <c r="C324" i="5"/>
  <c r="D324" i="5"/>
  <c r="C325" i="5"/>
  <c r="D325" i="5"/>
  <c r="C326" i="5"/>
  <c r="D326" i="5"/>
  <c r="F326" i="5" s="1"/>
  <c r="C327" i="5"/>
  <c r="D327" i="5"/>
  <c r="C328" i="5"/>
  <c r="D328" i="5"/>
  <c r="C329" i="5"/>
  <c r="D329" i="5"/>
  <c r="F329" i="5" s="1"/>
  <c r="C330" i="5"/>
  <c r="F330" i="5" s="1"/>
  <c r="D330" i="5"/>
  <c r="C331" i="5"/>
  <c r="F331" i="5" s="1"/>
  <c r="D331" i="5"/>
  <c r="C332" i="5"/>
  <c r="F332" i="5" s="1"/>
  <c r="D332" i="5"/>
  <c r="C333" i="5"/>
  <c r="F333" i="5" s="1"/>
  <c r="D333" i="5"/>
  <c r="C334" i="5"/>
  <c r="D334" i="5"/>
  <c r="C335" i="5"/>
  <c r="F335" i="5" s="1"/>
  <c r="D335" i="5"/>
  <c r="C336" i="5"/>
  <c r="F336" i="5" s="1"/>
  <c r="D336" i="5"/>
  <c r="C337" i="5"/>
  <c r="D337" i="5"/>
  <c r="F337" i="5"/>
  <c r="C338" i="5"/>
  <c r="D338" i="5"/>
  <c r="C339" i="5"/>
  <c r="D339" i="5"/>
  <c r="C340" i="5"/>
  <c r="D340" i="5"/>
  <c r="F340" i="5" s="1"/>
  <c r="C341" i="5"/>
  <c r="D341" i="5"/>
  <c r="C342" i="5"/>
  <c r="D342" i="5"/>
  <c r="C343" i="5"/>
  <c r="D343" i="5"/>
  <c r="C344" i="5"/>
  <c r="D344" i="5"/>
  <c r="C345" i="5"/>
  <c r="F345" i="5" s="1"/>
  <c r="D345" i="5"/>
  <c r="C346" i="5"/>
  <c r="F346" i="5" s="1"/>
  <c r="D346" i="5"/>
  <c r="C347" i="5"/>
  <c r="F347" i="5" s="1"/>
  <c r="D347" i="5"/>
  <c r="C348" i="5"/>
  <c r="F348" i="5" s="1"/>
  <c r="D348" i="5"/>
  <c r="C349" i="5"/>
  <c r="D349" i="5"/>
  <c r="C350" i="5"/>
  <c r="F350" i="5" s="1"/>
  <c r="D350" i="5"/>
  <c r="C351" i="5"/>
  <c r="D351" i="5"/>
  <c r="C352" i="5"/>
  <c r="F352" i="5" s="1"/>
  <c r="D352" i="5"/>
  <c r="C353" i="5"/>
  <c r="D353" i="5"/>
  <c r="C354" i="5"/>
  <c r="F354" i="5" s="1"/>
  <c r="D354" i="5"/>
  <c r="C355" i="5"/>
  <c r="D355" i="5"/>
  <c r="C356" i="5"/>
  <c r="F356" i="5" s="1"/>
  <c r="D356" i="5"/>
  <c r="C357" i="5"/>
  <c r="F357" i="5" s="1"/>
  <c r="D357" i="5"/>
  <c r="C358" i="5"/>
  <c r="D358" i="5"/>
  <c r="F358" i="5"/>
  <c r="C359" i="5"/>
  <c r="D359" i="5"/>
  <c r="C360" i="5"/>
  <c r="D360" i="5"/>
  <c r="C361" i="5"/>
  <c r="D361" i="5"/>
  <c r="C362" i="5"/>
  <c r="D362" i="5"/>
  <c r="F362" i="5" s="1"/>
  <c r="C363" i="5"/>
  <c r="D363" i="5"/>
  <c r="C364" i="5"/>
  <c r="D364" i="5"/>
  <c r="C365" i="5"/>
  <c r="D365" i="5"/>
  <c r="C366" i="5"/>
  <c r="D366" i="5"/>
  <c r="C367" i="5"/>
  <c r="D367" i="5"/>
  <c r="F367" i="5" s="1"/>
  <c r="C368" i="5"/>
  <c r="D368" i="5"/>
  <c r="C369" i="5"/>
  <c r="D369" i="5"/>
  <c r="C370" i="5"/>
  <c r="D370" i="5"/>
  <c r="C371" i="5"/>
  <c r="D371" i="5"/>
  <c r="C372" i="5"/>
  <c r="D372" i="5"/>
  <c r="C373" i="5"/>
  <c r="D373" i="5"/>
  <c r="C374" i="5"/>
  <c r="D374" i="5"/>
  <c r="C375" i="5"/>
  <c r="D375" i="5"/>
  <c r="C376" i="5"/>
  <c r="D376" i="5"/>
  <c r="C377" i="5"/>
  <c r="D377" i="5"/>
  <c r="C378" i="5"/>
  <c r="D378" i="5"/>
  <c r="C379" i="5"/>
  <c r="D379" i="5"/>
  <c r="F379" i="5"/>
  <c r="C380" i="5"/>
  <c r="D380" i="5"/>
  <c r="C381" i="5"/>
  <c r="D381" i="5"/>
  <c r="C382" i="5"/>
  <c r="D382" i="5"/>
  <c r="C383" i="5"/>
  <c r="D383" i="5"/>
  <c r="C384" i="5"/>
  <c r="D384" i="5"/>
  <c r="C385" i="5"/>
  <c r="D385" i="5"/>
  <c r="C386" i="5"/>
  <c r="D386" i="5"/>
  <c r="F386" i="5" s="1"/>
  <c r="C387" i="5"/>
  <c r="D387" i="5"/>
  <c r="C388" i="5"/>
  <c r="D388" i="5"/>
  <c r="C389" i="5"/>
  <c r="D389" i="5"/>
  <c r="C390" i="5"/>
  <c r="D390" i="5"/>
  <c r="C391" i="5"/>
  <c r="D391" i="5"/>
  <c r="C392" i="5"/>
  <c r="F392" i="5" s="1"/>
  <c r="D392" i="5"/>
  <c r="C393" i="5"/>
  <c r="D393" i="5"/>
  <c r="C394" i="5"/>
  <c r="F394" i="5" s="1"/>
  <c r="D394" i="5"/>
  <c r="C395" i="5"/>
  <c r="D395" i="5"/>
  <c r="C396" i="5"/>
  <c r="F396" i="5" s="1"/>
  <c r="D396" i="5"/>
  <c r="C397" i="5"/>
  <c r="D397" i="5"/>
  <c r="C398" i="5"/>
  <c r="F398" i="5" s="1"/>
  <c r="D398" i="5"/>
  <c r="C399" i="5"/>
  <c r="D399" i="5"/>
  <c r="C400" i="5"/>
  <c r="F400" i="5" s="1"/>
  <c r="D400" i="5"/>
  <c r="C401" i="5"/>
  <c r="F401" i="5" s="1"/>
  <c r="D401" i="5"/>
  <c r="C402" i="5"/>
  <c r="D402" i="5"/>
  <c r="F402" i="5"/>
  <c r="C403" i="5"/>
  <c r="D403" i="5"/>
  <c r="C404" i="5"/>
  <c r="D404" i="5"/>
  <c r="C405" i="5"/>
  <c r="D405" i="5"/>
  <c r="C406" i="5"/>
  <c r="D406" i="5"/>
  <c r="F406" i="5" s="1"/>
  <c r="C407" i="5"/>
  <c r="D407" i="5"/>
  <c r="C408" i="5"/>
  <c r="D408" i="5"/>
  <c r="C409" i="5"/>
  <c r="D409" i="5"/>
  <c r="C410" i="5"/>
  <c r="D410" i="5"/>
  <c r="C411" i="5"/>
  <c r="D411" i="5"/>
  <c r="F411" i="5" s="1"/>
  <c r="C412" i="5"/>
  <c r="D412" i="5"/>
  <c r="C413" i="5"/>
  <c r="D413" i="5"/>
  <c r="C414" i="5"/>
  <c r="D414" i="5"/>
  <c r="C415" i="5"/>
  <c r="D415" i="5"/>
  <c r="C416" i="5"/>
  <c r="D416" i="5"/>
  <c r="C417" i="5"/>
  <c r="D417" i="5"/>
  <c r="C418" i="5"/>
  <c r="F418" i="5" s="1"/>
  <c r="D418" i="5"/>
  <c r="C419" i="5"/>
  <c r="D419" i="5"/>
  <c r="C420" i="5"/>
  <c r="D420" i="5"/>
  <c r="C421" i="5"/>
  <c r="D421" i="5"/>
  <c r="C422" i="5"/>
  <c r="D422" i="5"/>
  <c r="C423" i="5"/>
  <c r="D423" i="5"/>
  <c r="C424" i="5"/>
  <c r="F424" i="5" s="1"/>
  <c r="D424" i="5"/>
  <c r="C425" i="5"/>
  <c r="D425" i="5"/>
  <c r="C426" i="5"/>
  <c r="F426" i="5" s="1"/>
  <c r="D426" i="5"/>
  <c r="C427" i="5"/>
  <c r="D427" i="5"/>
  <c r="C428" i="5"/>
  <c r="F428" i="5" s="1"/>
  <c r="D428" i="5"/>
  <c r="C429" i="5"/>
  <c r="D429" i="5"/>
  <c r="C430" i="5"/>
  <c r="F430" i="5" s="1"/>
  <c r="D430" i="5"/>
  <c r="C431" i="5"/>
  <c r="D431" i="5"/>
  <c r="C432" i="5"/>
  <c r="F432" i="5" s="1"/>
  <c r="D432" i="5"/>
  <c r="C433" i="5"/>
  <c r="F433" i="5" s="1"/>
  <c r="D433" i="5"/>
  <c r="C434" i="5"/>
  <c r="F434" i="5" s="1"/>
  <c r="D434" i="5"/>
  <c r="C435" i="5"/>
  <c r="D435" i="5"/>
  <c r="C436" i="5"/>
  <c r="D436" i="5"/>
  <c r="C437" i="5"/>
  <c r="D437" i="5"/>
  <c r="C438" i="5"/>
  <c r="D438" i="5"/>
  <c r="F438" i="5" s="1"/>
  <c r="C439" i="5"/>
  <c r="D439" i="5"/>
  <c r="C440" i="5"/>
  <c r="D440" i="5"/>
  <c r="C441" i="5"/>
  <c r="D441" i="5"/>
  <c r="C442" i="5"/>
  <c r="D442" i="5"/>
  <c r="C443" i="5"/>
  <c r="D443" i="5"/>
  <c r="F443" i="5" s="1"/>
  <c r="C444" i="5"/>
  <c r="D444" i="5"/>
  <c r="C445" i="5"/>
  <c r="D445" i="5"/>
  <c r="C446" i="5"/>
  <c r="D446" i="5"/>
  <c r="C447" i="5"/>
  <c r="D447" i="5"/>
  <c r="C448" i="5"/>
  <c r="D448" i="5"/>
  <c r="C449" i="5"/>
  <c r="D449" i="5"/>
  <c r="C450" i="5"/>
  <c r="D450" i="5"/>
  <c r="F450" i="5" s="1"/>
  <c r="C451" i="5"/>
  <c r="D451" i="5"/>
  <c r="C452" i="5"/>
  <c r="D452" i="5"/>
  <c r="C453" i="5"/>
  <c r="D453" i="5"/>
  <c r="C454" i="5"/>
  <c r="D454" i="5"/>
  <c r="C455" i="5"/>
  <c r="D455" i="5"/>
  <c r="C456" i="5"/>
  <c r="F456" i="5" s="1"/>
  <c r="D456" i="5"/>
  <c r="C457" i="5"/>
  <c r="D457" i="5"/>
  <c r="C458" i="5"/>
  <c r="F458" i="5" s="1"/>
  <c r="D458" i="5"/>
  <c r="C459" i="5"/>
  <c r="D459" i="5"/>
  <c r="C460" i="5"/>
  <c r="F460" i="5" s="1"/>
  <c r="D460" i="5"/>
  <c r="C461" i="5"/>
  <c r="D461" i="5"/>
  <c r="C462" i="5"/>
  <c r="F462" i="5" s="1"/>
  <c r="D462" i="5"/>
  <c r="C463" i="5"/>
  <c r="D463" i="5"/>
  <c r="C464" i="5"/>
  <c r="F464" i="5" s="1"/>
  <c r="D464" i="5"/>
  <c r="C465" i="5"/>
  <c r="F465" i="5" s="1"/>
  <c r="D465" i="5"/>
  <c r="C466" i="5"/>
  <c r="D466" i="5"/>
  <c r="F466" i="5"/>
  <c r="C467" i="5"/>
  <c r="D467" i="5"/>
  <c r="C468" i="5"/>
  <c r="D468" i="5"/>
  <c r="C469" i="5"/>
  <c r="D469" i="5"/>
  <c r="C470" i="5"/>
  <c r="D470" i="5"/>
  <c r="F470" i="5" s="1"/>
  <c r="C471" i="5"/>
  <c r="D471" i="5"/>
  <c r="C472" i="5"/>
  <c r="D472" i="5"/>
  <c r="C473" i="5"/>
  <c r="D473" i="5"/>
  <c r="C474" i="5"/>
  <c r="D474" i="5"/>
  <c r="C475" i="5"/>
  <c r="D475" i="5"/>
  <c r="F475" i="5" s="1"/>
  <c r="C476" i="5"/>
  <c r="D476" i="5"/>
  <c r="C477" i="5"/>
  <c r="D477" i="5"/>
  <c r="C478" i="5"/>
  <c r="D478" i="5"/>
  <c r="C479" i="5"/>
  <c r="D479" i="5"/>
  <c r="C480" i="5"/>
  <c r="D480" i="5"/>
  <c r="C481" i="5"/>
  <c r="D481" i="5"/>
  <c r="C482" i="5"/>
  <c r="D482" i="5"/>
  <c r="C483" i="5"/>
  <c r="D483" i="5"/>
  <c r="C484" i="5"/>
  <c r="D484" i="5"/>
  <c r="C485" i="5"/>
  <c r="D485" i="5"/>
  <c r="C486" i="5"/>
  <c r="D486" i="5"/>
  <c r="C487" i="5"/>
  <c r="D487" i="5"/>
  <c r="C488" i="5"/>
  <c r="F488" i="5" s="1"/>
  <c r="D488" i="5"/>
  <c r="C489" i="5"/>
  <c r="D489" i="5"/>
  <c r="C490" i="5"/>
  <c r="F490" i="5" s="1"/>
  <c r="D490" i="5"/>
  <c r="C491" i="5"/>
  <c r="D491" i="5"/>
  <c r="C492" i="5"/>
  <c r="F492" i="5" s="1"/>
  <c r="D492" i="5"/>
  <c r="C493" i="5"/>
  <c r="D493" i="5"/>
  <c r="C494" i="5"/>
  <c r="F494" i="5" s="1"/>
  <c r="D494" i="5"/>
  <c r="C495" i="5"/>
  <c r="D495" i="5"/>
  <c r="C496" i="5"/>
  <c r="F496" i="5" s="1"/>
  <c r="D496" i="5"/>
  <c r="C497" i="5"/>
  <c r="F497" i="5" s="1"/>
  <c r="D497" i="5"/>
  <c r="C498" i="5"/>
  <c r="D498" i="5"/>
  <c r="F498" i="5"/>
  <c r="C499" i="5"/>
  <c r="D499" i="5"/>
  <c r="C500" i="5"/>
  <c r="D500" i="5"/>
  <c r="C501" i="5"/>
  <c r="D501" i="5"/>
  <c r="C502" i="5"/>
  <c r="D502" i="5"/>
  <c r="F502" i="5" s="1"/>
  <c r="C503" i="5"/>
  <c r="D503" i="5"/>
  <c r="C504" i="5"/>
  <c r="D504" i="5"/>
  <c r="C505" i="5"/>
  <c r="D505" i="5"/>
  <c r="C506" i="5"/>
  <c r="D506" i="5"/>
  <c r="C507" i="5"/>
  <c r="D507" i="5"/>
  <c r="F507" i="5" s="1"/>
  <c r="C508" i="5"/>
  <c r="D508" i="5"/>
  <c r="C509" i="5"/>
  <c r="D509" i="5"/>
  <c r="C510" i="5"/>
  <c r="D510" i="5"/>
  <c r="C511" i="5"/>
  <c r="D511" i="5"/>
  <c r="C512" i="5"/>
  <c r="D512" i="5"/>
  <c r="C513" i="5"/>
  <c r="D513" i="5"/>
  <c r="C514" i="5"/>
  <c r="D514" i="5"/>
  <c r="F514" i="5" s="1"/>
  <c r="C515" i="5"/>
  <c r="D515" i="5"/>
  <c r="C516" i="5"/>
  <c r="D516" i="5"/>
  <c r="C517" i="5"/>
  <c r="D517" i="5"/>
  <c r="C518" i="5"/>
  <c r="D518" i="5"/>
  <c r="C519" i="5"/>
  <c r="D519" i="5"/>
  <c r="C520" i="5"/>
  <c r="F520" i="5" s="1"/>
  <c r="D520" i="5"/>
  <c r="C521" i="5"/>
  <c r="D521" i="5"/>
  <c r="C522" i="5"/>
  <c r="F522" i="5" s="1"/>
  <c r="D522" i="5"/>
  <c r="C523" i="5"/>
  <c r="D523" i="5"/>
  <c r="C524" i="5"/>
  <c r="F524" i="5" s="1"/>
  <c r="D524" i="5"/>
  <c r="C525" i="5"/>
  <c r="D525" i="5"/>
  <c r="C526" i="5"/>
  <c r="F526" i="5" s="1"/>
  <c r="D526" i="5"/>
  <c r="C527" i="5"/>
  <c r="D527" i="5"/>
  <c r="C528" i="5"/>
  <c r="F528" i="5" s="1"/>
  <c r="D528" i="5"/>
  <c r="C529" i="5"/>
  <c r="F529" i="5" s="1"/>
  <c r="D529" i="5"/>
  <c r="C530" i="5"/>
  <c r="D530" i="5"/>
  <c r="F530" i="5"/>
  <c r="C531" i="5"/>
  <c r="D531" i="5"/>
  <c r="C532" i="5"/>
  <c r="D532" i="5"/>
  <c r="C533" i="5"/>
  <c r="D533" i="5"/>
  <c r="C534" i="5"/>
  <c r="D534" i="5"/>
  <c r="F534" i="5" s="1"/>
  <c r="C535" i="5"/>
  <c r="D535" i="5"/>
  <c r="C536" i="5"/>
  <c r="D536" i="5"/>
  <c r="C537" i="5"/>
  <c r="D537" i="5"/>
  <c r="C538" i="5"/>
  <c r="D538" i="5"/>
  <c r="C539" i="5"/>
  <c r="D539" i="5"/>
  <c r="F539" i="5" s="1"/>
  <c r="C540" i="5"/>
  <c r="D540" i="5"/>
  <c r="C541" i="5"/>
  <c r="D541" i="5"/>
  <c r="C542" i="5"/>
  <c r="D542" i="5"/>
  <c r="C543" i="5"/>
  <c r="D543" i="5"/>
  <c r="C544" i="5"/>
  <c r="D544" i="5"/>
  <c r="C545" i="5"/>
  <c r="D545" i="5"/>
  <c r="C546" i="5"/>
  <c r="D546" i="5"/>
  <c r="C547" i="5"/>
  <c r="D547" i="5"/>
  <c r="C548" i="5"/>
  <c r="D548" i="5"/>
  <c r="C549" i="5"/>
  <c r="D549" i="5"/>
  <c r="C550" i="5"/>
  <c r="D550" i="5"/>
  <c r="C551" i="5"/>
  <c r="D551" i="5"/>
  <c r="C552" i="5"/>
  <c r="D552" i="5"/>
  <c r="C553" i="5"/>
  <c r="F553" i="5" s="1"/>
  <c r="D553" i="5"/>
  <c r="C554" i="5"/>
  <c r="F554" i="5" s="1"/>
  <c r="D554" i="5"/>
  <c r="C555" i="5"/>
  <c r="D555" i="5"/>
  <c r="C556" i="5"/>
  <c r="F556" i="5" s="1"/>
  <c r="D556" i="5"/>
  <c r="C557" i="5"/>
  <c r="D557" i="5"/>
  <c r="C558" i="5"/>
  <c r="F558" i="5" s="1"/>
  <c r="D558" i="5"/>
  <c r="C559" i="5"/>
  <c r="D559" i="5"/>
  <c r="C560" i="5"/>
  <c r="F560" i="5" s="1"/>
  <c r="D560" i="5"/>
  <c r="C561" i="5"/>
  <c r="F561" i="5" s="1"/>
  <c r="D561" i="5"/>
  <c r="C562" i="5"/>
  <c r="F562" i="5" s="1"/>
  <c r="D562" i="5"/>
  <c r="C563" i="5"/>
  <c r="D563" i="5"/>
  <c r="C564" i="5"/>
  <c r="D564" i="5"/>
  <c r="C565" i="5"/>
  <c r="D565" i="5"/>
  <c r="C566" i="5"/>
  <c r="D566" i="5"/>
  <c r="C567" i="5"/>
  <c r="D567" i="5"/>
  <c r="C568" i="5"/>
  <c r="D568" i="5"/>
  <c r="F568" i="5" s="1"/>
  <c r="C569" i="5"/>
  <c r="D569" i="5"/>
  <c r="C570" i="5"/>
  <c r="D570" i="5"/>
  <c r="C571" i="5"/>
  <c r="D571" i="5"/>
  <c r="F571" i="5" s="1"/>
  <c r="C572" i="5"/>
  <c r="F572" i="5" s="1"/>
  <c r="D572" i="5"/>
  <c r="C573" i="5"/>
  <c r="D573" i="5"/>
  <c r="C574" i="5"/>
  <c r="F574" i="5" s="1"/>
  <c r="D574" i="5"/>
  <c r="C575" i="5"/>
  <c r="D575" i="5"/>
  <c r="F575" i="5" s="1"/>
  <c r="C576" i="5"/>
  <c r="F576" i="5" s="1"/>
  <c r="D576" i="5"/>
  <c r="C577" i="5"/>
  <c r="D577" i="5"/>
  <c r="C578" i="5"/>
  <c r="F578" i="5" s="1"/>
  <c r="D578" i="5"/>
  <c r="C579" i="5"/>
  <c r="D579" i="5"/>
  <c r="C580" i="5"/>
  <c r="D580" i="5"/>
  <c r="C581" i="5"/>
  <c r="D581" i="5"/>
  <c r="C582" i="5"/>
  <c r="D582" i="5"/>
  <c r="C583" i="5"/>
  <c r="D583" i="5"/>
  <c r="C584" i="5"/>
  <c r="D584" i="5"/>
  <c r="F584" i="5" s="1"/>
  <c r="C585" i="5"/>
  <c r="D585" i="5"/>
  <c r="C586" i="5"/>
  <c r="D586" i="5"/>
  <c r="C587" i="5"/>
  <c r="D587" i="5"/>
  <c r="F587" i="5" s="1"/>
  <c r="C588" i="5"/>
  <c r="D588" i="5"/>
  <c r="C589" i="5"/>
  <c r="D589" i="5"/>
  <c r="F589" i="5"/>
  <c r="C590" i="5"/>
  <c r="D590" i="5"/>
  <c r="F590" i="5"/>
  <c r="C591" i="5"/>
  <c r="D591" i="5"/>
  <c r="C592" i="5"/>
  <c r="D592" i="5"/>
  <c r="F592" i="5" s="1"/>
  <c r="C593" i="5"/>
  <c r="D593" i="5"/>
  <c r="C594" i="5"/>
  <c r="D594" i="5"/>
  <c r="C595" i="5"/>
  <c r="D595" i="5"/>
  <c r="C596" i="5"/>
  <c r="D596" i="5"/>
  <c r="C597" i="5"/>
  <c r="D597" i="5"/>
  <c r="C598" i="5"/>
  <c r="D598" i="5"/>
  <c r="C599" i="5"/>
  <c r="D599" i="5"/>
  <c r="F599" i="5" s="1"/>
  <c r="C600" i="5"/>
  <c r="D600" i="5"/>
  <c r="C601" i="5"/>
  <c r="D601" i="5"/>
  <c r="C602" i="5"/>
  <c r="D602" i="5"/>
  <c r="C603" i="5"/>
  <c r="D603" i="5"/>
  <c r="C604" i="5"/>
  <c r="D604" i="5"/>
  <c r="C605" i="5"/>
  <c r="D605" i="5"/>
  <c r="C606" i="5"/>
  <c r="F606" i="5" s="1"/>
  <c r="D606" i="5"/>
  <c r="C607" i="5"/>
  <c r="D607" i="5"/>
  <c r="C608" i="5"/>
  <c r="D608" i="5"/>
  <c r="C609" i="5"/>
  <c r="D609" i="5"/>
  <c r="C610" i="5"/>
  <c r="F610" i="5" s="1"/>
  <c r="D610" i="5"/>
  <c r="C611" i="5"/>
  <c r="D611" i="5"/>
  <c r="C612" i="5"/>
  <c r="F612" i="5" s="1"/>
  <c r="D612" i="5"/>
  <c r="C613" i="5"/>
  <c r="D613" i="5"/>
  <c r="C614" i="5"/>
  <c r="F614" i="5" s="1"/>
  <c r="D614" i="5"/>
  <c r="C615" i="5"/>
  <c r="D615" i="5"/>
  <c r="F615" i="5" s="1"/>
  <c r="C616" i="5"/>
  <c r="F616" i="5" s="1"/>
  <c r="D616" i="5"/>
  <c r="C617" i="5"/>
  <c r="D617" i="5"/>
  <c r="C618" i="5"/>
  <c r="F618" i="5" s="1"/>
  <c r="D618" i="5"/>
  <c r="C619" i="5"/>
  <c r="D619" i="5"/>
  <c r="C620" i="5"/>
  <c r="F620" i="5" s="1"/>
  <c r="D620" i="5"/>
  <c r="C621" i="5"/>
  <c r="D621" i="5"/>
  <c r="C622" i="5"/>
  <c r="D622" i="5"/>
  <c r="F622" i="5"/>
  <c r="C623" i="5"/>
  <c r="D623" i="5"/>
  <c r="C624" i="5"/>
  <c r="D624" i="5"/>
  <c r="F624" i="5" s="1"/>
  <c r="C625" i="5"/>
  <c r="D625" i="5"/>
  <c r="C626" i="5"/>
  <c r="D626" i="5"/>
  <c r="C627" i="5"/>
  <c r="D627" i="5"/>
  <c r="C628" i="5"/>
  <c r="D628" i="5"/>
  <c r="C629" i="5"/>
  <c r="D629" i="5"/>
  <c r="C630" i="5"/>
  <c r="D630" i="5"/>
  <c r="C631" i="5"/>
  <c r="D631" i="5"/>
  <c r="F631" i="5" s="1"/>
  <c r="C632" i="5"/>
  <c r="D632" i="5"/>
  <c r="C633" i="5"/>
  <c r="D633" i="5"/>
  <c r="C634" i="5"/>
  <c r="D634" i="5"/>
  <c r="C635" i="5"/>
  <c r="D635" i="5"/>
  <c r="C636" i="5"/>
  <c r="D636" i="5"/>
  <c r="C637" i="5"/>
  <c r="D637" i="5"/>
  <c r="C638" i="5"/>
  <c r="D638" i="5"/>
  <c r="F638" i="5"/>
  <c r="C639" i="5"/>
  <c r="D639" i="5"/>
  <c r="C640" i="5"/>
  <c r="D640" i="5"/>
  <c r="F640" i="5" s="1"/>
  <c r="C641" i="5"/>
  <c r="D641" i="5"/>
  <c r="C642" i="5"/>
  <c r="D642" i="5"/>
  <c r="C643" i="5"/>
  <c r="D643" i="5"/>
  <c r="C644" i="5"/>
  <c r="D644" i="5"/>
  <c r="C645" i="5"/>
  <c r="D645" i="5"/>
  <c r="C646" i="5"/>
  <c r="D646" i="5"/>
  <c r="C647" i="5"/>
  <c r="D647" i="5"/>
  <c r="C648" i="5"/>
  <c r="D648" i="5"/>
  <c r="C649" i="5"/>
  <c r="F649" i="5" s="1"/>
  <c r="D649" i="5"/>
  <c r="C650" i="5"/>
  <c r="D650" i="5"/>
  <c r="C651" i="5"/>
  <c r="D651" i="5"/>
  <c r="F651" i="5"/>
  <c r="C652" i="5"/>
  <c r="D652" i="5"/>
  <c r="F652" i="5" s="1"/>
  <c r="C653" i="5"/>
  <c r="D653" i="5"/>
  <c r="C654" i="5"/>
  <c r="F654" i="5" s="1"/>
  <c r="D654" i="5"/>
  <c r="C655" i="5"/>
  <c r="D655" i="5"/>
  <c r="F655" i="5" s="1"/>
  <c r="C656" i="5"/>
  <c r="D656" i="5"/>
  <c r="C657" i="5"/>
  <c r="D657" i="5"/>
  <c r="F657" i="5"/>
  <c r="C658" i="5"/>
  <c r="D658" i="5"/>
  <c r="C659" i="5"/>
  <c r="D659" i="5"/>
  <c r="F659" i="5" s="1"/>
  <c r="C660" i="5"/>
  <c r="D660" i="5"/>
  <c r="F660" i="5" s="1"/>
  <c r="C661" i="5"/>
  <c r="D661" i="5"/>
  <c r="C662" i="5"/>
  <c r="D662" i="5"/>
  <c r="C663" i="5"/>
  <c r="D663" i="5"/>
  <c r="C664" i="5"/>
  <c r="D664" i="5"/>
  <c r="F664" i="5"/>
  <c r="C665" i="5"/>
  <c r="D665" i="5"/>
  <c r="C666" i="5"/>
  <c r="D666" i="5"/>
  <c r="C667" i="5"/>
  <c r="D667" i="5"/>
  <c r="C668" i="5"/>
  <c r="D668" i="5"/>
  <c r="F668" i="5"/>
  <c r="C669" i="5"/>
  <c r="D669" i="5"/>
  <c r="C670" i="5"/>
  <c r="D670" i="5"/>
  <c r="C671" i="5"/>
  <c r="D671" i="5"/>
  <c r="F671" i="5"/>
  <c r="C672" i="5"/>
  <c r="F672" i="5" s="1"/>
  <c r="D672" i="5"/>
  <c r="C673" i="5"/>
  <c r="D673" i="5"/>
  <c r="C674" i="5"/>
  <c r="F674" i="5" s="1"/>
  <c r="D674" i="5"/>
  <c r="C675" i="5"/>
  <c r="D675" i="5"/>
  <c r="F675" i="5" s="1"/>
  <c r="C676" i="5"/>
  <c r="F676" i="5" s="1"/>
  <c r="D676" i="5"/>
  <c r="C677" i="5"/>
  <c r="D677" i="5"/>
  <c r="C678" i="5"/>
  <c r="F678" i="5" s="1"/>
  <c r="D678" i="5"/>
  <c r="C679" i="5"/>
  <c r="D679" i="5"/>
  <c r="F679" i="5" s="1"/>
  <c r="C680" i="5"/>
  <c r="D680" i="5"/>
  <c r="F680" i="5"/>
  <c r="C681" i="5"/>
  <c r="D681" i="5"/>
  <c r="C682" i="5"/>
  <c r="D682" i="5"/>
  <c r="F682" i="5"/>
  <c r="C683" i="5"/>
  <c r="D683" i="5"/>
  <c r="F683" i="5"/>
  <c r="C684" i="5"/>
  <c r="D684" i="5"/>
  <c r="C685" i="5"/>
  <c r="D685" i="5"/>
  <c r="C686" i="5"/>
  <c r="D686" i="5"/>
  <c r="C687" i="5"/>
  <c r="D687" i="5"/>
  <c r="F687" i="5" s="1"/>
  <c r="C688" i="5"/>
  <c r="D688" i="5"/>
  <c r="C689" i="5"/>
  <c r="D689" i="5"/>
  <c r="C690" i="5"/>
  <c r="D690" i="5"/>
  <c r="C691" i="5"/>
  <c r="D691" i="5"/>
  <c r="C692" i="5"/>
  <c r="D692" i="5"/>
  <c r="C693" i="5"/>
  <c r="D693" i="5"/>
  <c r="C694" i="5"/>
  <c r="D694" i="5"/>
  <c r="F694" i="5"/>
  <c r="C695" i="5"/>
  <c r="D695" i="5"/>
  <c r="C696" i="5"/>
  <c r="F696" i="5" s="1"/>
  <c r="D696" i="5"/>
  <c r="C697" i="5"/>
  <c r="D697" i="5"/>
  <c r="C698" i="5"/>
  <c r="D698" i="5"/>
  <c r="C699" i="5"/>
  <c r="D699" i="5"/>
  <c r="C700" i="5"/>
  <c r="D700" i="5"/>
  <c r="C701" i="5"/>
  <c r="D701" i="5"/>
  <c r="F701" i="5" s="1"/>
  <c r="C702" i="5"/>
  <c r="D702" i="5"/>
  <c r="C703" i="5"/>
  <c r="D703" i="5"/>
  <c r="C704" i="5"/>
  <c r="D704" i="5"/>
  <c r="F704" i="5"/>
  <c r="C705" i="5"/>
  <c r="F705" i="5" s="1"/>
  <c r="D705" i="5"/>
  <c r="C706" i="5"/>
  <c r="D706" i="5"/>
  <c r="C2" i="5"/>
  <c r="D2" i="5"/>
  <c r="C3" i="5"/>
  <c r="D3" i="5"/>
  <c r="C4" i="5"/>
  <c r="D4" i="5"/>
  <c r="C5" i="5"/>
  <c r="D5" i="5"/>
  <c r="C6" i="5"/>
  <c r="D6" i="5"/>
  <c r="C7" i="5"/>
  <c r="D7" i="5"/>
  <c r="C8" i="5"/>
  <c r="D8" i="5"/>
  <c r="C9" i="5"/>
  <c r="D9" i="5"/>
  <c r="D1" i="5"/>
  <c r="C1" i="5"/>
  <c r="F13" i="3"/>
  <c r="H13" i="3" s="1"/>
  <c r="G13" i="3"/>
  <c r="F14" i="3"/>
  <c r="H14" i="3" s="1"/>
  <c r="G14" i="3"/>
  <c r="F15" i="3"/>
  <c r="G15" i="3"/>
  <c r="H15" i="3" s="1"/>
  <c r="F16" i="3"/>
  <c r="G16" i="3"/>
  <c r="H16" i="3"/>
  <c r="F17" i="3"/>
  <c r="H17" i="3" s="1"/>
  <c r="G17" i="3"/>
  <c r="F18" i="3"/>
  <c r="H18" i="3" s="1"/>
  <c r="G18" i="3"/>
  <c r="F19" i="3"/>
  <c r="G19" i="3"/>
  <c r="H19" i="3" s="1"/>
  <c r="F20" i="3"/>
  <c r="G20" i="3"/>
  <c r="H20" i="3"/>
  <c r="F21" i="3"/>
  <c r="H21" i="3" s="1"/>
  <c r="G21" i="3"/>
  <c r="F22" i="3"/>
  <c r="H22" i="3" s="1"/>
  <c r="G22" i="3"/>
  <c r="F23" i="3"/>
  <c r="G23" i="3"/>
  <c r="H23" i="3" s="1"/>
  <c r="F24" i="3"/>
  <c r="G24" i="3"/>
  <c r="H24" i="3"/>
  <c r="F25" i="3"/>
  <c r="H25" i="3" s="1"/>
  <c r="G25" i="3"/>
  <c r="F26" i="3"/>
  <c r="H26" i="3" s="1"/>
  <c r="G26" i="3"/>
  <c r="F27" i="3"/>
  <c r="G27" i="3"/>
  <c r="H27" i="3" s="1"/>
  <c r="F28" i="3"/>
  <c r="G28" i="3"/>
  <c r="H28" i="3"/>
  <c r="F29" i="3"/>
  <c r="H29" i="3" s="1"/>
  <c r="G29" i="3"/>
  <c r="F30" i="3"/>
  <c r="H30" i="3" s="1"/>
  <c r="G30" i="3"/>
  <c r="F31" i="3"/>
  <c r="G31" i="3"/>
  <c r="H31" i="3" s="1"/>
  <c r="F32" i="3"/>
  <c r="G32" i="3"/>
  <c r="H32" i="3"/>
  <c r="F33" i="3"/>
  <c r="H33" i="3" s="1"/>
  <c r="G33" i="3"/>
  <c r="F34" i="3"/>
  <c r="H34" i="3" s="1"/>
  <c r="G34" i="3"/>
  <c r="F35" i="3"/>
  <c r="G35" i="3"/>
  <c r="H35" i="3" s="1"/>
  <c r="F36" i="3"/>
  <c r="G36" i="3"/>
  <c r="H36" i="3"/>
  <c r="F37" i="3"/>
  <c r="H37" i="3" s="1"/>
  <c r="G37" i="3"/>
  <c r="F38" i="3"/>
  <c r="H38" i="3" s="1"/>
  <c r="G38" i="3"/>
  <c r="F39" i="3"/>
  <c r="G39" i="3"/>
  <c r="H39" i="3" s="1"/>
  <c r="F40" i="3"/>
  <c r="G40" i="3"/>
  <c r="H40" i="3"/>
  <c r="F41" i="3"/>
  <c r="H41" i="3" s="1"/>
  <c r="G41" i="3"/>
  <c r="F42" i="3"/>
  <c r="H42" i="3" s="1"/>
  <c r="G42" i="3"/>
  <c r="F43" i="3"/>
  <c r="G43" i="3"/>
  <c r="H43" i="3" s="1"/>
  <c r="F44" i="3"/>
  <c r="G44" i="3"/>
  <c r="H44" i="3"/>
  <c r="F45" i="3"/>
  <c r="H45" i="3" s="1"/>
  <c r="G45" i="3"/>
  <c r="F46" i="3"/>
  <c r="H46" i="3" s="1"/>
  <c r="G46" i="3"/>
  <c r="F47" i="3"/>
  <c r="G47" i="3"/>
  <c r="H47" i="3" s="1"/>
  <c r="F48" i="3"/>
  <c r="G48" i="3"/>
  <c r="H48" i="3"/>
  <c r="F49" i="3"/>
  <c r="H49" i="3" s="1"/>
  <c r="G49" i="3"/>
  <c r="F50" i="3"/>
  <c r="H50" i="3" s="1"/>
  <c r="G50" i="3"/>
  <c r="F51" i="3"/>
  <c r="G51" i="3"/>
  <c r="H51" i="3" s="1"/>
  <c r="F52" i="3"/>
  <c r="G52" i="3"/>
  <c r="H52" i="3"/>
  <c r="F53" i="3"/>
  <c r="H53" i="3" s="1"/>
  <c r="G53" i="3"/>
  <c r="F54" i="3"/>
  <c r="H54" i="3" s="1"/>
  <c r="G54" i="3"/>
  <c r="F55" i="3"/>
  <c r="G55" i="3"/>
  <c r="H55" i="3" s="1"/>
  <c r="F56" i="3"/>
  <c r="G56" i="3"/>
  <c r="H56" i="3"/>
  <c r="F57" i="3"/>
  <c r="H57" i="3" s="1"/>
  <c r="G57" i="3"/>
  <c r="F58" i="3"/>
  <c r="H58" i="3" s="1"/>
  <c r="G58" i="3"/>
  <c r="F59" i="3"/>
  <c r="G59" i="3"/>
  <c r="H59" i="3" s="1"/>
  <c r="F60" i="3"/>
  <c r="G60" i="3"/>
  <c r="H60" i="3"/>
  <c r="F61" i="3"/>
  <c r="H61" i="3" s="1"/>
  <c r="G61" i="3"/>
  <c r="F62" i="3"/>
  <c r="H62" i="3" s="1"/>
  <c r="G62" i="3"/>
  <c r="F63" i="3"/>
  <c r="G63" i="3"/>
  <c r="H63" i="3" s="1"/>
  <c r="F64" i="3"/>
  <c r="G64" i="3"/>
  <c r="H64" i="3"/>
  <c r="F65" i="3"/>
  <c r="H65" i="3" s="1"/>
  <c r="G65" i="3"/>
  <c r="F66" i="3"/>
  <c r="H66" i="3" s="1"/>
  <c r="G66" i="3"/>
  <c r="F67" i="3"/>
  <c r="G67" i="3"/>
  <c r="H67" i="3" s="1"/>
  <c r="F68" i="3"/>
  <c r="G68" i="3"/>
  <c r="H68" i="3"/>
  <c r="F69" i="3"/>
  <c r="H69" i="3" s="1"/>
  <c r="G69" i="3"/>
  <c r="F70" i="3"/>
  <c r="H70" i="3" s="1"/>
  <c r="G70" i="3"/>
  <c r="F71" i="3"/>
  <c r="G71" i="3"/>
  <c r="H71" i="3" s="1"/>
  <c r="F72" i="3"/>
  <c r="G72" i="3"/>
  <c r="H72" i="3"/>
  <c r="F73" i="3"/>
  <c r="H73" i="3" s="1"/>
  <c r="G73" i="3"/>
  <c r="F74" i="3"/>
  <c r="H74" i="3" s="1"/>
  <c r="G74" i="3"/>
  <c r="F75" i="3"/>
  <c r="G75" i="3"/>
  <c r="H75" i="3" s="1"/>
  <c r="F76" i="3"/>
  <c r="G76" i="3"/>
  <c r="H76" i="3"/>
  <c r="F77" i="3"/>
  <c r="H77" i="3" s="1"/>
  <c r="G77" i="3"/>
  <c r="F78" i="3"/>
  <c r="H78" i="3" s="1"/>
  <c r="G78" i="3"/>
  <c r="F79" i="3"/>
  <c r="G79" i="3"/>
  <c r="H79" i="3" s="1"/>
  <c r="F80" i="3"/>
  <c r="G80" i="3"/>
  <c r="H80" i="3"/>
  <c r="F81" i="3"/>
  <c r="H81" i="3" s="1"/>
  <c r="G81" i="3"/>
  <c r="F82" i="3"/>
  <c r="H82" i="3" s="1"/>
  <c r="G82" i="3"/>
  <c r="F83" i="3"/>
  <c r="G83" i="3"/>
  <c r="H83" i="3" s="1"/>
  <c r="F84" i="3"/>
  <c r="G84" i="3"/>
  <c r="H84" i="3"/>
  <c r="F85" i="3"/>
  <c r="H85" i="3" s="1"/>
  <c r="G85" i="3"/>
  <c r="F86" i="3"/>
  <c r="H86" i="3" s="1"/>
  <c r="G86" i="3"/>
  <c r="F87" i="3"/>
  <c r="G87" i="3"/>
  <c r="H87" i="3" s="1"/>
  <c r="F88" i="3"/>
  <c r="G88" i="3"/>
  <c r="H88" i="3"/>
  <c r="F89" i="3"/>
  <c r="H89" i="3" s="1"/>
  <c r="G89" i="3"/>
  <c r="F90" i="3"/>
  <c r="H90" i="3" s="1"/>
  <c r="G90" i="3"/>
  <c r="F91" i="3"/>
  <c r="G91" i="3"/>
  <c r="H91" i="3" s="1"/>
  <c r="F92" i="3"/>
  <c r="G92" i="3"/>
  <c r="H92" i="3"/>
  <c r="F93" i="3"/>
  <c r="H93" i="3" s="1"/>
  <c r="G93" i="3"/>
  <c r="F94" i="3"/>
  <c r="H94" i="3" s="1"/>
  <c r="G94" i="3"/>
  <c r="F95" i="3"/>
  <c r="G95" i="3"/>
  <c r="H95" i="3" s="1"/>
  <c r="F96" i="3"/>
  <c r="G96" i="3"/>
  <c r="H96" i="3"/>
  <c r="F97" i="3"/>
  <c r="H97" i="3" s="1"/>
  <c r="G97" i="3"/>
  <c r="F98" i="3"/>
  <c r="H98" i="3" s="1"/>
  <c r="G98" i="3"/>
  <c r="F99" i="3"/>
  <c r="G99" i="3"/>
  <c r="H99" i="3" s="1"/>
  <c r="F100" i="3"/>
  <c r="G100" i="3"/>
  <c r="H100" i="3"/>
  <c r="F101" i="3"/>
  <c r="H101" i="3" s="1"/>
  <c r="G101" i="3"/>
  <c r="F102" i="3"/>
  <c r="H102" i="3" s="1"/>
  <c r="G102" i="3"/>
  <c r="F103" i="3"/>
  <c r="G103" i="3"/>
  <c r="H103" i="3" s="1"/>
  <c r="F104" i="3"/>
  <c r="G104" i="3"/>
  <c r="H104" i="3"/>
  <c r="F105" i="3"/>
  <c r="H105" i="3" s="1"/>
  <c r="G105" i="3"/>
  <c r="F106" i="3"/>
  <c r="H106" i="3" s="1"/>
  <c r="G106" i="3"/>
  <c r="F107" i="3"/>
  <c r="G107" i="3"/>
  <c r="H107" i="3" s="1"/>
  <c r="F108" i="3"/>
  <c r="G108" i="3"/>
  <c r="H108" i="3"/>
  <c r="F109" i="3"/>
  <c r="H109" i="3" s="1"/>
  <c r="G109" i="3"/>
  <c r="F110" i="3"/>
  <c r="H110" i="3" s="1"/>
  <c r="G110" i="3"/>
  <c r="F111" i="3"/>
  <c r="G111" i="3"/>
  <c r="H111" i="3" s="1"/>
  <c r="F112" i="3"/>
  <c r="G112" i="3"/>
  <c r="H112" i="3"/>
  <c r="F113" i="3"/>
  <c r="H113" i="3" s="1"/>
  <c r="G113" i="3"/>
  <c r="F114" i="3"/>
  <c r="H114" i="3" s="1"/>
  <c r="G114" i="3"/>
  <c r="F115" i="3"/>
  <c r="G115" i="3"/>
  <c r="H115" i="3" s="1"/>
  <c r="F116" i="3"/>
  <c r="G116" i="3"/>
  <c r="H116" i="3"/>
  <c r="F117" i="3"/>
  <c r="H117" i="3" s="1"/>
  <c r="G117" i="3"/>
  <c r="F118" i="3"/>
  <c r="H118" i="3" s="1"/>
  <c r="G118" i="3"/>
  <c r="F119" i="3"/>
  <c r="G119" i="3"/>
  <c r="H119" i="3" s="1"/>
  <c r="F120" i="3"/>
  <c r="G120" i="3"/>
  <c r="H120" i="3"/>
  <c r="F121" i="3"/>
  <c r="H121" i="3" s="1"/>
  <c r="G121" i="3"/>
  <c r="F122" i="3"/>
  <c r="H122" i="3" s="1"/>
  <c r="G122" i="3"/>
  <c r="F123" i="3"/>
  <c r="G123" i="3"/>
  <c r="H123" i="3" s="1"/>
  <c r="F124" i="3"/>
  <c r="G124" i="3"/>
  <c r="H124" i="3"/>
  <c r="F125" i="3"/>
  <c r="H125" i="3" s="1"/>
  <c r="G125" i="3"/>
  <c r="F126" i="3"/>
  <c r="H126" i="3" s="1"/>
  <c r="G126" i="3"/>
  <c r="F127" i="3"/>
  <c r="G127" i="3"/>
  <c r="H127" i="3" s="1"/>
  <c r="F128" i="3"/>
  <c r="G128" i="3"/>
  <c r="H128" i="3"/>
  <c r="F129" i="3"/>
  <c r="H129" i="3" s="1"/>
  <c r="G129" i="3"/>
  <c r="F130" i="3"/>
  <c r="H130" i="3" s="1"/>
  <c r="G130" i="3"/>
  <c r="F131" i="3"/>
  <c r="G131" i="3"/>
  <c r="H131" i="3" s="1"/>
  <c r="F132" i="3"/>
  <c r="G132" i="3"/>
  <c r="H132" i="3"/>
  <c r="F133" i="3"/>
  <c r="H133" i="3" s="1"/>
  <c r="G133" i="3"/>
  <c r="F134" i="3"/>
  <c r="H134" i="3" s="1"/>
  <c r="G134" i="3"/>
  <c r="F135" i="3"/>
  <c r="G135" i="3"/>
  <c r="H135" i="3" s="1"/>
  <c r="F136" i="3"/>
  <c r="G136" i="3"/>
  <c r="H136" i="3"/>
  <c r="F137" i="3"/>
  <c r="H137" i="3" s="1"/>
  <c r="G137" i="3"/>
  <c r="F138" i="3"/>
  <c r="H138" i="3" s="1"/>
  <c r="G138" i="3"/>
  <c r="F139" i="3"/>
  <c r="G139" i="3"/>
  <c r="H139" i="3" s="1"/>
  <c r="F140" i="3"/>
  <c r="G140" i="3"/>
  <c r="H140" i="3"/>
  <c r="F141" i="3"/>
  <c r="H141" i="3" s="1"/>
  <c r="G141" i="3"/>
  <c r="F142" i="3"/>
  <c r="H142" i="3" s="1"/>
  <c r="G142" i="3"/>
  <c r="F143" i="3"/>
  <c r="G143" i="3"/>
  <c r="H143" i="3" s="1"/>
  <c r="F144" i="3"/>
  <c r="G144" i="3"/>
  <c r="H144" i="3"/>
  <c r="F145" i="3"/>
  <c r="H145" i="3" s="1"/>
  <c r="G145" i="3"/>
  <c r="F146" i="3"/>
  <c r="H146" i="3" s="1"/>
  <c r="G146" i="3"/>
  <c r="F147" i="3"/>
  <c r="G147" i="3"/>
  <c r="H147" i="3" s="1"/>
  <c r="F148" i="3"/>
  <c r="G148" i="3"/>
  <c r="H148" i="3"/>
  <c r="F149" i="3"/>
  <c r="H149" i="3" s="1"/>
  <c r="G149" i="3"/>
  <c r="F150" i="3"/>
  <c r="H150" i="3" s="1"/>
  <c r="G150" i="3"/>
  <c r="F151" i="3"/>
  <c r="G151" i="3"/>
  <c r="H151" i="3" s="1"/>
  <c r="F152" i="3"/>
  <c r="G152" i="3"/>
  <c r="H152" i="3"/>
  <c r="F153" i="3"/>
  <c r="H153" i="3" s="1"/>
  <c r="G153" i="3"/>
  <c r="F154" i="3"/>
  <c r="G154" i="3"/>
  <c r="H154" i="3"/>
  <c r="F155" i="3"/>
  <c r="G155" i="3"/>
  <c r="H155" i="3" s="1"/>
  <c r="F156" i="3"/>
  <c r="G156" i="3"/>
  <c r="H156" i="3"/>
  <c r="F157" i="3"/>
  <c r="H157" i="3" s="1"/>
  <c r="G157" i="3"/>
  <c r="F158" i="3"/>
  <c r="H158" i="3" s="1"/>
  <c r="G158" i="3"/>
  <c r="F159" i="3"/>
  <c r="G159" i="3"/>
  <c r="H159" i="3" s="1"/>
  <c r="F160" i="3"/>
  <c r="G160" i="3"/>
  <c r="H160" i="3"/>
  <c r="F161" i="3"/>
  <c r="H161" i="3" s="1"/>
  <c r="G161" i="3"/>
  <c r="F162" i="3"/>
  <c r="H162" i="3" s="1"/>
  <c r="G162" i="3"/>
  <c r="F163" i="3"/>
  <c r="G163" i="3"/>
  <c r="H163" i="3" s="1"/>
  <c r="F164" i="3"/>
  <c r="G164" i="3"/>
  <c r="H164" i="3"/>
  <c r="F165" i="3"/>
  <c r="H165" i="3" s="1"/>
  <c r="G165" i="3"/>
  <c r="F166" i="3"/>
  <c r="H166" i="3" s="1"/>
  <c r="G166" i="3"/>
  <c r="F167" i="3"/>
  <c r="G167" i="3"/>
  <c r="H167" i="3" s="1"/>
  <c r="F168" i="3"/>
  <c r="G168" i="3"/>
  <c r="H168" i="3"/>
  <c r="F169" i="3"/>
  <c r="H169" i="3" s="1"/>
  <c r="G169" i="3"/>
  <c r="F170" i="3"/>
  <c r="H170" i="3" s="1"/>
  <c r="G170" i="3"/>
  <c r="F171" i="3"/>
  <c r="G171" i="3"/>
  <c r="H171" i="3"/>
  <c r="F172" i="3"/>
  <c r="G172" i="3"/>
  <c r="H172" i="3"/>
  <c r="F173" i="3"/>
  <c r="H173" i="3" s="1"/>
  <c r="G173" i="3"/>
  <c r="F174" i="3"/>
  <c r="H174" i="3" s="1"/>
  <c r="G174" i="3"/>
  <c r="F175" i="3"/>
  <c r="G175" i="3"/>
  <c r="H175" i="3" s="1"/>
  <c r="F176" i="3"/>
  <c r="G176" i="3"/>
  <c r="H176" i="3"/>
  <c r="F177" i="3"/>
  <c r="H177" i="3" s="1"/>
  <c r="G177" i="3"/>
  <c r="F178" i="3"/>
  <c r="H178" i="3" s="1"/>
  <c r="G178" i="3"/>
  <c r="F179" i="3"/>
  <c r="G179" i="3"/>
  <c r="H179" i="3" s="1"/>
  <c r="F180" i="3"/>
  <c r="G180" i="3"/>
  <c r="H180" i="3"/>
  <c r="F181" i="3"/>
  <c r="H181" i="3" s="1"/>
  <c r="G181" i="3"/>
  <c r="F182" i="3"/>
  <c r="H182" i="3" s="1"/>
  <c r="G182" i="3"/>
  <c r="F183" i="3"/>
  <c r="G183" i="3"/>
  <c r="H183" i="3" s="1"/>
  <c r="F184" i="3"/>
  <c r="G184" i="3"/>
  <c r="H184" i="3"/>
  <c r="F185" i="3"/>
  <c r="H185" i="3" s="1"/>
  <c r="G185" i="3"/>
  <c r="F186" i="3"/>
  <c r="H186" i="3" s="1"/>
  <c r="G186" i="3"/>
  <c r="F187" i="3"/>
  <c r="G187" i="3"/>
  <c r="H187" i="3" s="1"/>
  <c r="F188" i="3"/>
  <c r="G188" i="3"/>
  <c r="H188" i="3"/>
  <c r="F189" i="3"/>
  <c r="H189" i="3" s="1"/>
  <c r="G189" i="3"/>
  <c r="F190" i="3"/>
  <c r="H190" i="3" s="1"/>
  <c r="G190" i="3"/>
  <c r="F191" i="3"/>
  <c r="G191" i="3"/>
  <c r="H191" i="3" s="1"/>
  <c r="F192" i="3"/>
  <c r="G192" i="3"/>
  <c r="H192" i="3"/>
  <c r="F193" i="3"/>
  <c r="H193" i="3" s="1"/>
  <c r="G193" i="3"/>
  <c r="F194" i="3"/>
  <c r="H194" i="3" s="1"/>
  <c r="G194" i="3"/>
  <c r="F195" i="3"/>
  <c r="G195" i="3"/>
  <c r="H195" i="3" s="1"/>
  <c r="F196" i="3"/>
  <c r="G196" i="3"/>
  <c r="H196" i="3"/>
  <c r="F197" i="3"/>
  <c r="H197" i="3" s="1"/>
  <c r="G197" i="3"/>
  <c r="F198" i="3"/>
  <c r="H198" i="3" s="1"/>
  <c r="G198" i="3"/>
  <c r="F199" i="3"/>
  <c r="G199" i="3"/>
  <c r="H199" i="3" s="1"/>
  <c r="F200" i="3"/>
  <c r="G200" i="3"/>
  <c r="H200" i="3"/>
  <c r="F201" i="3"/>
  <c r="H201" i="3" s="1"/>
  <c r="G201" i="3"/>
  <c r="F202" i="3"/>
  <c r="H202" i="3" s="1"/>
  <c r="G202" i="3"/>
  <c r="F203" i="3"/>
  <c r="G203" i="3"/>
  <c r="H203" i="3"/>
  <c r="F204" i="3"/>
  <c r="G204" i="3"/>
  <c r="H204" i="3"/>
  <c r="F205" i="3"/>
  <c r="H205" i="3" s="1"/>
  <c r="G205" i="3"/>
  <c r="F206" i="3"/>
  <c r="H206" i="3" s="1"/>
  <c r="G206" i="3"/>
  <c r="F207" i="3"/>
  <c r="G207" i="3"/>
  <c r="H207" i="3" s="1"/>
  <c r="F208" i="3"/>
  <c r="G208" i="3"/>
  <c r="H208" i="3"/>
  <c r="F209" i="3"/>
  <c r="H209" i="3" s="1"/>
  <c r="G209" i="3"/>
  <c r="F210" i="3"/>
  <c r="H210" i="3" s="1"/>
  <c r="G210" i="3"/>
  <c r="F211" i="3"/>
  <c r="G211" i="3"/>
  <c r="H211" i="3"/>
  <c r="F212" i="3"/>
  <c r="G212" i="3"/>
  <c r="H212" i="3"/>
  <c r="F213" i="3"/>
  <c r="H213" i="3" s="1"/>
  <c r="G213" i="3"/>
  <c r="F214" i="3"/>
  <c r="H214" i="3" s="1"/>
  <c r="G214" i="3"/>
  <c r="F215" i="3"/>
  <c r="G215" i="3"/>
  <c r="H215" i="3" s="1"/>
  <c r="F216" i="3"/>
  <c r="G216" i="3"/>
  <c r="H216" i="3"/>
  <c r="F217" i="3"/>
  <c r="H217" i="3" s="1"/>
  <c r="G217" i="3"/>
  <c r="F218" i="3"/>
  <c r="H218" i="3" s="1"/>
  <c r="G218" i="3"/>
  <c r="F219" i="3"/>
  <c r="G219" i="3"/>
  <c r="H219" i="3"/>
  <c r="F220" i="3"/>
  <c r="G220" i="3"/>
  <c r="H220" i="3"/>
  <c r="F221" i="3"/>
  <c r="H221" i="3" s="1"/>
  <c r="G221" i="3"/>
  <c r="F222" i="3"/>
  <c r="G222" i="3"/>
  <c r="H222" i="3"/>
  <c r="F223" i="3"/>
  <c r="G223" i="3"/>
  <c r="H223" i="3" s="1"/>
  <c r="F224" i="3"/>
  <c r="G224" i="3"/>
  <c r="H224" i="3"/>
  <c r="F225" i="3"/>
  <c r="H225" i="3" s="1"/>
  <c r="G225" i="3"/>
  <c r="F226" i="3"/>
  <c r="H226" i="3" s="1"/>
  <c r="G226" i="3"/>
  <c r="F227" i="3"/>
  <c r="G227" i="3"/>
  <c r="H227" i="3" s="1"/>
  <c r="F228" i="3"/>
  <c r="G228" i="3"/>
  <c r="H228" i="3"/>
  <c r="F229" i="3"/>
  <c r="H229" i="3" s="1"/>
  <c r="G229" i="3"/>
  <c r="F230" i="3"/>
  <c r="H230" i="3" s="1"/>
  <c r="G230" i="3"/>
  <c r="F231" i="3"/>
  <c r="G231" i="3"/>
  <c r="H231" i="3" s="1"/>
  <c r="F232" i="3"/>
  <c r="G232" i="3"/>
  <c r="H232" i="3"/>
  <c r="F233" i="3"/>
  <c r="H233" i="3" s="1"/>
  <c r="G233" i="3"/>
  <c r="F234" i="3"/>
  <c r="H234" i="3" s="1"/>
  <c r="G234" i="3"/>
  <c r="F235" i="3"/>
  <c r="G235" i="3"/>
  <c r="H235" i="3" s="1"/>
  <c r="F236" i="3"/>
  <c r="G236" i="3"/>
  <c r="H236" i="3"/>
  <c r="F237" i="3"/>
  <c r="H237" i="3" s="1"/>
  <c r="G237" i="3"/>
  <c r="F238" i="3"/>
  <c r="H238" i="3" s="1"/>
  <c r="G238" i="3"/>
  <c r="F239" i="3"/>
  <c r="G239" i="3"/>
  <c r="H239" i="3" s="1"/>
  <c r="F240" i="3"/>
  <c r="G240" i="3"/>
  <c r="H240" i="3"/>
  <c r="F241" i="3"/>
  <c r="H241" i="3" s="1"/>
  <c r="G241" i="3"/>
  <c r="F242" i="3"/>
  <c r="H242" i="3" s="1"/>
  <c r="G242" i="3"/>
  <c r="F243" i="3"/>
  <c r="G243" i="3"/>
  <c r="H243" i="3" s="1"/>
  <c r="F244" i="3"/>
  <c r="G244" i="3"/>
  <c r="H244" i="3"/>
  <c r="F245" i="3"/>
  <c r="H245" i="3" s="1"/>
  <c r="G245" i="3"/>
  <c r="F246" i="3"/>
  <c r="H246" i="3" s="1"/>
  <c r="G246" i="3"/>
  <c r="F247" i="3"/>
  <c r="G247" i="3"/>
  <c r="H247" i="3" s="1"/>
  <c r="F248" i="3"/>
  <c r="G248" i="3"/>
  <c r="H248" i="3"/>
  <c r="F249" i="3"/>
  <c r="H249" i="3" s="1"/>
  <c r="G249" i="3"/>
  <c r="F250" i="3"/>
  <c r="H250" i="3" s="1"/>
  <c r="G250" i="3"/>
  <c r="F251" i="3"/>
  <c r="G251" i="3"/>
  <c r="H251" i="3" s="1"/>
  <c r="F252" i="3"/>
  <c r="G252" i="3"/>
  <c r="H252" i="3"/>
  <c r="F253" i="3"/>
  <c r="H253" i="3" s="1"/>
  <c r="G253" i="3"/>
  <c r="F254" i="3"/>
  <c r="H254" i="3" s="1"/>
  <c r="G254" i="3"/>
  <c r="F255" i="3"/>
  <c r="G255" i="3"/>
  <c r="H255" i="3" s="1"/>
  <c r="F256" i="3"/>
  <c r="G256" i="3"/>
  <c r="H256" i="3"/>
  <c r="F257" i="3"/>
  <c r="H257" i="3" s="1"/>
  <c r="G257" i="3"/>
  <c r="F258" i="3"/>
  <c r="H258" i="3" s="1"/>
  <c r="G258" i="3"/>
  <c r="F259" i="3"/>
  <c r="G259" i="3"/>
  <c r="H259" i="3" s="1"/>
  <c r="F260" i="3"/>
  <c r="G260" i="3"/>
  <c r="H260" i="3"/>
  <c r="F261" i="3"/>
  <c r="H261" i="3" s="1"/>
  <c r="G261" i="3"/>
  <c r="F262" i="3"/>
  <c r="H262" i="3" s="1"/>
  <c r="G262" i="3"/>
  <c r="F263" i="3"/>
  <c r="G263" i="3"/>
  <c r="H263" i="3" s="1"/>
  <c r="F264" i="3"/>
  <c r="G264" i="3"/>
  <c r="H264" i="3"/>
  <c r="F265" i="3"/>
  <c r="H265" i="3" s="1"/>
  <c r="G265" i="3"/>
  <c r="F266" i="3"/>
  <c r="H266" i="3" s="1"/>
  <c r="G266" i="3"/>
  <c r="F267" i="3"/>
  <c r="G267" i="3"/>
  <c r="H267" i="3" s="1"/>
  <c r="F268" i="3"/>
  <c r="G268" i="3"/>
  <c r="H268" i="3"/>
  <c r="F269" i="3"/>
  <c r="G269" i="3"/>
  <c r="H269" i="3"/>
  <c r="F270" i="3"/>
  <c r="H270" i="3" s="1"/>
  <c r="G270" i="3"/>
  <c r="F271" i="3"/>
  <c r="G271" i="3"/>
  <c r="H271" i="3" s="1"/>
  <c r="F272" i="3"/>
  <c r="G272" i="3"/>
  <c r="H272" i="3"/>
  <c r="F273" i="3"/>
  <c r="H273" i="3" s="1"/>
  <c r="G273" i="3"/>
  <c r="F274" i="3"/>
  <c r="H274" i="3" s="1"/>
  <c r="G274" i="3"/>
  <c r="F275" i="3"/>
  <c r="G275" i="3"/>
  <c r="H275" i="3" s="1"/>
  <c r="F276" i="3"/>
  <c r="G276" i="3"/>
  <c r="H276" i="3"/>
  <c r="F277" i="3"/>
  <c r="H277" i="3" s="1"/>
  <c r="G277" i="3"/>
  <c r="F278" i="3"/>
  <c r="H278" i="3" s="1"/>
  <c r="G278" i="3"/>
  <c r="F279" i="3"/>
  <c r="G279" i="3"/>
  <c r="H279" i="3" s="1"/>
  <c r="F280" i="3"/>
  <c r="G280" i="3"/>
  <c r="H280" i="3"/>
  <c r="F281" i="3"/>
  <c r="H281" i="3" s="1"/>
  <c r="G281" i="3"/>
  <c r="F282" i="3"/>
  <c r="H282" i="3" s="1"/>
  <c r="G282" i="3"/>
  <c r="F283" i="3"/>
  <c r="G283" i="3"/>
  <c r="H283" i="3" s="1"/>
  <c r="F284" i="3"/>
  <c r="G284" i="3"/>
  <c r="H284" i="3"/>
  <c r="F285" i="3"/>
  <c r="H285" i="3" s="1"/>
  <c r="G285" i="3"/>
  <c r="F286" i="3"/>
  <c r="H286" i="3" s="1"/>
  <c r="G286" i="3"/>
  <c r="F287" i="3"/>
  <c r="G287" i="3"/>
  <c r="H287" i="3" s="1"/>
  <c r="F288" i="3"/>
  <c r="G288" i="3"/>
  <c r="H288" i="3"/>
  <c r="F289" i="3"/>
  <c r="H289" i="3" s="1"/>
  <c r="G289" i="3"/>
  <c r="F290" i="3"/>
  <c r="H290" i="3" s="1"/>
  <c r="G290" i="3"/>
  <c r="F291" i="3"/>
  <c r="G291" i="3"/>
  <c r="H291" i="3" s="1"/>
  <c r="F292" i="3"/>
  <c r="G292" i="3"/>
  <c r="H292" i="3"/>
  <c r="F293" i="3"/>
  <c r="H293" i="3" s="1"/>
  <c r="G293" i="3"/>
  <c r="F294" i="3"/>
  <c r="H294" i="3" s="1"/>
  <c r="G294" i="3"/>
  <c r="F295" i="3"/>
  <c r="G295" i="3"/>
  <c r="H295" i="3" s="1"/>
  <c r="F296" i="3"/>
  <c r="G296" i="3"/>
  <c r="H296" i="3"/>
  <c r="F297" i="3"/>
  <c r="H297" i="3" s="1"/>
  <c r="G297" i="3"/>
  <c r="F298" i="3"/>
  <c r="H298" i="3" s="1"/>
  <c r="G298" i="3"/>
  <c r="F299" i="3"/>
  <c r="G299" i="3"/>
  <c r="H299" i="3" s="1"/>
  <c r="F300" i="3"/>
  <c r="G300" i="3"/>
  <c r="H300" i="3"/>
  <c r="F301" i="3"/>
  <c r="H301" i="3" s="1"/>
  <c r="G301" i="3"/>
  <c r="F302" i="3"/>
  <c r="H302" i="3" s="1"/>
  <c r="G302" i="3"/>
  <c r="F303" i="3"/>
  <c r="G303" i="3"/>
  <c r="H303" i="3" s="1"/>
  <c r="F304" i="3"/>
  <c r="G304" i="3"/>
  <c r="H304" i="3"/>
  <c r="F305" i="3"/>
  <c r="H305" i="3" s="1"/>
  <c r="G305" i="3"/>
  <c r="F306" i="3"/>
  <c r="H306" i="3" s="1"/>
  <c r="G306" i="3"/>
  <c r="F307" i="3"/>
  <c r="G307" i="3"/>
  <c r="H307" i="3" s="1"/>
  <c r="F308" i="3"/>
  <c r="G308" i="3"/>
  <c r="H308" i="3"/>
  <c r="F309" i="3"/>
  <c r="H309" i="3" s="1"/>
  <c r="G309" i="3"/>
  <c r="F310" i="3"/>
  <c r="H310" i="3" s="1"/>
  <c r="G310" i="3"/>
  <c r="F311" i="3"/>
  <c r="G311" i="3"/>
  <c r="H311" i="3" s="1"/>
  <c r="F312" i="3"/>
  <c r="G312" i="3"/>
  <c r="H312" i="3"/>
  <c r="F313" i="3"/>
  <c r="H313" i="3" s="1"/>
  <c r="G313" i="3"/>
  <c r="F314" i="3"/>
  <c r="H314" i="3" s="1"/>
  <c r="G314" i="3"/>
  <c r="F315" i="3"/>
  <c r="G315" i="3"/>
  <c r="H315" i="3" s="1"/>
  <c r="F316" i="3"/>
  <c r="G316" i="3"/>
  <c r="H316" i="3"/>
  <c r="F317" i="3"/>
  <c r="H317" i="3" s="1"/>
  <c r="G317" i="3"/>
  <c r="F318" i="3"/>
  <c r="H318" i="3" s="1"/>
  <c r="G318" i="3"/>
  <c r="F319" i="3"/>
  <c r="G319" i="3"/>
  <c r="H319" i="3" s="1"/>
  <c r="F320" i="3"/>
  <c r="G320" i="3"/>
  <c r="H320" i="3"/>
  <c r="F321" i="3"/>
  <c r="H321" i="3" s="1"/>
  <c r="G321" i="3"/>
  <c r="F322" i="3"/>
  <c r="H322" i="3" s="1"/>
  <c r="G322" i="3"/>
  <c r="F323" i="3"/>
  <c r="G323" i="3"/>
  <c r="H323" i="3" s="1"/>
  <c r="F324" i="3"/>
  <c r="G324" i="3"/>
  <c r="H324" i="3"/>
  <c r="F325" i="3"/>
  <c r="H325" i="3" s="1"/>
  <c r="G325" i="3"/>
  <c r="F326" i="3"/>
  <c r="H326" i="3" s="1"/>
  <c r="G326" i="3"/>
  <c r="F327" i="3"/>
  <c r="G327" i="3"/>
  <c r="H327" i="3" s="1"/>
  <c r="F328" i="3"/>
  <c r="G328" i="3"/>
  <c r="H328" i="3"/>
  <c r="F329" i="3"/>
  <c r="H329" i="3" s="1"/>
  <c r="G329" i="3"/>
  <c r="F330" i="3"/>
  <c r="G330" i="3"/>
  <c r="H330" i="3"/>
  <c r="F331" i="3"/>
  <c r="G331" i="3"/>
  <c r="H331" i="3"/>
  <c r="F332" i="3"/>
  <c r="G332" i="3"/>
  <c r="H332" i="3"/>
  <c r="F333" i="3"/>
  <c r="H333" i="3" s="1"/>
  <c r="G333" i="3"/>
  <c r="F334" i="3"/>
  <c r="H334" i="3" s="1"/>
  <c r="G334" i="3"/>
  <c r="F335" i="3"/>
  <c r="G335" i="3"/>
  <c r="H335" i="3" s="1"/>
  <c r="F336" i="3"/>
  <c r="G336" i="3"/>
  <c r="H336" i="3"/>
  <c r="F337" i="3"/>
  <c r="H337" i="3" s="1"/>
  <c r="G337" i="3"/>
  <c r="F338" i="3"/>
  <c r="G338" i="3"/>
  <c r="F339" i="3"/>
  <c r="G339" i="3"/>
  <c r="H339" i="3" s="1"/>
  <c r="F340" i="3"/>
  <c r="G340" i="3"/>
  <c r="H340" i="3"/>
  <c r="F341" i="3"/>
  <c r="H341" i="3" s="1"/>
  <c r="G341" i="3"/>
  <c r="F342" i="3"/>
  <c r="G342" i="3"/>
  <c r="F343" i="3"/>
  <c r="G343" i="3"/>
  <c r="H343" i="3"/>
  <c r="F344" i="3"/>
  <c r="G344" i="3"/>
  <c r="H344" i="3"/>
  <c r="F345" i="3"/>
  <c r="H345" i="3" s="1"/>
  <c r="G345" i="3"/>
  <c r="F346" i="3"/>
  <c r="G346" i="3"/>
  <c r="F347" i="3"/>
  <c r="G347" i="3"/>
  <c r="H347" i="3" s="1"/>
  <c r="F348" i="3"/>
  <c r="G348" i="3"/>
  <c r="H348" i="3"/>
  <c r="F349" i="3"/>
  <c r="H349" i="3" s="1"/>
  <c r="G349" i="3"/>
  <c r="F350" i="3"/>
  <c r="G350" i="3"/>
  <c r="F351" i="3"/>
  <c r="G351" i="3"/>
  <c r="H351" i="3" s="1"/>
  <c r="F352" i="3"/>
  <c r="G352" i="3"/>
  <c r="H352" i="3"/>
  <c r="F353" i="3"/>
  <c r="H353" i="3" s="1"/>
  <c r="G353" i="3"/>
  <c r="F354" i="3"/>
  <c r="H354" i="3" s="1"/>
  <c r="G354" i="3"/>
  <c r="F355" i="3"/>
  <c r="H355" i="3" s="1"/>
  <c r="G355" i="3"/>
  <c r="F356" i="3"/>
  <c r="G356" i="3"/>
  <c r="H356" i="3" s="1"/>
  <c r="F357" i="3"/>
  <c r="G357" i="3"/>
  <c r="H357" i="3"/>
  <c r="F358" i="3"/>
  <c r="H358" i="3" s="1"/>
  <c r="G358" i="3"/>
  <c r="F359" i="3"/>
  <c r="H359" i="3" s="1"/>
  <c r="G359" i="3"/>
  <c r="F360" i="3"/>
  <c r="G360" i="3"/>
  <c r="H360" i="3" s="1"/>
  <c r="F361" i="3"/>
  <c r="G361" i="3"/>
  <c r="H361" i="3"/>
  <c r="F362" i="3"/>
  <c r="H362" i="3" s="1"/>
  <c r="G362" i="3"/>
  <c r="F363" i="3"/>
  <c r="H363" i="3" s="1"/>
  <c r="G363" i="3"/>
  <c r="F364" i="3"/>
  <c r="G364" i="3"/>
  <c r="H364" i="3" s="1"/>
  <c r="F365" i="3"/>
  <c r="G365" i="3"/>
  <c r="H365" i="3"/>
  <c r="F366" i="3"/>
  <c r="H366" i="3" s="1"/>
  <c r="G366" i="3"/>
  <c r="F367" i="3"/>
  <c r="H367" i="3" s="1"/>
  <c r="G367" i="3"/>
  <c r="F368" i="3"/>
  <c r="G368" i="3"/>
  <c r="H368" i="3" s="1"/>
  <c r="F369" i="3"/>
  <c r="G369" i="3"/>
  <c r="H369" i="3"/>
  <c r="F370" i="3"/>
  <c r="H370" i="3" s="1"/>
  <c r="G370" i="3"/>
  <c r="F371" i="3"/>
  <c r="H371" i="3" s="1"/>
  <c r="G371" i="3"/>
  <c r="F372" i="3"/>
  <c r="G372" i="3"/>
  <c r="H372" i="3" s="1"/>
  <c r="F373" i="3"/>
  <c r="G373" i="3"/>
  <c r="H373" i="3"/>
  <c r="F374" i="3"/>
  <c r="H374" i="3" s="1"/>
  <c r="G374" i="3"/>
  <c r="F375" i="3"/>
  <c r="H375" i="3" s="1"/>
  <c r="G375" i="3"/>
  <c r="F376" i="3"/>
  <c r="G376" i="3"/>
  <c r="H376" i="3" s="1"/>
  <c r="F377" i="3"/>
  <c r="G377" i="3"/>
  <c r="H377" i="3"/>
  <c r="F378" i="3"/>
  <c r="H378" i="3" s="1"/>
  <c r="G378" i="3"/>
  <c r="F379" i="3"/>
  <c r="H379" i="3" s="1"/>
  <c r="G379" i="3"/>
  <c r="F380" i="3"/>
  <c r="G380" i="3"/>
  <c r="H380" i="3" s="1"/>
  <c r="F381" i="3"/>
  <c r="G381" i="3"/>
  <c r="H381" i="3"/>
  <c r="F382" i="3"/>
  <c r="H382" i="3" s="1"/>
  <c r="G382" i="3"/>
  <c r="F383" i="3"/>
  <c r="H383" i="3" s="1"/>
  <c r="G383" i="3"/>
  <c r="F384" i="3"/>
  <c r="G384" i="3"/>
  <c r="H384" i="3" s="1"/>
  <c r="F385" i="3"/>
  <c r="G385" i="3"/>
  <c r="H385" i="3"/>
  <c r="F386" i="3"/>
  <c r="H386" i="3" s="1"/>
  <c r="G386" i="3"/>
  <c r="F387" i="3"/>
  <c r="H387" i="3" s="1"/>
  <c r="G387" i="3"/>
  <c r="F388" i="3"/>
  <c r="G388" i="3"/>
  <c r="H388" i="3" s="1"/>
  <c r="F389" i="3"/>
  <c r="G389" i="3"/>
  <c r="H389" i="3"/>
  <c r="F390" i="3"/>
  <c r="H390" i="3" s="1"/>
  <c r="G390" i="3"/>
  <c r="F391" i="3"/>
  <c r="H391" i="3" s="1"/>
  <c r="G391" i="3"/>
  <c r="F392" i="3"/>
  <c r="G392" i="3"/>
  <c r="H392" i="3" s="1"/>
  <c r="F393" i="3"/>
  <c r="G393" i="3"/>
  <c r="H393" i="3"/>
  <c r="F394" i="3"/>
  <c r="H394" i="3" s="1"/>
  <c r="G394" i="3"/>
  <c r="F395" i="3"/>
  <c r="H395" i="3" s="1"/>
  <c r="G395" i="3"/>
  <c r="F396" i="3"/>
  <c r="G396" i="3"/>
  <c r="H396" i="3"/>
  <c r="F397" i="3"/>
  <c r="G397" i="3"/>
  <c r="H397" i="3"/>
  <c r="F398" i="3"/>
  <c r="H398" i="3" s="1"/>
  <c r="G398" i="3"/>
  <c r="F399" i="3"/>
  <c r="H399" i="3" s="1"/>
  <c r="G399" i="3"/>
  <c r="F400" i="3"/>
  <c r="G400" i="3"/>
  <c r="H400" i="3" s="1"/>
  <c r="F401" i="3"/>
  <c r="G401" i="3"/>
  <c r="H401" i="3"/>
  <c r="F402" i="3"/>
  <c r="H402" i="3" s="1"/>
  <c r="G402" i="3"/>
  <c r="F403" i="3"/>
  <c r="H403" i="3" s="1"/>
  <c r="G403" i="3"/>
  <c r="F404" i="3"/>
  <c r="G404" i="3"/>
  <c r="H404" i="3" s="1"/>
  <c r="F405" i="3"/>
  <c r="G405" i="3"/>
  <c r="H405" i="3"/>
  <c r="F406" i="3"/>
  <c r="H406" i="3" s="1"/>
  <c r="G406" i="3"/>
  <c r="F407" i="3"/>
  <c r="H407" i="3" s="1"/>
  <c r="G407" i="3"/>
  <c r="F408" i="3"/>
  <c r="G408" i="3"/>
  <c r="H408" i="3" s="1"/>
  <c r="F409" i="3"/>
  <c r="G409" i="3"/>
  <c r="H409" i="3"/>
  <c r="F410" i="3"/>
  <c r="H410" i="3" s="1"/>
  <c r="G410" i="3"/>
  <c r="F411" i="3"/>
  <c r="H411" i="3" s="1"/>
  <c r="G411" i="3"/>
  <c r="F412" i="3"/>
  <c r="G412" i="3"/>
  <c r="H412" i="3" s="1"/>
  <c r="F413" i="3"/>
  <c r="G413" i="3"/>
  <c r="H413" i="3"/>
  <c r="F414" i="3"/>
  <c r="H414" i="3" s="1"/>
  <c r="G414" i="3"/>
  <c r="F415" i="3"/>
  <c r="H415" i="3" s="1"/>
  <c r="G415" i="3"/>
  <c r="F416" i="3"/>
  <c r="G416" i="3"/>
  <c r="H416" i="3" s="1"/>
  <c r="F417" i="3"/>
  <c r="G417" i="3"/>
  <c r="H417" i="3"/>
  <c r="F418" i="3"/>
  <c r="H418" i="3" s="1"/>
  <c r="G418" i="3"/>
  <c r="F419" i="3"/>
  <c r="H419" i="3" s="1"/>
  <c r="G419" i="3"/>
  <c r="F420" i="3"/>
  <c r="G420" i="3"/>
  <c r="H420" i="3" s="1"/>
  <c r="F421" i="3"/>
  <c r="G421" i="3"/>
  <c r="H421" i="3"/>
  <c r="F422" i="3"/>
  <c r="H422" i="3" s="1"/>
  <c r="G422" i="3"/>
  <c r="F423" i="3"/>
  <c r="H423" i="3" s="1"/>
  <c r="G423" i="3"/>
  <c r="F424" i="3"/>
  <c r="G424" i="3"/>
  <c r="H424" i="3" s="1"/>
  <c r="F425" i="3"/>
  <c r="G425" i="3"/>
  <c r="H425" i="3"/>
  <c r="F426" i="3"/>
  <c r="H426" i="3" s="1"/>
  <c r="G426" i="3"/>
  <c r="F427" i="3"/>
  <c r="H427" i="3" s="1"/>
  <c r="G427" i="3"/>
  <c r="F428" i="3"/>
  <c r="G428" i="3"/>
  <c r="H428" i="3" s="1"/>
  <c r="F429" i="3"/>
  <c r="G429" i="3"/>
  <c r="H429" i="3"/>
  <c r="F430" i="3"/>
  <c r="H430" i="3" s="1"/>
  <c r="G430" i="3"/>
  <c r="F431" i="3"/>
  <c r="H431" i="3" s="1"/>
  <c r="G431" i="3"/>
  <c r="F432" i="3"/>
  <c r="G432" i="3"/>
  <c r="H432" i="3" s="1"/>
  <c r="F433" i="3"/>
  <c r="G433" i="3"/>
  <c r="H433" i="3"/>
  <c r="F434" i="3"/>
  <c r="H434" i="3" s="1"/>
  <c r="G434" i="3"/>
  <c r="F435" i="3"/>
  <c r="H435" i="3" s="1"/>
  <c r="G435" i="3"/>
  <c r="F436" i="3"/>
  <c r="G436" i="3"/>
  <c r="H436" i="3" s="1"/>
  <c r="F437" i="3"/>
  <c r="G437" i="3"/>
  <c r="H437" i="3"/>
  <c r="F438" i="3"/>
  <c r="H438" i="3" s="1"/>
  <c r="G438" i="3"/>
  <c r="F439" i="3"/>
  <c r="H439" i="3" s="1"/>
  <c r="G439" i="3"/>
  <c r="F440" i="3"/>
  <c r="G440" i="3"/>
  <c r="H440" i="3" s="1"/>
  <c r="F441" i="3"/>
  <c r="G441" i="3"/>
  <c r="H441" i="3"/>
  <c r="F442" i="3"/>
  <c r="G442" i="3"/>
  <c r="H442" i="3"/>
  <c r="F443" i="3"/>
  <c r="H443" i="3" s="1"/>
  <c r="G443" i="3"/>
  <c r="F444" i="3"/>
  <c r="G444" i="3"/>
  <c r="F445" i="3"/>
  <c r="G445" i="3"/>
  <c r="H445" i="3"/>
  <c r="F446" i="3"/>
  <c r="G446" i="3"/>
  <c r="H446" i="3"/>
  <c r="F447" i="3"/>
  <c r="H447" i="3" s="1"/>
  <c r="G447" i="3"/>
  <c r="F448" i="3"/>
  <c r="H448" i="3" s="1"/>
  <c r="G448" i="3"/>
  <c r="F449" i="3"/>
  <c r="G449" i="3"/>
  <c r="H449" i="3"/>
  <c r="F450" i="3"/>
  <c r="G450" i="3"/>
  <c r="H450" i="3"/>
  <c r="F451" i="3"/>
  <c r="H451" i="3" s="1"/>
  <c r="G451" i="3"/>
  <c r="F452" i="3"/>
  <c r="H452" i="3" s="1"/>
  <c r="G452" i="3"/>
  <c r="F453" i="3"/>
  <c r="G453" i="3"/>
  <c r="H453" i="3"/>
  <c r="F454" i="3"/>
  <c r="G454" i="3"/>
  <c r="H454" i="3"/>
  <c r="F455" i="3"/>
  <c r="H455" i="3" s="1"/>
  <c r="G455" i="3"/>
  <c r="F456" i="3"/>
  <c r="H456" i="3" s="1"/>
  <c r="G456" i="3"/>
  <c r="F457" i="3"/>
  <c r="G457" i="3"/>
  <c r="H457" i="3"/>
  <c r="F458" i="3"/>
  <c r="G458" i="3"/>
  <c r="H458" i="3"/>
  <c r="F459" i="3"/>
  <c r="H459" i="3" s="1"/>
  <c r="G459" i="3"/>
  <c r="F460" i="3"/>
  <c r="H460" i="3" s="1"/>
  <c r="G460" i="3"/>
  <c r="F461" i="3"/>
  <c r="G461" i="3"/>
  <c r="H461" i="3"/>
  <c r="F462" i="3"/>
  <c r="G462" i="3"/>
  <c r="H462" i="3"/>
  <c r="F463" i="3"/>
  <c r="H463" i="3" s="1"/>
  <c r="G463" i="3"/>
  <c r="F464" i="3"/>
  <c r="H464" i="3" s="1"/>
  <c r="G464" i="3"/>
  <c r="F465" i="3"/>
  <c r="G465" i="3"/>
  <c r="H465" i="3"/>
  <c r="F466" i="3"/>
  <c r="G466" i="3"/>
  <c r="H466" i="3"/>
  <c r="F467" i="3"/>
  <c r="H467" i="3" s="1"/>
  <c r="G467" i="3"/>
  <c r="F468" i="3"/>
  <c r="H468" i="3" s="1"/>
  <c r="G468" i="3"/>
  <c r="F469" i="3"/>
  <c r="G469" i="3"/>
  <c r="H469" i="3"/>
  <c r="F470" i="3"/>
  <c r="G470" i="3"/>
  <c r="H470" i="3"/>
  <c r="F471" i="3"/>
  <c r="H471" i="3" s="1"/>
  <c r="G471" i="3"/>
  <c r="F472" i="3"/>
  <c r="H472" i="3" s="1"/>
  <c r="G472" i="3"/>
  <c r="F473" i="3"/>
  <c r="G473" i="3"/>
  <c r="H473" i="3"/>
  <c r="F474" i="3"/>
  <c r="G474" i="3"/>
  <c r="H474" i="3"/>
  <c r="F475" i="3"/>
  <c r="H475" i="3" s="1"/>
  <c r="G475" i="3"/>
  <c r="F476" i="3"/>
  <c r="H476" i="3" s="1"/>
  <c r="G476" i="3"/>
  <c r="F477" i="3"/>
  <c r="G477" i="3"/>
  <c r="H477" i="3"/>
  <c r="F478" i="3"/>
  <c r="G478" i="3"/>
  <c r="H478" i="3"/>
  <c r="F479" i="3"/>
  <c r="H479" i="3" s="1"/>
  <c r="G479" i="3"/>
  <c r="F480" i="3"/>
  <c r="H480" i="3" s="1"/>
  <c r="G480" i="3"/>
  <c r="F481" i="3"/>
  <c r="G481" i="3"/>
  <c r="H481" i="3"/>
  <c r="F482" i="3"/>
  <c r="G482" i="3"/>
  <c r="H482" i="3"/>
  <c r="F483" i="3"/>
  <c r="H483" i="3" s="1"/>
  <c r="G483" i="3"/>
  <c r="F484" i="3"/>
  <c r="H484" i="3" s="1"/>
  <c r="G484" i="3"/>
  <c r="F485" i="3"/>
  <c r="G485" i="3"/>
  <c r="H485" i="3"/>
  <c r="F486" i="3"/>
  <c r="G486" i="3"/>
  <c r="H486" i="3"/>
  <c r="F487" i="3"/>
  <c r="H487" i="3" s="1"/>
  <c r="G487" i="3"/>
  <c r="F488" i="3"/>
  <c r="H488" i="3" s="1"/>
  <c r="G488" i="3"/>
  <c r="F489" i="3"/>
  <c r="G489" i="3"/>
  <c r="H489" i="3"/>
  <c r="F490" i="3"/>
  <c r="G490" i="3"/>
  <c r="H490" i="3"/>
  <c r="F491" i="3"/>
  <c r="H491" i="3" s="1"/>
  <c r="G491" i="3"/>
  <c r="F492" i="3"/>
  <c r="H492" i="3" s="1"/>
  <c r="G492" i="3"/>
  <c r="F493" i="3"/>
  <c r="G493" i="3"/>
  <c r="H493" i="3"/>
  <c r="F494" i="3"/>
  <c r="G494" i="3"/>
  <c r="H494" i="3"/>
  <c r="F495" i="3"/>
  <c r="H495" i="3" s="1"/>
  <c r="G495" i="3"/>
  <c r="F496" i="3"/>
  <c r="H496" i="3" s="1"/>
  <c r="G496" i="3"/>
  <c r="F497" i="3"/>
  <c r="G497" i="3"/>
  <c r="H497" i="3"/>
  <c r="F498" i="3"/>
  <c r="G498" i="3"/>
  <c r="H498" i="3"/>
  <c r="F499" i="3"/>
  <c r="H499" i="3" s="1"/>
  <c r="G499" i="3"/>
  <c r="F500" i="3"/>
  <c r="H500" i="3" s="1"/>
  <c r="G500" i="3"/>
  <c r="F501" i="3"/>
  <c r="G501" i="3"/>
  <c r="H501" i="3"/>
  <c r="F502" i="3"/>
  <c r="G502" i="3"/>
  <c r="H502" i="3"/>
  <c r="F503" i="3"/>
  <c r="H503" i="3" s="1"/>
  <c r="G503" i="3"/>
  <c r="F504" i="3"/>
  <c r="H504" i="3" s="1"/>
  <c r="G504" i="3"/>
  <c r="F505" i="3"/>
  <c r="G505" i="3"/>
  <c r="H505" i="3"/>
  <c r="F506" i="3"/>
  <c r="G506" i="3"/>
  <c r="H506" i="3"/>
  <c r="F507" i="3"/>
  <c r="H507" i="3" s="1"/>
  <c r="G507" i="3"/>
  <c r="F508" i="3"/>
  <c r="H508" i="3" s="1"/>
  <c r="G508" i="3"/>
  <c r="F509" i="3"/>
  <c r="G509" i="3"/>
  <c r="H509" i="3"/>
  <c r="F510" i="3"/>
  <c r="G510" i="3"/>
  <c r="H510" i="3"/>
  <c r="F511" i="3"/>
  <c r="H511" i="3" s="1"/>
  <c r="G511" i="3"/>
  <c r="F512" i="3"/>
  <c r="H512" i="3" s="1"/>
  <c r="G512" i="3"/>
  <c r="F513" i="3"/>
  <c r="G513" i="3"/>
  <c r="H513" i="3"/>
  <c r="F514" i="3"/>
  <c r="G514" i="3"/>
  <c r="H514" i="3"/>
  <c r="F515" i="3"/>
  <c r="H515" i="3" s="1"/>
  <c r="G515" i="3"/>
  <c r="F516" i="3"/>
  <c r="H516" i="3" s="1"/>
  <c r="G516" i="3"/>
  <c r="F517" i="3"/>
  <c r="G517" i="3"/>
  <c r="H517" i="3"/>
  <c r="F518" i="3"/>
  <c r="G518" i="3"/>
  <c r="H518" i="3"/>
  <c r="F519" i="3"/>
  <c r="H519" i="3" s="1"/>
  <c r="G519" i="3"/>
  <c r="F520" i="3"/>
  <c r="H520" i="3" s="1"/>
  <c r="G520" i="3"/>
  <c r="F521" i="3"/>
  <c r="G521" i="3"/>
  <c r="H521" i="3"/>
  <c r="F522" i="3"/>
  <c r="G522" i="3"/>
  <c r="H522" i="3"/>
  <c r="F523" i="3"/>
  <c r="H523" i="3" s="1"/>
  <c r="G523" i="3"/>
  <c r="F524" i="3"/>
  <c r="H524" i="3" s="1"/>
  <c r="G524" i="3"/>
  <c r="F525" i="3"/>
  <c r="G525" i="3"/>
  <c r="H525" i="3"/>
  <c r="F526" i="3"/>
  <c r="G526" i="3"/>
  <c r="H526" i="3"/>
  <c r="F527" i="3"/>
  <c r="H527" i="3" s="1"/>
  <c r="G527" i="3"/>
  <c r="F528" i="3"/>
  <c r="H528" i="3" s="1"/>
  <c r="G528" i="3"/>
  <c r="F529" i="3"/>
  <c r="G529" i="3"/>
  <c r="H529" i="3"/>
  <c r="F530" i="3"/>
  <c r="G530" i="3"/>
  <c r="H530" i="3"/>
  <c r="F531" i="3"/>
  <c r="H531" i="3" s="1"/>
  <c r="G531" i="3"/>
  <c r="F532" i="3"/>
  <c r="G532" i="3"/>
  <c r="H532" i="3"/>
  <c r="F533" i="3"/>
  <c r="G533" i="3"/>
  <c r="H533" i="3"/>
  <c r="F534" i="3"/>
  <c r="G534" i="3"/>
  <c r="H534" i="3"/>
  <c r="F535" i="3"/>
  <c r="H535" i="3" s="1"/>
  <c r="G535" i="3"/>
  <c r="F536" i="3"/>
  <c r="G536" i="3"/>
  <c r="F537" i="3"/>
  <c r="G537" i="3"/>
  <c r="H537" i="3"/>
  <c r="F538" i="3"/>
  <c r="G538" i="3"/>
  <c r="H538" i="3"/>
  <c r="F539" i="3"/>
  <c r="H539" i="3" s="1"/>
  <c r="G539" i="3"/>
  <c r="F540" i="3"/>
  <c r="G540" i="3"/>
  <c r="F541" i="3"/>
  <c r="G541" i="3"/>
  <c r="H541" i="3"/>
  <c r="F542" i="3"/>
  <c r="G542" i="3"/>
  <c r="H542" i="3"/>
  <c r="F543" i="3"/>
  <c r="G543" i="3"/>
  <c r="H543" i="3"/>
  <c r="F544" i="3"/>
  <c r="H544" i="3" s="1"/>
  <c r="G544" i="3"/>
  <c r="F545" i="3"/>
  <c r="G545" i="3"/>
  <c r="H545" i="3"/>
  <c r="F546" i="3"/>
  <c r="G546" i="3"/>
  <c r="H546" i="3"/>
  <c r="F547" i="3"/>
  <c r="H547" i="3" s="1"/>
  <c r="G547" i="3"/>
  <c r="F548" i="3"/>
  <c r="H548" i="3" s="1"/>
  <c r="G548" i="3"/>
  <c r="F549" i="3"/>
  <c r="G549" i="3"/>
  <c r="H549" i="3"/>
  <c r="F550" i="3"/>
  <c r="G550" i="3"/>
  <c r="H550" i="3"/>
  <c r="F551" i="3"/>
  <c r="H551" i="3" s="1"/>
  <c r="G551" i="3"/>
  <c r="F552" i="3"/>
  <c r="G552" i="3"/>
  <c r="H552" i="3"/>
  <c r="F553" i="3"/>
  <c r="G553" i="3"/>
  <c r="H553" i="3"/>
  <c r="F554" i="3"/>
  <c r="G554" i="3"/>
  <c r="H554" i="3"/>
  <c r="F555" i="3"/>
  <c r="H555" i="3" s="1"/>
  <c r="G555" i="3"/>
  <c r="F556" i="3"/>
  <c r="G556" i="3"/>
  <c r="F557" i="3"/>
  <c r="G557" i="3"/>
  <c r="H557" i="3"/>
  <c r="F558" i="3"/>
  <c r="G558" i="3"/>
  <c r="H558" i="3"/>
  <c r="F559" i="3"/>
  <c r="G559" i="3"/>
  <c r="H559" i="3"/>
  <c r="F560" i="3"/>
  <c r="H560" i="3" s="1"/>
  <c r="G560" i="3"/>
  <c r="F561" i="3"/>
  <c r="G561" i="3"/>
  <c r="H561" i="3"/>
  <c r="F562" i="3"/>
  <c r="G562" i="3"/>
  <c r="H562" i="3"/>
  <c r="F563" i="3"/>
  <c r="H563" i="3" s="1"/>
  <c r="G563" i="3"/>
  <c r="F564" i="3"/>
  <c r="H564" i="3" s="1"/>
  <c r="G564" i="3"/>
  <c r="F565" i="3"/>
  <c r="G565" i="3"/>
  <c r="H565" i="3"/>
  <c r="F566" i="3"/>
  <c r="G566" i="3"/>
  <c r="H566" i="3"/>
  <c r="F567" i="3"/>
  <c r="H567" i="3" s="1"/>
  <c r="G567" i="3"/>
  <c r="F568" i="3"/>
  <c r="H568" i="3" s="1"/>
  <c r="G568" i="3"/>
  <c r="F569" i="3"/>
  <c r="G569" i="3"/>
  <c r="H569" i="3"/>
  <c r="F570" i="3"/>
  <c r="G570" i="3"/>
  <c r="H570" i="3"/>
  <c r="F571" i="3"/>
  <c r="H571" i="3" s="1"/>
  <c r="G571" i="3"/>
  <c r="F572" i="3"/>
  <c r="H572" i="3" s="1"/>
  <c r="G572" i="3"/>
  <c r="F573" i="3"/>
  <c r="G573" i="3"/>
  <c r="H573" i="3"/>
  <c r="F574" i="3"/>
  <c r="G574" i="3"/>
  <c r="H574" i="3"/>
  <c r="F575" i="3"/>
  <c r="H575" i="3" s="1"/>
  <c r="G575" i="3"/>
  <c r="F576" i="3"/>
  <c r="H576" i="3" s="1"/>
  <c r="G576" i="3"/>
  <c r="F577" i="3"/>
  <c r="G577" i="3"/>
  <c r="H577" i="3"/>
  <c r="F578" i="3"/>
  <c r="G578" i="3"/>
  <c r="H578" i="3"/>
  <c r="F579" i="3"/>
  <c r="H579" i="3" s="1"/>
  <c r="G579" i="3"/>
  <c r="F580" i="3"/>
  <c r="H580" i="3" s="1"/>
  <c r="G580" i="3"/>
  <c r="F581" i="3"/>
  <c r="G581" i="3"/>
  <c r="H581" i="3"/>
  <c r="F582" i="3"/>
  <c r="G582" i="3"/>
  <c r="H582" i="3"/>
  <c r="F583" i="3"/>
  <c r="H583" i="3" s="1"/>
  <c r="G583" i="3"/>
  <c r="F584" i="3"/>
  <c r="H584" i="3" s="1"/>
  <c r="G584" i="3"/>
  <c r="F585" i="3"/>
  <c r="G585" i="3"/>
  <c r="H585" i="3"/>
  <c r="F586" i="3"/>
  <c r="G586" i="3"/>
  <c r="H586" i="3"/>
  <c r="F587" i="3"/>
  <c r="H587" i="3" s="1"/>
  <c r="G587" i="3"/>
  <c r="F588" i="3"/>
  <c r="H588" i="3" s="1"/>
  <c r="G588" i="3"/>
  <c r="F589" i="3"/>
  <c r="G589" i="3"/>
  <c r="H589" i="3"/>
  <c r="F590" i="3"/>
  <c r="G590" i="3"/>
  <c r="H590" i="3"/>
  <c r="F591" i="3"/>
  <c r="H591" i="3" s="1"/>
  <c r="G591" i="3"/>
  <c r="F592" i="3"/>
  <c r="H592" i="3" s="1"/>
  <c r="G592" i="3"/>
  <c r="F593" i="3"/>
  <c r="G593" i="3"/>
  <c r="H593" i="3"/>
  <c r="F594" i="3"/>
  <c r="G594" i="3"/>
  <c r="H594" i="3"/>
  <c r="F595" i="3"/>
  <c r="H595" i="3" s="1"/>
  <c r="G595" i="3"/>
  <c r="F596" i="3"/>
  <c r="H596" i="3" s="1"/>
  <c r="G596" i="3"/>
  <c r="F597" i="3"/>
  <c r="G597" i="3"/>
  <c r="H597" i="3"/>
  <c r="F598" i="3"/>
  <c r="G598" i="3"/>
  <c r="H598" i="3"/>
  <c r="F599" i="3"/>
  <c r="H599" i="3" s="1"/>
  <c r="G599" i="3"/>
  <c r="F600" i="3"/>
  <c r="H600" i="3" s="1"/>
  <c r="G600" i="3"/>
  <c r="F601" i="3"/>
  <c r="G601" i="3"/>
  <c r="H601" i="3"/>
  <c r="F602" i="3"/>
  <c r="G602" i="3"/>
  <c r="H602" i="3"/>
  <c r="F603" i="3"/>
  <c r="H603" i="3" s="1"/>
  <c r="G603" i="3"/>
  <c r="F604" i="3"/>
  <c r="H604" i="3" s="1"/>
  <c r="G604" i="3"/>
  <c r="F605" i="3"/>
  <c r="G605" i="3"/>
  <c r="H605" i="3"/>
  <c r="F606" i="3"/>
  <c r="G606" i="3"/>
  <c r="H606" i="3"/>
  <c r="F607" i="3"/>
  <c r="H607" i="3" s="1"/>
  <c r="G607" i="3"/>
  <c r="F608" i="3"/>
  <c r="H608" i="3" s="1"/>
  <c r="G608" i="3"/>
  <c r="F609" i="3"/>
  <c r="G609" i="3"/>
  <c r="H609" i="3"/>
  <c r="F610" i="3"/>
  <c r="G610" i="3"/>
  <c r="H610" i="3"/>
  <c r="F611" i="3"/>
  <c r="G611" i="3"/>
  <c r="H611" i="3"/>
  <c r="F612" i="3"/>
  <c r="G612" i="3"/>
  <c r="F613" i="3"/>
  <c r="G613" i="3"/>
  <c r="H613" i="3"/>
  <c r="F614" i="3"/>
  <c r="G614" i="3"/>
  <c r="H614" i="3"/>
  <c r="F615" i="3"/>
  <c r="H615" i="3" s="1"/>
  <c r="G615" i="3"/>
  <c r="F616" i="3"/>
  <c r="G616" i="3"/>
  <c r="F617" i="3"/>
  <c r="G617" i="3"/>
  <c r="H617" i="3"/>
  <c r="F618" i="3"/>
  <c r="G618" i="3"/>
  <c r="H618" i="3"/>
  <c r="F619" i="3"/>
  <c r="H619" i="3" s="1"/>
  <c r="G619" i="3"/>
  <c r="F620" i="3"/>
  <c r="G620" i="3"/>
  <c r="F621" i="3"/>
  <c r="G621" i="3"/>
  <c r="H621" i="3"/>
  <c r="F622" i="3"/>
  <c r="G622" i="3"/>
  <c r="H622" i="3"/>
  <c r="F623" i="3"/>
  <c r="H623" i="3" s="1"/>
  <c r="G623" i="3"/>
  <c r="F624" i="3"/>
  <c r="G624" i="3"/>
  <c r="H624" i="3"/>
  <c r="F625" i="3"/>
  <c r="G625" i="3"/>
  <c r="H625" i="3"/>
  <c r="F626" i="3"/>
  <c r="G626" i="3"/>
  <c r="H626" i="3"/>
  <c r="F627" i="3"/>
  <c r="H627" i="3" s="1"/>
  <c r="G627" i="3"/>
  <c r="F628" i="3"/>
  <c r="H628" i="3" s="1"/>
  <c r="G628" i="3"/>
  <c r="F629" i="3"/>
  <c r="G629" i="3"/>
  <c r="H629" i="3"/>
  <c r="F630" i="3"/>
  <c r="G630" i="3"/>
  <c r="H630" i="3"/>
  <c r="F631" i="3"/>
  <c r="G631" i="3"/>
  <c r="H631" i="3"/>
  <c r="F632" i="3"/>
  <c r="G632" i="3"/>
  <c r="F633" i="3"/>
  <c r="G633" i="3"/>
  <c r="H633" i="3"/>
  <c r="F634" i="3"/>
  <c r="G634" i="3"/>
  <c r="H634" i="3"/>
  <c r="F635" i="3"/>
  <c r="H635" i="3" s="1"/>
  <c r="G635" i="3"/>
  <c r="F636" i="3"/>
  <c r="G636" i="3"/>
  <c r="F637" i="3"/>
  <c r="G637" i="3"/>
  <c r="H637" i="3"/>
  <c r="F638" i="3"/>
  <c r="G638" i="3"/>
  <c r="H638" i="3"/>
  <c r="F639" i="3"/>
  <c r="H639" i="3" s="1"/>
  <c r="G639" i="3"/>
  <c r="F640" i="3"/>
  <c r="G640" i="3"/>
  <c r="F641" i="3"/>
  <c r="G641" i="3"/>
  <c r="H641" i="3" s="1"/>
  <c r="F642" i="3"/>
  <c r="G642" i="3"/>
  <c r="H642" i="3"/>
  <c r="F643" i="3"/>
  <c r="H643" i="3" s="1"/>
  <c r="G643" i="3"/>
  <c r="F644" i="3"/>
  <c r="G644" i="3"/>
  <c r="H644" i="3"/>
  <c r="F645" i="3"/>
  <c r="G645" i="3"/>
  <c r="H645" i="3"/>
  <c r="F646" i="3"/>
  <c r="G646" i="3"/>
  <c r="H646" i="3"/>
  <c r="F647" i="3"/>
  <c r="H647" i="3" s="1"/>
  <c r="G647" i="3"/>
  <c r="F648" i="3"/>
  <c r="H648" i="3" s="1"/>
  <c r="G648" i="3"/>
  <c r="F649" i="3"/>
  <c r="G649" i="3"/>
  <c r="H649" i="3"/>
  <c r="F650" i="3"/>
  <c r="G650" i="3"/>
  <c r="H650" i="3"/>
  <c r="F651" i="3"/>
  <c r="H651" i="3" s="1"/>
  <c r="G651" i="3"/>
  <c r="F652" i="3"/>
  <c r="H652" i="3" s="1"/>
  <c r="G652" i="3"/>
  <c r="F653" i="3"/>
  <c r="G653" i="3"/>
  <c r="H653" i="3"/>
  <c r="F654" i="3"/>
  <c r="G654" i="3"/>
  <c r="H654" i="3"/>
  <c r="F655" i="3"/>
  <c r="H655" i="3" s="1"/>
  <c r="G655" i="3"/>
  <c r="F656" i="3"/>
  <c r="G656" i="3"/>
  <c r="H656" i="3"/>
  <c r="F657" i="3"/>
  <c r="G657" i="3"/>
  <c r="H657" i="3" s="1"/>
  <c r="F658" i="3"/>
  <c r="G658" i="3"/>
  <c r="H658" i="3"/>
  <c r="F659" i="3"/>
  <c r="H659" i="3" s="1"/>
  <c r="G659" i="3"/>
  <c r="F660" i="3"/>
  <c r="G660" i="3"/>
  <c r="F661" i="3"/>
  <c r="G661" i="3"/>
  <c r="H661" i="3" s="1"/>
  <c r="F662" i="3"/>
  <c r="G662" i="3"/>
  <c r="H662" i="3"/>
  <c r="F663" i="3"/>
  <c r="H663" i="3" s="1"/>
  <c r="G663" i="3"/>
  <c r="F664" i="3"/>
  <c r="G664" i="3"/>
  <c r="F665" i="3"/>
  <c r="G665" i="3"/>
  <c r="H665" i="3" s="1"/>
  <c r="F666" i="3"/>
  <c r="G666" i="3"/>
  <c r="H666" i="3"/>
  <c r="F667" i="3"/>
  <c r="H667" i="3" s="1"/>
  <c r="G667" i="3"/>
  <c r="F668" i="3"/>
  <c r="G668" i="3"/>
  <c r="F669" i="3"/>
  <c r="G669" i="3"/>
  <c r="H669" i="3" s="1"/>
  <c r="F670" i="3"/>
  <c r="G670" i="3"/>
  <c r="H670" i="3"/>
  <c r="F671" i="3"/>
  <c r="H671" i="3" s="1"/>
  <c r="G671" i="3"/>
  <c r="F672" i="3"/>
  <c r="G672" i="3"/>
  <c r="F673" i="3"/>
  <c r="G673" i="3"/>
  <c r="H673" i="3" s="1"/>
  <c r="F674" i="3"/>
  <c r="G674" i="3"/>
  <c r="H674" i="3"/>
  <c r="F675" i="3"/>
  <c r="H675" i="3" s="1"/>
  <c r="G675" i="3"/>
  <c r="F676" i="3"/>
  <c r="G676" i="3"/>
  <c r="F677" i="3"/>
  <c r="G677" i="3"/>
  <c r="H677" i="3" s="1"/>
  <c r="F678" i="3"/>
  <c r="G678" i="3"/>
  <c r="H678" i="3"/>
  <c r="F679" i="3"/>
  <c r="H679" i="3" s="1"/>
  <c r="G679" i="3"/>
  <c r="F680" i="3"/>
  <c r="G680" i="3"/>
  <c r="F681" i="3"/>
  <c r="G681" i="3"/>
  <c r="H681" i="3" s="1"/>
  <c r="F682" i="3"/>
  <c r="G682" i="3"/>
  <c r="H682" i="3"/>
  <c r="F683" i="3"/>
  <c r="G683" i="3"/>
  <c r="H683" i="3"/>
  <c r="F684" i="3"/>
  <c r="H684" i="3" s="1"/>
  <c r="G684" i="3"/>
  <c r="F685" i="3"/>
  <c r="G685" i="3"/>
  <c r="H685" i="3"/>
  <c r="F686" i="3"/>
  <c r="G686" i="3"/>
  <c r="H686" i="3"/>
  <c r="F687" i="3"/>
  <c r="H687" i="3" s="1"/>
  <c r="G687" i="3"/>
  <c r="F688" i="3"/>
  <c r="H688" i="3" s="1"/>
  <c r="G688" i="3"/>
  <c r="F689" i="3"/>
  <c r="G689" i="3"/>
  <c r="H689" i="3"/>
  <c r="F690" i="3"/>
  <c r="G690" i="3"/>
  <c r="H690" i="3"/>
  <c r="F691" i="3"/>
  <c r="H691" i="3" s="1"/>
  <c r="G691" i="3"/>
  <c r="F692" i="3"/>
  <c r="H692" i="3" s="1"/>
  <c r="G692" i="3"/>
  <c r="F693" i="3"/>
  <c r="G693" i="3"/>
  <c r="H693" i="3"/>
  <c r="F694" i="3"/>
  <c r="G694" i="3"/>
  <c r="H694" i="3"/>
  <c r="F695" i="3"/>
  <c r="H695" i="3" s="1"/>
  <c r="G695" i="3"/>
  <c r="F696" i="3"/>
  <c r="H696" i="3" s="1"/>
  <c r="G696" i="3"/>
  <c r="F697" i="3"/>
  <c r="G697" i="3"/>
  <c r="H697" i="3"/>
  <c r="F698" i="3"/>
  <c r="G698" i="3"/>
  <c r="H698" i="3"/>
  <c r="F699" i="3"/>
  <c r="H699" i="3" s="1"/>
  <c r="G699" i="3"/>
  <c r="F700" i="3"/>
  <c r="H700" i="3" s="1"/>
  <c r="G700" i="3"/>
  <c r="F701" i="3"/>
  <c r="G701" i="3"/>
  <c r="H701" i="3"/>
  <c r="F702" i="3"/>
  <c r="G702" i="3"/>
  <c r="H702" i="3"/>
  <c r="F703" i="3"/>
  <c r="H703" i="3" s="1"/>
  <c r="G703" i="3"/>
  <c r="F704" i="3"/>
  <c r="G704" i="3"/>
  <c r="F705" i="3"/>
  <c r="G705" i="3"/>
  <c r="H705" i="3"/>
  <c r="F706" i="3"/>
  <c r="G706" i="3"/>
  <c r="H706" i="3" s="1"/>
  <c r="F707" i="3"/>
  <c r="G707" i="3"/>
  <c r="H707" i="3"/>
  <c r="F708" i="3"/>
  <c r="G708" i="3"/>
  <c r="H708" i="3"/>
  <c r="F709" i="3"/>
  <c r="G709" i="3"/>
  <c r="H709" i="3"/>
  <c r="F710" i="3"/>
  <c r="G710" i="3"/>
  <c r="H710" i="3" s="1"/>
  <c r="F711" i="3"/>
  <c r="H711" i="3" s="1"/>
  <c r="G711" i="3"/>
  <c r="F712" i="3"/>
  <c r="G712" i="3"/>
  <c r="F713" i="3"/>
  <c r="G713" i="3"/>
  <c r="H713" i="3"/>
  <c r="F714" i="3"/>
  <c r="G714" i="3"/>
  <c r="H714" i="3"/>
  <c r="F715" i="3"/>
  <c r="H715" i="3" s="1"/>
  <c r="G715" i="3"/>
  <c r="F716" i="3"/>
  <c r="H716" i="3" s="1"/>
  <c r="G716" i="3"/>
  <c r="F717" i="3"/>
  <c r="G717" i="3"/>
  <c r="H717" i="3"/>
  <c r="F718" i="3"/>
  <c r="G718" i="3"/>
  <c r="H718" i="3" s="1"/>
  <c r="F719" i="3"/>
  <c r="H719" i="3" s="1"/>
  <c r="G719" i="3"/>
  <c r="F720" i="3"/>
  <c r="G720" i="3"/>
  <c r="F721" i="3"/>
  <c r="G721" i="3"/>
  <c r="H721" i="3"/>
  <c r="F722" i="3"/>
  <c r="G722" i="3"/>
  <c r="H722" i="3" s="1"/>
  <c r="F723" i="3"/>
  <c r="H723" i="3" s="1"/>
  <c r="G723" i="3"/>
  <c r="F724" i="3"/>
  <c r="G724" i="3"/>
  <c r="F725" i="3"/>
  <c r="G725" i="3"/>
  <c r="H725" i="3"/>
  <c r="F726" i="3"/>
  <c r="G726" i="3"/>
  <c r="H726" i="3"/>
  <c r="F727" i="3"/>
  <c r="H727" i="3" s="1"/>
  <c r="G727" i="3"/>
  <c r="F728" i="3"/>
  <c r="G728" i="3"/>
  <c r="H728" i="3"/>
  <c r="F729" i="3"/>
  <c r="G729" i="3"/>
  <c r="H729" i="3"/>
  <c r="F730" i="3"/>
  <c r="G730" i="3"/>
  <c r="H730" i="3" s="1"/>
  <c r="F731" i="3"/>
  <c r="H731" i="3" s="1"/>
  <c r="G731" i="3"/>
  <c r="F732" i="3"/>
  <c r="H732" i="3" s="1"/>
  <c r="G732" i="3"/>
  <c r="F733" i="3"/>
  <c r="G733" i="3"/>
  <c r="H733" i="3"/>
  <c r="F734" i="3"/>
  <c r="G734" i="3"/>
  <c r="H734" i="3" s="1"/>
  <c r="F735" i="3"/>
  <c r="H735" i="3" s="1"/>
  <c r="G735" i="3"/>
  <c r="F736" i="3"/>
  <c r="G736" i="3"/>
  <c r="F737" i="3"/>
  <c r="G737" i="3"/>
  <c r="H737" i="3"/>
  <c r="F738" i="3"/>
  <c r="G738" i="3"/>
  <c r="H738" i="3" s="1"/>
  <c r="F739" i="3"/>
  <c r="H739" i="3" s="1"/>
  <c r="G739" i="3"/>
  <c r="F740" i="3"/>
  <c r="H740" i="3" s="1"/>
  <c r="G740" i="3"/>
  <c r="F741" i="3"/>
  <c r="G741" i="3"/>
  <c r="H741" i="3"/>
  <c r="F742" i="3"/>
  <c r="G742" i="3"/>
  <c r="H742" i="3" s="1"/>
  <c r="F743" i="3"/>
  <c r="H743" i="3" s="1"/>
  <c r="G743" i="3"/>
  <c r="F744" i="3"/>
  <c r="G744" i="3"/>
  <c r="F745" i="3"/>
  <c r="G745" i="3"/>
  <c r="H745" i="3"/>
  <c r="F746" i="3"/>
  <c r="G746" i="3"/>
  <c r="H746" i="3" s="1"/>
  <c r="F747" i="3"/>
  <c r="H747" i="3" s="1"/>
  <c r="G747" i="3"/>
  <c r="F748" i="3"/>
  <c r="H748" i="3" s="1"/>
  <c r="G748" i="3"/>
  <c r="F749" i="3"/>
  <c r="G749" i="3"/>
  <c r="H749" i="3"/>
  <c r="F750" i="3"/>
  <c r="G750" i="3"/>
  <c r="H750" i="3" s="1"/>
  <c r="F751" i="3"/>
  <c r="H751" i="3" s="1"/>
  <c r="G751" i="3"/>
  <c r="F752" i="3"/>
  <c r="G752" i="3"/>
  <c r="F753" i="3"/>
  <c r="G753" i="3"/>
  <c r="H753" i="3"/>
  <c r="F754" i="3"/>
  <c r="G754" i="3"/>
  <c r="H754" i="3" s="1"/>
  <c r="F755" i="3"/>
  <c r="H755" i="3" s="1"/>
  <c r="G755" i="3"/>
  <c r="F756" i="3"/>
  <c r="H756" i="3" s="1"/>
  <c r="G756" i="3"/>
  <c r="F757" i="3"/>
  <c r="G757" i="3"/>
  <c r="H757" i="3"/>
  <c r="F758" i="3"/>
  <c r="G758" i="3"/>
  <c r="H758" i="3" s="1"/>
  <c r="F759" i="3"/>
  <c r="H759" i="3" s="1"/>
  <c r="G759" i="3"/>
  <c r="F760" i="3"/>
  <c r="G760" i="3"/>
  <c r="F761" i="3"/>
  <c r="G761" i="3"/>
  <c r="H761" i="3"/>
  <c r="F762" i="3"/>
  <c r="G762" i="3"/>
  <c r="H762" i="3" s="1"/>
  <c r="F763" i="3"/>
  <c r="H763" i="3" s="1"/>
  <c r="G763" i="3"/>
  <c r="F764" i="3"/>
  <c r="H764" i="3" s="1"/>
  <c r="G764" i="3"/>
  <c r="F765" i="3"/>
  <c r="G765" i="3"/>
  <c r="H765" i="3"/>
  <c r="F766" i="3"/>
  <c r="G766" i="3"/>
  <c r="H766" i="3" s="1"/>
  <c r="F767" i="3"/>
  <c r="H767" i="3" s="1"/>
  <c r="G767" i="3"/>
  <c r="F768" i="3"/>
  <c r="G768" i="3"/>
  <c r="F769" i="3"/>
  <c r="G769" i="3"/>
  <c r="H769" i="3"/>
  <c r="F770" i="3"/>
  <c r="G770" i="3"/>
  <c r="H770" i="3" s="1"/>
  <c r="F771" i="3"/>
  <c r="H771" i="3" s="1"/>
  <c r="G771" i="3"/>
  <c r="F772" i="3"/>
  <c r="H772" i="3" s="1"/>
  <c r="G772" i="3"/>
  <c r="F773" i="3"/>
  <c r="G773" i="3"/>
  <c r="H773" i="3"/>
  <c r="F774" i="3"/>
  <c r="G774" i="3"/>
  <c r="H774" i="3" s="1"/>
  <c r="F775" i="3"/>
  <c r="H775" i="3" s="1"/>
  <c r="G775" i="3"/>
  <c r="F776" i="3"/>
  <c r="G776" i="3"/>
  <c r="F777" i="3"/>
  <c r="G777" i="3"/>
  <c r="H777" i="3"/>
  <c r="F778" i="3"/>
  <c r="G778" i="3"/>
  <c r="H778" i="3" s="1"/>
  <c r="F779" i="3"/>
  <c r="H779" i="3" s="1"/>
  <c r="G779" i="3"/>
  <c r="F780" i="3"/>
  <c r="H780" i="3" s="1"/>
  <c r="G780" i="3"/>
  <c r="F781" i="3"/>
  <c r="G781" i="3"/>
  <c r="H781" i="3"/>
  <c r="F782" i="3"/>
  <c r="G782" i="3"/>
  <c r="H782" i="3" s="1"/>
  <c r="F783" i="3"/>
  <c r="H783" i="3" s="1"/>
  <c r="G783" i="3"/>
  <c r="F784" i="3"/>
  <c r="G784" i="3"/>
  <c r="F785" i="3"/>
  <c r="G785" i="3"/>
  <c r="H785" i="3"/>
  <c r="F786" i="3"/>
  <c r="G786" i="3"/>
  <c r="H786" i="3" s="1"/>
  <c r="F787" i="3"/>
  <c r="H787" i="3" s="1"/>
  <c r="G787" i="3"/>
  <c r="F788" i="3"/>
  <c r="H788" i="3" s="1"/>
  <c r="G788" i="3"/>
  <c r="F789" i="3"/>
  <c r="G789" i="3"/>
  <c r="H789" i="3"/>
  <c r="F790" i="3"/>
  <c r="G790" i="3"/>
  <c r="H790" i="3" s="1"/>
  <c r="F791" i="3"/>
  <c r="H791" i="3" s="1"/>
  <c r="G791" i="3"/>
  <c r="F792" i="3"/>
  <c r="G792" i="3"/>
  <c r="F793" i="3"/>
  <c r="G793" i="3"/>
  <c r="H793" i="3"/>
  <c r="F794" i="3"/>
  <c r="G794" i="3"/>
  <c r="H794" i="3" s="1"/>
  <c r="F795" i="3"/>
  <c r="H795" i="3" s="1"/>
  <c r="G795" i="3"/>
  <c r="F796" i="3"/>
  <c r="H796" i="3" s="1"/>
  <c r="G796" i="3"/>
  <c r="F797" i="3"/>
  <c r="G797" i="3"/>
  <c r="H797" i="3"/>
  <c r="F798" i="3"/>
  <c r="G798" i="3"/>
  <c r="H798" i="3" s="1"/>
  <c r="F799" i="3"/>
  <c r="H799" i="3" s="1"/>
  <c r="G799" i="3"/>
  <c r="F800" i="3"/>
  <c r="G800" i="3"/>
  <c r="F801" i="3"/>
  <c r="G801" i="3"/>
  <c r="H801" i="3"/>
  <c r="F802" i="3"/>
  <c r="G802" i="3"/>
  <c r="H802" i="3" s="1"/>
  <c r="F803" i="3"/>
  <c r="H803" i="3" s="1"/>
  <c r="G803" i="3"/>
  <c r="F804" i="3"/>
  <c r="H804" i="3" s="1"/>
  <c r="G804" i="3"/>
  <c r="F805" i="3"/>
  <c r="G805" i="3"/>
  <c r="H805" i="3"/>
  <c r="F806" i="3"/>
  <c r="G806" i="3"/>
  <c r="H806" i="3" s="1"/>
  <c r="F807" i="3"/>
  <c r="H807" i="3" s="1"/>
  <c r="G807" i="3"/>
  <c r="F808" i="3"/>
  <c r="G808" i="3"/>
  <c r="F809" i="3"/>
  <c r="G809" i="3"/>
  <c r="H809" i="3"/>
  <c r="F810" i="3"/>
  <c r="G810" i="3"/>
  <c r="H810" i="3" s="1"/>
  <c r="F811" i="3"/>
  <c r="H811" i="3" s="1"/>
  <c r="G811" i="3"/>
  <c r="F812" i="3"/>
  <c r="H812" i="3" s="1"/>
  <c r="G812" i="3"/>
  <c r="F813" i="3"/>
  <c r="G813" i="3"/>
  <c r="H813" i="3"/>
  <c r="F814" i="3"/>
  <c r="G814" i="3"/>
  <c r="H814" i="3" s="1"/>
  <c r="F815" i="3"/>
  <c r="H815" i="3" s="1"/>
  <c r="G815" i="3"/>
  <c r="F816" i="3"/>
  <c r="G816" i="3"/>
  <c r="F817" i="3"/>
  <c r="G817" i="3"/>
  <c r="H817" i="3"/>
  <c r="F818" i="3"/>
  <c r="G818" i="3"/>
  <c r="H818" i="3" s="1"/>
  <c r="F819" i="3"/>
  <c r="H819" i="3" s="1"/>
  <c r="G819" i="3"/>
  <c r="F820" i="3"/>
  <c r="H820" i="3" s="1"/>
  <c r="G820" i="3"/>
  <c r="F821" i="3"/>
  <c r="G821" i="3"/>
  <c r="H821" i="3"/>
  <c r="F822" i="3"/>
  <c r="G822" i="3"/>
  <c r="H822" i="3" s="1"/>
  <c r="F823" i="3"/>
  <c r="H823" i="3" s="1"/>
  <c r="G823" i="3"/>
  <c r="F824" i="3"/>
  <c r="G824" i="3"/>
  <c r="H824" i="3"/>
  <c r="F825" i="3"/>
  <c r="G825" i="3"/>
  <c r="H825" i="3"/>
  <c r="F826" i="3"/>
  <c r="G826" i="3"/>
  <c r="H826" i="3" s="1"/>
  <c r="F827" i="3"/>
  <c r="G827" i="3"/>
  <c r="H827" i="3"/>
  <c r="F828" i="3"/>
  <c r="H828" i="3" s="1"/>
  <c r="G828" i="3"/>
  <c r="F829" i="3"/>
  <c r="G829" i="3"/>
  <c r="H829" i="3"/>
  <c r="F830" i="3"/>
  <c r="G830" i="3"/>
  <c r="H830" i="3" s="1"/>
  <c r="F831" i="3"/>
  <c r="H831" i="3" s="1"/>
  <c r="G831" i="3"/>
  <c r="F832" i="3"/>
  <c r="G832" i="3"/>
  <c r="H832" i="3"/>
  <c r="F833" i="3"/>
  <c r="G833" i="3"/>
  <c r="H833" i="3"/>
  <c r="F834" i="3"/>
  <c r="G834" i="3"/>
  <c r="H834" i="3" s="1"/>
  <c r="F835" i="3"/>
  <c r="H835" i="3" s="1"/>
  <c r="G835" i="3"/>
  <c r="F836" i="3"/>
  <c r="G836" i="3"/>
  <c r="F837" i="3"/>
  <c r="G837" i="3"/>
  <c r="H837" i="3"/>
  <c r="F838" i="3"/>
  <c r="G838" i="3"/>
  <c r="H838" i="3" s="1"/>
  <c r="F839" i="3"/>
  <c r="H839" i="3" s="1"/>
  <c r="G839" i="3"/>
  <c r="F840" i="3"/>
  <c r="H840" i="3" s="1"/>
  <c r="G840" i="3"/>
  <c r="F841" i="3"/>
  <c r="G841" i="3"/>
  <c r="H841" i="3"/>
  <c r="F842" i="3"/>
  <c r="G842" i="3"/>
  <c r="H842" i="3" s="1"/>
  <c r="F843" i="3"/>
  <c r="H843" i="3" s="1"/>
  <c r="G843" i="3"/>
  <c r="F844" i="3"/>
  <c r="G844" i="3"/>
  <c r="F845" i="3"/>
  <c r="G845" i="3"/>
  <c r="H845" i="3"/>
  <c r="F846" i="3"/>
  <c r="G846" i="3"/>
  <c r="H846" i="3" s="1"/>
  <c r="F847" i="3"/>
  <c r="H847" i="3" s="1"/>
  <c r="G847" i="3"/>
  <c r="F848" i="3"/>
  <c r="H848" i="3" s="1"/>
  <c r="G848" i="3"/>
  <c r="F849" i="3"/>
  <c r="G849" i="3"/>
  <c r="H849" i="3"/>
  <c r="F850" i="3"/>
  <c r="G850" i="3"/>
  <c r="H850" i="3" s="1"/>
  <c r="F851" i="3"/>
  <c r="H851" i="3" s="1"/>
  <c r="G851" i="3"/>
  <c r="F852" i="3"/>
  <c r="G852" i="3"/>
  <c r="F853" i="3"/>
  <c r="G853" i="3"/>
  <c r="H853" i="3"/>
  <c r="F854" i="3"/>
  <c r="G854" i="3"/>
  <c r="H854" i="3" s="1"/>
  <c r="F855" i="3"/>
  <c r="H855" i="3" s="1"/>
  <c r="G855" i="3"/>
  <c r="F856" i="3"/>
  <c r="H856" i="3" s="1"/>
  <c r="G856" i="3"/>
  <c r="F857" i="3"/>
  <c r="G857" i="3"/>
  <c r="H857" i="3"/>
  <c r="F858" i="3"/>
  <c r="G858" i="3"/>
  <c r="H858" i="3" s="1"/>
  <c r="F859" i="3"/>
  <c r="H859" i="3" s="1"/>
  <c r="G859" i="3"/>
  <c r="F860" i="3"/>
  <c r="G860" i="3"/>
  <c r="F861" i="3"/>
  <c r="G861" i="3"/>
  <c r="H861" i="3"/>
  <c r="F862" i="3"/>
  <c r="G862" i="3"/>
  <c r="H862" i="3" s="1"/>
  <c r="F863" i="3"/>
  <c r="H863" i="3" s="1"/>
  <c r="G863" i="3"/>
  <c r="F864" i="3"/>
  <c r="H864" i="3" s="1"/>
  <c r="G864" i="3"/>
  <c r="F865" i="3"/>
  <c r="G865" i="3"/>
  <c r="H865" i="3"/>
  <c r="F866" i="3"/>
  <c r="G866" i="3"/>
  <c r="H866" i="3" s="1"/>
  <c r="F867" i="3"/>
  <c r="H867" i="3" s="1"/>
  <c r="G867" i="3"/>
  <c r="F868" i="3"/>
  <c r="G868" i="3"/>
  <c r="F869" i="3"/>
  <c r="G869" i="3"/>
  <c r="H869" i="3"/>
  <c r="F870" i="3"/>
  <c r="G870" i="3"/>
  <c r="H870" i="3" s="1"/>
  <c r="F871" i="3"/>
  <c r="G871" i="3"/>
  <c r="H871" i="3"/>
  <c r="F872" i="3"/>
  <c r="G872" i="3"/>
  <c r="F873" i="3"/>
  <c r="G873" i="3"/>
  <c r="H873" i="3"/>
  <c r="F874" i="3"/>
  <c r="G874" i="3"/>
  <c r="H874" i="3" s="1"/>
  <c r="F875" i="3"/>
  <c r="H875" i="3" s="1"/>
  <c r="G875" i="3"/>
  <c r="F876" i="3"/>
  <c r="H876" i="3" s="1"/>
  <c r="G876" i="3"/>
  <c r="F877" i="3"/>
  <c r="G877" i="3"/>
  <c r="H877" i="3"/>
  <c r="F878" i="3"/>
  <c r="G878" i="3"/>
  <c r="H878" i="3" s="1"/>
  <c r="F879" i="3"/>
  <c r="H879" i="3" s="1"/>
  <c r="G879" i="3"/>
  <c r="F880" i="3"/>
  <c r="G880" i="3"/>
  <c r="F881" i="3"/>
  <c r="G881" i="3"/>
  <c r="H881" i="3"/>
  <c r="F882" i="3"/>
  <c r="G882" i="3"/>
  <c r="H882" i="3"/>
  <c r="F883" i="3"/>
  <c r="H883" i="3" s="1"/>
  <c r="G883" i="3"/>
  <c r="F884" i="3"/>
  <c r="G884" i="3"/>
  <c r="H884" i="3"/>
  <c r="F885" i="3"/>
  <c r="G885" i="3"/>
  <c r="H885" i="3"/>
  <c r="F886" i="3"/>
  <c r="G886" i="3"/>
  <c r="H886" i="3" s="1"/>
  <c r="F887" i="3"/>
  <c r="H887" i="3" s="1"/>
  <c r="G887" i="3"/>
  <c r="F888" i="3"/>
  <c r="G888" i="3"/>
  <c r="F889" i="3"/>
  <c r="G889" i="3"/>
  <c r="H889" i="3"/>
  <c r="F890" i="3"/>
  <c r="G890" i="3"/>
  <c r="H890" i="3" s="1"/>
  <c r="F891" i="3"/>
  <c r="H891" i="3" s="1"/>
  <c r="G891" i="3"/>
  <c r="F892" i="3"/>
  <c r="H892" i="3" s="1"/>
  <c r="G892" i="3"/>
  <c r="F893" i="3"/>
  <c r="G893" i="3"/>
  <c r="H893" i="3"/>
  <c r="F894" i="3"/>
  <c r="G894" i="3"/>
  <c r="H894" i="3" s="1"/>
  <c r="F895" i="3"/>
  <c r="H895" i="3" s="1"/>
  <c r="G895" i="3"/>
  <c r="F896" i="3"/>
  <c r="G896" i="3"/>
  <c r="F897" i="3"/>
  <c r="G897" i="3"/>
  <c r="H897" i="3"/>
  <c r="F898" i="3"/>
  <c r="G898" i="3"/>
  <c r="H898" i="3" s="1"/>
  <c r="F899" i="3"/>
  <c r="H899" i="3" s="1"/>
  <c r="G899" i="3"/>
  <c r="F900" i="3"/>
  <c r="H900" i="3" s="1"/>
  <c r="G900" i="3"/>
  <c r="F901" i="3"/>
  <c r="G901" i="3"/>
  <c r="H901" i="3"/>
  <c r="F902" i="3"/>
  <c r="G902" i="3"/>
  <c r="H902" i="3" s="1"/>
  <c r="F903" i="3"/>
  <c r="H903" i="3" s="1"/>
  <c r="G903" i="3"/>
  <c r="F904" i="3"/>
  <c r="G904" i="3"/>
  <c r="F905" i="3"/>
  <c r="G905" i="3"/>
  <c r="H905" i="3"/>
  <c r="F906" i="3"/>
  <c r="G906" i="3"/>
  <c r="H906" i="3" s="1"/>
  <c r="F907" i="3"/>
  <c r="H907" i="3" s="1"/>
  <c r="G907" i="3"/>
  <c r="F908" i="3"/>
  <c r="H908" i="3" s="1"/>
  <c r="G908" i="3"/>
  <c r="F909" i="3"/>
  <c r="G909" i="3"/>
  <c r="H909" i="3"/>
  <c r="F910" i="3"/>
  <c r="G910" i="3"/>
  <c r="H910" i="3" s="1"/>
  <c r="F911" i="3"/>
  <c r="H911" i="3" s="1"/>
  <c r="G911" i="3"/>
  <c r="F912" i="3"/>
  <c r="G912" i="3"/>
  <c r="F913" i="3"/>
  <c r="G913" i="3"/>
  <c r="H913" i="3"/>
  <c r="F914" i="3"/>
  <c r="G914" i="3"/>
  <c r="H914" i="3" s="1"/>
  <c r="F915" i="3"/>
  <c r="H915" i="3" s="1"/>
  <c r="G915" i="3"/>
  <c r="F916" i="3"/>
  <c r="H916" i="3" s="1"/>
  <c r="G916" i="3"/>
  <c r="F917" i="3"/>
  <c r="G917" i="3"/>
  <c r="H917" i="3"/>
  <c r="F918" i="3"/>
  <c r="G918" i="3"/>
  <c r="H918" i="3" s="1"/>
  <c r="F919" i="3"/>
  <c r="H919" i="3" s="1"/>
  <c r="G919" i="3"/>
  <c r="F920" i="3"/>
  <c r="G920" i="3"/>
  <c r="F921" i="3"/>
  <c r="G921" i="3"/>
  <c r="H921" i="3"/>
  <c r="F922" i="3"/>
  <c r="G922" i="3"/>
  <c r="H922" i="3" s="1"/>
  <c r="F923" i="3"/>
  <c r="H923" i="3" s="1"/>
  <c r="G923" i="3"/>
  <c r="F924" i="3"/>
  <c r="H924" i="3" s="1"/>
  <c r="G924" i="3"/>
  <c r="F925" i="3"/>
  <c r="G925" i="3"/>
  <c r="H925" i="3"/>
  <c r="F926" i="3"/>
  <c r="G926" i="3"/>
  <c r="H926" i="3" s="1"/>
  <c r="F927" i="3"/>
  <c r="H927" i="3" s="1"/>
  <c r="G927" i="3"/>
  <c r="F928" i="3"/>
  <c r="G928" i="3"/>
  <c r="F929" i="3"/>
  <c r="G929" i="3"/>
  <c r="H929" i="3"/>
  <c r="F930" i="3"/>
  <c r="G930" i="3"/>
  <c r="H930" i="3" s="1"/>
  <c r="F931" i="3"/>
  <c r="H931" i="3" s="1"/>
  <c r="G931" i="3"/>
  <c r="F932" i="3"/>
  <c r="H932" i="3" s="1"/>
  <c r="G932" i="3"/>
  <c r="F933" i="3"/>
  <c r="G933" i="3"/>
  <c r="H933" i="3"/>
  <c r="F934" i="3"/>
  <c r="G934" i="3"/>
  <c r="H934" i="3" s="1"/>
  <c r="F935" i="3"/>
  <c r="H935" i="3" s="1"/>
  <c r="G935" i="3"/>
  <c r="F936" i="3"/>
  <c r="G936" i="3"/>
  <c r="F937" i="3"/>
  <c r="G937" i="3"/>
  <c r="H937" i="3"/>
  <c r="F938" i="3"/>
  <c r="G938" i="3"/>
  <c r="H938" i="3" s="1"/>
  <c r="F939" i="3"/>
  <c r="H939" i="3" s="1"/>
  <c r="G939" i="3"/>
  <c r="F940" i="3"/>
  <c r="H940" i="3" s="1"/>
  <c r="G940" i="3"/>
  <c r="F941" i="3"/>
  <c r="G941" i="3"/>
  <c r="H941" i="3"/>
  <c r="F942" i="3"/>
  <c r="G942" i="3"/>
  <c r="H942" i="3" s="1"/>
  <c r="F943" i="3"/>
  <c r="H943" i="3" s="1"/>
  <c r="G943" i="3"/>
  <c r="F944" i="3"/>
  <c r="G944" i="3"/>
  <c r="F945" i="3"/>
  <c r="G945" i="3"/>
  <c r="H945" i="3"/>
  <c r="F946" i="3"/>
  <c r="G946" i="3"/>
  <c r="H946" i="3" s="1"/>
  <c r="F947" i="3"/>
  <c r="H947" i="3" s="1"/>
  <c r="G947" i="3"/>
  <c r="F948" i="3"/>
  <c r="H948" i="3" s="1"/>
  <c r="G948" i="3"/>
  <c r="F949" i="3"/>
  <c r="G949" i="3"/>
  <c r="H949" i="3"/>
  <c r="F950" i="3"/>
  <c r="G950" i="3"/>
  <c r="H950" i="3" s="1"/>
  <c r="F951" i="3"/>
  <c r="H951" i="3" s="1"/>
  <c r="G951" i="3"/>
  <c r="F952" i="3"/>
  <c r="G952" i="3"/>
  <c r="F953" i="3"/>
  <c r="G953" i="3"/>
  <c r="H953" i="3"/>
  <c r="F954" i="3"/>
  <c r="G954" i="3"/>
  <c r="H954" i="3" s="1"/>
  <c r="F955" i="3"/>
  <c r="H955" i="3" s="1"/>
  <c r="G955" i="3"/>
  <c r="F956" i="3"/>
  <c r="H956" i="3" s="1"/>
  <c r="G956" i="3"/>
  <c r="F957" i="3"/>
  <c r="G957" i="3"/>
  <c r="H957" i="3"/>
  <c r="F958" i="3"/>
  <c r="G958" i="3"/>
  <c r="H958" i="3" s="1"/>
  <c r="F959" i="3"/>
  <c r="H959" i="3" s="1"/>
  <c r="G959" i="3"/>
  <c r="F960" i="3"/>
  <c r="G960" i="3"/>
  <c r="F961" i="3"/>
  <c r="G961" i="3"/>
  <c r="H961" i="3"/>
  <c r="F962" i="3"/>
  <c r="G962" i="3"/>
  <c r="H962" i="3" s="1"/>
  <c r="F963" i="3"/>
  <c r="H963" i="3" s="1"/>
  <c r="G963" i="3"/>
  <c r="F964" i="3"/>
  <c r="H964" i="3" s="1"/>
  <c r="G964" i="3"/>
  <c r="F965" i="3"/>
  <c r="G965" i="3"/>
  <c r="H965" i="3"/>
  <c r="F966" i="3"/>
  <c r="G966" i="3"/>
  <c r="H966" i="3" s="1"/>
  <c r="F967" i="3"/>
  <c r="H967" i="3" s="1"/>
  <c r="G967" i="3"/>
  <c r="F968" i="3"/>
  <c r="G968" i="3"/>
  <c r="F969" i="3"/>
  <c r="G969" i="3"/>
  <c r="H969" i="3"/>
  <c r="F970" i="3"/>
  <c r="G970" i="3"/>
  <c r="H970" i="3" s="1"/>
  <c r="F971" i="3"/>
  <c r="H971" i="3" s="1"/>
  <c r="G971" i="3"/>
  <c r="F972" i="3"/>
  <c r="H972" i="3" s="1"/>
  <c r="G972" i="3"/>
  <c r="F973" i="3"/>
  <c r="G973" i="3"/>
  <c r="H973" i="3"/>
  <c r="F974" i="3"/>
  <c r="G974" i="3"/>
  <c r="H974" i="3" s="1"/>
  <c r="F975" i="3"/>
  <c r="H975" i="3" s="1"/>
  <c r="G975" i="3"/>
  <c r="F976" i="3"/>
  <c r="G976" i="3"/>
  <c r="F977" i="3"/>
  <c r="G977" i="3"/>
  <c r="H977" i="3"/>
  <c r="F978" i="3"/>
  <c r="G978" i="3"/>
  <c r="H978" i="3" s="1"/>
  <c r="F979" i="3"/>
  <c r="H979" i="3" s="1"/>
  <c r="G979" i="3"/>
  <c r="F980" i="3"/>
  <c r="H980" i="3" s="1"/>
  <c r="G980" i="3"/>
  <c r="F981" i="3"/>
  <c r="G981" i="3"/>
  <c r="H981" i="3"/>
  <c r="F982" i="3"/>
  <c r="G982" i="3"/>
  <c r="H982" i="3" s="1"/>
  <c r="F983" i="3"/>
  <c r="H983" i="3" s="1"/>
  <c r="G983" i="3"/>
  <c r="F984" i="3"/>
  <c r="G984" i="3"/>
  <c r="F985" i="3"/>
  <c r="G985" i="3"/>
  <c r="H985" i="3"/>
  <c r="F986" i="3"/>
  <c r="G986" i="3"/>
  <c r="H986" i="3" s="1"/>
  <c r="F987" i="3"/>
  <c r="H987" i="3" s="1"/>
  <c r="G987" i="3"/>
  <c r="F988" i="3"/>
  <c r="H988" i="3" s="1"/>
  <c r="G988" i="3"/>
  <c r="F989" i="3"/>
  <c r="G989" i="3"/>
  <c r="H989" i="3"/>
  <c r="F990" i="3"/>
  <c r="G990" i="3"/>
  <c r="H990" i="3" s="1"/>
  <c r="F991" i="3"/>
  <c r="H991" i="3" s="1"/>
  <c r="G991" i="3"/>
  <c r="F992" i="3"/>
  <c r="G992" i="3"/>
  <c r="F993" i="3"/>
  <c r="G993" i="3"/>
  <c r="H993" i="3"/>
  <c r="F994" i="3"/>
  <c r="G994" i="3"/>
  <c r="H994" i="3" s="1"/>
  <c r="F995" i="3"/>
  <c r="H995" i="3" s="1"/>
  <c r="G995" i="3"/>
  <c r="F996" i="3"/>
  <c r="H996" i="3" s="1"/>
  <c r="G996" i="3"/>
  <c r="F997" i="3"/>
  <c r="G997" i="3"/>
  <c r="H997" i="3"/>
  <c r="F998" i="3"/>
  <c r="G998" i="3"/>
  <c r="H998" i="3" s="1"/>
  <c r="F999" i="3"/>
  <c r="H999" i="3" s="1"/>
  <c r="G999" i="3"/>
  <c r="F1000" i="3"/>
  <c r="G1000" i="3"/>
  <c r="F1001" i="3"/>
  <c r="G1001" i="3"/>
  <c r="H1001" i="3"/>
  <c r="F1002" i="3"/>
  <c r="G1002" i="3"/>
  <c r="H1002" i="3" s="1"/>
  <c r="F1003" i="3"/>
  <c r="H1003" i="3" s="1"/>
  <c r="G1003" i="3"/>
  <c r="F1004" i="3"/>
  <c r="H1004" i="3" s="1"/>
  <c r="G1004" i="3"/>
  <c r="F1005" i="3"/>
  <c r="G1005" i="3"/>
  <c r="H1005" i="3"/>
  <c r="F1006" i="3"/>
  <c r="G1006" i="3"/>
  <c r="H1006" i="3" s="1"/>
  <c r="F1007" i="3"/>
  <c r="H1007" i="3" s="1"/>
  <c r="G1007" i="3"/>
  <c r="F1008" i="3"/>
  <c r="G1008" i="3"/>
  <c r="F1009" i="3"/>
  <c r="G1009" i="3"/>
  <c r="H1009" i="3"/>
  <c r="F1010" i="3"/>
  <c r="G1010" i="3"/>
  <c r="H1010" i="3" s="1"/>
  <c r="F1011" i="3"/>
  <c r="H1011" i="3" s="1"/>
  <c r="G1011" i="3"/>
  <c r="F1012" i="3"/>
  <c r="H1012" i="3" s="1"/>
  <c r="G1012" i="3"/>
  <c r="F1013" i="3"/>
  <c r="G1013" i="3"/>
  <c r="H1013" i="3"/>
  <c r="F1014" i="3"/>
  <c r="G1014" i="3"/>
  <c r="H1014" i="3" s="1"/>
  <c r="F1015" i="3"/>
  <c r="H1015" i="3" s="1"/>
  <c r="G1015" i="3"/>
  <c r="F1016" i="3"/>
  <c r="G1016" i="3"/>
  <c r="F1017" i="3"/>
  <c r="G1017" i="3"/>
  <c r="H1017" i="3"/>
  <c r="F1018" i="3"/>
  <c r="G1018" i="3"/>
  <c r="H1018" i="3" s="1"/>
  <c r="F1019" i="3"/>
  <c r="H1019" i="3" s="1"/>
  <c r="G1019" i="3"/>
  <c r="F1020" i="3"/>
  <c r="H1020" i="3" s="1"/>
  <c r="G1020" i="3"/>
  <c r="F1021" i="3"/>
  <c r="G1021" i="3"/>
  <c r="H1021" i="3"/>
  <c r="F1022" i="3"/>
  <c r="G1022" i="3"/>
  <c r="H1022" i="3" s="1"/>
  <c r="F1023" i="3"/>
  <c r="H1023" i="3" s="1"/>
  <c r="G1023" i="3"/>
  <c r="F1024" i="3"/>
  <c r="G1024" i="3"/>
  <c r="F1025" i="3"/>
  <c r="G1025" i="3"/>
  <c r="H1025" i="3"/>
  <c r="F1026" i="3"/>
  <c r="G1026" i="3"/>
  <c r="H1026" i="3" s="1"/>
  <c r="F1027" i="3"/>
  <c r="H1027" i="3" s="1"/>
  <c r="G1027" i="3"/>
  <c r="F1028" i="3"/>
  <c r="H1028" i="3" s="1"/>
  <c r="G1028" i="3"/>
  <c r="F1029" i="3"/>
  <c r="G1029" i="3"/>
  <c r="H1029" i="3"/>
  <c r="F1030" i="3"/>
  <c r="G1030" i="3"/>
  <c r="H1030" i="3" s="1"/>
  <c r="F1031" i="3"/>
  <c r="H1031" i="3" s="1"/>
  <c r="G1031" i="3"/>
  <c r="F1032" i="3"/>
  <c r="G1032" i="3"/>
  <c r="F1033" i="3"/>
  <c r="G1033" i="3"/>
  <c r="H1033" i="3"/>
  <c r="F1034" i="3"/>
  <c r="G1034" i="3"/>
  <c r="H1034" i="3" s="1"/>
  <c r="F1035" i="3"/>
  <c r="H1035" i="3" s="1"/>
  <c r="G1035" i="3"/>
  <c r="F1036" i="3"/>
  <c r="H1036" i="3" s="1"/>
  <c r="G1036" i="3"/>
  <c r="F1037" i="3"/>
  <c r="G1037" i="3"/>
  <c r="H1037" i="3"/>
  <c r="F1038" i="3"/>
  <c r="G1038" i="3"/>
  <c r="H1038" i="3" s="1"/>
  <c r="F1039" i="3"/>
  <c r="H1039" i="3" s="1"/>
  <c r="G1039" i="3"/>
  <c r="F1040" i="3"/>
  <c r="G1040" i="3"/>
  <c r="F1041" i="3"/>
  <c r="G1041" i="3"/>
  <c r="H1041" i="3"/>
  <c r="F1042" i="3"/>
  <c r="G1042" i="3"/>
  <c r="H1042" i="3" s="1"/>
  <c r="F1043" i="3"/>
  <c r="H1043" i="3" s="1"/>
  <c r="G1043" i="3"/>
  <c r="F1044" i="3"/>
  <c r="H1044" i="3" s="1"/>
  <c r="G1044" i="3"/>
  <c r="F1045" i="3"/>
  <c r="G1045" i="3"/>
  <c r="H1045" i="3"/>
  <c r="F1046" i="3"/>
  <c r="G1046" i="3"/>
  <c r="H1046" i="3" s="1"/>
  <c r="F1047" i="3"/>
  <c r="H1047" i="3" s="1"/>
  <c r="G1047" i="3"/>
  <c r="F1048" i="3"/>
  <c r="G1048" i="3"/>
  <c r="F1049" i="3"/>
  <c r="G1049" i="3"/>
  <c r="H1049" i="3"/>
  <c r="F1050" i="3"/>
  <c r="G1050" i="3"/>
  <c r="H1050" i="3" s="1"/>
  <c r="F1051" i="3"/>
  <c r="G1051" i="3"/>
  <c r="H1051" i="3"/>
  <c r="F1052" i="3"/>
  <c r="G1052" i="3"/>
  <c r="F1053" i="3"/>
  <c r="H1053" i="3" s="1"/>
  <c r="G1053" i="3"/>
  <c r="F1054" i="3"/>
  <c r="G1054" i="3"/>
  <c r="H1054" i="3" s="1"/>
  <c r="F1055" i="3"/>
  <c r="H1055" i="3" s="1"/>
  <c r="G1055" i="3"/>
  <c r="F1056" i="3"/>
  <c r="G1056" i="3"/>
  <c r="F1057" i="3"/>
  <c r="G1057" i="3"/>
  <c r="H1057" i="3"/>
  <c r="F1058" i="3"/>
  <c r="G1058" i="3"/>
  <c r="H1058" i="3" s="1"/>
  <c r="F1059" i="3"/>
  <c r="G1059" i="3"/>
  <c r="H1059" i="3"/>
  <c r="F1060" i="3"/>
  <c r="G1060" i="3"/>
  <c r="F1061" i="3"/>
  <c r="H1061" i="3" s="1"/>
  <c r="G1061" i="3"/>
  <c r="F1062" i="3"/>
  <c r="G1062" i="3"/>
  <c r="H1062" i="3" s="1"/>
  <c r="F1063" i="3"/>
  <c r="H1063" i="3" s="1"/>
  <c r="G1063" i="3"/>
  <c r="F1064" i="3"/>
  <c r="G1064" i="3"/>
  <c r="F1065" i="3"/>
  <c r="G1065" i="3"/>
  <c r="H1065" i="3"/>
  <c r="F1066" i="3"/>
  <c r="G1066" i="3"/>
  <c r="H1066" i="3" s="1"/>
  <c r="F1067" i="3"/>
  <c r="G1067" i="3"/>
  <c r="H1067" i="3"/>
  <c r="F1068" i="3"/>
  <c r="G1068" i="3"/>
  <c r="F1069" i="3"/>
  <c r="H1069" i="3" s="1"/>
  <c r="G1069" i="3"/>
  <c r="F1070" i="3"/>
  <c r="G1070" i="3"/>
  <c r="H1070" i="3" s="1"/>
  <c r="F1071" i="3"/>
  <c r="H1071" i="3" s="1"/>
  <c r="G1071" i="3"/>
  <c r="F1072" i="3"/>
  <c r="G1072" i="3"/>
  <c r="F1073" i="3"/>
  <c r="G1073" i="3"/>
  <c r="H1073" i="3"/>
  <c r="F1074" i="3"/>
  <c r="G1074" i="3"/>
  <c r="H1074" i="3" s="1"/>
  <c r="F1075" i="3"/>
  <c r="G1075" i="3"/>
  <c r="H1075" i="3"/>
  <c r="F1076" i="3"/>
  <c r="G1076" i="3"/>
  <c r="F1077" i="3"/>
  <c r="H1077" i="3" s="1"/>
  <c r="G1077" i="3"/>
  <c r="F1078" i="3"/>
  <c r="G1078" i="3"/>
  <c r="H1078" i="3" s="1"/>
  <c r="F1079" i="3"/>
  <c r="H1079" i="3" s="1"/>
  <c r="G1079" i="3"/>
  <c r="F1080" i="3"/>
  <c r="G1080" i="3"/>
  <c r="H1080" i="3" s="1"/>
  <c r="F1081" i="3"/>
  <c r="G1081" i="3"/>
  <c r="H1081" i="3"/>
  <c r="F1082" i="3"/>
  <c r="G1082" i="3"/>
  <c r="H1082" i="3" s="1"/>
  <c r="F1083" i="3"/>
  <c r="G1083" i="3"/>
  <c r="H1083" i="3"/>
  <c r="F1084" i="3"/>
  <c r="G1084" i="3"/>
  <c r="H1084" i="3" s="1"/>
  <c r="F1085" i="3"/>
  <c r="H1085" i="3" s="1"/>
  <c r="G1085" i="3"/>
  <c r="F1086" i="3"/>
  <c r="G1086" i="3"/>
  <c r="H1086" i="3" s="1"/>
  <c r="F1087" i="3"/>
  <c r="H1087" i="3" s="1"/>
  <c r="G1087" i="3"/>
  <c r="F1088" i="3"/>
  <c r="G1088" i="3"/>
  <c r="H1088" i="3" s="1"/>
  <c r="F1089" i="3"/>
  <c r="G1089" i="3"/>
  <c r="H1089" i="3"/>
  <c r="F1090" i="3"/>
  <c r="H1090" i="3" s="1"/>
  <c r="G1090" i="3"/>
  <c r="F1091" i="3"/>
  <c r="G1091" i="3"/>
  <c r="H1091" i="3"/>
  <c r="F1092" i="3"/>
  <c r="G1092" i="3"/>
  <c r="H1092" i="3" s="1"/>
  <c r="F1093" i="3"/>
  <c r="H1093" i="3" s="1"/>
  <c r="G1093" i="3"/>
  <c r="F1094" i="3"/>
  <c r="H1094" i="3" s="1"/>
  <c r="G1094" i="3"/>
  <c r="F1095" i="3"/>
  <c r="H1095" i="3" s="1"/>
  <c r="G1095" i="3"/>
  <c r="F1096" i="3"/>
  <c r="G1096" i="3"/>
  <c r="H1096" i="3" s="1"/>
  <c r="F1097" i="3"/>
  <c r="G1097" i="3"/>
  <c r="H1097" i="3"/>
  <c r="F1098" i="3"/>
  <c r="H1098" i="3" s="1"/>
  <c r="G1098" i="3"/>
  <c r="F1099" i="3"/>
  <c r="G1099" i="3"/>
  <c r="H1099" i="3"/>
  <c r="F1100" i="3"/>
  <c r="G1100" i="3"/>
  <c r="H1100" i="3" s="1"/>
  <c r="F1101" i="3"/>
  <c r="H1101" i="3" s="1"/>
  <c r="G1101" i="3"/>
  <c r="F1102" i="3"/>
  <c r="H1102" i="3" s="1"/>
  <c r="G1102" i="3"/>
  <c r="F1103" i="3"/>
  <c r="H1103" i="3" s="1"/>
  <c r="G1103" i="3"/>
  <c r="F1104" i="3"/>
  <c r="G1104" i="3"/>
  <c r="H1104" i="3" s="1"/>
  <c r="F1105" i="3"/>
  <c r="G1105" i="3"/>
  <c r="H1105" i="3"/>
  <c r="F1106" i="3"/>
  <c r="H1106" i="3" s="1"/>
  <c r="G1106" i="3"/>
  <c r="F1107" i="3"/>
  <c r="G1107" i="3"/>
  <c r="H1107" i="3"/>
  <c r="F1108" i="3"/>
  <c r="G1108" i="3"/>
  <c r="H1108" i="3" s="1"/>
  <c r="F1109" i="3"/>
  <c r="H1109" i="3" s="1"/>
  <c r="G1109" i="3"/>
  <c r="F1110" i="3"/>
  <c r="H1110" i="3" s="1"/>
  <c r="G1110" i="3"/>
  <c r="F1111" i="3"/>
  <c r="H1111" i="3" s="1"/>
  <c r="G1111" i="3"/>
  <c r="F1112" i="3"/>
  <c r="G1112" i="3"/>
  <c r="H1112" i="3" s="1"/>
  <c r="F1113" i="3"/>
  <c r="G1113" i="3"/>
  <c r="H1113" i="3"/>
  <c r="F1114" i="3"/>
  <c r="H1114" i="3" s="1"/>
  <c r="G1114" i="3"/>
  <c r="F1115" i="3"/>
  <c r="G1115" i="3"/>
  <c r="H1115" i="3"/>
  <c r="F1116" i="3"/>
  <c r="G1116" i="3"/>
  <c r="H1116" i="3" s="1"/>
  <c r="F1117" i="3"/>
  <c r="H1117" i="3" s="1"/>
  <c r="G1117" i="3"/>
  <c r="F1118" i="3"/>
  <c r="G1118" i="3"/>
  <c r="H1118" i="3" s="1"/>
  <c r="F1119" i="3"/>
  <c r="H1119" i="3" s="1"/>
  <c r="G1119" i="3"/>
  <c r="F1120" i="3"/>
  <c r="G1120" i="3"/>
  <c r="H1120" i="3" s="1"/>
  <c r="F1121" i="3"/>
  <c r="G1121" i="3"/>
  <c r="H1121" i="3"/>
  <c r="F1122" i="3"/>
  <c r="H1122" i="3" s="1"/>
  <c r="G1122" i="3"/>
  <c r="F1123" i="3"/>
  <c r="G1123" i="3"/>
  <c r="H1123" i="3"/>
  <c r="F1124" i="3"/>
  <c r="G1124" i="3"/>
  <c r="H1124" i="3" s="1"/>
  <c r="F1125" i="3"/>
  <c r="H1125" i="3" s="1"/>
  <c r="G1125" i="3"/>
  <c r="F1126" i="3"/>
  <c r="G1126" i="3"/>
  <c r="H1126" i="3" s="1"/>
  <c r="F1127" i="3"/>
  <c r="H1127" i="3" s="1"/>
  <c r="G1127" i="3"/>
  <c r="F1128" i="3"/>
  <c r="G1128" i="3"/>
  <c r="F1129" i="3"/>
  <c r="G1129" i="3"/>
  <c r="H1129" i="3"/>
  <c r="F1130" i="3"/>
  <c r="G1130" i="3"/>
  <c r="H1130" i="3" s="1"/>
  <c r="F1131" i="3"/>
  <c r="G1131" i="3"/>
  <c r="H1131" i="3"/>
  <c r="F1132" i="3"/>
  <c r="G1132" i="3"/>
  <c r="H1132" i="3" s="1"/>
  <c r="F1133" i="3"/>
  <c r="H1133" i="3" s="1"/>
  <c r="G1133" i="3"/>
  <c r="F1134" i="3"/>
  <c r="G1134" i="3"/>
  <c r="H1134" i="3"/>
  <c r="F1135" i="3"/>
  <c r="G1135" i="3"/>
  <c r="H1135" i="3" s="1"/>
  <c r="F1136" i="3"/>
  <c r="H1136" i="3" s="1"/>
  <c r="G1136" i="3"/>
  <c r="F1137" i="3"/>
  <c r="H1137" i="3" s="1"/>
  <c r="G1137" i="3"/>
  <c r="F1138" i="3"/>
  <c r="G1138" i="3"/>
  <c r="H1138" i="3"/>
  <c r="F1139" i="3"/>
  <c r="G1139" i="3"/>
  <c r="H1139" i="3" s="1"/>
  <c r="F1140" i="3"/>
  <c r="H1140" i="3" s="1"/>
  <c r="G1140" i="3"/>
  <c r="F1141" i="3"/>
  <c r="H1141" i="3" s="1"/>
  <c r="G1141" i="3"/>
  <c r="F1142" i="3"/>
  <c r="G1142" i="3"/>
  <c r="H1142" i="3"/>
  <c r="F1143" i="3"/>
  <c r="G1143" i="3"/>
  <c r="H1143" i="3" s="1"/>
  <c r="F1144" i="3"/>
  <c r="H1144" i="3" s="1"/>
  <c r="G1144" i="3"/>
  <c r="F1145" i="3"/>
  <c r="H1145" i="3" s="1"/>
  <c r="G1145" i="3"/>
  <c r="F1146" i="3"/>
  <c r="G1146" i="3"/>
  <c r="H1146" i="3"/>
  <c r="F1147" i="3"/>
  <c r="G1147" i="3"/>
  <c r="H1147" i="3" s="1"/>
  <c r="F1148" i="3"/>
  <c r="G1148" i="3"/>
  <c r="H1148" i="3"/>
  <c r="F1149" i="3"/>
  <c r="H1149" i="3" s="1"/>
  <c r="G1149" i="3"/>
  <c r="F1150" i="3"/>
  <c r="G1150" i="3"/>
  <c r="H1150" i="3"/>
  <c r="F1151" i="3"/>
  <c r="G1151" i="3"/>
  <c r="H1151" i="3" s="1"/>
  <c r="F1152" i="3"/>
  <c r="H1152" i="3" s="1"/>
  <c r="G1152" i="3"/>
  <c r="F1153" i="3"/>
  <c r="H1153" i="3" s="1"/>
  <c r="G1153" i="3"/>
  <c r="F1154" i="3"/>
  <c r="G1154" i="3"/>
  <c r="H1154" i="3"/>
  <c r="F1155" i="3"/>
  <c r="G1155" i="3"/>
  <c r="H1155" i="3" s="1"/>
  <c r="F1156" i="3"/>
  <c r="H1156" i="3" s="1"/>
  <c r="G1156" i="3"/>
  <c r="F1157" i="3"/>
  <c r="H1157" i="3" s="1"/>
  <c r="G1157" i="3"/>
  <c r="F1158" i="3"/>
  <c r="G1158" i="3"/>
  <c r="H1158" i="3"/>
  <c r="F1159" i="3"/>
  <c r="G1159" i="3"/>
  <c r="H1159" i="3" s="1"/>
  <c r="F1160" i="3"/>
  <c r="H1160" i="3" s="1"/>
  <c r="G1160" i="3"/>
  <c r="F1161" i="3"/>
  <c r="H1161" i="3" s="1"/>
  <c r="G1161" i="3"/>
  <c r="F1162" i="3"/>
  <c r="G1162" i="3"/>
  <c r="H1162" i="3"/>
  <c r="F1163" i="3"/>
  <c r="G1163" i="3"/>
  <c r="H1163" i="3" s="1"/>
  <c r="F1164" i="3"/>
  <c r="H1164" i="3" s="1"/>
  <c r="G1164" i="3"/>
  <c r="F1165" i="3"/>
  <c r="H1165" i="3" s="1"/>
  <c r="G1165" i="3"/>
  <c r="F1166" i="3"/>
  <c r="G1166" i="3"/>
  <c r="H1166" i="3"/>
  <c r="F1167" i="3"/>
  <c r="G1167" i="3"/>
  <c r="H1167" i="3" s="1"/>
  <c r="F1168" i="3"/>
  <c r="H1168" i="3" s="1"/>
  <c r="G1168" i="3"/>
  <c r="F1169" i="3"/>
  <c r="H1169" i="3" s="1"/>
  <c r="G1169" i="3"/>
  <c r="F1170" i="3"/>
  <c r="G1170" i="3"/>
  <c r="H1170" i="3"/>
  <c r="F1171" i="3"/>
  <c r="G1171" i="3"/>
  <c r="H1171" i="3" s="1"/>
  <c r="F1172" i="3"/>
  <c r="H1172" i="3" s="1"/>
  <c r="G1172" i="3"/>
  <c r="F1173" i="3"/>
  <c r="H1173" i="3" s="1"/>
  <c r="G1173" i="3"/>
  <c r="F1174" i="3"/>
  <c r="G1174" i="3"/>
  <c r="H1174" i="3"/>
  <c r="F1175" i="3"/>
  <c r="G1175" i="3"/>
  <c r="H1175" i="3" s="1"/>
  <c r="F1176" i="3"/>
  <c r="H1176" i="3" s="1"/>
  <c r="G1176" i="3"/>
  <c r="F1177" i="3"/>
  <c r="G1177" i="3"/>
  <c r="H1177" i="3"/>
  <c r="F1178" i="3"/>
  <c r="G1178" i="3"/>
  <c r="H1178" i="3"/>
  <c r="F1179" i="3"/>
  <c r="G1179" i="3"/>
  <c r="H1179" i="3" s="1"/>
  <c r="F1180" i="3"/>
  <c r="H1180" i="3" s="1"/>
  <c r="G1180" i="3"/>
  <c r="F1181" i="3"/>
  <c r="G1181" i="3"/>
  <c r="H1181" i="3"/>
  <c r="F1182" i="3"/>
  <c r="G1182" i="3"/>
  <c r="H1182" i="3"/>
  <c r="F1183" i="3"/>
  <c r="G1183" i="3"/>
  <c r="H1183" i="3" s="1"/>
  <c r="F1184" i="3"/>
  <c r="H1184" i="3" s="1"/>
  <c r="G1184" i="3"/>
  <c r="F1185" i="3"/>
  <c r="H1185" i="3" s="1"/>
  <c r="G1185" i="3"/>
  <c r="F1186" i="3"/>
  <c r="G1186" i="3"/>
  <c r="H1186" i="3"/>
  <c r="F1187" i="3"/>
  <c r="G1187" i="3"/>
  <c r="H1187" i="3" s="1"/>
  <c r="F1188" i="3"/>
  <c r="H1188" i="3" s="1"/>
  <c r="G1188" i="3"/>
  <c r="F1189" i="3"/>
  <c r="H1189" i="3" s="1"/>
  <c r="G1189" i="3"/>
  <c r="F1190" i="3"/>
  <c r="G1190" i="3"/>
  <c r="H1190" i="3"/>
  <c r="F1191" i="3"/>
  <c r="G1191" i="3"/>
  <c r="H1191" i="3" s="1"/>
  <c r="F1192" i="3"/>
  <c r="H1192" i="3" s="1"/>
  <c r="G1192" i="3"/>
  <c r="F1193" i="3"/>
  <c r="G1193" i="3"/>
  <c r="H1193" i="3"/>
  <c r="F1194" i="3"/>
  <c r="G1194" i="3"/>
  <c r="H1194" i="3"/>
  <c r="F1195" i="3"/>
  <c r="G1195" i="3"/>
  <c r="H1195" i="3" s="1"/>
  <c r="F1196" i="3"/>
  <c r="H1196" i="3" s="1"/>
  <c r="G1196" i="3"/>
  <c r="F1197" i="3"/>
  <c r="H1197" i="3" s="1"/>
  <c r="G1197" i="3"/>
  <c r="F1198" i="3"/>
  <c r="G1198" i="3"/>
  <c r="H1198" i="3"/>
  <c r="F1199" i="3"/>
  <c r="G1199" i="3"/>
  <c r="H1199" i="3" s="1"/>
  <c r="F1200" i="3"/>
  <c r="H1200" i="3" s="1"/>
  <c r="G1200" i="3"/>
  <c r="F1201" i="3"/>
  <c r="G1201" i="3"/>
  <c r="H1201" i="3"/>
  <c r="F1202" i="3"/>
  <c r="G1202" i="3"/>
  <c r="H1202" i="3"/>
  <c r="F1203" i="3"/>
  <c r="G1203" i="3"/>
  <c r="H1203" i="3" s="1"/>
  <c r="F2" i="3"/>
  <c r="G2" i="3"/>
  <c r="H2" i="3"/>
  <c r="F3" i="3"/>
  <c r="H3" i="3" s="1"/>
  <c r="G3" i="3"/>
  <c r="F4" i="3"/>
  <c r="H4" i="3" s="1"/>
  <c r="G4" i="3"/>
  <c r="F5" i="3"/>
  <c r="G5" i="3"/>
  <c r="H5" i="3"/>
  <c r="F6" i="3"/>
  <c r="G6" i="3"/>
  <c r="H6" i="3"/>
  <c r="F7" i="3"/>
  <c r="H7" i="3" s="1"/>
  <c r="G7" i="3"/>
  <c r="F8" i="3"/>
  <c r="H8" i="3" s="1"/>
  <c r="G8" i="3"/>
  <c r="F9" i="3"/>
  <c r="G9" i="3"/>
  <c r="H9" i="3"/>
  <c r="F10" i="3"/>
  <c r="G10" i="3"/>
  <c r="H10" i="3"/>
  <c r="F11" i="3"/>
  <c r="H11" i="3" s="1"/>
  <c r="G11" i="3"/>
  <c r="F12" i="3"/>
  <c r="H12" i="3" s="1"/>
  <c r="G12" i="3"/>
  <c r="H1" i="3"/>
  <c r="D977" i="3"/>
  <c r="D2" i="3"/>
  <c r="D3" i="3"/>
  <c r="D4" i="3"/>
  <c r="D5" i="3"/>
  <c r="D6" i="3"/>
  <c r="D7" i="3"/>
  <c r="D8" i="3"/>
  <c r="D9" i="3"/>
  <c r="D10" i="3"/>
  <c r="D11" i="3"/>
  <c r="D12" i="3"/>
  <c r="D13" i="3"/>
  <c r="D14" i="3"/>
  <c r="D15" i="3"/>
  <c r="D16" i="3"/>
  <c r="D17" i="3"/>
  <c r="D18" i="3"/>
  <c r="D19" i="3"/>
  <c r="D20" i="3"/>
  <c r="D21" i="3"/>
  <c r="D22" i="3"/>
  <c r="D23" i="3"/>
  <c r="D24" i="3"/>
  <c r="D25" i="3"/>
  <c r="D26" i="3"/>
  <c r="D27" i="3"/>
  <c r="D28" i="3"/>
  <c r="D29" i="3"/>
  <c r="D30" i="3"/>
  <c r="D31" i="3"/>
  <c r="D32" i="3"/>
  <c r="D33" i="3"/>
  <c r="D34" i="3"/>
  <c r="D35" i="3"/>
  <c r="D36" i="3"/>
  <c r="D37" i="3"/>
  <c r="D38" i="3"/>
  <c r="D39" i="3"/>
  <c r="D40" i="3"/>
  <c r="D41" i="3"/>
  <c r="D42" i="3"/>
  <c r="D43" i="3"/>
  <c r="D44" i="3"/>
  <c r="D45" i="3"/>
  <c r="D46" i="3"/>
  <c r="D47" i="3"/>
  <c r="D48" i="3"/>
  <c r="D49" i="3"/>
  <c r="D50" i="3"/>
  <c r="D51" i="3"/>
  <c r="D52" i="3"/>
  <c r="D53" i="3"/>
  <c r="D54" i="3"/>
  <c r="D55" i="3"/>
  <c r="D56" i="3"/>
  <c r="D57" i="3"/>
  <c r="D58" i="3"/>
  <c r="D59" i="3"/>
  <c r="D60" i="3"/>
  <c r="D61" i="3"/>
  <c r="D62" i="3"/>
  <c r="D63" i="3"/>
  <c r="D64" i="3"/>
  <c r="D65" i="3"/>
  <c r="D66" i="3"/>
  <c r="D67" i="3"/>
  <c r="D68" i="3"/>
  <c r="D69" i="3"/>
  <c r="D70" i="3"/>
  <c r="D71" i="3"/>
  <c r="D72" i="3"/>
  <c r="D73" i="3"/>
  <c r="D74" i="3"/>
  <c r="D75" i="3"/>
  <c r="D76" i="3"/>
  <c r="D77" i="3"/>
  <c r="D78" i="3"/>
  <c r="D79" i="3"/>
  <c r="D80" i="3"/>
  <c r="D81" i="3"/>
  <c r="D82" i="3"/>
  <c r="D83" i="3"/>
  <c r="D84" i="3"/>
  <c r="D85" i="3"/>
  <c r="D86" i="3"/>
  <c r="D87" i="3"/>
  <c r="D88" i="3"/>
  <c r="D89" i="3"/>
  <c r="D90" i="3"/>
  <c r="D91" i="3"/>
  <c r="D92" i="3"/>
  <c r="D93" i="3"/>
  <c r="D94" i="3"/>
  <c r="D95" i="3"/>
  <c r="D96" i="3"/>
  <c r="D97" i="3"/>
  <c r="D98" i="3"/>
  <c r="D99" i="3"/>
  <c r="D100" i="3"/>
  <c r="D101" i="3"/>
  <c r="D102" i="3"/>
  <c r="D103" i="3"/>
  <c r="D104" i="3"/>
  <c r="D105" i="3"/>
  <c r="D106" i="3"/>
  <c r="D107" i="3"/>
  <c r="D108" i="3"/>
  <c r="D109" i="3"/>
  <c r="D110" i="3"/>
  <c r="D111" i="3"/>
  <c r="D112" i="3"/>
  <c r="D113" i="3"/>
  <c r="D114" i="3"/>
  <c r="D115" i="3"/>
  <c r="D116" i="3"/>
  <c r="D117" i="3"/>
  <c r="D118" i="3"/>
  <c r="D119" i="3"/>
  <c r="D120" i="3"/>
  <c r="D121" i="3"/>
  <c r="D122" i="3"/>
  <c r="D123" i="3"/>
  <c r="D124" i="3"/>
  <c r="D125" i="3"/>
  <c r="D126" i="3"/>
  <c r="D127" i="3"/>
  <c r="D128" i="3"/>
  <c r="D129" i="3"/>
  <c r="D130" i="3"/>
  <c r="D131" i="3"/>
  <c r="D132" i="3"/>
  <c r="D133" i="3"/>
  <c r="D134" i="3"/>
  <c r="D135" i="3"/>
  <c r="D136" i="3"/>
  <c r="D137" i="3"/>
  <c r="D138" i="3"/>
  <c r="D139" i="3"/>
  <c r="D140" i="3"/>
  <c r="D141" i="3"/>
  <c r="D142" i="3"/>
  <c r="D143" i="3"/>
  <c r="D144" i="3"/>
  <c r="D145" i="3"/>
  <c r="D146" i="3"/>
  <c r="D147" i="3"/>
  <c r="D148" i="3"/>
  <c r="D149" i="3"/>
  <c r="D150" i="3"/>
  <c r="D151" i="3"/>
  <c r="D152" i="3"/>
  <c r="D153" i="3"/>
  <c r="D154" i="3"/>
  <c r="D155" i="3"/>
  <c r="D156" i="3"/>
  <c r="D157" i="3"/>
  <c r="D158" i="3"/>
  <c r="D159" i="3"/>
  <c r="D160" i="3"/>
  <c r="D161" i="3"/>
  <c r="D162" i="3"/>
  <c r="D163" i="3"/>
  <c r="D164" i="3"/>
  <c r="D165" i="3"/>
  <c r="D166" i="3"/>
  <c r="D167" i="3"/>
  <c r="D168" i="3"/>
  <c r="D169" i="3"/>
  <c r="D170" i="3"/>
  <c r="D171" i="3"/>
  <c r="D172" i="3"/>
  <c r="D173" i="3"/>
  <c r="D174" i="3"/>
  <c r="D175" i="3"/>
  <c r="D176" i="3"/>
  <c r="D177" i="3"/>
  <c r="D178" i="3"/>
  <c r="D179" i="3"/>
  <c r="D180" i="3"/>
  <c r="D181" i="3"/>
  <c r="D182" i="3"/>
  <c r="D183" i="3"/>
  <c r="D184" i="3"/>
  <c r="D185" i="3"/>
  <c r="D186" i="3"/>
  <c r="D187" i="3"/>
  <c r="D188" i="3"/>
  <c r="D189" i="3"/>
  <c r="D190" i="3"/>
  <c r="D191" i="3"/>
  <c r="D192" i="3"/>
  <c r="D193" i="3"/>
  <c r="D194" i="3"/>
  <c r="D195" i="3"/>
  <c r="D196" i="3"/>
  <c r="D197" i="3"/>
  <c r="D198" i="3"/>
  <c r="D199" i="3"/>
  <c r="D200" i="3"/>
  <c r="D201" i="3"/>
  <c r="D202" i="3"/>
  <c r="D203" i="3"/>
  <c r="D204" i="3"/>
  <c r="D205" i="3"/>
  <c r="D206" i="3"/>
  <c r="D207" i="3"/>
  <c r="D208" i="3"/>
  <c r="D209" i="3"/>
  <c r="D210" i="3"/>
  <c r="D211" i="3"/>
  <c r="D212" i="3"/>
  <c r="D213" i="3"/>
  <c r="D214" i="3"/>
  <c r="D215" i="3"/>
  <c r="D216" i="3"/>
  <c r="D217" i="3"/>
  <c r="D218" i="3"/>
  <c r="D219" i="3"/>
  <c r="D220" i="3"/>
  <c r="D221" i="3"/>
  <c r="D222" i="3"/>
  <c r="D223" i="3"/>
  <c r="D224" i="3"/>
  <c r="D225" i="3"/>
  <c r="D226" i="3"/>
  <c r="D227" i="3"/>
  <c r="D228" i="3"/>
  <c r="D229" i="3"/>
  <c r="D230" i="3"/>
  <c r="D231" i="3"/>
  <c r="D232" i="3"/>
  <c r="D233" i="3"/>
  <c r="D234" i="3"/>
  <c r="D235" i="3"/>
  <c r="D236" i="3"/>
  <c r="D237" i="3"/>
  <c r="D238" i="3"/>
  <c r="D239" i="3"/>
  <c r="D240" i="3"/>
  <c r="D241" i="3"/>
  <c r="D242" i="3"/>
  <c r="D243" i="3"/>
  <c r="D244" i="3"/>
  <c r="D245" i="3"/>
  <c r="D246" i="3"/>
  <c r="D247" i="3"/>
  <c r="D248" i="3"/>
  <c r="D249" i="3"/>
  <c r="D250" i="3"/>
  <c r="D251" i="3"/>
  <c r="D252" i="3"/>
  <c r="D253" i="3"/>
  <c r="D254" i="3"/>
  <c r="D255" i="3"/>
  <c r="D256" i="3"/>
  <c r="D257" i="3"/>
  <c r="D258" i="3"/>
  <c r="D259" i="3"/>
  <c r="D260" i="3"/>
  <c r="D261" i="3"/>
  <c r="D262" i="3"/>
  <c r="D263" i="3"/>
  <c r="D264" i="3"/>
  <c r="D265" i="3"/>
  <c r="D266" i="3"/>
  <c r="D267" i="3"/>
  <c r="D268" i="3"/>
  <c r="D269" i="3"/>
  <c r="D270" i="3"/>
  <c r="D271" i="3"/>
  <c r="D272" i="3"/>
  <c r="D273" i="3"/>
  <c r="D274" i="3"/>
  <c r="D275" i="3"/>
  <c r="D276" i="3"/>
  <c r="D277" i="3"/>
  <c r="D278" i="3"/>
  <c r="D279" i="3"/>
  <c r="D280" i="3"/>
  <c r="D281" i="3"/>
  <c r="D282" i="3"/>
  <c r="D283" i="3"/>
  <c r="D284" i="3"/>
  <c r="D285" i="3"/>
  <c r="D286" i="3"/>
  <c r="D287" i="3"/>
  <c r="D288" i="3"/>
  <c r="D289" i="3"/>
  <c r="D290" i="3"/>
  <c r="D291" i="3"/>
  <c r="D292" i="3"/>
  <c r="D293" i="3"/>
  <c r="D294" i="3"/>
  <c r="D295" i="3"/>
  <c r="D296" i="3"/>
  <c r="D297" i="3"/>
  <c r="D298" i="3"/>
  <c r="D299" i="3"/>
  <c r="D300" i="3"/>
  <c r="D301" i="3"/>
  <c r="D302" i="3"/>
  <c r="D303" i="3"/>
  <c r="D304" i="3"/>
  <c r="D305" i="3"/>
  <c r="D306" i="3"/>
  <c r="D307" i="3"/>
  <c r="D308" i="3"/>
  <c r="D309" i="3"/>
  <c r="D310" i="3"/>
  <c r="D311" i="3"/>
  <c r="D312" i="3"/>
  <c r="D313" i="3"/>
  <c r="D314" i="3"/>
  <c r="D315" i="3"/>
  <c r="D316" i="3"/>
  <c r="D317" i="3"/>
  <c r="D318" i="3"/>
  <c r="D319" i="3"/>
  <c r="D320" i="3"/>
  <c r="D321" i="3"/>
  <c r="D322" i="3"/>
  <c r="D323" i="3"/>
  <c r="D324" i="3"/>
  <c r="D325" i="3"/>
  <c r="D326" i="3"/>
  <c r="D327" i="3"/>
  <c r="D328" i="3"/>
  <c r="D329" i="3"/>
  <c r="D330" i="3"/>
  <c r="D331" i="3"/>
  <c r="D332" i="3"/>
  <c r="D333" i="3"/>
  <c r="D334" i="3"/>
  <c r="D335" i="3"/>
  <c r="D336" i="3"/>
  <c r="D337" i="3"/>
  <c r="D338" i="3"/>
  <c r="D339" i="3"/>
  <c r="D340" i="3"/>
  <c r="D341" i="3"/>
  <c r="D342" i="3"/>
  <c r="D343" i="3"/>
  <c r="D344" i="3"/>
  <c r="D345" i="3"/>
  <c r="D346" i="3"/>
  <c r="D347" i="3"/>
  <c r="D348" i="3"/>
  <c r="D349" i="3"/>
  <c r="D350" i="3"/>
  <c r="D351" i="3"/>
  <c r="D352" i="3"/>
  <c r="D353" i="3"/>
  <c r="D354" i="3"/>
  <c r="D355" i="3"/>
  <c r="D356" i="3"/>
  <c r="D357" i="3"/>
  <c r="D358" i="3"/>
  <c r="D359" i="3"/>
  <c r="D360" i="3"/>
  <c r="D361" i="3"/>
  <c r="D362" i="3"/>
  <c r="D363" i="3"/>
  <c r="D364" i="3"/>
  <c r="D365" i="3"/>
  <c r="D366" i="3"/>
  <c r="D367" i="3"/>
  <c r="D368" i="3"/>
  <c r="D369" i="3"/>
  <c r="D370" i="3"/>
  <c r="D371" i="3"/>
  <c r="D372" i="3"/>
  <c r="D373" i="3"/>
  <c r="D374" i="3"/>
  <c r="D375" i="3"/>
  <c r="D376" i="3"/>
  <c r="D377" i="3"/>
  <c r="D378" i="3"/>
  <c r="D379" i="3"/>
  <c r="D380" i="3"/>
  <c r="D381" i="3"/>
  <c r="D382" i="3"/>
  <c r="D383" i="3"/>
  <c r="D384" i="3"/>
  <c r="D385" i="3"/>
  <c r="D386" i="3"/>
  <c r="D387" i="3"/>
  <c r="D388" i="3"/>
  <c r="D389" i="3"/>
  <c r="D390" i="3"/>
  <c r="D391" i="3"/>
  <c r="D392" i="3"/>
  <c r="D393" i="3"/>
  <c r="D394" i="3"/>
  <c r="D395" i="3"/>
  <c r="D396" i="3"/>
  <c r="D397" i="3"/>
  <c r="D398" i="3"/>
  <c r="D399" i="3"/>
  <c r="D400" i="3"/>
  <c r="D401" i="3"/>
  <c r="D402" i="3"/>
  <c r="D403" i="3"/>
  <c r="D404" i="3"/>
  <c r="D405" i="3"/>
  <c r="D406" i="3"/>
  <c r="D407" i="3"/>
  <c r="D408" i="3"/>
  <c r="D409" i="3"/>
  <c r="D410" i="3"/>
  <c r="D411" i="3"/>
  <c r="D412" i="3"/>
  <c r="D413" i="3"/>
  <c r="D414" i="3"/>
  <c r="D415" i="3"/>
  <c r="D416" i="3"/>
  <c r="D417" i="3"/>
  <c r="D418" i="3"/>
  <c r="D419" i="3"/>
  <c r="D420" i="3"/>
  <c r="D421" i="3"/>
  <c r="D422" i="3"/>
  <c r="D423" i="3"/>
  <c r="D424" i="3"/>
  <c r="D425" i="3"/>
  <c r="D426" i="3"/>
  <c r="D427" i="3"/>
  <c r="D428" i="3"/>
  <c r="D429" i="3"/>
  <c r="D430" i="3"/>
  <c r="D431" i="3"/>
  <c r="D432" i="3"/>
  <c r="D433" i="3"/>
  <c r="D434" i="3"/>
  <c r="D435" i="3"/>
  <c r="D436" i="3"/>
  <c r="D437" i="3"/>
  <c r="D438" i="3"/>
  <c r="D439" i="3"/>
  <c r="D440" i="3"/>
  <c r="D441" i="3"/>
  <c r="D442" i="3"/>
  <c r="D443" i="3"/>
  <c r="D444" i="3"/>
  <c r="D445" i="3"/>
  <c r="D446" i="3"/>
  <c r="D447" i="3"/>
  <c r="D448" i="3"/>
  <c r="D449" i="3"/>
  <c r="D450" i="3"/>
  <c r="D451" i="3"/>
  <c r="D452" i="3"/>
  <c r="D453" i="3"/>
  <c r="D454" i="3"/>
  <c r="D455" i="3"/>
  <c r="D456" i="3"/>
  <c r="D457" i="3"/>
  <c r="D458" i="3"/>
  <c r="D459" i="3"/>
  <c r="D460" i="3"/>
  <c r="D461" i="3"/>
  <c r="D462" i="3"/>
  <c r="D463" i="3"/>
  <c r="D464" i="3"/>
  <c r="D465" i="3"/>
  <c r="D466" i="3"/>
  <c r="D467" i="3"/>
  <c r="D468" i="3"/>
  <c r="D469" i="3"/>
  <c r="D470" i="3"/>
  <c r="D471" i="3"/>
  <c r="D472" i="3"/>
  <c r="D473" i="3"/>
  <c r="D474" i="3"/>
  <c r="D475" i="3"/>
  <c r="D476" i="3"/>
  <c r="D477" i="3"/>
  <c r="D478" i="3"/>
  <c r="D479" i="3"/>
  <c r="D480" i="3"/>
  <c r="D481" i="3"/>
  <c r="D482" i="3"/>
  <c r="D483" i="3"/>
  <c r="D484" i="3"/>
  <c r="D485" i="3"/>
  <c r="D486" i="3"/>
  <c r="D487" i="3"/>
  <c r="D488" i="3"/>
  <c r="D489" i="3"/>
  <c r="D490" i="3"/>
  <c r="D491" i="3"/>
  <c r="D492" i="3"/>
  <c r="D493" i="3"/>
  <c r="D494" i="3"/>
  <c r="D495" i="3"/>
  <c r="D496" i="3"/>
  <c r="D497" i="3"/>
  <c r="D498" i="3"/>
  <c r="D499" i="3"/>
  <c r="D500" i="3"/>
  <c r="D501" i="3"/>
  <c r="D502" i="3"/>
  <c r="D503" i="3"/>
  <c r="D504" i="3"/>
  <c r="D505" i="3"/>
  <c r="D506" i="3"/>
  <c r="D507" i="3"/>
  <c r="D508" i="3"/>
  <c r="D509" i="3"/>
  <c r="D510" i="3"/>
  <c r="D511" i="3"/>
  <c r="D512" i="3"/>
  <c r="D513" i="3"/>
  <c r="D514" i="3"/>
  <c r="D515" i="3"/>
  <c r="D516" i="3"/>
  <c r="D517" i="3"/>
  <c r="D518" i="3"/>
  <c r="D519" i="3"/>
  <c r="D520" i="3"/>
  <c r="D521" i="3"/>
  <c r="D522" i="3"/>
  <c r="D523" i="3"/>
  <c r="D524" i="3"/>
  <c r="D525" i="3"/>
  <c r="D526" i="3"/>
  <c r="D527" i="3"/>
  <c r="D528" i="3"/>
  <c r="D529" i="3"/>
  <c r="D530" i="3"/>
  <c r="D531" i="3"/>
  <c r="D532" i="3"/>
  <c r="D533" i="3"/>
  <c r="D534" i="3"/>
  <c r="D535" i="3"/>
  <c r="D536" i="3"/>
  <c r="D537" i="3"/>
  <c r="D538" i="3"/>
  <c r="D539" i="3"/>
  <c r="D540" i="3"/>
  <c r="D541" i="3"/>
  <c r="D542" i="3"/>
  <c r="D543" i="3"/>
  <c r="D544" i="3"/>
  <c r="D545" i="3"/>
  <c r="D546" i="3"/>
  <c r="D547" i="3"/>
  <c r="D548" i="3"/>
  <c r="D549" i="3"/>
  <c r="D550" i="3"/>
  <c r="D551" i="3"/>
  <c r="D552" i="3"/>
  <c r="D553" i="3"/>
  <c r="D554" i="3"/>
  <c r="D555" i="3"/>
  <c r="D556" i="3"/>
  <c r="D557" i="3"/>
  <c r="D558" i="3"/>
  <c r="D559" i="3"/>
  <c r="D560" i="3"/>
  <c r="D561" i="3"/>
  <c r="D562" i="3"/>
  <c r="D563" i="3"/>
  <c r="D564" i="3"/>
  <c r="D565" i="3"/>
  <c r="D566" i="3"/>
  <c r="D567" i="3"/>
  <c r="D568" i="3"/>
  <c r="D569" i="3"/>
  <c r="D570" i="3"/>
  <c r="D571" i="3"/>
  <c r="D572" i="3"/>
  <c r="D573" i="3"/>
  <c r="D574" i="3"/>
  <c r="D575" i="3"/>
  <c r="D576" i="3"/>
  <c r="D577" i="3"/>
  <c r="D578" i="3"/>
  <c r="D579" i="3"/>
  <c r="D580" i="3"/>
  <c r="D581" i="3"/>
  <c r="D582" i="3"/>
  <c r="D583" i="3"/>
  <c r="D584" i="3"/>
  <c r="D585" i="3"/>
  <c r="D586" i="3"/>
  <c r="D587" i="3"/>
  <c r="D588" i="3"/>
  <c r="D589" i="3"/>
  <c r="D590" i="3"/>
  <c r="D591" i="3"/>
  <c r="D592" i="3"/>
  <c r="D593" i="3"/>
  <c r="D594" i="3"/>
  <c r="D595" i="3"/>
  <c r="D596" i="3"/>
  <c r="D597" i="3"/>
  <c r="D598" i="3"/>
  <c r="D599" i="3"/>
  <c r="D600" i="3"/>
  <c r="D601" i="3"/>
  <c r="D602" i="3"/>
  <c r="D603" i="3"/>
  <c r="D604" i="3"/>
  <c r="D605" i="3"/>
  <c r="D606" i="3"/>
  <c r="D607" i="3"/>
  <c r="D608" i="3"/>
  <c r="D609" i="3"/>
  <c r="D610" i="3"/>
  <c r="D611" i="3"/>
  <c r="D612" i="3"/>
  <c r="D613" i="3"/>
  <c r="D614" i="3"/>
  <c r="D615" i="3"/>
  <c r="D616" i="3"/>
  <c r="D617" i="3"/>
  <c r="D618" i="3"/>
  <c r="D619" i="3"/>
  <c r="D620" i="3"/>
  <c r="D621" i="3"/>
  <c r="D622" i="3"/>
  <c r="D623" i="3"/>
  <c r="D624" i="3"/>
  <c r="D625" i="3"/>
  <c r="D626" i="3"/>
  <c r="D627" i="3"/>
  <c r="D628" i="3"/>
  <c r="D629" i="3"/>
  <c r="D630" i="3"/>
  <c r="D631" i="3"/>
  <c r="D632" i="3"/>
  <c r="D633" i="3"/>
  <c r="D634" i="3"/>
  <c r="D635" i="3"/>
  <c r="D636" i="3"/>
  <c r="D637" i="3"/>
  <c r="D638" i="3"/>
  <c r="D639" i="3"/>
  <c r="D640" i="3"/>
  <c r="D641" i="3"/>
  <c r="D642" i="3"/>
  <c r="D643" i="3"/>
  <c r="D644" i="3"/>
  <c r="D645" i="3"/>
  <c r="D646" i="3"/>
  <c r="D647" i="3"/>
  <c r="D648" i="3"/>
  <c r="D649" i="3"/>
  <c r="D650" i="3"/>
  <c r="D651" i="3"/>
  <c r="D652" i="3"/>
  <c r="D653" i="3"/>
  <c r="D654" i="3"/>
  <c r="D655" i="3"/>
  <c r="D656" i="3"/>
  <c r="D657" i="3"/>
  <c r="D658" i="3"/>
  <c r="D659" i="3"/>
  <c r="D660" i="3"/>
  <c r="D661" i="3"/>
  <c r="D662" i="3"/>
  <c r="D663" i="3"/>
  <c r="D664" i="3"/>
  <c r="D665" i="3"/>
  <c r="D666" i="3"/>
  <c r="D667" i="3"/>
  <c r="D668" i="3"/>
  <c r="D669" i="3"/>
  <c r="D670" i="3"/>
  <c r="D671" i="3"/>
  <c r="D672" i="3"/>
  <c r="D673" i="3"/>
  <c r="D674" i="3"/>
  <c r="D675" i="3"/>
  <c r="D676" i="3"/>
  <c r="D677" i="3"/>
  <c r="D678" i="3"/>
  <c r="D679" i="3"/>
  <c r="D680" i="3"/>
  <c r="D681" i="3"/>
  <c r="D682" i="3"/>
  <c r="D683" i="3"/>
  <c r="D684" i="3"/>
  <c r="D685" i="3"/>
  <c r="D686" i="3"/>
  <c r="D687" i="3"/>
  <c r="D688" i="3"/>
  <c r="D689" i="3"/>
  <c r="D690" i="3"/>
  <c r="D691" i="3"/>
  <c r="D692" i="3"/>
  <c r="D693" i="3"/>
  <c r="D694" i="3"/>
  <c r="D695" i="3"/>
  <c r="D696" i="3"/>
  <c r="D697" i="3"/>
  <c r="D698" i="3"/>
  <c r="D699" i="3"/>
  <c r="D700" i="3"/>
  <c r="D701" i="3"/>
  <c r="D702" i="3"/>
  <c r="D703" i="3"/>
  <c r="D704" i="3"/>
  <c r="D705" i="3"/>
  <c r="D706" i="3"/>
  <c r="D707" i="3"/>
  <c r="D708" i="3"/>
  <c r="D709" i="3"/>
  <c r="D710" i="3"/>
  <c r="D711" i="3"/>
  <c r="D712" i="3"/>
  <c r="D713" i="3"/>
  <c r="D714" i="3"/>
  <c r="D715" i="3"/>
  <c r="D716" i="3"/>
  <c r="D717" i="3"/>
  <c r="D718" i="3"/>
  <c r="D719" i="3"/>
  <c r="D720" i="3"/>
  <c r="D721" i="3"/>
  <c r="D722" i="3"/>
  <c r="D723" i="3"/>
  <c r="D724" i="3"/>
  <c r="D725" i="3"/>
  <c r="D726" i="3"/>
  <c r="D727" i="3"/>
  <c r="D728" i="3"/>
  <c r="D729" i="3"/>
  <c r="D730" i="3"/>
  <c r="D731" i="3"/>
  <c r="D732" i="3"/>
  <c r="D733" i="3"/>
  <c r="D734" i="3"/>
  <c r="D735" i="3"/>
  <c r="D736" i="3"/>
  <c r="D737" i="3"/>
  <c r="D738" i="3"/>
  <c r="D739" i="3"/>
  <c r="D740" i="3"/>
  <c r="D741" i="3"/>
  <c r="D742" i="3"/>
  <c r="D743" i="3"/>
  <c r="D744" i="3"/>
  <c r="D745" i="3"/>
  <c r="D746" i="3"/>
  <c r="D747" i="3"/>
  <c r="D748" i="3"/>
  <c r="D749" i="3"/>
  <c r="D750" i="3"/>
  <c r="D751" i="3"/>
  <c r="D752" i="3"/>
  <c r="D753" i="3"/>
  <c r="D754" i="3"/>
  <c r="D755" i="3"/>
  <c r="D756" i="3"/>
  <c r="D757" i="3"/>
  <c r="D758" i="3"/>
  <c r="D759" i="3"/>
  <c r="D760" i="3"/>
  <c r="D761" i="3"/>
  <c r="D762" i="3"/>
  <c r="D763" i="3"/>
  <c r="D764" i="3"/>
  <c r="D765" i="3"/>
  <c r="D766" i="3"/>
  <c r="D767" i="3"/>
  <c r="D768" i="3"/>
  <c r="D769" i="3"/>
  <c r="D770" i="3"/>
  <c r="D771" i="3"/>
  <c r="D772" i="3"/>
  <c r="D773" i="3"/>
  <c r="D774" i="3"/>
  <c r="D775" i="3"/>
  <c r="D776" i="3"/>
  <c r="D777" i="3"/>
  <c r="D778" i="3"/>
  <c r="D779" i="3"/>
  <c r="D780" i="3"/>
  <c r="D781" i="3"/>
  <c r="D782" i="3"/>
  <c r="D783" i="3"/>
  <c r="D784" i="3"/>
  <c r="D785" i="3"/>
  <c r="D786" i="3"/>
  <c r="D787" i="3"/>
  <c r="D788" i="3"/>
  <c r="D789" i="3"/>
  <c r="D790" i="3"/>
  <c r="D791" i="3"/>
  <c r="D792" i="3"/>
  <c r="D793" i="3"/>
  <c r="D794" i="3"/>
  <c r="D795" i="3"/>
  <c r="D796" i="3"/>
  <c r="D797" i="3"/>
  <c r="D798" i="3"/>
  <c r="D799" i="3"/>
  <c r="D800" i="3"/>
  <c r="D801" i="3"/>
  <c r="D802" i="3"/>
  <c r="D803" i="3"/>
  <c r="D804" i="3"/>
  <c r="D805" i="3"/>
  <c r="D806" i="3"/>
  <c r="D807" i="3"/>
  <c r="D808" i="3"/>
  <c r="D809" i="3"/>
  <c r="D810" i="3"/>
  <c r="D811" i="3"/>
  <c r="D812" i="3"/>
  <c r="D813" i="3"/>
  <c r="D814" i="3"/>
  <c r="D815" i="3"/>
  <c r="D816" i="3"/>
  <c r="D817" i="3"/>
  <c r="D818" i="3"/>
  <c r="D819" i="3"/>
  <c r="D820" i="3"/>
  <c r="D821" i="3"/>
  <c r="D822" i="3"/>
  <c r="D823" i="3"/>
  <c r="D824" i="3"/>
  <c r="D825" i="3"/>
  <c r="D826" i="3"/>
  <c r="D827" i="3"/>
  <c r="D828" i="3"/>
  <c r="D829" i="3"/>
  <c r="D830" i="3"/>
  <c r="D831" i="3"/>
  <c r="D832" i="3"/>
  <c r="D833" i="3"/>
  <c r="D834" i="3"/>
  <c r="D835" i="3"/>
  <c r="D836" i="3"/>
  <c r="D837" i="3"/>
  <c r="D838" i="3"/>
  <c r="D839" i="3"/>
  <c r="D840" i="3"/>
  <c r="D841" i="3"/>
  <c r="D842" i="3"/>
  <c r="D843" i="3"/>
  <c r="D844" i="3"/>
  <c r="D845" i="3"/>
  <c r="D846" i="3"/>
  <c r="D847" i="3"/>
  <c r="D848" i="3"/>
  <c r="D849" i="3"/>
  <c r="D850" i="3"/>
  <c r="D851" i="3"/>
  <c r="D852" i="3"/>
  <c r="D853" i="3"/>
  <c r="D854" i="3"/>
  <c r="D855" i="3"/>
  <c r="D856" i="3"/>
  <c r="D857" i="3"/>
  <c r="D858" i="3"/>
  <c r="D859" i="3"/>
  <c r="D860" i="3"/>
  <c r="D861" i="3"/>
  <c r="D862" i="3"/>
  <c r="D863" i="3"/>
  <c r="D864" i="3"/>
  <c r="D865" i="3"/>
  <c r="D866" i="3"/>
  <c r="D867" i="3"/>
  <c r="D868" i="3"/>
  <c r="D869" i="3"/>
  <c r="D870" i="3"/>
  <c r="D871" i="3"/>
  <c r="D872" i="3"/>
  <c r="D873" i="3"/>
  <c r="D874" i="3"/>
  <c r="D875" i="3"/>
  <c r="D876" i="3"/>
  <c r="D877" i="3"/>
  <c r="D878" i="3"/>
  <c r="D879" i="3"/>
  <c r="D880" i="3"/>
  <c r="D881" i="3"/>
  <c r="D882" i="3"/>
  <c r="D883" i="3"/>
  <c r="D884" i="3"/>
  <c r="D885" i="3"/>
  <c r="D886" i="3"/>
  <c r="D887" i="3"/>
  <c r="D888" i="3"/>
  <c r="D889" i="3"/>
  <c r="D890" i="3"/>
  <c r="D891" i="3"/>
  <c r="D892" i="3"/>
  <c r="D893" i="3"/>
  <c r="D894" i="3"/>
  <c r="D895" i="3"/>
  <c r="D896" i="3"/>
  <c r="D897" i="3"/>
  <c r="D898" i="3"/>
  <c r="D899" i="3"/>
  <c r="D900" i="3"/>
  <c r="D901" i="3"/>
  <c r="D902" i="3"/>
  <c r="D903" i="3"/>
  <c r="D904" i="3"/>
  <c r="D905" i="3"/>
  <c r="D906" i="3"/>
  <c r="D907" i="3"/>
  <c r="D908" i="3"/>
  <c r="D909" i="3"/>
  <c r="D910" i="3"/>
  <c r="D911" i="3"/>
  <c r="D912" i="3"/>
  <c r="D913" i="3"/>
  <c r="D914" i="3"/>
  <c r="D915" i="3"/>
  <c r="D916" i="3"/>
  <c r="D917" i="3"/>
  <c r="D918" i="3"/>
  <c r="D919" i="3"/>
  <c r="D920" i="3"/>
  <c r="D921" i="3"/>
  <c r="D922" i="3"/>
  <c r="D923" i="3"/>
  <c r="D924" i="3"/>
  <c r="D925" i="3"/>
  <c r="D926" i="3"/>
  <c r="D927" i="3"/>
  <c r="D928" i="3"/>
  <c r="D929" i="3"/>
  <c r="D930" i="3"/>
  <c r="D931" i="3"/>
  <c r="D932" i="3"/>
  <c r="D933" i="3"/>
  <c r="D934" i="3"/>
  <c r="D935" i="3"/>
  <c r="D936" i="3"/>
  <c r="D937" i="3"/>
  <c r="D938" i="3"/>
  <c r="D939" i="3"/>
  <c r="D940" i="3"/>
  <c r="D941" i="3"/>
  <c r="D942" i="3"/>
  <c r="D943" i="3"/>
  <c r="D944" i="3"/>
  <c r="D945" i="3"/>
  <c r="D946" i="3"/>
  <c r="D947" i="3"/>
  <c r="D948" i="3"/>
  <c r="D949" i="3"/>
  <c r="D950" i="3"/>
  <c r="D951" i="3"/>
  <c r="D952" i="3"/>
  <c r="D953" i="3"/>
  <c r="D954" i="3"/>
  <c r="D955" i="3"/>
  <c r="D956" i="3"/>
  <c r="D957" i="3"/>
  <c r="D958" i="3"/>
  <c r="D959" i="3"/>
  <c r="D960" i="3"/>
  <c r="D961" i="3"/>
  <c r="D962" i="3"/>
  <c r="D963" i="3"/>
  <c r="D964" i="3"/>
  <c r="D965" i="3"/>
  <c r="D966" i="3"/>
  <c r="D967" i="3"/>
  <c r="D968" i="3"/>
  <c r="D969" i="3"/>
  <c r="D970" i="3"/>
  <c r="D971" i="3"/>
  <c r="D972" i="3"/>
  <c r="D973" i="3"/>
  <c r="D974" i="3"/>
  <c r="D975" i="3"/>
  <c r="D976" i="3"/>
  <c r="D1" i="3"/>
  <c r="B2" i="3"/>
  <c r="C2" i="3"/>
  <c r="B3" i="3"/>
  <c r="C3" i="3"/>
  <c r="B4" i="3"/>
  <c r="C4" i="3"/>
  <c r="B5" i="3"/>
  <c r="C5" i="3"/>
  <c r="B6" i="3"/>
  <c r="C6" i="3"/>
  <c r="B7" i="3"/>
  <c r="C7" i="3"/>
  <c r="B8" i="3"/>
  <c r="C8" i="3"/>
  <c r="B9" i="3"/>
  <c r="C9" i="3"/>
  <c r="B10" i="3"/>
  <c r="C10" i="3"/>
  <c r="B11" i="3"/>
  <c r="C11" i="3"/>
  <c r="B12" i="3"/>
  <c r="C12" i="3"/>
  <c r="B13" i="3"/>
  <c r="C13" i="3"/>
  <c r="B14" i="3"/>
  <c r="C14" i="3"/>
  <c r="B15" i="3"/>
  <c r="C15" i="3"/>
  <c r="B16" i="3"/>
  <c r="C16" i="3"/>
  <c r="B17" i="3"/>
  <c r="C17" i="3"/>
  <c r="B18" i="3"/>
  <c r="C18" i="3"/>
  <c r="B19" i="3"/>
  <c r="C19" i="3"/>
  <c r="B20" i="3"/>
  <c r="C20" i="3"/>
  <c r="B21" i="3"/>
  <c r="C21" i="3"/>
  <c r="B22" i="3"/>
  <c r="C22" i="3"/>
  <c r="B23" i="3"/>
  <c r="C23" i="3"/>
  <c r="B24" i="3"/>
  <c r="C24" i="3"/>
  <c r="B25" i="3"/>
  <c r="C25" i="3"/>
  <c r="B26" i="3"/>
  <c r="C26" i="3"/>
  <c r="B27" i="3"/>
  <c r="C27" i="3"/>
  <c r="B28" i="3"/>
  <c r="C28" i="3"/>
  <c r="B29" i="3"/>
  <c r="C29" i="3"/>
  <c r="B30" i="3"/>
  <c r="C30" i="3"/>
  <c r="B31" i="3"/>
  <c r="C31" i="3"/>
  <c r="B32" i="3"/>
  <c r="C32" i="3"/>
  <c r="B33" i="3"/>
  <c r="C33" i="3"/>
  <c r="B34" i="3"/>
  <c r="C34" i="3"/>
  <c r="B35" i="3"/>
  <c r="C35" i="3"/>
  <c r="B36" i="3"/>
  <c r="C36" i="3"/>
  <c r="B37" i="3"/>
  <c r="C37" i="3"/>
  <c r="B38" i="3"/>
  <c r="C38" i="3"/>
  <c r="B39" i="3"/>
  <c r="C39" i="3"/>
  <c r="B40" i="3"/>
  <c r="C40" i="3"/>
  <c r="B41" i="3"/>
  <c r="C41" i="3"/>
  <c r="B42" i="3"/>
  <c r="C42" i="3"/>
  <c r="B43" i="3"/>
  <c r="C43" i="3"/>
  <c r="B44" i="3"/>
  <c r="C44" i="3"/>
  <c r="B45" i="3"/>
  <c r="C45" i="3"/>
  <c r="B46" i="3"/>
  <c r="C46" i="3"/>
  <c r="B47" i="3"/>
  <c r="C47" i="3"/>
  <c r="B48" i="3"/>
  <c r="C48" i="3"/>
  <c r="B49" i="3"/>
  <c r="C49" i="3"/>
  <c r="B50" i="3"/>
  <c r="C50" i="3"/>
  <c r="B51" i="3"/>
  <c r="C51" i="3"/>
  <c r="B52" i="3"/>
  <c r="C52" i="3"/>
  <c r="B53" i="3"/>
  <c r="C53" i="3"/>
  <c r="B54" i="3"/>
  <c r="C54" i="3"/>
  <c r="B55" i="3"/>
  <c r="C55" i="3"/>
  <c r="B56" i="3"/>
  <c r="C56" i="3"/>
  <c r="B57" i="3"/>
  <c r="C57" i="3"/>
  <c r="B58" i="3"/>
  <c r="C58" i="3"/>
  <c r="B59" i="3"/>
  <c r="C59" i="3"/>
  <c r="B60" i="3"/>
  <c r="C60" i="3"/>
  <c r="B61" i="3"/>
  <c r="C61" i="3"/>
  <c r="B62" i="3"/>
  <c r="C62" i="3"/>
  <c r="B63" i="3"/>
  <c r="C63" i="3"/>
  <c r="B64" i="3"/>
  <c r="C64" i="3"/>
  <c r="B65" i="3"/>
  <c r="C65" i="3"/>
  <c r="B66" i="3"/>
  <c r="C66" i="3"/>
  <c r="B67" i="3"/>
  <c r="C67" i="3"/>
  <c r="B68" i="3"/>
  <c r="C68" i="3"/>
  <c r="B69" i="3"/>
  <c r="C69" i="3"/>
  <c r="B70" i="3"/>
  <c r="C70" i="3"/>
  <c r="B71" i="3"/>
  <c r="C71" i="3"/>
  <c r="B72" i="3"/>
  <c r="C72" i="3"/>
  <c r="B73" i="3"/>
  <c r="C73" i="3"/>
  <c r="B74" i="3"/>
  <c r="C74" i="3"/>
  <c r="B75" i="3"/>
  <c r="C75" i="3"/>
  <c r="B76" i="3"/>
  <c r="C76" i="3"/>
  <c r="B77" i="3"/>
  <c r="C77" i="3"/>
  <c r="B78" i="3"/>
  <c r="C78" i="3"/>
  <c r="B79" i="3"/>
  <c r="C79" i="3"/>
  <c r="B80" i="3"/>
  <c r="C80" i="3"/>
  <c r="B81" i="3"/>
  <c r="C81" i="3"/>
  <c r="B82" i="3"/>
  <c r="C82" i="3"/>
  <c r="B83" i="3"/>
  <c r="C83" i="3"/>
  <c r="B84" i="3"/>
  <c r="C84" i="3"/>
  <c r="B85" i="3"/>
  <c r="C85" i="3"/>
  <c r="B86" i="3"/>
  <c r="C86" i="3"/>
  <c r="B87" i="3"/>
  <c r="C87" i="3"/>
  <c r="B88" i="3"/>
  <c r="C88" i="3"/>
  <c r="B89" i="3"/>
  <c r="C89" i="3"/>
  <c r="B90" i="3"/>
  <c r="C90" i="3"/>
  <c r="B91" i="3"/>
  <c r="C91" i="3"/>
  <c r="B92" i="3"/>
  <c r="C92" i="3"/>
  <c r="B93" i="3"/>
  <c r="C93" i="3"/>
  <c r="B94" i="3"/>
  <c r="C94" i="3"/>
  <c r="B95" i="3"/>
  <c r="C95" i="3"/>
  <c r="B96" i="3"/>
  <c r="C96" i="3"/>
  <c r="B97" i="3"/>
  <c r="C97" i="3"/>
  <c r="B98" i="3"/>
  <c r="C98" i="3"/>
  <c r="B99" i="3"/>
  <c r="C99" i="3"/>
  <c r="B100" i="3"/>
  <c r="C100" i="3"/>
  <c r="B101" i="3"/>
  <c r="C101" i="3"/>
  <c r="B102" i="3"/>
  <c r="C102" i="3"/>
  <c r="B103" i="3"/>
  <c r="C103" i="3"/>
  <c r="B104" i="3"/>
  <c r="C104" i="3"/>
  <c r="B105" i="3"/>
  <c r="C105" i="3"/>
  <c r="B106" i="3"/>
  <c r="C106" i="3"/>
  <c r="B107" i="3"/>
  <c r="C107" i="3"/>
  <c r="B108" i="3"/>
  <c r="C108" i="3"/>
  <c r="B109" i="3"/>
  <c r="C109" i="3"/>
  <c r="B110" i="3"/>
  <c r="C110" i="3"/>
  <c r="B111" i="3"/>
  <c r="C111" i="3"/>
  <c r="B112" i="3"/>
  <c r="C112" i="3"/>
  <c r="B113" i="3"/>
  <c r="C113" i="3"/>
  <c r="B114" i="3"/>
  <c r="C114" i="3"/>
  <c r="B115" i="3"/>
  <c r="C115" i="3"/>
  <c r="B116" i="3"/>
  <c r="C116" i="3"/>
  <c r="B117" i="3"/>
  <c r="C117" i="3"/>
  <c r="B118" i="3"/>
  <c r="C118" i="3"/>
  <c r="B119" i="3"/>
  <c r="C119" i="3"/>
  <c r="B120" i="3"/>
  <c r="C120" i="3"/>
  <c r="B121" i="3"/>
  <c r="C121" i="3"/>
  <c r="B122" i="3"/>
  <c r="C122" i="3"/>
  <c r="B123" i="3"/>
  <c r="C123" i="3"/>
  <c r="B124" i="3"/>
  <c r="C124" i="3"/>
  <c r="B125" i="3"/>
  <c r="C125" i="3"/>
  <c r="B126" i="3"/>
  <c r="C126" i="3"/>
  <c r="B127" i="3"/>
  <c r="C127" i="3"/>
  <c r="B128" i="3"/>
  <c r="C128" i="3"/>
  <c r="B129" i="3"/>
  <c r="C129" i="3"/>
  <c r="B130" i="3"/>
  <c r="C130" i="3"/>
  <c r="B131" i="3"/>
  <c r="C131" i="3"/>
  <c r="B132" i="3"/>
  <c r="C132" i="3"/>
  <c r="B133" i="3"/>
  <c r="C133" i="3"/>
  <c r="B134" i="3"/>
  <c r="C134" i="3"/>
  <c r="B135" i="3"/>
  <c r="C135" i="3"/>
  <c r="B136" i="3"/>
  <c r="C136" i="3"/>
  <c r="B137" i="3"/>
  <c r="C137" i="3"/>
  <c r="B138" i="3"/>
  <c r="C138" i="3"/>
  <c r="B139" i="3"/>
  <c r="C139" i="3"/>
  <c r="B140" i="3"/>
  <c r="C140" i="3"/>
  <c r="B141" i="3"/>
  <c r="C141" i="3"/>
  <c r="B142" i="3"/>
  <c r="C142" i="3"/>
  <c r="B143" i="3"/>
  <c r="C143" i="3"/>
  <c r="B144" i="3"/>
  <c r="C144" i="3"/>
  <c r="B145" i="3"/>
  <c r="C145" i="3"/>
  <c r="B146" i="3"/>
  <c r="C146" i="3"/>
  <c r="B147" i="3"/>
  <c r="C147" i="3"/>
  <c r="B148" i="3"/>
  <c r="C148" i="3"/>
  <c r="B149" i="3"/>
  <c r="C149" i="3"/>
  <c r="B150" i="3"/>
  <c r="C150" i="3"/>
  <c r="B151" i="3"/>
  <c r="C151" i="3"/>
  <c r="B152" i="3"/>
  <c r="C152" i="3"/>
  <c r="B153" i="3"/>
  <c r="C153" i="3"/>
  <c r="B154" i="3"/>
  <c r="C154" i="3"/>
  <c r="B155" i="3"/>
  <c r="C155" i="3"/>
  <c r="B156" i="3"/>
  <c r="C156" i="3"/>
  <c r="B157" i="3"/>
  <c r="C157" i="3"/>
  <c r="B158" i="3"/>
  <c r="C158" i="3"/>
  <c r="B159" i="3"/>
  <c r="C159" i="3"/>
  <c r="B160" i="3"/>
  <c r="C160" i="3"/>
  <c r="B161" i="3"/>
  <c r="C161" i="3"/>
  <c r="B162" i="3"/>
  <c r="C162" i="3"/>
  <c r="B163" i="3"/>
  <c r="C163" i="3"/>
  <c r="B164" i="3"/>
  <c r="C164" i="3"/>
  <c r="B165" i="3"/>
  <c r="C165" i="3"/>
  <c r="B166" i="3"/>
  <c r="C166" i="3"/>
  <c r="B167" i="3"/>
  <c r="C167" i="3"/>
  <c r="B168" i="3"/>
  <c r="C168" i="3"/>
  <c r="B169" i="3"/>
  <c r="C169" i="3"/>
  <c r="B170" i="3"/>
  <c r="C170" i="3"/>
  <c r="B171" i="3"/>
  <c r="C171" i="3"/>
  <c r="B172" i="3"/>
  <c r="C172" i="3"/>
  <c r="B173" i="3"/>
  <c r="C173" i="3"/>
  <c r="B174" i="3"/>
  <c r="C174" i="3"/>
  <c r="B175" i="3"/>
  <c r="C175" i="3"/>
  <c r="B176" i="3"/>
  <c r="C176" i="3"/>
  <c r="B177" i="3"/>
  <c r="C177" i="3"/>
  <c r="B178" i="3"/>
  <c r="C178" i="3"/>
  <c r="B179" i="3"/>
  <c r="C179" i="3"/>
  <c r="B180" i="3"/>
  <c r="C180" i="3"/>
  <c r="B181" i="3"/>
  <c r="C181" i="3"/>
  <c r="B182" i="3"/>
  <c r="C182" i="3"/>
  <c r="B183" i="3"/>
  <c r="C183" i="3"/>
  <c r="B184" i="3"/>
  <c r="C184" i="3"/>
  <c r="B185" i="3"/>
  <c r="C185" i="3"/>
  <c r="B186" i="3"/>
  <c r="C186" i="3"/>
  <c r="B187" i="3"/>
  <c r="C187" i="3"/>
  <c r="B188" i="3"/>
  <c r="C188" i="3"/>
  <c r="B189" i="3"/>
  <c r="C189" i="3"/>
  <c r="B190" i="3"/>
  <c r="C190" i="3"/>
  <c r="B191" i="3"/>
  <c r="C191" i="3"/>
  <c r="B192" i="3"/>
  <c r="C192" i="3"/>
  <c r="B193" i="3"/>
  <c r="C193" i="3"/>
  <c r="B194" i="3"/>
  <c r="C194" i="3"/>
  <c r="B195" i="3"/>
  <c r="C195" i="3"/>
  <c r="B196" i="3"/>
  <c r="C196" i="3"/>
  <c r="B197" i="3"/>
  <c r="C197" i="3"/>
  <c r="B198" i="3"/>
  <c r="C198" i="3"/>
  <c r="B199" i="3"/>
  <c r="C199" i="3"/>
  <c r="B200" i="3"/>
  <c r="C200" i="3"/>
  <c r="B201" i="3"/>
  <c r="C201" i="3"/>
  <c r="B202" i="3"/>
  <c r="C202" i="3"/>
  <c r="B203" i="3"/>
  <c r="C203" i="3"/>
  <c r="B204" i="3"/>
  <c r="C204" i="3"/>
  <c r="B205" i="3"/>
  <c r="C205" i="3"/>
  <c r="B206" i="3"/>
  <c r="C206" i="3"/>
  <c r="B207" i="3"/>
  <c r="C207" i="3"/>
  <c r="B208" i="3"/>
  <c r="C208" i="3"/>
  <c r="B209" i="3"/>
  <c r="C209" i="3"/>
  <c r="B210" i="3"/>
  <c r="C210" i="3"/>
  <c r="B211" i="3"/>
  <c r="C211" i="3"/>
  <c r="B212" i="3"/>
  <c r="C212" i="3"/>
  <c r="B213" i="3"/>
  <c r="C213" i="3"/>
  <c r="B214" i="3"/>
  <c r="C214" i="3"/>
  <c r="B215" i="3"/>
  <c r="C215" i="3"/>
  <c r="B216" i="3"/>
  <c r="C216" i="3"/>
  <c r="B217" i="3"/>
  <c r="C217" i="3"/>
  <c r="B218" i="3"/>
  <c r="C218" i="3"/>
  <c r="B219" i="3"/>
  <c r="C219" i="3"/>
  <c r="B220" i="3"/>
  <c r="C220" i="3"/>
  <c r="B221" i="3"/>
  <c r="C221" i="3"/>
  <c r="B222" i="3"/>
  <c r="C222" i="3"/>
  <c r="B223" i="3"/>
  <c r="C223" i="3"/>
  <c r="B224" i="3"/>
  <c r="C224" i="3"/>
  <c r="B225" i="3"/>
  <c r="C225" i="3"/>
  <c r="B226" i="3"/>
  <c r="C226" i="3"/>
  <c r="B227" i="3"/>
  <c r="C227" i="3"/>
  <c r="B228" i="3"/>
  <c r="C228" i="3"/>
  <c r="B229" i="3"/>
  <c r="C229" i="3"/>
  <c r="B230" i="3"/>
  <c r="C230" i="3"/>
  <c r="B231" i="3"/>
  <c r="C231" i="3"/>
  <c r="B232" i="3"/>
  <c r="C232" i="3"/>
  <c r="B233" i="3"/>
  <c r="C233" i="3"/>
  <c r="B234" i="3"/>
  <c r="C234" i="3"/>
  <c r="B235" i="3"/>
  <c r="C235" i="3"/>
  <c r="B236" i="3"/>
  <c r="C236" i="3"/>
  <c r="B237" i="3"/>
  <c r="C237" i="3"/>
  <c r="B238" i="3"/>
  <c r="C238" i="3"/>
  <c r="B239" i="3"/>
  <c r="C239" i="3"/>
  <c r="B240" i="3"/>
  <c r="C240" i="3"/>
  <c r="B241" i="3"/>
  <c r="C241" i="3"/>
  <c r="B242" i="3"/>
  <c r="C242" i="3"/>
  <c r="B243" i="3"/>
  <c r="C243" i="3"/>
  <c r="B244" i="3"/>
  <c r="C244" i="3"/>
  <c r="B245" i="3"/>
  <c r="C245" i="3"/>
  <c r="B246" i="3"/>
  <c r="C246" i="3"/>
  <c r="B247" i="3"/>
  <c r="C247" i="3"/>
  <c r="B248" i="3"/>
  <c r="C248" i="3"/>
  <c r="B249" i="3"/>
  <c r="C249" i="3"/>
  <c r="B250" i="3"/>
  <c r="C250" i="3"/>
  <c r="B251" i="3"/>
  <c r="C251" i="3"/>
  <c r="B252" i="3"/>
  <c r="C252" i="3"/>
  <c r="B253" i="3"/>
  <c r="C253" i="3"/>
  <c r="B254" i="3"/>
  <c r="C254" i="3"/>
  <c r="B255" i="3"/>
  <c r="C255" i="3"/>
  <c r="B256" i="3"/>
  <c r="C256" i="3"/>
  <c r="B257" i="3"/>
  <c r="C257" i="3"/>
  <c r="B258" i="3"/>
  <c r="C258" i="3"/>
  <c r="B259" i="3"/>
  <c r="C259" i="3"/>
  <c r="B260" i="3"/>
  <c r="C260" i="3"/>
  <c r="B261" i="3"/>
  <c r="C261" i="3"/>
  <c r="B262" i="3"/>
  <c r="C262" i="3"/>
  <c r="B263" i="3"/>
  <c r="C263" i="3"/>
  <c r="B264" i="3"/>
  <c r="C264" i="3"/>
  <c r="B265" i="3"/>
  <c r="C265" i="3"/>
  <c r="B266" i="3"/>
  <c r="C266" i="3"/>
  <c r="B267" i="3"/>
  <c r="C267" i="3"/>
  <c r="B268" i="3"/>
  <c r="C268" i="3"/>
  <c r="B269" i="3"/>
  <c r="C269" i="3"/>
  <c r="B270" i="3"/>
  <c r="C270" i="3"/>
  <c r="B271" i="3"/>
  <c r="C271" i="3"/>
  <c r="B272" i="3"/>
  <c r="C272" i="3"/>
  <c r="B273" i="3"/>
  <c r="C273" i="3"/>
  <c r="B274" i="3"/>
  <c r="C274" i="3"/>
  <c r="B275" i="3"/>
  <c r="C275" i="3"/>
  <c r="B276" i="3"/>
  <c r="C276" i="3"/>
  <c r="B277" i="3"/>
  <c r="C277" i="3"/>
  <c r="B278" i="3"/>
  <c r="C278" i="3"/>
  <c r="B279" i="3"/>
  <c r="C279" i="3"/>
  <c r="B280" i="3"/>
  <c r="C280" i="3"/>
  <c r="B281" i="3"/>
  <c r="C281" i="3"/>
  <c r="B282" i="3"/>
  <c r="C282" i="3"/>
  <c r="B283" i="3"/>
  <c r="C283" i="3"/>
  <c r="B284" i="3"/>
  <c r="C284" i="3"/>
  <c r="B285" i="3"/>
  <c r="C285" i="3"/>
  <c r="B286" i="3"/>
  <c r="C286" i="3"/>
  <c r="B287" i="3"/>
  <c r="C287" i="3"/>
  <c r="B288" i="3"/>
  <c r="C288" i="3"/>
  <c r="B289" i="3"/>
  <c r="C289" i="3"/>
  <c r="B290" i="3"/>
  <c r="C290" i="3"/>
  <c r="B291" i="3"/>
  <c r="C291" i="3"/>
  <c r="B292" i="3"/>
  <c r="C292" i="3"/>
  <c r="B293" i="3"/>
  <c r="C293" i="3"/>
  <c r="B294" i="3"/>
  <c r="C294" i="3"/>
  <c r="B295" i="3"/>
  <c r="C295" i="3"/>
  <c r="B296" i="3"/>
  <c r="C296" i="3"/>
  <c r="B297" i="3"/>
  <c r="C297" i="3"/>
  <c r="B298" i="3"/>
  <c r="C298" i="3"/>
  <c r="B299" i="3"/>
  <c r="C299" i="3"/>
  <c r="B300" i="3"/>
  <c r="C300" i="3"/>
  <c r="B301" i="3"/>
  <c r="C301" i="3"/>
  <c r="B302" i="3"/>
  <c r="C302" i="3"/>
  <c r="B303" i="3"/>
  <c r="C303" i="3"/>
  <c r="B304" i="3"/>
  <c r="C304" i="3"/>
  <c r="B305" i="3"/>
  <c r="C305" i="3"/>
  <c r="B306" i="3"/>
  <c r="C306" i="3"/>
  <c r="B307" i="3"/>
  <c r="C307" i="3"/>
  <c r="B308" i="3"/>
  <c r="C308" i="3"/>
  <c r="B309" i="3"/>
  <c r="C309" i="3"/>
  <c r="B310" i="3"/>
  <c r="C310" i="3"/>
  <c r="B311" i="3"/>
  <c r="C311" i="3"/>
  <c r="B312" i="3"/>
  <c r="C312" i="3"/>
  <c r="B313" i="3"/>
  <c r="C313" i="3"/>
  <c r="B314" i="3"/>
  <c r="C314" i="3"/>
  <c r="B315" i="3"/>
  <c r="C315" i="3"/>
  <c r="B316" i="3"/>
  <c r="C316" i="3"/>
  <c r="B317" i="3"/>
  <c r="C317" i="3"/>
  <c r="B318" i="3"/>
  <c r="C318" i="3"/>
  <c r="B319" i="3"/>
  <c r="C319" i="3"/>
  <c r="B320" i="3"/>
  <c r="C320" i="3"/>
  <c r="B321" i="3"/>
  <c r="C321" i="3"/>
  <c r="B322" i="3"/>
  <c r="C322" i="3"/>
  <c r="B323" i="3"/>
  <c r="C323" i="3"/>
  <c r="B324" i="3"/>
  <c r="C324" i="3"/>
  <c r="B325" i="3"/>
  <c r="C325" i="3"/>
  <c r="B326" i="3"/>
  <c r="C326" i="3"/>
  <c r="B327" i="3"/>
  <c r="C327" i="3"/>
  <c r="B328" i="3"/>
  <c r="C328" i="3"/>
  <c r="B329" i="3"/>
  <c r="C329" i="3"/>
  <c r="B330" i="3"/>
  <c r="C330" i="3"/>
  <c r="B331" i="3"/>
  <c r="C331" i="3"/>
  <c r="B332" i="3"/>
  <c r="C332" i="3"/>
  <c r="B333" i="3"/>
  <c r="C333" i="3"/>
  <c r="B334" i="3"/>
  <c r="C334" i="3"/>
  <c r="B335" i="3"/>
  <c r="C335" i="3"/>
  <c r="B336" i="3"/>
  <c r="C336" i="3"/>
  <c r="B337" i="3"/>
  <c r="C337" i="3"/>
  <c r="B338" i="3"/>
  <c r="C338" i="3"/>
  <c r="B339" i="3"/>
  <c r="C339" i="3"/>
  <c r="B340" i="3"/>
  <c r="C340" i="3"/>
  <c r="B341" i="3"/>
  <c r="C341" i="3"/>
  <c r="B342" i="3"/>
  <c r="C342" i="3"/>
  <c r="B343" i="3"/>
  <c r="C343" i="3"/>
  <c r="B344" i="3"/>
  <c r="C344" i="3"/>
  <c r="B345" i="3"/>
  <c r="C345" i="3"/>
  <c r="B346" i="3"/>
  <c r="C346" i="3"/>
  <c r="B347" i="3"/>
  <c r="C347" i="3"/>
  <c r="B348" i="3"/>
  <c r="C348" i="3"/>
  <c r="B349" i="3"/>
  <c r="C349" i="3"/>
  <c r="B350" i="3"/>
  <c r="C350" i="3"/>
  <c r="B351" i="3"/>
  <c r="C351" i="3"/>
  <c r="B352" i="3"/>
  <c r="C352" i="3"/>
  <c r="B353" i="3"/>
  <c r="C353" i="3"/>
  <c r="B354" i="3"/>
  <c r="C354" i="3"/>
  <c r="B355" i="3"/>
  <c r="C355" i="3"/>
  <c r="B356" i="3"/>
  <c r="C356" i="3"/>
  <c r="B357" i="3"/>
  <c r="C357" i="3"/>
  <c r="B358" i="3"/>
  <c r="C358" i="3"/>
  <c r="B359" i="3"/>
  <c r="C359" i="3"/>
  <c r="B360" i="3"/>
  <c r="C360" i="3"/>
  <c r="B361" i="3"/>
  <c r="C361" i="3"/>
  <c r="B362" i="3"/>
  <c r="C362" i="3"/>
  <c r="B363" i="3"/>
  <c r="C363" i="3"/>
  <c r="B364" i="3"/>
  <c r="C364" i="3"/>
  <c r="B365" i="3"/>
  <c r="C365" i="3"/>
  <c r="B366" i="3"/>
  <c r="C366" i="3"/>
  <c r="B367" i="3"/>
  <c r="C367" i="3"/>
  <c r="B368" i="3"/>
  <c r="C368" i="3"/>
  <c r="B369" i="3"/>
  <c r="C369" i="3"/>
  <c r="B370" i="3"/>
  <c r="C370" i="3"/>
  <c r="B371" i="3"/>
  <c r="C371" i="3"/>
  <c r="B372" i="3"/>
  <c r="C372" i="3"/>
  <c r="B373" i="3"/>
  <c r="C373" i="3"/>
  <c r="B374" i="3"/>
  <c r="C374" i="3"/>
  <c r="B375" i="3"/>
  <c r="C375" i="3"/>
  <c r="B376" i="3"/>
  <c r="C376" i="3"/>
  <c r="B377" i="3"/>
  <c r="C377" i="3"/>
  <c r="B378" i="3"/>
  <c r="C378" i="3"/>
  <c r="B379" i="3"/>
  <c r="C379" i="3"/>
  <c r="B380" i="3"/>
  <c r="C380" i="3"/>
  <c r="B381" i="3"/>
  <c r="C381" i="3"/>
  <c r="B382" i="3"/>
  <c r="C382" i="3"/>
  <c r="B383" i="3"/>
  <c r="C383" i="3"/>
  <c r="B384" i="3"/>
  <c r="C384" i="3"/>
  <c r="B385" i="3"/>
  <c r="C385" i="3"/>
  <c r="B386" i="3"/>
  <c r="C386" i="3"/>
  <c r="B387" i="3"/>
  <c r="C387" i="3"/>
  <c r="B388" i="3"/>
  <c r="C388" i="3"/>
  <c r="B389" i="3"/>
  <c r="C389" i="3"/>
  <c r="B390" i="3"/>
  <c r="C390" i="3"/>
  <c r="B391" i="3"/>
  <c r="C391" i="3"/>
  <c r="B392" i="3"/>
  <c r="C392" i="3"/>
  <c r="B393" i="3"/>
  <c r="C393" i="3"/>
  <c r="B394" i="3"/>
  <c r="C394" i="3"/>
  <c r="B395" i="3"/>
  <c r="C395" i="3"/>
  <c r="B396" i="3"/>
  <c r="C396" i="3"/>
  <c r="B397" i="3"/>
  <c r="C397" i="3"/>
  <c r="B398" i="3"/>
  <c r="C398" i="3"/>
  <c r="B399" i="3"/>
  <c r="C399" i="3"/>
  <c r="B400" i="3"/>
  <c r="C400" i="3"/>
  <c r="B401" i="3"/>
  <c r="C401" i="3"/>
  <c r="B402" i="3"/>
  <c r="C402" i="3"/>
  <c r="B403" i="3"/>
  <c r="C403" i="3"/>
  <c r="B404" i="3"/>
  <c r="C404" i="3"/>
  <c r="B405" i="3"/>
  <c r="C405" i="3"/>
  <c r="B406" i="3"/>
  <c r="C406" i="3"/>
  <c r="B407" i="3"/>
  <c r="C407" i="3"/>
  <c r="B408" i="3"/>
  <c r="C408" i="3"/>
  <c r="B409" i="3"/>
  <c r="C409" i="3"/>
  <c r="B410" i="3"/>
  <c r="C410" i="3"/>
  <c r="B411" i="3"/>
  <c r="C411" i="3"/>
  <c r="B412" i="3"/>
  <c r="C412" i="3"/>
  <c r="B413" i="3"/>
  <c r="C413" i="3"/>
  <c r="B414" i="3"/>
  <c r="C414" i="3"/>
  <c r="B415" i="3"/>
  <c r="C415" i="3"/>
  <c r="B416" i="3"/>
  <c r="C416" i="3"/>
  <c r="B417" i="3"/>
  <c r="C417" i="3"/>
  <c r="B418" i="3"/>
  <c r="C418" i="3"/>
  <c r="B419" i="3"/>
  <c r="C419" i="3"/>
  <c r="B420" i="3"/>
  <c r="C420" i="3"/>
  <c r="B421" i="3"/>
  <c r="C421" i="3"/>
  <c r="B422" i="3"/>
  <c r="C422" i="3"/>
  <c r="B423" i="3"/>
  <c r="C423" i="3"/>
  <c r="B424" i="3"/>
  <c r="C424" i="3"/>
  <c r="B425" i="3"/>
  <c r="C425" i="3"/>
  <c r="B426" i="3"/>
  <c r="C426" i="3"/>
  <c r="B427" i="3"/>
  <c r="C427" i="3"/>
  <c r="B428" i="3"/>
  <c r="C428" i="3"/>
  <c r="B429" i="3"/>
  <c r="C429" i="3"/>
  <c r="B430" i="3"/>
  <c r="C430" i="3"/>
  <c r="B431" i="3"/>
  <c r="C431" i="3"/>
  <c r="B432" i="3"/>
  <c r="C432" i="3"/>
  <c r="B433" i="3"/>
  <c r="C433" i="3"/>
  <c r="B434" i="3"/>
  <c r="C434" i="3"/>
  <c r="B435" i="3"/>
  <c r="C435" i="3"/>
  <c r="B436" i="3"/>
  <c r="C436" i="3"/>
  <c r="B437" i="3"/>
  <c r="C437" i="3"/>
  <c r="B438" i="3"/>
  <c r="C438" i="3"/>
  <c r="B439" i="3"/>
  <c r="C439" i="3"/>
  <c r="B440" i="3"/>
  <c r="C440" i="3"/>
  <c r="B441" i="3"/>
  <c r="C441" i="3"/>
  <c r="B442" i="3"/>
  <c r="C442" i="3"/>
  <c r="B443" i="3"/>
  <c r="C443" i="3"/>
  <c r="B444" i="3"/>
  <c r="C444" i="3"/>
  <c r="B445" i="3"/>
  <c r="C445" i="3"/>
  <c r="B446" i="3"/>
  <c r="C446" i="3"/>
  <c r="B447" i="3"/>
  <c r="C447" i="3"/>
  <c r="B448" i="3"/>
  <c r="C448" i="3"/>
  <c r="B449" i="3"/>
  <c r="C449" i="3"/>
  <c r="B450" i="3"/>
  <c r="C450" i="3"/>
  <c r="B451" i="3"/>
  <c r="C451" i="3"/>
  <c r="B452" i="3"/>
  <c r="C452" i="3"/>
  <c r="B453" i="3"/>
  <c r="C453" i="3"/>
  <c r="B454" i="3"/>
  <c r="C454" i="3"/>
  <c r="B455" i="3"/>
  <c r="C455" i="3"/>
  <c r="B456" i="3"/>
  <c r="C456" i="3"/>
  <c r="B457" i="3"/>
  <c r="C457" i="3"/>
  <c r="B458" i="3"/>
  <c r="C458" i="3"/>
  <c r="B459" i="3"/>
  <c r="C459" i="3"/>
  <c r="B460" i="3"/>
  <c r="C460" i="3"/>
  <c r="B461" i="3"/>
  <c r="C461" i="3"/>
  <c r="B462" i="3"/>
  <c r="C462" i="3"/>
  <c r="B463" i="3"/>
  <c r="C463" i="3"/>
  <c r="B464" i="3"/>
  <c r="C464" i="3"/>
  <c r="B465" i="3"/>
  <c r="C465" i="3"/>
  <c r="B466" i="3"/>
  <c r="C466" i="3"/>
  <c r="B467" i="3"/>
  <c r="C467" i="3"/>
  <c r="B468" i="3"/>
  <c r="C468" i="3"/>
  <c r="B469" i="3"/>
  <c r="C469" i="3"/>
  <c r="B470" i="3"/>
  <c r="C470" i="3"/>
  <c r="B471" i="3"/>
  <c r="C471" i="3"/>
  <c r="B472" i="3"/>
  <c r="C472" i="3"/>
  <c r="B473" i="3"/>
  <c r="C473" i="3"/>
  <c r="B474" i="3"/>
  <c r="C474" i="3"/>
  <c r="B475" i="3"/>
  <c r="C475" i="3"/>
  <c r="B476" i="3"/>
  <c r="C476" i="3"/>
  <c r="B477" i="3"/>
  <c r="C477" i="3"/>
  <c r="B478" i="3"/>
  <c r="C478" i="3"/>
  <c r="B479" i="3"/>
  <c r="C479" i="3"/>
  <c r="B480" i="3"/>
  <c r="C480" i="3"/>
  <c r="B481" i="3"/>
  <c r="C481" i="3"/>
  <c r="B482" i="3"/>
  <c r="C482" i="3"/>
  <c r="B483" i="3"/>
  <c r="C483" i="3"/>
  <c r="B484" i="3"/>
  <c r="C484" i="3"/>
  <c r="B485" i="3"/>
  <c r="C485" i="3"/>
  <c r="B486" i="3"/>
  <c r="C486" i="3"/>
  <c r="B487" i="3"/>
  <c r="C487" i="3"/>
  <c r="B488" i="3"/>
  <c r="C488" i="3"/>
  <c r="B489" i="3"/>
  <c r="C489" i="3"/>
  <c r="B490" i="3"/>
  <c r="C490" i="3"/>
  <c r="B491" i="3"/>
  <c r="C491" i="3"/>
  <c r="B492" i="3"/>
  <c r="C492" i="3"/>
  <c r="B493" i="3"/>
  <c r="C493" i="3"/>
  <c r="B494" i="3"/>
  <c r="C494" i="3"/>
  <c r="B495" i="3"/>
  <c r="C495" i="3"/>
  <c r="B496" i="3"/>
  <c r="C496" i="3"/>
  <c r="B497" i="3"/>
  <c r="C497" i="3"/>
  <c r="B498" i="3"/>
  <c r="C498" i="3"/>
  <c r="B499" i="3"/>
  <c r="C499" i="3"/>
  <c r="B500" i="3"/>
  <c r="C500" i="3"/>
  <c r="B501" i="3"/>
  <c r="C501" i="3"/>
  <c r="B502" i="3"/>
  <c r="C502" i="3"/>
  <c r="B503" i="3"/>
  <c r="C503" i="3"/>
  <c r="B504" i="3"/>
  <c r="C504" i="3"/>
  <c r="B505" i="3"/>
  <c r="C505" i="3"/>
  <c r="B506" i="3"/>
  <c r="C506" i="3"/>
  <c r="B507" i="3"/>
  <c r="C507" i="3"/>
  <c r="B508" i="3"/>
  <c r="C508" i="3"/>
  <c r="B509" i="3"/>
  <c r="C509" i="3"/>
  <c r="B510" i="3"/>
  <c r="C510" i="3"/>
  <c r="B511" i="3"/>
  <c r="C511" i="3"/>
  <c r="B512" i="3"/>
  <c r="C512" i="3"/>
  <c r="B513" i="3"/>
  <c r="C513" i="3"/>
  <c r="B514" i="3"/>
  <c r="C514" i="3"/>
  <c r="B515" i="3"/>
  <c r="C515" i="3"/>
  <c r="B516" i="3"/>
  <c r="C516" i="3"/>
  <c r="B517" i="3"/>
  <c r="C517" i="3"/>
  <c r="B518" i="3"/>
  <c r="C518" i="3"/>
  <c r="B519" i="3"/>
  <c r="C519" i="3"/>
  <c r="B520" i="3"/>
  <c r="C520" i="3"/>
  <c r="B521" i="3"/>
  <c r="C521" i="3"/>
  <c r="B522" i="3"/>
  <c r="C522" i="3"/>
  <c r="B523" i="3"/>
  <c r="C523" i="3"/>
  <c r="B524" i="3"/>
  <c r="C524" i="3"/>
  <c r="B525" i="3"/>
  <c r="C525" i="3"/>
  <c r="B526" i="3"/>
  <c r="C526" i="3"/>
  <c r="B527" i="3"/>
  <c r="C527" i="3"/>
  <c r="B528" i="3"/>
  <c r="C528" i="3"/>
  <c r="B529" i="3"/>
  <c r="C529" i="3"/>
  <c r="B530" i="3"/>
  <c r="C530" i="3"/>
  <c r="B531" i="3"/>
  <c r="C531" i="3"/>
  <c r="B532" i="3"/>
  <c r="C532" i="3"/>
  <c r="B533" i="3"/>
  <c r="C533" i="3"/>
  <c r="B534" i="3"/>
  <c r="C534" i="3"/>
  <c r="B535" i="3"/>
  <c r="C535" i="3"/>
  <c r="B536" i="3"/>
  <c r="C536" i="3"/>
  <c r="B537" i="3"/>
  <c r="C537" i="3"/>
  <c r="B538" i="3"/>
  <c r="C538" i="3"/>
  <c r="B539" i="3"/>
  <c r="C539" i="3"/>
  <c r="B540" i="3"/>
  <c r="C540" i="3"/>
  <c r="B541" i="3"/>
  <c r="C541" i="3"/>
  <c r="B542" i="3"/>
  <c r="C542" i="3"/>
  <c r="B543" i="3"/>
  <c r="C543" i="3"/>
  <c r="B544" i="3"/>
  <c r="C544" i="3"/>
  <c r="B545" i="3"/>
  <c r="C545" i="3"/>
  <c r="B546" i="3"/>
  <c r="C546" i="3"/>
  <c r="B547" i="3"/>
  <c r="C547" i="3"/>
  <c r="B548" i="3"/>
  <c r="C548" i="3"/>
  <c r="B549" i="3"/>
  <c r="C549" i="3"/>
  <c r="B550" i="3"/>
  <c r="C550" i="3"/>
  <c r="B551" i="3"/>
  <c r="C551" i="3"/>
  <c r="B552" i="3"/>
  <c r="C552" i="3"/>
  <c r="B553" i="3"/>
  <c r="C553" i="3"/>
  <c r="B554" i="3"/>
  <c r="C554" i="3"/>
  <c r="B555" i="3"/>
  <c r="C555" i="3"/>
  <c r="B556" i="3"/>
  <c r="C556" i="3"/>
  <c r="B557" i="3"/>
  <c r="C557" i="3"/>
  <c r="B558" i="3"/>
  <c r="C558" i="3"/>
  <c r="B559" i="3"/>
  <c r="C559" i="3"/>
  <c r="B560" i="3"/>
  <c r="C560" i="3"/>
  <c r="B561" i="3"/>
  <c r="C561" i="3"/>
  <c r="B562" i="3"/>
  <c r="C562" i="3"/>
  <c r="B563" i="3"/>
  <c r="C563" i="3"/>
  <c r="B564" i="3"/>
  <c r="C564" i="3"/>
  <c r="B565" i="3"/>
  <c r="C565" i="3"/>
  <c r="B566" i="3"/>
  <c r="C566" i="3"/>
  <c r="B567" i="3"/>
  <c r="C567" i="3"/>
  <c r="B568" i="3"/>
  <c r="C568" i="3"/>
  <c r="B569" i="3"/>
  <c r="C569" i="3"/>
  <c r="B570" i="3"/>
  <c r="C570" i="3"/>
  <c r="B571" i="3"/>
  <c r="C571" i="3"/>
  <c r="B572" i="3"/>
  <c r="C572" i="3"/>
  <c r="B573" i="3"/>
  <c r="C573" i="3"/>
  <c r="B574" i="3"/>
  <c r="C574" i="3"/>
  <c r="B575" i="3"/>
  <c r="C575" i="3"/>
  <c r="B576" i="3"/>
  <c r="C576" i="3"/>
  <c r="B577" i="3"/>
  <c r="C577" i="3"/>
  <c r="B578" i="3"/>
  <c r="C578" i="3"/>
  <c r="B579" i="3"/>
  <c r="C579" i="3"/>
  <c r="B580" i="3"/>
  <c r="C580" i="3"/>
  <c r="B581" i="3"/>
  <c r="C581" i="3"/>
  <c r="B582" i="3"/>
  <c r="C582" i="3"/>
  <c r="B583" i="3"/>
  <c r="C583" i="3"/>
  <c r="B584" i="3"/>
  <c r="C584" i="3"/>
  <c r="B585" i="3"/>
  <c r="C585" i="3"/>
  <c r="B586" i="3"/>
  <c r="C586" i="3"/>
  <c r="B587" i="3"/>
  <c r="C587" i="3"/>
  <c r="B588" i="3"/>
  <c r="C588" i="3"/>
  <c r="B589" i="3"/>
  <c r="C589" i="3"/>
  <c r="B590" i="3"/>
  <c r="C590" i="3"/>
  <c r="B591" i="3"/>
  <c r="C591" i="3"/>
  <c r="B592" i="3"/>
  <c r="C592" i="3"/>
  <c r="B593" i="3"/>
  <c r="C593" i="3"/>
  <c r="B594" i="3"/>
  <c r="C594" i="3"/>
  <c r="B595" i="3"/>
  <c r="C595" i="3"/>
  <c r="B596" i="3"/>
  <c r="C596" i="3"/>
  <c r="B597" i="3"/>
  <c r="C597" i="3"/>
  <c r="B598" i="3"/>
  <c r="C598" i="3"/>
  <c r="B599" i="3"/>
  <c r="C599" i="3"/>
  <c r="B600" i="3"/>
  <c r="C600" i="3"/>
  <c r="B601" i="3"/>
  <c r="C601" i="3"/>
  <c r="B602" i="3"/>
  <c r="C602" i="3"/>
  <c r="B603" i="3"/>
  <c r="C603" i="3"/>
  <c r="B604" i="3"/>
  <c r="C604" i="3"/>
  <c r="B605" i="3"/>
  <c r="C605" i="3"/>
  <c r="B606" i="3"/>
  <c r="C606" i="3"/>
  <c r="B607" i="3"/>
  <c r="C607" i="3"/>
  <c r="B608" i="3"/>
  <c r="C608" i="3"/>
  <c r="B609" i="3"/>
  <c r="C609" i="3"/>
  <c r="B610" i="3"/>
  <c r="C610" i="3"/>
  <c r="B611" i="3"/>
  <c r="C611" i="3"/>
  <c r="B612" i="3"/>
  <c r="C612" i="3"/>
  <c r="B613" i="3"/>
  <c r="C613" i="3"/>
  <c r="B614" i="3"/>
  <c r="C614" i="3"/>
  <c r="B615" i="3"/>
  <c r="C615" i="3"/>
  <c r="B616" i="3"/>
  <c r="C616" i="3"/>
  <c r="B617" i="3"/>
  <c r="C617" i="3"/>
  <c r="B618" i="3"/>
  <c r="C618" i="3"/>
  <c r="B619" i="3"/>
  <c r="C619" i="3"/>
  <c r="B620" i="3"/>
  <c r="C620" i="3"/>
  <c r="B621" i="3"/>
  <c r="C621" i="3"/>
  <c r="B622" i="3"/>
  <c r="C622" i="3"/>
  <c r="B623" i="3"/>
  <c r="C623" i="3"/>
  <c r="B624" i="3"/>
  <c r="C624" i="3"/>
  <c r="B625" i="3"/>
  <c r="C625" i="3"/>
  <c r="B626" i="3"/>
  <c r="C626" i="3"/>
  <c r="B627" i="3"/>
  <c r="C627" i="3"/>
  <c r="B628" i="3"/>
  <c r="C628" i="3"/>
  <c r="B629" i="3"/>
  <c r="C629" i="3"/>
  <c r="B630" i="3"/>
  <c r="C630" i="3"/>
  <c r="B631" i="3"/>
  <c r="C631" i="3"/>
  <c r="B632" i="3"/>
  <c r="C632" i="3"/>
  <c r="B633" i="3"/>
  <c r="C633" i="3"/>
  <c r="B634" i="3"/>
  <c r="C634" i="3"/>
  <c r="B635" i="3"/>
  <c r="C635" i="3"/>
  <c r="B636" i="3"/>
  <c r="C636" i="3"/>
  <c r="B637" i="3"/>
  <c r="C637" i="3"/>
  <c r="B638" i="3"/>
  <c r="C638" i="3"/>
  <c r="B639" i="3"/>
  <c r="C639" i="3"/>
  <c r="B640" i="3"/>
  <c r="C640" i="3"/>
  <c r="B641" i="3"/>
  <c r="C641" i="3"/>
  <c r="B642" i="3"/>
  <c r="C642" i="3"/>
  <c r="B643" i="3"/>
  <c r="C643" i="3"/>
  <c r="B644" i="3"/>
  <c r="C644" i="3"/>
  <c r="B645" i="3"/>
  <c r="C645" i="3"/>
  <c r="B646" i="3"/>
  <c r="C646" i="3"/>
  <c r="B647" i="3"/>
  <c r="C647" i="3"/>
  <c r="B648" i="3"/>
  <c r="C648" i="3"/>
  <c r="B649" i="3"/>
  <c r="C649" i="3"/>
  <c r="B650" i="3"/>
  <c r="C650" i="3"/>
  <c r="B651" i="3"/>
  <c r="C651" i="3"/>
  <c r="B652" i="3"/>
  <c r="C652" i="3"/>
  <c r="B653" i="3"/>
  <c r="C653" i="3"/>
  <c r="B654" i="3"/>
  <c r="C654" i="3"/>
  <c r="B655" i="3"/>
  <c r="C655" i="3"/>
  <c r="B656" i="3"/>
  <c r="C656" i="3"/>
  <c r="B657" i="3"/>
  <c r="C657" i="3"/>
  <c r="B658" i="3"/>
  <c r="C658" i="3"/>
  <c r="B659" i="3"/>
  <c r="C659" i="3"/>
  <c r="B660" i="3"/>
  <c r="C660" i="3"/>
  <c r="B661" i="3"/>
  <c r="C661" i="3"/>
  <c r="B662" i="3"/>
  <c r="C662" i="3"/>
  <c r="B663" i="3"/>
  <c r="C663" i="3"/>
  <c r="B664" i="3"/>
  <c r="C664" i="3"/>
  <c r="B665" i="3"/>
  <c r="C665" i="3"/>
  <c r="B666" i="3"/>
  <c r="C666" i="3"/>
  <c r="B667" i="3"/>
  <c r="C667" i="3"/>
  <c r="B668" i="3"/>
  <c r="C668" i="3"/>
  <c r="B669" i="3"/>
  <c r="C669" i="3"/>
  <c r="B670" i="3"/>
  <c r="C670" i="3"/>
  <c r="B671" i="3"/>
  <c r="C671" i="3"/>
  <c r="B672" i="3"/>
  <c r="C672" i="3"/>
  <c r="B673" i="3"/>
  <c r="C673" i="3"/>
  <c r="B674" i="3"/>
  <c r="C674" i="3"/>
  <c r="B675" i="3"/>
  <c r="C675" i="3"/>
  <c r="B676" i="3"/>
  <c r="C676" i="3"/>
  <c r="B677" i="3"/>
  <c r="C677" i="3"/>
  <c r="B678" i="3"/>
  <c r="C678" i="3"/>
  <c r="B679" i="3"/>
  <c r="C679" i="3"/>
  <c r="B680" i="3"/>
  <c r="C680" i="3"/>
  <c r="B681" i="3"/>
  <c r="C681" i="3"/>
  <c r="B682" i="3"/>
  <c r="C682" i="3"/>
  <c r="B683" i="3"/>
  <c r="C683" i="3"/>
  <c r="B684" i="3"/>
  <c r="C684" i="3"/>
  <c r="B685" i="3"/>
  <c r="C685" i="3"/>
  <c r="B686" i="3"/>
  <c r="C686" i="3"/>
  <c r="B687" i="3"/>
  <c r="C687" i="3"/>
  <c r="B688" i="3"/>
  <c r="C688" i="3"/>
  <c r="B689" i="3"/>
  <c r="C689" i="3"/>
  <c r="B690" i="3"/>
  <c r="C690" i="3"/>
  <c r="B691" i="3"/>
  <c r="C691" i="3"/>
  <c r="B692" i="3"/>
  <c r="C692" i="3"/>
  <c r="B693" i="3"/>
  <c r="C693" i="3"/>
  <c r="B694" i="3"/>
  <c r="C694" i="3"/>
  <c r="B695" i="3"/>
  <c r="C695" i="3"/>
  <c r="B696" i="3"/>
  <c r="C696" i="3"/>
  <c r="B697" i="3"/>
  <c r="C697" i="3"/>
  <c r="B698" i="3"/>
  <c r="C698" i="3"/>
  <c r="B699" i="3"/>
  <c r="C699" i="3"/>
  <c r="B700" i="3"/>
  <c r="C700" i="3"/>
  <c r="B701" i="3"/>
  <c r="C701" i="3"/>
  <c r="B702" i="3"/>
  <c r="C702" i="3"/>
  <c r="B703" i="3"/>
  <c r="C703" i="3"/>
  <c r="B704" i="3"/>
  <c r="C704" i="3"/>
  <c r="B705" i="3"/>
  <c r="C705" i="3"/>
  <c r="B706" i="3"/>
  <c r="C706" i="3"/>
  <c r="B707" i="3"/>
  <c r="C707" i="3"/>
  <c r="B708" i="3"/>
  <c r="C708" i="3"/>
  <c r="B709" i="3"/>
  <c r="C709" i="3"/>
  <c r="B710" i="3"/>
  <c r="C710" i="3"/>
  <c r="B711" i="3"/>
  <c r="C711" i="3"/>
  <c r="B712" i="3"/>
  <c r="C712" i="3"/>
  <c r="B713" i="3"/>
  <c r="C713" i="3"/>
  <c r="B714" i="3"/>
  <c r="C714" i="3"/>
  <c r="B715" i="3"/>
  <c r="C715" i="3"/>
  <c r="B716" i="3"/>
  <c r="C716" i="3"/>
  <c r="B717" i="3"/>
  <c r="C717" i="3"/>
  <c r="B718" i="3"/>
  <c r="C718" i="3"/>
  <c r="B719" i="3"/>
  <c r="C719" i="3"/>
  <c r="B720" i="3"/>
  <c r="C720" i="3"/>
  <c r="B721" i="3"/>
  <c r="C721" i="3"/>
  <c r="B722" i="3"/>
  <c r="C722" i="3"/>
  <c r="B723" i="3"/>
  <c r="C723" i="3"/>
  <c r="B724" i="3"/>
  <c r="C724" i="3"/>
  <c r="B725" i="3"/>
  <c r="C725" i="3"/>
  <c r="B726" i="3"/>
  <c r="C726" i="3"/>
  <c r="B727" i="3"/>
  <c r="C727" i="3"/>
  <c r="B728" i="3"/>
  <c r="C728" i="3"/>
  <c r="B729" i="3"/>
  <c r="C729" i="3"/>
  <c r="B730" i="3"/>
  <c r="C730" i="3"/>
  <c r="B731" i="3"/>
  <c r="C731" i="3"/>
  <c r="B732" i="3"/>
  <c r="C732" i="3"/>
  <c r="B733" i="3"/>
  <c r="C733" i="3"/>
  <c r="B734" i="3"/>
  <c r="C734" i="3"/>
  <c r="B735" i="3"/>
  <c r="C735" i="3"/>
  <c r="B736" i="3"/>
  <c r="C736" i="3"/>
  <c r="B737" i="3"/>
  <c r="C737" i="3"/>
  <c r="B738" i="3"/>
  <c r="C738" i="3"/>
  <c r="B739" i="3"/>
  <c r="C739" i="3"/>
  <c r="B740" i="3"/>
  <c r="C740" i="3"/>
  <c r="B741" i="3"/>
  <c r="C741" i="3"/>
  <c r="B742" i="3"/>
  <c r="C742" i="3"/>
  <c r="B743" i="3"/>
  <c r="C743" i="3"/>
  <c r="B744" i="3"/>
  <c r="C744" i="3"/>
  <c r="B745" i="3"/>
  <c r="C745" i="3"/>
  <c r="B746" i="3"/>
  <c r="C746" i="3"/>
  <c r="B747" i="3"/>
  <c r="C747" i="3"/>
  <c r="B748" i="3"/>
  <c r="C748" i="3"/>
  <c r="B749" i="3"/>
  <c r="C749" i="3"/>
  <c r="B750" i="3"/>
  <c r="C750" i="3"/>
  <c r="B751" i="3"/>
  <c r="C751" i="3"/>
  <c r="B752" i="3"/>
  <c r="C752" i="3"/>
  <c r="B753" i="3"/>
  <c r="C753" i="3"/>
  <c r="B754" i="3"/>
  <c r="C754" i="3"/>
  <c r="B755" i="3"/>
  <c r="C755" i="3"/>
  <c r="B756" i="3"/>
  <c r="C756" i="3"/>
  <c r="B757" i="3"/>
  <c r="C757" i="3"/>
  <c r="B758" i="3"/>
  <c r="C758" i="3"/>
  <c r="B759" i="3"/>
  <c r="C759" i="3"/>
  <c r="B760" i="3"/>
  <c r="C760" i="3"/>
  <c r="B761" i="3"/>
  <c r="C761" i="3"/>
  <c r="B762" i="3"/>
  <c r="C762" i="3"/>
  <c r="B763" i="3"/>
  <c r="C763" i="3"/>
  <c r="B764" i="3"/>
  <c r="C764" i="3"/>
  <c r="B765" i="3"/>
  <c r="C765" i="3"/>
  <c r="B766" i="3"/>
  <c r="C766" i="3"/>
  <c r="B767" i="3"/>
  <c r="C767" i="3"/>
  <c r="B768" i="3"/>
  <c r="C768" i="3"/>
  <c r="B769" i="3"/>
  <c r="C769" i="3"/>
  <c r="B770" i="3"/>
  <c r="C770" i="3"/>
  <c r="B771" i="3"/>
  <c r="C771" i="3"/>
  <c r="B772" i="3"/>
  <c r="C772" i="3"/>
  <c r="B773" i="3"/>
  <c r="C773" i="3"/>
  <c r="B774" i="3"/>
  <c r="C774" i="3"/>
  <c r="B775" i="3"/>
  <c r="C775" i="3"/>
  <c r="B776" i="3"/>
  <c r="C776" i="3"/>
  <c r="B777" i="3"/>
  <c r="C777" i="3"/>
  <c r="B778" i="3"/>
  <c r="C778" i="3"/>
  <c r="B779" i="3"/>
  <c r="C779" i="3"/>
  <c r="B780" i="3"/>
  <c r="C780" i="3"/>
  <c r="B781" i="3"/>
  <c r="C781" i="3"/>
  <c r="B782" i="3"/>
  <c r="C782" i="3"/>
  <c r="B783" i="3"/>
  <c r="C783" i="3"/>
  <c r="B784" i="3"/>
  <c r="C784" i="3"/>
  <c r="B785" i="3"/>
  <c r="C785" i="3"/>
  <c r="B786" i="3"/>
  <c r="C786" i="3"/>
  <c r="B787" i="3"/>
  <c r="C787" i="3"/>
  <c r="B788" i="3"/>
  <c r="C788" i="3"/>
  <c r="B789" i="3"/>
  <c r="C789" i="3"/>
  <c r="B790" i="3"/>
  <c r="C790" i="3"/>
  <c r="B791" i="3"/>
  <c r="C791" i="3"/>
  <c r="B792" i="3"/>
  <c r="C792" i="3"/>
  <c r="B793" i="3"/>
  <c r="C793" i="3"/>
  <c r="B794" i="3"/>
  <c r="C794" i="3"/>
  <c r="B795" i="3"/>
  <c r="C795" i="3"/>
  <c r="B796" i="3"/>
  <c r="C796" i="3"/>
  <c r="B797" i="3"/>
  <c r="C797" i="3"/>
  <c r="B798" i="3"/>
  <c r="C798" i="3"/>
  <c r="B799" i="3"/>
  <c r="C799" i="3"/>
  <c r="B800" i="3"/>
  <c r="C800" i="3"/>
  <c r="B801" i="3"/>
  <c r="C801" i="3"/>
  <c r="B802" i="3"/>
  <c r="C802" i="3"/>
  <c r="B803" i="3"/>
  <c r="C803" i="3"/>
  <c r="B804" i="3"/>
  <c r="C804" i="3"/>
  <c r="B805" i="3"/>
  <c r="C805" i="3"/>
  <c r="B806" i="3"/>
  <c r="C806" i="3"/>
  <c r="B807" i="3"/>
  <c r="C807" i="3"/>
  <c r="B808" i="3"/>
  <c r="C808" i="3"/>
  <c r="B809" i="3"/>
  <c r="C809" i="3"/>
  <c r="B810" i="3"/>
  <c r="C810" i="3"/>
  <c r="B811" i="3"/>
  <c r="C811" i="3"/>
  <c r="B812" i="3"/>
  <c r="C812" i="3"/>
  <c r="B813" i="3"/>
  <c r="C813" i="3"/>
  <c r="B814" i="3"/>
  <c r="C814" i="3"/>
  <c r="B815" i="3"/>
  <c r="C815" i="3"/>
  <c r="B816" i="3"/>
  <c r="C816" i="3"/>
  <c r="B817" i="3"/>
  <c r="C817" i="3"/>
  <c r="B818" i="3"/>
  <c r="C818" i="3"/>
  <c r="B819" i="3"/>
  <c r="C819" i="3"/>
  <c r="B820" i="3"/>
  <c r="C820" i="3"/>
  <c r="B821" i="3"/>
  <c r="C821" i="3"/>
  <c r="B822" i="3"/>
  <c r="C822" i="3"/>
  <c r="B823" i="3"/>
  <c r="C823" i="3"/>
  <c r="B824" i="3"/>
  <c r="C824" i="3"/>
  <c r="B825" i="3"/>
  <c r="C825" i="3"/>
  <c r="B826" i="3"/>
  <c r="C826" i="3"/>
  <c r="B827" i="3"/>
  <c r="C827" i="3"/>
  <c r="B828" i="3"/>
  <c r="C828" i="3"/>
  <c r="B829" i="3"/>
  <c r="C829" i="3"/>
  <c r="B830" i="3"/>
  <c r="C830" i="3"/>
  <c r="B831" i="3"/>
  <c r="C831" i="3"/>
  <c r="B832" i="3"/>
  <c r="C832" i="3"/>
  <c r="B833" i="3"/>
  <c r="C833" i="3"/>
  <c r="B834" i="3"/>
  <c r="C834" i="3"/>
  <c r="B835" i="3"/>
  <c r="C835" i="3"/>
  <c r="B836" i="3"/>
  <c r="C836" i="3"/>
  <c r="B837" i="3"/>
  <c r="C837" i="3"/>
  <c r="B838" i="3"/>
  <c r="C838" i="3"/>
  <c r="B839" i="3"/>
  <c r="C839" i="3"/>
  <c r="B840" i="3"/>
  <c r="C840" i="3"/>
  <c r="B841" i="3"/>
  <c r="C841" i="3"/>
  <c r="B842" i="3"/>
  <c r="C842" i="3"/>
  <c r="B843" i="3"/>
  <c r="C843" i="3"/>
  <c r="B844" i="3"/>
  <c r="C844" i="3"/>
  <c r="B845" i="3"/>
  <c r="C845" i="3"/>
  <c r="B846" i="3"/>
  <c r="C846" i="3"/>
  <c r="B847" i="3"/>
  <c r="C847" i="3"/>
  <c r="B848" i="3"/>
  <c r="C848" i="3"/>
  <c r="B849" i="3"/>
  <c r="C849" i="3"/>
  <c r="B850" i="3"/>
  <c r="C850" i="3"/>
  <c r="B851" i="3"/>
  <c r="C851" i="3"/>
  <c r="B852" i="3"/>
  <c r="C852" i="3"/>
  <c r="B853" i="3"/>
  <c r="C853" i="3"/>
  <c r="B854" i="3"/>
  <c r="C854" i="3"/>
  <c r="B855" i="3"/>
  <c r="C855" i="3"/>
  <c r="B856" i="3"/>
  <c r="C856" i="3"/>
  <c r="B857" i="3"/>
  <c r="C857" i="3"/>
  <c r="B858" i="3"/>
  <c r="C858" i="3"/>
  <c r="B859" i="3"/>
  <c r="C859" i="3"/>
  <c r="B860" i="3"/>
  <c r="C860" i="3"/>
  <c r="B861" i="3"/>
  <c r="C861" i="3"/>
  <c r="B862" i="3"/>
  <c r="C862" i="3"/>
  <c r="B863" i="3"/>
  <c r="C863" i="3"/>
  <c r="B864" i="3"/>
  <c r="C864" i="3"/>
  <c r="B865" i="3"/>
  <c r="C865" i="3"/>
  <c r="B866" i="3"/>
  <c r="C866" i="3"/>
  <c r="B867" i="3"/>
  <c r="C867" i="3"/>
  <c r="B868" i="3"/>
  <c r="C868" i="3"/>
  <c r="B869" i="3"/>
  <c r="C869" i="3"/>
  <c r="B870" i="3"/>
  <c r="C870" i="3"/>
  <c r="B871" i="3"/>
  <c r="C871" i="3"/>
  <c r="B872" i="3"/>
  <c r="C872" i="3"/>
  <c r="B873" i="3"/>
  <c r="C873" i="3"/>
  <c r="B874" i="3"/>
  <c r="C874" i="3"/>
  <c r="B875" i="3"/>
  <c r="C875" i="3"/>
  <c r="B876" i="3"/>
  <c r="C876" i="3"/>
  <c r="B877" i="3"/>
  <c r="C877" i="3"/>
  <c r="B878" i="3"/>
  <c r="C878" i="3"/>
  <c r="B879" i="3"/>
  <c r="C879" i="3"/>
  <c r="B880" i="3"/>
  <c r="C880" i="3"/>
  <c r="B881" i="3"/>
  <c r="C881" i="3"/>
  <c r="B882" i="3"/>
  <c r="C882" i="3"/>
  <c r="B883" i="3"/>
  <c r="C883" i="3"/>
  <c r="B884" i="3"/>
  <c r="C884" i="3"/>
  <c r="B885" i="3"/>
  <c r="C885" i="3"/>
  <c r="B886" i="3"/>
  <c r="C886" i="3"/>
  <c r="B887" i="3"/>
  <c r="C887" i="3"/>
  <c r="B888" i="3"/>
  <c r="C888" i="3"/>
  <c r="B889" i="3"/>
  <c r="C889" i="3"/>
  <c r="B890" i="3"/>
  <c r="C890" i="3"/>
  <c r="B891" i="3"/>
  <c r="C891" i="3"/>
  <c r="B892" i="3"/>
  <c r="C892" i="3"/>
  <c r="B893" i="3"/>
  <c r="C893" i="3"/>
  <c r="B894" i="3"/>
  <c r="C894" i="3"/>
  <c r="B895" i="3"/>
  <c r="C895" i="3"/>
  <c r="B896" i="3"/>
  <c r="C896" i="3"/>
  <c r="B897" i="3"/>
  <c r="C897" i="3"/>
  <c r="B898" i="3"/>
  <c r="C898" i="3"/>
  <c r="B899" i="3"/>
  <c r="C899" i="3"/>
  <c r="B900" i="3"/>
  <c r="C900" i="3"/>
  <c r="B901" i="3"/>
  <c r="C901" i="3"/>
  <c r="B902" i="3"/>
  <c r="C902" i="3"/>
  <c r="B903" i="3"/>
  <c r="C903" i="3"/>
  <c r="B904" i="3"/>
  <c r="C904" i="3"/>
  <c r="B905" i="3"/>
  <c r="C905" i="3"/>
  <c r="B906" i="3"/>
  <c r="C906" i="3"/>
  <c r="B907" i="3"/>
  <c r="C907" i="3"/>
  <c r="B908" i="3"/>
  <c r="C908" i="3"/>
  <c r="B909" i="3"/>
  <c r="C909" i="3"/>
  <c r="B910" i="3"/>
  <c r="C910" i="3"/>
  <c r="B911" i="3"/>
  <c r="C911" i="3"/>
  <c r="B912" i="3"/>
  <c r="C912" i="3"/>
  <c r="B913" i="3"/>
  <c r="C913" i="3"/>
  <c r="B914" i="3"/>
  <c r="C914" i="3"/>
  <c r="B915" i="3"/>
  <c r="C915" i="3"/>
  <c r="B916" i="3"/>
  <c r="C916" i="3"/>
  <c r="B917" i="3"/>
  <c r="C917" i="3"/>
  <c r="B918" i="3"/>
  <c r="C918" i="3"/>
  <c r="B919" i="3"/>
  <c r="C919" i="3"/>
  <c r="B920" i="3"/>
  <c r="C920" i="3"/>
  <c r="B921" i="3"/>
  <c r="C921" i="3"/>
  <c r="B922" i="3"/>
  <c r="C922" i="3"/>
  <c r="B923" i="3"/>
  <c r="C923" i="3"/>
  <c r="B924" i="3"/>
  <c r="C924" i="3"/>
  <c r="B925" i="3"/>
  <c r="C925" i="3"/>
  <c r="B926" i="3"/>
  <c r="C926" i="3"/>
  <c r="B927" i="3"/>
  <c r="C927" i="3"/>
  <c r="B928" i="3"/>
  <c r="C928" i="3"/>
  <c r="B929" i="3"/>
  <c r="C929" i="3"/>
  <c r="B930" i="3"/>
  <c r="C930" i="3"/>
  <c r="B931" i="3"/>
  <c r="C931" i="3"/>
  <c r="B932" i="3"/>
  <c r="C932" i="3"/>
  <c r="B933" i="3"/>
  <c r="C933" i="3"/>
  <c r="B934" i="3"/>
  <c r="C934" i="3"/>
  <c r="B935" i="3"/>
  <c r="C935" i="3"/>
  <c r="B936" i="3"/>
  <c r="C936" i="3"/>
  <c r="B937" i="3"/>
  <c r="C937" i="3"/>
  <c r="B938" i="3"/>
  <c r="C938" i="3"/>
  <c r="B939" i="3"/>
  <c r="C939" i="3"/>
  <c r="B940" i="3"/>
  <c r="C940" i="3"/>
  <c r="B941" i="3"/>
  <c r="C941" i="3"/>
  <c r="B942" i="3"/>
  <c r="C942" i="3"/>
  <c r="B943" i="3"/>
  <c r="C943" i="3"/>
  <c r="B944" i="3"/>
  <c r="C944" i="3"/>
  <c r="B945" i="3"/>
  <c r="C945" i="3"/>
  <c r="B946" i="3"/>
  <c r="C946" i="3"/>
  <c r="B947" i="3"/>
  <c r="C947" i="3"/>
  <c r="B948" i="3"/>
  <c r="C948" i="3"/>
  <c r="B949" i="3"/>
  <c r="C949" i="3"/>
  <c r="B950" i="3"/>
  <c r="C950" i="3"/>
  <c r="B951" i="3"/>
  <c r="C951" i="3"/>
  <c r="B952" i="3"/>
  <c r="C952" i="3"/>
  <c r="B953" i="3"/>
  <c r="C953" i="3"/>
  <c r="B954" i="3"/>
  <c r="C954" i="3"/>
  <c r="B955" i="3"/>
  <c r="C955" i="3"/>
  <c r="B956" i="3"/>
  <c r="C956" i="3"/>
  <c r="B957" i="3"/>
  <c r="C957" i="3"/>
  <c r="B958" i="3"/>
  <c r="C958" i="3"/>
  <c r="B959" i="3"/>
  <c r="C959" i="3"/>
  <c r="B960" i="3"/>
  <c r="C960" i="3"/>
  <c r="B961" i="3"/>
  <c r="C961" i="3"/>
  <c r="B962" i="3"/>
  <c r="C962" i="3"/>
  <c r="B963" i="3"/>
  <c r="C963" i="3"/>
  <c r="B964" i="3"/>
  <c r="C964" i="3"/>
  <c r="B965" i="3"/>
  <c r="C965" i="3"/>
  <c r="B966" i="3"/>
  <c r="C966" i="3"/>
  <c r="B967" i="3"/>
  <c r="C967" i="3"/>
  <c r="B968" i="3"/>
  <c r="C968" i="3"/>
  <c r="B969" i="3"/>
  <c r="C969" i="3"/>
  <c r="B970" i="3"/>
  <c r="C970" i="3"/>
  <c r="B971" i="3"/>
  <c r="C971" i="3"/>
  <c r="B972" i="3"/>
  <c r="C972" i="3"/>
  <c r="B973" i="3"/>
  <c r="C973" i="3"/>
  <c r="B974" i="3"/>
  <c r="C974" i="3"/>
  <c r="B975" i="3"/>
  <c r="C975" i="3"/>
  <c r="B976" i="3"/>
  <c r="C976" i="3"/>
  <c r="B977" i="3"/>
  <c r="C977" i="3"/>
  <c r="G1" i="3"/>
  <c r="F1" i="3"/>
  <c r="C1" i="3"/>
  <c r="B1" i="3"/>
  <c r="N608" i="1"/>
  <c r="P608" i="1" s="1"/>
  <c r="U608" i="1" s="1"/>
  <c r="V608" i="1" s="1"/>
  <c r="J627" i="1"/>
  <c r="L627" i="1" s="1"/>
  <c r="K627" i="1"/>
  <c r="L195" i="1"/>
  <c r="L603" i="1"/>
  <c r="L970" i="1"/>
  <c r="L975" i="1"/>
  <c r="J879" i="1"/>
  <c r="K879" i="1"/>
  <c r="J479" i="1"/>
  <c r="K479" i="1"/>
  <c r="J315" i="1"/>
  <c r="K315" i="1"/>
  <c r="J167" i="1"/>
  <c r="K167" i="1"/>
  <c r="J168" i="1"/>
  <c r="K168" i="1"/>
  <c r="J169" i="1"/>
  <c r="K169" i="1"/>
  <c r="J14" i="1"/>
  <c r="K14" i="1"/>
  <c r="J24" i="1"/>
  <c r="K24" i="1"/>
  <c r="J166" i="1"/>
  <c r="K166" i="1"/>
  <c r="J123" i="1"/>
  <c r="K123" i="1"/>
  <c r="J629" i="1"/>
  <c r="K629" i="1"/>
  <c r="N48" i="1"/>
  <c r="N49" i="1"/>
  <c r="N207" i="1"/>
  <c r="N208" i="1"/>
  <c r="C6" i="2"/>
  <c r="G6" i="2" s="1"/>
  <c r="D6" i="2"/>
  <c r="C7" i="2"/>
  <c r="D7" i="2"/>
  <c r="C8" i="2"/>
  <c r="G8" i="2" s="1"/>
  <c r="D8" i="2"/>
  <c r="C9" i="2"/>
  <c r="G9" i="2" s="1"/>
  <c r="D9" i="2"/>
  <c r="C10" i="2"/>
  <c r="G10" i="2" s="1"/>
  <c r="D10" i="2"/>
  <c r="C11" i="2"/>
  <c r="D11" i="2"/>
  <c r="C12" i="2"/>
  <c r="D12" i="2"/>
  <c r="C13" i="2"/>
  <c r="G13" i="2" s="1"/>
  <c r="D13" i="2"/>
  <c r="C14" i="2"/>
  <c r="D14" i="2"/>
  <c r="C15" i="2"/>
  <c r="D15" i="2"/>
  <c r="C16" i="2"/>
  <c r="G16" i="2" s="1"/>
  <c r="D16" i="2"/>
  <c r="C17" i="2"/>
  <c r="G17" i="2" s="1"/>
  <c r="D17" i="2"/>
  <c r="C18" i="2"/>
  <c r="G18" i="2" s="1"/>
  <c r="D18" i="2"/>
  <c r="C19" i="2"/>
  <c r="D19" i="2"/>
  <c r="C20" i="2"/>
  <c r="D20" i="2"/>
  <c r="C21" i="2"/>
  <c r="G21" i="2" s="1"/>
  <c r="D21" i="2"/>
  <c r="C22" i="2"/>
  <c r="D22" i="2"/>
  <c r="C23" i="2"/>
  <c r="D23" i="2"/>
  <c r="C24" i="2"/>
  <c r="G24" i="2" s="1"/>
  <c r="D24" i="2"/>
  <c r="C25" i="2"/>
  <c r="D25" i="2"/>
  <c r="C26" i="2"/>
  <c r="G26" i="2" s="1"/>
  <c r="D26" i="2"/>
  <c r="C27" i="2"/>
  <c r="D27" i="2"/>
  <c r="C28" i="2"/>
  <c r="D28" i="2"/>
  <c r="C29" i="2"/>
  <c r="D29" i="2"/>
  <c r="C30" i="2"/>
  <c r="G30" i="2" s="1"/>
  <c r="D30" i="2"/>
  <c r="C31" i="2"/>
  <c r="D31" i="2"/>
  <c r="C32" i="2"/>
  <c r="G32" i="2" s="1"/>
  <c r="D32" i="2"/>
  <c r="C33" i="2"/>
  <c r="G33" i="2" s="1"/>
  <c r="D33" i="2"/>
  <c r="C34" i="2"/>
  <c r="G34" i="2" s="1"/>
  <c r="D34" i="2"/>
  <c r="C35" i="2"/>
  <c r="D35" i="2"/>
  <c r="C36" i="2"/>
  <c r="D36" i="2"/>
  <c r="C37" i="2"/>
  <c r="D37" i="2"/>
  <c r="C38" i="2"/>
  <c r="G38" i="2" s="1"/>
  <c r="D38" i="2"/>
  <c r="C39" i="2"/>
  <c r="D39" i="2"/>
  <c r="C40" i="2"/>
  <c r="G40" i="2" s="1"/>
  <c r="D40" i="2"/>
  <c r="C41" i="2"/>
  <c r="G41" i="2" s="1"/>
  <c r="D41" i="2"/>
  <c r="C42" i="2"/>
  <c r="G42" i="2" s="1"/>
  <c r="D42" i="2"/>
  <c r="C43" i="2"/>
  <c r="D43" i="2"/>
  <c r="C44" i="2"/>
  <c r="D44" i="2"/>
  <c r="C45" i="2"/>
  <c r="D45" i="2"/>
  <c r="C46" i="2"/>
  <c r="G46" i="2" s="1"/>
  <c r="D46" i="2"/>
  <c r="E46" i="2" s="1"/>
  <c r="C47" i="2"/>
  <c r="D47" i="2"/>
  <c r="C48" i="2"/>
  <c r="G48" i="2" s="1"/>
  <c r="D48" i="2"/>
  <c r="C49" i="2"/>
  <c r="G49" i="2" s="1"/>
  <c r="D49" i="2"/>
  <c r="C50" i="2"/>
  <c r="G50" i="2" s="1"/>
  <c r="D50" i="2"/>
  <c r="C51" i="2"/>
  <c r="D51" i="2"/>
  <c r="C52" i="2"/>
  <c r="D52" i="2"/>
  <c r="C53" i="2"/>
  <c r="D53" i="2"/>
  <c r="C54" i="2"/>
  <c r="G54" i="2" s="1"/>
  <c r="D54" i="2"/>
  <c r="E54" i="2" s="1"/>
  <c r="C55" i="2"/>
  <c r="D55" i="2"/>
  <c r="C56" i="2"/>
  <c r="D56" i="2"/>
  <c r="C57" i="2"/>
  <c r="G57" i="2" s="1"/>
  <c r="D57" i="2"/>
  <c r="C58" i="2"/>
  <c r="G58" i="2" s="1"/>
  <c r="D58" i="2"/>
  <c r="C59" i="2"/>
  <c r="D59" i="2"/>
  <c r="C60" i="2"/>
  <c r="D60" i="2"/>
  <c r="C61" i="2"/>
  <c r="D61" i="2"/>
  <c r="C62" i="2"/>
  <c r="G62" i="2" s="1"/>
  <c r="D62" i="2"/>
  <c r="E62" i="2" s="1"/>
  <c r="C63" i="2"/>
  <c r="D63" i="2"/>
  <c r="C64" i="2"/>
  <c r="D64" i="2"/>
  <c r="C65" i="2"/>
  <c r="G65" i="2" s="1"/>
  <c r="D65" i="2"/>
  <c r="E65" i="2"/>
  <c r="C66" i="2"/>
  <c r="G66" i="2" s="1"/>
  <c r="D66" i="2"/>
  <c r="C67" i="2"/>
  <c r="D67" i="2"/>
  <c r="C68" i="2"/>
  <c r="D68" i="2"/>
  <c r="C69" i="2"/>
  <c r="D69" i="2"/>
  <c r="C70" i="2"/>
  <c r="G70" i="2" s="1"/>
  <c r="D70" i="2"/>
  <c r="C71" i="2"/>
  <c r="D71" i="2"/>
  <c r="C72" i="2"/>
  <c r="D72" i="2"/>
  <c r="C73" i="2"/>
  <c r="G73" i="2" s="1"/>
  <c r="D73" i="2"/>
  <c r="E73" i="2"/>
  <c r="C74" i="2"/>
  <c r="G74" i="2" s="1"/>
  <c r="D74" i="2"/>
  <c r="C75" i="2"/>
  <c r="D75" i="2"/>
  <c r="C76" i="2"/>
  <c r="D76" i="2"/>
  <c r="C77" i="2"/>
  <c r="D77" i="2"/>
  <c r="C78" i="2"/>
  <c r="G78" i="2" s="1"/>
  <c r="D78" i="2"/>
  <c r="C79" i="2"/>
  <c r="D79" i="2"/>
  <c r="C80" i="2"/>
  <c r="D80" i="2"/>
  <c r="C81" i="2"/>
  <c r="G81" i="2" s="1"/>
  <c r="D81" i="2"/>
  <c r="C82" i="2"/>
  <c r="G82" i="2" s="1"/>
  <c r="D82" i="2"/>
  <c r="C83" i="2"/>
  <c r="D83" i="2"/>
  <c r="C84" i="2"/>
  <c r="D84" i="2"/>
  <c r="C85" i="2"/>
  <c r="D85" i="2"/>
  <c r="C86" i="2"/>
  <c r="G86" i="2" s="1"/>
  <c r="D86" i="2"/>
  <c r="C87" i="2"/>
  <c r="D87" i="2"/>
  <c r="C88" i="2"/>
  <c r="D88" i="2"/>
  <c r="C89" i="2"/>
  <c r="G89" i="2" s="1"/>
  <c r="D89" i="2"/>
  <c r="C90" i="2"/>
  <c r="G90" i="2" s="1"/>
  <c r="D90" i="2"/>
  <c r="C91" i="2"/>
  <c r="D91" i="2"/>
  <c r="C92" i="2"/>
  <c r="D92" i="2"/>
  <c r="C93" i="2"/>
  <c r="D93" i="2"/>
  <c r="C94" i="2"/>
  <c r="G94" i="2" s="1"/>
  <c r="D94" i="2"/>
  <c r="C95" i="2"/>
  <c r="D95" i="2"/>
  <c r="C96" i="2"/>
  <c r="D96" i="2"/>
  <c r="C97" i="2"/>
  <c r="G97" i="2" s="1"/>
  <c r="D97" i="2"/>
  <c r="C98" i="2"/>
  <c r="G98" i="2" s="1"/>
  <c r="D98" i="2"/>
  <c r="C99" i="2"/>
  <c r="D99" i="2"/>
  <c r="C100" i="2"/>
  <c r="D100" i="2"/>
  <c r="C101" i="2"/>
  <c r="D101" i="2"/>
  <c r="C102" i="2"/>
  <c r="G102" i="2" s="1"/>
  <c r="D102" i="2"/>
  <c r="C103" i="2"/>
  <c r="D103" i="2"/>
  <c r="C104" i="2"/>
  <c r="D104" i="2"/>
  <c r="C105" i="2"/>
  <c r="G105" i="2" s="1"/>
  <c r="D105" i="2"/>
  <c r="C106" i="2"/>
  <c r="G106" i="2" s="1"/>
  <c r="D106" i="2"/>
  <c r="C107" i="2"/>
  <c r="D107" i="2"/>
  <c r="C108" i="2"/>
  <c r="D108" i="2"/>
  <c r="C109" i="2"/>
  <c r="D109" i="2"/>
  <c r="C110" i="2"/>
  <c r="G110" i="2" s="1"/>
  <c r="D110" i="2"/>
  <c r="E110" i="2" s="1"/>
  <c r="C111" i="2"/>
  <c r="D111" i="2"/>
  <c r="C112" i="2"/>
  <c r="D112" i="2"/>
  <c r="C113" i="2"/>
  <c r="G113" i="2" s="1"/>
  <c r="D113" i="2"/>
  <c r="C114" i="2"/>
  <c r="G114" i="2" s="1"/>
  <c r="D114" i="2"/>
  <c r="C115" i="2"/>
  <c r="D115" i="2"/>
  <c r="C116" i="2"/>
  <c r="D116" i="2"/>
  <c r="C117" i="2"/>
  <c r="D117" i="2"/>
  <c r="C118" i="2"/>
  <c r="G118" i="2" s="1"/>
  <c r="D118" i="2"/>
  <c r="C119" i="2"/>
  <c r="D119" i="2"/>
  <c r="C120" i="2"/>
  <c r="D120" i="2"/>
  <c r="C121" i="2"/>
  <c r="G121" i="2" s="1"/>
  <c r="D121" i="2"/>
  <c r="C122" i="2"/>
  <c r="D122" i="2"/>
  <c r="C123" i="2"/>
  <c r="D123" i="2"/>
  <c r="C124" i="2"/>
  <c r="D124" i="2"/>
  <c r="C125" i="2"/>
  <c r="G125" i="2" s="1"/>
  <c r="D125" i="2"/>
  <c r="E125" i="2" s="1"/>
  <c r="C126" i="2"/>
  <c r="G126" i="2" s="1"/>
  <c r="D126" i="2"/>
  <c r="C127" i="2"/>
  <c r="D127" i="2"/>
  <c r="C128" i="2"/>
  <c r="D128" i="2"/>
  <c r="C129" i="2"/>
  <c r="G129" i="2" s="1"/>
  <c r="D129" i="2"/>
  <c r="C130" i="2"/>
  <c r="D130" i="2"/>
  <c r="C131" i="2"/>
  <c r="D131" i="2"/>
  <c r="C132" i="2"/>
  <c r="D132" i="2"/>
  <c r="C133" i="2"/>
  <c r="G133" i="2" s="1"/>
  <c r="D133" i="2"/>
  <c r="E133" i="2" s="1"/>
  <c r="C134" i="2"/>
  <c r="G134" i="2" s="1"/>
  <c r="D134" i="2"/>
  <c r="C135" i="2"/>
  <c r="D135" i="2"/>
  <c r="C136" i="2"/>
  <c r="D136" i="2"/>
  <c r="C137" i="2"/>
  <c r="G137" i="2" s="1"/>
  <c r="D137" i="2"/>
  <c r="C138" i="2"/>
  <c r="D138" i="2"/>
  <c r="C139" i="2"/>
  <c r="D139" i="2"/>
  <c r="C140" i="2"/>
  <c r="G140" i="2" s="1"/>
  <c r="D140" i="2"/>
  <c r="C141" i="2"/>
  <c r="G141" i="2" s="1"/>
  <c r="D141" i="2"/>
  <c r="E141" i="2" s="1"/>
  <c r="C142" i="2"/>
  <c r="G142" i="2" s="1"/>
  <c r="D142" i="2"/>
  <c r="C143" i="2"/>
  <c r="D143" i="2"/>
  <c r="C144" i="2"/>
  <c r="D144" i="2"/>
  <c r="C145" i="2"/>
  <c r="G145" i="2" s="1"/>
  <c r="D145" i="2"/>
  <c r="C146" i="2"/>
  <c r="D146" i="2"/>
  <c r="C147" i="2"/>
  <c r="D147" i="2"/>
  <c r="C148" i="2"/>
  <c r="D148" i="2"/>
  <c r="C149" i="2"/>
  <c r="G149" i="2" s="1"/>
  <c r="D149" i="2"/>
  <c r="C150" i="2"/>
  <c r="G150" i="2" s="1"/>
  <c r="D150" i="2"/>
  <c r="E150" i="2"/>
  <c r="C151" i="2"/>
  <c r="D151" i="2"/>
  <c r="C152" i="2"/>
  <c r="D152" i="2"/>
  <c r="C153" i="2"/>
  <c r="G153" i="2" s="1"/>
  <c r="D153" i="2"/>
  <c r="C154" i="2"/>
  <c r="D154" i="2"/>
  <c r="C155" i="2"/>
  <c r="D155" i="2"/>
  <c r="C156" i="2"/>
  <c r="D156" i="2"/>
  <c r="C157" i="2"/>
  <c r="G157" i="2" s="1"/>
  <c r="D157" i="2"/>
  <c r="C158" i="2"/>
  <c r="G158" i="2" s="1"/>
  <c r="D158" i="2"/>
  <c r="C159" i="2"/>
  <c r="D159" i="2"/>
  <c r="C160" i="2"/>
  <c r="D160" i="2"/>
  <c r="C161" i="2"/>
  <c r="G161" i="2" s="1"/>
  <c r="D161" i="2"/>
  <c r="C162" i="2"/>
  <c r="D162" i="2"/>
  <c r="C163" i="2"/>
  <c r="D163" i="2"/>
  <c r="C164" i="2"/>
  <c r="D164" i="2"/>
  <c r="C165" i="2"/>
  <c r="G165" i="2" s="1"/>
  <c r="D165" i="2"/>
  <c r="C166" i="2"/>
  <c r="G166" i="2" s="1"/>
  <c r="D166" i="2"/>
  <c r="C167" i="2"/>
  <c r="D167" i="2"/>
  <c r="C168" i="2"/>
  <c r="D168" i="2"/>
  <c r="C169" i="2"/>
  <c r="G169" i="2" s="1"/>
  <c r="D169" i="2"/>
  <c r="C170" i="2"/>
  <c r="D170" i="2"/>
  <c r="C171" i="2"/>
  <c r="D171" i="2"/>
  <c r="C172" i="2"/>
  <c r="D172" i="2"/>
  <c r="C173" i="2"/>
  <c r="G173" i="2" s="1"/>
  <c r="D173" i="2"/>
  <c r="C174" i="2"/>
  <c r="G174" i="2" s="1"/>
  <c r="D174" i="2"/>
  <c r="E174" i="2"/>
  <c r="C175" i="2"/>
  <c r="D175" i="2"/>
  <c r="C176" i="2"/>
  <c r="D176" i="2"/>
  <c r="C177" i="2"/>
  <c r="G177" i="2" s="1"/>
  <c r="D177" i="2"/>
  <c r="C178" i="2"/>
  <c r="D178" i="2"/>
  <c r="C179" i="2"/>
  <c r="D179" i="2"/>
  <c r="C180" i="2"/>
  <c r="D180" i="2"/>
  <c r="C181" i="2"/>
  <c r="G181" i="2" s="1"/>
  <c r="D181" i="2"/>
  <c r="C182" i="2"/>
  <c r="G182" i="2" s="1"/>
  <c r="D182" i="2"/>
  <c r="C183" i="2"/>
  <c r="D183" i="2"/>
  <c r="C184" i="2"/>
  <c r="D184" i="2"/>
  <c r="C185" i="2"/>
  <c r="G185" i="2" s="1"/>
  <c r="D185" i="2"/>
  <c r="C186" i="2"/>
  <c r="D186" i="2"/>
  <c r="C187" i="2"/>
  <c r="D187" i="2"/>
  <c r="C188" i="2"/>
  <c r="D188" i="2"/>
  <c r="C189" i="2"/>
  <c r="G189" i="2" s="1"/>
  <c r="D189" i="2"/>
  <c r="E189" i="2" s="1"/>
  <c r="C190" i="2"/>
  <c r="G190" i="2" s="1"/>
  <c r="D190" i="2"/>
  <c r="C191" i="2"/>
  <c r="D191" i="2"/>
  <c r="C192" i="2"/>
  <c r="D192" i="2"/>
  <c r="C193" i="2"/>
  <c r="G193" i="2" s="1"/>
  <c r="D193" i="2"/>
  <c r="C194" i="2"/>
  <c r="D194" i="2"/>
  <c r="C195" i="2"/>
  <c r="D195" i="2"/>
  <c r="C196" i="2"/>
  <c r="D196" i="2"/>
  <c r="C197" i="2"/>
  <c r="G197" i="2" s="1"/>
  <c r="D197" i="2"/>
  <c r="E197" i="2" s="1"/>
  <c r="C198" i="2"/>
  <c r="G198" i="2" s="1"/>
  <c r="D198" i="2"/>
  <c r="C199" i="2"/>
  <c r="D199" i="2"/>
  <c r="C200" i="2"/>
  <c r="D200" i="2"/>
  <c r="C201" i="2"/>
  <c r="G201" i="2" s="1"/>
  <c r="D201" i="2"/>
  <c r="C202" i="2"/>
  <c r="D202" i="2"/>
  <c r="C203" i="2"/>
  <c r="D203" i="2"/>
  <c r="C204" i="2"/>
  <c r="D204" i="2"/>
  <c r="C205" i="2"/>
  <c r="G205" i="2" s="1"/>
  <c r="D205" i="2"/>
  <c r="E205" i="2" s="1"/>
  <c r="C206" i="2"/>
  <c r="G206" i="2" s="1"/>
  <c r="D206" i="2"/>
  <c r="C207" i="2"/>
  <c r="D207" i="2"/>
  <c r="C208" i="2"/>
  <c r="D208" i="2"/>
  <c r="C209" i="2"/>
  <c r="G209" i="2" s="1"/>
  <c r="D209" i="2"/>
  <c r="C210" i="2"/>
  <c r="D210" i="2"/>
  <c r="C211" i="2"/>
  <c r="D211" i="2"/>
  <c r="C212" i="2"/>
  <c r="D212" i="2"/>
  <c r="C213" i="2"/>
  <c r="G213" i="2" s="1"/>
  <c r="D213" i="2"/>
  <c r="C214" i="2"/>
  <c r="G214" i="2" s="1"/>
  <c r="D214" i="2"/>
  <c r="E214" i="2"/>
  <c r="C215" i="2"/>
  <c r="D215" i="2"/>
  <c r="C216" i="2"/>
  <c r="D216" i="2"/>
  <c r="C217" i="2"/>
  <c r="G217" i="2" s="1"/>
  <c r="D217" i="2"/>
  <c r="C218" i="2"/>
  <c r="D218" i="2"/>
  <c r="C219" i="2"/>
  <c r="D219" i="2"/>
  <c r="C220" i="2"/>
  <c r="D220" i="2"/>
  <c r="C221" i="2"/>
  <c r="G221" i="2" s="1"/>
  <c r="D221" i="2"/>
  <c r="C222" i="2"/>
  <c r="G222" i="2" s="1"/>
  <c r="D222" i="2"/>
  <c r="C223" i="2"/>
  <c r="D223" i="2"/>
  <c r="C224" i="2"/>
  <c r="D224" i="2"/>
  <c r="C225" i="2"/>
  <c r="G225" i="2" s="1"/>
  <c r="D225" i="2"/>
  <c r="C226" i="2"/>
  <c r="D226" i="2"/>
  <c r="C227" i="2"/>
  <c r="D227" i="2"/>
  <c r="C228" i="2"/>
  <c r="D228" i="2"/>
  <c r="C229" i="2"/>
  <c r="G229" i="2" s="1"/>
  <c r="D229" i="2"/>
  <c r="C230" i="2"/>
  <c r="G230" i="2" s="1"/>
  <c r="D230" i="2"/>
  <c r="C231" i="2"/>
  <c r="D231" i="2"/>
  <c r="C232" i="2"/>
  <c r="D232" i="2"/>
  <c r="C233" i="2"/>
  <c r="G233" i="2" s="1"/>
  <c r="D233" i="2"/>
  <c r="C234" i="2"/>
  <c r="D234" i="2"/>
  <c r="C235" i="2"/>
  <c r="D235" i="2"/>
  <c r="C236" i="2"/>
  <c r="D236" i="2"/>
  <c r="C237" i="2"/>
  <c r="G237" i="2" s="1"/>
  <c r="D237" i="2"/>
  <c r="C238" i="2"/>
  <c r="G238" i="2" s="1"/>
  <c r="D238" i="2"/>
  <c r="E238" i="2"/>
  <c r="C239" i="2"/>
  <c r="D239" i="2"/>
  <c r="C240" i="2"/>
  <c r="D240" i="2"/>
  <c r="C241" i="2"/>
  <c r="G241" i="2" s="1"/>
  <c r="D241" i="2"/>
  <c r="C242" i="2"/>
  <c r="D242" i="2"/>
  <c r="C243" i="2"/>
  <c r="D243" i="2"/>
  <c r="C244" i="2"/>
  <c r="D244" i="2"/>
  <c r="C245" i="2"/>
  <c r="G245" i="2" s="1"/>
  <c r="D245" i="2"/>
  <c r="C246" i="2"/>
  <c r="G246" i="2" s="1"/>
  <c r="D246" i="2"/>
  <c r="C247" i="2"/>
  <c r="D247" i="2"/>
  <c r="C248" i="2"/>
  <c r="D248" i="2"/>
  <c r="C249" i="2"/>
  <c r="G249" i="2" s="1"/>
  <c r="D249" i="2"/>
  <c r="C250" i="2"/>
  <c r="D250" i="2"/>
  <c r="C251" i="2"/>
  <c r="D251" i="2"/>
  <c r="C252" i="2"/>
  <c r="D252" i="2"/>
  <c r="C253" i="2"/>
  <c r="G253" i="2" s="1"/>
  <c r="D253" i="2"/>
  <c r="E253" i="2" s="1"/>
  <c r="C254" i="2"/>
  <c r="G254" i="2" s="1"/>
  <c r="D254" i="2"/>
  <c r="C255" i="2"/>
  <c r="D255" i="2"/>
  <c r="C256" i="2"/>
  <c r="D256" i="2"/>
  <c r="C257" i="2"/>
  <c r="G257" i="2" s="1"/>
  <c r="D257" i="2"/>
  <c r="C258" i="2"/>
  <c r="D258" i="2"/>
  <c r="C259" i="2"/>
  <c r="D259" i="2"/>
  <c r="C260" i="2"/>
  <c r="D260" i="2"/>
  <c r="C261" i="2"/>
  <c r="G261" i="2" s="1"/>
  <c r="D261" i="2"/>
  <c r="E261" i="2" s="1"/>
  <c r="C262" i="2"/>
  <c r="G262" i="2" s="1"/>
  <c r="D262" i="2"/>
  <c r="C263" i="2"/>
  <c r="D263" i="2"/>
  <c r="C264" i="2"/>
  <c r="D264" i="2"/>
  <c r="C265" i="2"/>
  <c r="G265" i="2" s="1"/>
  <c r="D265" i="2"/>
  <c r="C266" i="2"/>
  <c r="D266" i="2"/>
  <c r="C267" i="2"/>
  <c r="D267" i="2"/>
  <c r="C268" i="2"/>
  <c r="D268" i="2"/>
  <c r="C269" i="2"/>
  <c r="G269" i="2" s="1"/>
  <c r="D269" i="2"/>
  <c r="E269" i="2" s="1"/>
  <c r="C270" i="2"/>
  <c r="G270" i="2" s="1"/>
  <c r="D270" i="2"/>
  <c r="C271" i="2"/>
  <c r="D271" i="2"/>
  <c r="C272" i="2"/>
  <c r="D272" i="2"/>
  <c r="C273" i="2"/>
  <c r="G273" i="2" s="1"/>
  <c r="D273" i="2"/>
  <c r="C274" i="2"/>
  <c r="D274" i="2"/>
  <c r="C275" i="2"/>
  <c r="D275" i="2"/>
  <c r="C276" i="2"/>
  <c r="D276" i="2"/>
  <c r="C277" i="2"/>
  <c r="G277" i="2" s="1"/>
  <c r="D277" i="2"/>
  <c r="C278" i="2"/>
  <c r="G278" i="2" s="1"/>
  <c r="D278" i="2"/>
  <c r="E278" i="2"/>
  <c r="C279" i="2"/>
  <c r="D279" i="2"/>
  <c r="C280" i="2"/>
  <c r="D280" i="2"/>
  <c r="C281" i="2"/>
  <c r="G281" i="2" s="1"/>
  <c r="D281" i="2"/>
  <c r="C282" i="2"/>
  <c r="D282" i="2"/>
  <c r="C283" i="2"/>
  <c r="D283" i="2"/>
  <c r="C284" i="2"/>
  <c r="D284" i="2"/>
  <c r="C285" i="2"/>
  <c r="G285" i="2" s="1"/>
  <c r="D285" i="2"/>
  <c r="C286" i="2"/>
  <c r="G286" i="2" s="1"/>
  <c r="D286" i="2"/>
  <c r="C287" i="2"/>
  <c r="D287" i="2"/>
  <c r="C288" i="2"/>
  <c r="D288" i="2"/>
  <c r="C289" i="2"/>
  <c r="G289" i="2" s="1"/>
  <c r="D289" i="2"/>
  <c r="C290" i="2"/>
  <c r="D290" i="2"/>
  <c r="C291" i="2"/>
  <c r="D291" i="2"/>
  <c r="C292" i="2"/>
  <c r="D292" i="2"/>
  <c r="C293" i="2"/>
  <c r="G293" i="2" s="1"/>
  <c r="D293" i="2"/>
  <c r="C294" i="2"/>
  <c r="G294" i="2" s="1"/>
  <c r="D294" i="2"/>
  <c r="C295" i="2"/>
  <c r="D295" i="2"/>
  <c r="C296" i="2"/>
  <c r="D296" i="2"/>
  <c r="C297" i="2"/>
  <c r="G297" i="2" s="1"/>
  <c r="D297" i="2"/>
  <c r="C298" i="2"/>
  <c r="D298" i="2"/>
  <c r="C299" i="2"/>
  <c r="D299" i="2"/>
  <c r="C300" i="2"/>
  <c r="D300" i="2"/>
  <c r="C301" i="2"/>
  <c r="G301" i="2" s="1"/>
  <c r="D301" i="2"/>
  <c r="C302" i="2"/>
  <c r="G302" i="2" s="1"/>
  <c r="D302" i="2"/>
  <c r="E302" i="2"/>
  <c r="C303" i="2"/>
  <c r="D303" i="2"/>
  <c r="C304" i="2"/>
  <c r="D304" i="2"/>
  <c r="C305" i="2"/>
  <c r="G305" i="2" s="1"/>
  <c r="D305" i="2"/>
  <c r="C306" i="2"/>
  <c r="D306" i="2"/>
  <c r="C307" i="2"/>
  <c r="D307" i="2"/>
  <c r="C308" i="2"/>
  <c r="D308" i="2"/>
  <c r="C309" i="2"/>
  <c r="G309" i="2" s="1"/>
  <c r="D309" i="2"/>
  <c r="C310" i="2"/>
  <c r="G310" i="2" s="1"/>
  <c r="D310" i="2"/>
  <c r="C311" i="2"/>
  <c r="D311" i="2"/>
  <c r="C312" i="2"/>
  <c r="D312" i="2"/>
  <c r="C313" i="2"/>
  <c r="G313" i="2" s="1"/>
  <c r="D313" i="2"/>
  <c r="C314" i="2"/>
  <c r="D314" i="2"/>
  <c r="C315" i="2"/>
  <c r="D315" i="2"/>
  <c r="C316" i="2"/>
  <c r="D316" i="2"/>
  <c r="C317" i="2"/>
  <c r="G317" i="2" s="1"/>
  <c r="D317" i="2"/>
  <c r="E317" i="2" s="1"/>
  <c r="C318" i="2"/>
  <c r="G318" i="2" s="1"/>
  <c r="D318" i="2"/>
  <c r="C319" i="2"/>
  <c r="D319" i="2"/>
  <c r="C320" i="2"/>
  <c r="D320" i="2"/>
  <c r="C321" i="2"/>
  <c r="G321" i="2" s="1"/>
  <c r="D321" i="2"/>
  <c r="C322" i="2"/>
  <c r="D322" i="2"/>
  <c r="C323" i="2"/>
  <c r="D323" i="2"/>
  <c r="C324" i="2"/>
  <c r="D324" i="2"/>
  <c r="C325" i="2"/>
  <c r="G325" i="2" s="1"/>
  <c r="D325" i="2"/>
  <c r="E325" i="2"/>
  <c r="C326" i="2"/>
  <c r="G326" i="2" s="1"/>
  <c r="D326" i="2"/>
  <c r="C327" i="2"/>
  <c r="D327" i="2"/>
  <c r="C328" i="2"/>
  <c r="D328" i="2"/>
  <c r="C329" i="2"/>
  <c r="D329" i="2"/>
  <c r="C330" i="2"/>
  <c r="D330" i="2"/>
  <c r="C331" i="2"/>
  <c r="D331" i="2"/>
  <c r="C332" i="2"/>
  <c r="D332" i="2"/>
  <c r="C333" i="2"/>
  <c r="G333" i="2" s="1"/>
  <c r="D333" i="2"/>
  <c r="C334" i="2"/>
  <c r="G334" i="2" s="1"/>
  <c r="D334" i="2"/>
  <c r="C335" i="2"/>
  <c r="D335" i="2"/>
  <c r="C336" i="2"/>
  <c r="D336" i="2"/>
  <c r="C337" i="2"/>
  <c r="D337" i="2"/>
  <c r="C338" i="2"/>
  <c r="D338" i="2"/>
  <c r="C339" i="2"/>
  <c r="D339" i="2"/>
  <c r="C340" i="2"/>
  <c r="D340" i="2"/>
  <c r="C341" i="2"/>
  <c r="G341" i="2" s="1"/>
  <c r="D341" i="2"/>
  <c r="C342" i="2"/>
  <c r="G342" i="2" s="1"/>
  <c r="D342" i="2"/>
  <c r="C343" i="2"/>
  <c r="D343" i="2"/>
  <c r="C344" i="2"/>
  <c r="G344" i="2" s="1"/>
  <c r="D344" i="2"/>
  <c r="C345" i="2"/>
  <c r="G345" i="2" s="1"/>
  <c r="D345" i="2"/>
  <c r="C346" i="2"/>
  <c r="D346" i="2"/>
  <c r="C347" i="2"/>
  <c r="G347" i="2" s="1"/>
  <c r="D347" i="2"/>
  <c r="C348" i="2"/>
  <c r="D348" i="2"/>
  <c r="C349" i="2"/>
  <c r="G349" i="2" s="1"/>
  <c r="D349" i="2"/>
  <c r="C350" i="2"/>
  <c r="D350" i="2"/>
  <c r="C351" i="2"/>
  <c r="D351" i="2"/>
  <c r="C352" i="2"/>
  <c r="D352" i="2"/>
  <c r="C353" i="2"/>
  <c r="G353" i="2" s="1"/>
  <c r="D353" i="2"/>
  <c r="C354" i="2"/>
  <c r="D354" i="2"/>
  <c r="C355" i="2"/>
  <c r="G355" i="2" s="1"/>
  <c r="D355" i="2"/>
  <c r="C356" i="2"/>
  <c r="G356" i="2" s="1"/>
  <c r="D356" i="2"/>
  <c r="E356" i="2"/>
  <c r="C357" i="2"/>
  <c r="G357" i="2" s="1"/>
  <c r="D357" i="2"/>
  <c r="C358" i="2"/>
  <c r="D358" i="2"/>
  <c r="C359" i="2"/>
  <c r="D359" i="2"/>
  <c r="C360" i="2"/>
  <c r="G360" i="2" s="1"/>
  <c r="D360" i="2"/>
  <c r="E360" i="2" s="1"/>
  <c r="C361" i="2"/>
  <c r="G361" i="2" s="1"/>
  <c r="D361" i="2"/>
  <c r="C362" i="2"/>
  <c r="D362" i="2"/>
  <c r="C363" i="2"/>
  <c r="G363" i="2" s="1"/>
  <c r="D363" i="2"/>
  <c r="C364" i="2"/>
  <c r="D364" i="2"/>
  <c r="C365" i="2"/>
  <c r="G365" i="2" s="1"/>
  <c r="D365" i="2"/>
  <c r="C366" i="2"/>
  <c r="D366" i="2"/>
  <c r="C367" i="2"/>
  <c r="D367" i="2"/>
  <c r="C368" i="2"/>
  <c r="D368" i="2"/>
  <c r="C369" i="2"/>
  <c r="G369" i="2" s="1"/>
  <c r="D369" i="2"/>
  <c r="C370" i="2"/>
  <c r="D370" i="2"/>
  <c r="C371" i="2"/>
  <c r="G371" i="2" s="1"/>
  <c r="D371" i="2"/>
  <c r="C372" i="2"/>
  <c r="G372" i="2" s="1"/>
  <c r="D372" i="2"/>
  <c r="E372" i="2"/>
  <c r="C373" i="2"/>
  <c r="G373" i="2" s="1"/>
  <c r="D373" i="2"/>
  <c r="C374" i="2"/>
  <c r="D374" i="2"/>
  <c r="C375" i="2"/>
  <c r="D375" i="2"/>
  <c r="C376" i="2"/>
  <c r="G376" i="2" s="1"/>
  <c r="D376" i="2"/>
  <c r="C377" i="2"/>
  <c r="G377" i="2" s="1"/>
  <c r="D377" i="2"/>
  <c r="C378" i="2"/>
  <c r="D378" i="2"/>
  <c r="C379" i="2"/>
  <c r="G379" i="2" s="1"/>
  <c r="D379" i="2"/>
  <c r="C380" i="2"/>
  <c r="D380" i="2"/>
  <c r="C381" i="2"/>
  <c r="G381" i="2" s="1"/>
  <c r="D381" i="2"/>
  <c r="C382" i="2"/>
  <c r="D382" i="2"/>
  <c r="C385" i="2"/>
  <c r="G385" i="2" s="1"/>
  <c r="D385" i="2"/>
  <c r="C386" i="2"/>
  <c r="D386" i="2"/>
  <c r="C387" i="2"/>
  <c r="D387" i="2"/>
  <c r="C388" i="2"/>
  <c r="D388" i="2"/>
  <c r="C389" i="2"/>
  <c r="G389" i="2" s="1"/>
  <c r="D389" i="2"/>
  <c r="C390" i="2"/>
  <c r="D390" i="2"/>
  <c r="C391" i="2"/>
  <c r="G391" i="2" s="1"/>
  <c r="D391" i="2"/>
  <c r="C392" i="2"/>
  <c r="G392" i="2" s="1"/>
  <c r="D392" i="2"/>
  <c r="C393" i="2"/>
  <c r="G393" i="2" s="1"/>
  <c r="D393" i="2"/>
  <c r="C394" i="2"/>
  <c r="D394" i="2"/>
  <c r="C395" i="2"/>
  <c r="D395" i="2"/>
  <c r="C396" i="2"/>
  <c r="G396" i="2" s="1"/>
  <c r="D396" i="2"/>
  <c r="C397" i="2"/>
  <c r="G397" i="2" s="1"/>
  <c r="D397" i="2"/>
  <c r="C398" i="2"/>
  <c r="D398" i="2"/>
  <c r="C399" i="2"/>
  <c r="G399" i="2" s="1"/>
  <c r="D399" i="2"/>
  <c r="C400" i="2"/>
  <c r="D400" i="2"/>
  <c r="C401" i="2"/>
  <c r="G401" i="2" s="1"/>
  <c r="D401" i="2"/>
  <c r="C402" i="2"/>
  <c r="D402" i="2"/>
  <c r="C403" i="2"/>
  <c r="G403" i="2" s="1"/>
  <c r="D403" i="2"/>
  <c r="C404" i="2"/>
  <c r="D404" i="2"/>
  <c r="C405" i="2"/>
  <c r="D405" i="2"/>
  <c r="C406" i="2"/>
  <c r="D406" i="2"/>
  <c r="C407" i="2"/>
  <c r="G407" i="2" s="1"/>
  <c r="D407" i="2"/>
  <c r="C408" i="2"/>
  <c r="G408" i="2" s="1"/>
  <c r="D408" i="2"/>
  <c r="C409" i="2"/>
  <c r="D409" i="2"/>
  <c r="C410" i="2"/>
  <c r="D410" i="2"/>
  <c r="C411" i="2"/>
  <c r="G411" i="2" s="1"/>
  <c r="D411" i="2"/>
  <c r="C412" i="2"/>
  <c r="G412" i="2" s="1"/>
  <c r="D412" i="2"/>
  <c r="C413" i="2"/>
  <c r="D413" i="2"/>
  <c r="C414" i="2"/>
  <c r="D414" i="2"/>
  <c r="C415" i="2"/>
  <c r="G415" i="2" s="1"/>
  <c r="D415" i="2"/>
  <c r="C416" i="2"/>
  <c r="D416" i="2"/>
  <c r="C417" i="2"/>
  <c r="D417" i="2"/>
  <c r="C418" i="2"/>
  <c r="D418" i="2"/>
  <c r="C419" i="2"/>
  <c r="G419" i="2" s="1"/>
  <c r="D419" i="2"/>
  <c r="C420" i="2"/>
  <c r="G420" i="2" s="1"/>
  <c r="D420" i="2"/>
  <c r="C421" i="2"/>
  <c r="D421" i="2"/>
  <c r="C422" i="2"/>
  <c r="D422" i="2"/>
  <c r="C423" i="2"/>
  <c r="G423" i="2" s="1"/>
  <c r="D423" i="2"/>
  <c r="C424" i="2"/>
  <c r="D424" i="2"/>
  <c r="C425" i="2"/>
  <c r="D425" i="2"/>
  <c r="C426" i="2"/>
  <c r="D426" i="2"/>
  <c r="C427" i="2"/>
  <c r="G427" i="2" s="1"/>
  <c r="D427" i="2"/>
  <c r="C428" i="2"/>
  <c r="G428" i="2" s="1"/>
  <c r="D428" i="2"/>
  <c r="C429" i="2"/>
  <c r="D429" i="2"/>
  <c r="C430" i="2"/>
  <c r="D430" i="2"/>
  <c r="C431" i="2"/>
  <c r="G431" i="2" s="1"/>
  <c r="D431" i="2"/>
  <c r="C432" i="2"/>
  <c r="G432" i="2" s="1"/>
  <c r="D432" i="2"/>
  <c r="C433" i="2"/>
  <c r="D433" i="2"/>
  <c r="C434" i="2"/>
  <c r="D434" i="2"/>
  <c r="C435" i="2"/>
  <c r="G435" i="2" s="1"/>
  <c r="D435" i="2"/>
  <c r="E435" i="2" s="1"/>
  <c r="C436" i="2"/>
  <c r="D436" i="2"/>
  <c r="C437" i="2"/>
  <c r="D437" i="2"/>
  <c r="C438" i="2"/>
  <c r="D438" i="2"/>
  <c r="C439" i="2"/>
  <c r="G439" i="2" s="1"/>
  <c r="D439" i="2"/>
  <c r="E439" i="2" s="1"/>
  <c r="C440" i="2"/>
  <c r="D440" i="2"/>
  <c r="C441" i="2"/>
  <c r="D441" i="2"/>
  <c r="C442" i="2"/>
  <c r="D442" i="2"/>
  <c r="C443" i="2"/>
  <c r="G443" i="2" s="1"/>
  <c r="D443" i="2"/>
  <c r="E443" i="2" s="1"/>
  <c r="C444" i="2"/>
  <c r="G444" i="2" s="1"/>
  <c r="D444" i="2"/>
  <c r="C445" i="2"/>
  <c r="D445" i="2"/>
  <c r="C446" i="2"/>
  <c r="D446" i="2"/>
  <c r="C447" i="2"/>
  <c r="G447" i="2" s="1"/>
  <c r="D447" i="2"/>
  <c r="C448" i="2"/>
  <c r="G448" i="2" s="1"/>
  <c r="D448" i="2"/>
  <c r="C449" i="2"/>
  <c r="D449" i="2"/>
  <c r="C450" i="2"/>
  <c r="D450" i="2"/>
  <c r="C451" i="2"/>
  <c r="G451" i="2" s="1"/>
  <c r="D451" i="2"/>
  <c r="E451" i="2" s="1"/>
  <c r="C452" i="2"/>
  <c r="D452" i="2"/>
  <c r="C453" i="2"/>
  <c r="D453" i="2"/>
  <c r="C454" i="2"/>
  <c r="D454" i="2"/>
  <c r="C455" i="2"/>
  <c r="G455" i="2" s="1"/>
  <c r="D455" i="2"/>
  <c r="E455" i="2" s="1"/>
  <c r="C456" i="2"/>
  <c r="D456" i="2"/>
  <c r="C457" i="2"/>
  <c r="D457" i="2"/>
  <c r="C458" i="2"/>
  <c r="D458" i="2"/>
  <c r="C459" i="2"/>
  <c r="G459" i="2" s="1"/>
  <c r="D459" i="2"/>
  <c r="C460" i="2"/>
  <c r="G460" i="2" s="1"/>
  <c r="D460" i="2"/>
  <c r="E460" i="2"/>
  <c r="C461" i="2"/>
  <c r="D461" i="2"/>
  <c r="C462" i="2"/>
  <c r="D462" i="2"/>
  <c r="C463" i="2"/>
  <c r="G463" i="2" s="1"/>
  <c r="D463" i="2"/>
  <c r="C464" i="2"/>
  <c r="G464" i="2" s="1"/>
  <c r="D464" i="2"/>
  <c r="E464" i="2" s="1"/>
  <c r="C465" i="2"/>
  <c r="D465" i="2"/>
  <c r="C466" i="2"/>
  <c r="D466" i="2"/>
  <c r="C467" i="2"/>
  <c r="G467" i="2" s="1"/>
  <c r="D467" i="2"/>
  <c r="C468" i="2"/>
  <c r="D468" i="2"/>
  <c r="C469" i="2"/>
  <c r="D469" i="2"/>
  <c r="C470" i="2"/>
  <c r="D470" i="2"/>
  <c r="C471" i="2"/>
  <c r="G471" i="2" s="1"/>
  <c r="D471" i="2"/>
  <c r="C472" i="2"/>
  <c r="D472" i="2"/>
  <c r="C473" i="2"/>
  <c r="D473" i="2"/>
  <c r="C474" i="2"/>
  <c r="D474" i="2"/>
  <c r="C475" i="2"/>
  <c r="G475" i="2" s="1"/>
  <c r="D475" i="2"/>
  <c r="C476" i="2"/>
  <c r="G476" i="2" s="1"/>
  <c r="D476" i="2"/>
  <c r="E476" i="2"/>
  <c r="C477" i="2"/>
  <c r="D477" i="2"/>
  <c r="C478" i="2"/>
  <c r="D478" i="2"/>
  <c r="C479" i="2"/>
  <c r="G479" i="2" s="1"/>
  <c r="D479" i="2"/>
  <c r="C480" i="2"/>
  <c r="G480" i="2" s="1"/>
  <c r="D480" i="2"/>
  <c r="C481" i="2"/>
  <c r="G481" i="2" s="1"/>
  <c r="D481" i="2"/>
  <c r="C482" i="2"/>
  <c r="D482" i="2"/>
  <c r="C483" i="2"/>
  <c r="G483" i="2" s="1"/>
  <c r="D483" i="2"/>
  <c r="C484" i="2"/>
  <c r="D484" i="2"/>
  <c r="C485" i="2"/>
  <c r="D485" i="2"/>
  <c r="C486" i="2"/>
  <c r="D486" i="2"/>
  <c r="C487" i="2"/>
  <c r="G487" i="2" s="1"/>
  <c r="D487" i="2"/>
  <c r="C488" i="2"/>
  <c r="D488" i="2"/>
  <c r="C489" i="2"/>
  <c r="D489" i="2"/>
  <c r="C490" i="2"/>
  <c r="D490" i="2"/>
  <c r="C491" i="2"/>
  <c r="G491" i="2" s="1"/>
  <c r="D491" i="2"/>
  <c r="C492" i="2"/>
  <c r="D492" i="2"/>
  <c r="C493" i="2"/>
  <c r="D493" i="2"/>
  <c r="C494" i="2"/>
  <c r="D494" i="2"/>
  <c r="C495" i="2"/>
  <c r="G495" i="2" s="1"/>
  <c r="D495" i="2"/>
  <c r="C496" i="2"/>
  <c r="G496" i="2" s="1"/>
  <c r="D496" i="2"/>
  <c r="C497" i="2"/>
  <c r="D497" i="2"/>
  <c r="C498" i="2"/>
  <c r="D498" i="2"/>
  <c r="C499" i="2"/>
  <c r="G499" i="2" s="1"/>
  <c r="D499" i="2"/>
  <c r="C500" i="2"/>
  <c r="G500" i="2" s="1"/>
  <c r="D500" i="2"/>
  <c r="E500" i="2" s="1"/>
  <c r="C501" i="2"/>
  <c r="D501" i="2"/>
  <c r="C502" i="2"/>
  <c r="D502" i="2"/>
  <c r="C503" i="2"/>
  <c r="G503" i="2" s="1"/>
  <c r="D503" i="2"/>
  <c r="C504" i="2"/>
  <c r="D504" i="2"/>
  <c r="C505" i="2"/>
  <c r="D505" i="2"/>
  <c r="C506" i="2"/>
  <c r="G506" i="2" s="1"/>
  <c r="D506" i="2"/>
  <c r="C507" i="2"/>
  <c r="G507" i="2" s="1"/>
  <c r="D507" i="2"/>
  <c r="C508" i="2"/>
  <c r="D508" i="2"/>
  <c r="C509" i="2"/>
  <c r="D509" i="2"/>
  <c r="C510" i="2"/>
  <c r="G510" i="2" s="1"/>
  <c r="D510" i="2"/>
  <c r="C511" i="2"/>
  <c r="G511" i="2" s="1"/>
  <c r="D511" i="2"/>
  <c r="C512" i="2"/>
  <c r="D512" i="2"/>
  <c r="C513" i="2"/>
  <c r="G513" i="2" s="1"/>
  <c r="D513" i="2"/>
  <c r="C514" i="2"/>
  <c r="G514" i="2" s="1"/>
  <c r="D514" i="2"/>
  <c r="C515" i="2"/>
  <c r="G515" i="2" s="1"/>
  <c r="D515" i="2"/>
  <c r="C516" i="2"/>
  <c r="G516" i="2" s="1"/>
  <c r="D516" i="2"/>
  <c r="C517" i="2"/>
  <c r="D517" i="2"/>
  <c r="C518" i="2"/>
  <c r="G518" i="2" s="1"/>
  <c r="D518" i="2"/>
  <c r="C519" i="2"/>
  <c r="G519" i="2" s="1"/>
  <c r="D519" i="2"/>
  <c r="C520" i="2"/>
  <c r="G520" i="2" s="1"/>
  <c r="D520" i="2"/>
  <c r="C521" i="2"/>
  <c r="D521" i="2"/>
  <c r="C522" i="2"/>
  <c r="G522" i="2" s="1"/>
  <c r="D522" i="2"/>
  <c r="C523" i="2"/>
  <c r="G523" i="2" s="1"/>
  <c r="D523" i="2"/>
  <c r="E523" i="2" s="1"/>
  <c r="C524" i="2"/>
  <c r="D524" i="2"/>
  <c r="C525" i="2"/>
  <c r="D525" i="2"/>
  <c r="C526" i="2"/>
  <c r="G526" i="2" s="1"/>
  <c r="D526" i="2"/>
  <c r="C527" i="2"/>
  <c r="G527" i="2" s="1"/>
  <c r="D527" i="2"/>
  <c r="E527" i="2" s="1"/>
  <c r="C528" i="2"/>
  <c r="D528" i="2"/>
  <c r="C529" i="2"/>
  <c r="D529" i="2"/>
  <c r="C530" i="2"/>
  <c r="G530" i="2" s="1"/>
  <c r="D530" i="2"/>
  <c r="C531" i="2"/>
  <c r="G531" i="2" s="1"/>
  <c r="D531" i="2"/>
  <c r="E531" i="2" s="1"/>
  <c r="C532" i="2"/>
  <c r="D532" i="2"/>
  <c r="C533" i="2"/>
  <c r="D533" i="2"/>
  <c r="C534" i="2"/>
  <c r="G534" i="2" s="1"/>
  <c r="D534" i="2"/>
  <c r="C535" i="2"/>
  <c r="G535" i="2" s="1"/>
  <c r="D535" i="2"/>
  <c r="E535" i="2" s="1"/>
  <c r="C536" i="2"/>
  <c r="D536" i="2"/>
  <c r="C537" i="2"/>
  <c r="D537" i="2"/>
  <c r="C538" i="2"/>
  <c r="G538" i="2" s="1"/>
  <c r="D538" i="2"/>
  <c r="C539" i="2"/>
  <c r="G539" i="2" s="1"/>
  <c r="D539" i="2"/>
  <c r="E539" i="2" s="1"/>
  <c r="C540" i="2"/>
  <c r="D540" i="2"/>
  <c r="C541" i="2"/>
  <c r="G541" i="2" s="1"/>
  <c r="D541" i="2"/>
  <c r="C542" i="2"/>
  <c r="G542" i="2" s="1"/>
  <c r="D542" i="2"/>
  <c r="C543" i="2"/>
  <c r="G543" i="2" s="1"/>
  <c r="D543" i="2"/>
  <c r="C544" i="2"/>
  <c r="G544" i="2" s="1"/>
  <c r="D544" i="2"/>
  <c r="C545" i="2"/>
  <c r="D545" i="2"/>
  <c r="C546" i="2"/>
  <c r="G546" i="2" s="1"/>
  <c r="D546" i="2"/>
  <c r="C547" i="2"/>
  <c r="G547" i="2" s="1"/>
  <c r="D547" i="2"/>
  <c r="C548" i="2"/>
  <c r="G548" i="2" s="1"/>
  <c r="D548" i="2"/>
  <c r="C549" i="2"/>
  <c r="D549" i="2"/>
  <c r="C550" i="2"/>
  <c r="G550" i="2" s="1"/>
  <c r="D550" i="2"/>
  <c r="C551" i="2"/>
  <c r="G551" i="2" s="1"/>
  <c r="D551" i="2"/>
  <c r="E551" i="2" s="1"/>
  <c r="C552" i="2"/>
  <c r="D552" i="2"/>
  <c r="C553" i="2"/>
  <c r="D553" i="2"/>
  <c r="C554" i="2"/>
  <c r="G554" i="2" s="1"/>
  <c r="D554" i="2"/>
  <c r="C555" i="2"/>
  <c r="G555" i="2" s="1"/>
  <c r="D555" i="2"/>
  <c r="E555" i="2" s="1"/>
  <c r="C556" i="2"/>
  <c r="D556" i="2"/>
  <c r="C557" i="2"/>
  <c r="D557" i="2"/>
  <c r="C558" i="2"/>
  <c r="G558" i="2" s="1"/>
  <c r="D558" i="2"/>
  <c r="C559" i="2"/>
  <c r="G559" i="2" s="1"/>
  <c r="D559" i="2"/>
  <c r="E559" i="2" s="1"/>
  <c r="C560" i="2"/>
  <c r="G560" i="2" s="1"/>
  <c r="D560" i="2"/>
  <c r="C561" i="2"/>
  <c r="D561" i="2"/>
  <c r="C562" i="2"/>
  <c r="G562" i="2" s="1"/>
  <c r="D562" i="2"/>
  <c r="C563" i="2"/>
  <c r="G563" i="2" s="1"/>
  <c r="D563" i="2"/>
  <c r="C564" i="2"/>
  <c r="G564" i="2" s="1"/>
  <c r="D564" i="2"/>
  <c r="C565" i="2"/>
  <c r="D565" i="2"/>
  <c r="C566" i="2"/>
  <c r="G566" i="2" s="1"/>
  <c r="D566" i="2"/>
  <c r="C567" i="2"/>
  <c r="G567" i="2" s="1"/>
  <c r="D567" i="2"/>
  <c r="E567" i="2" s="1"/>
  <c r="C568" i="2"/>
  <c r="D568" i="2"/>
  <c r="C569" i="2"/>
  <c r="D569" i="2"/>
  <c r="C570" i="2"/>
  <c r="G570" i="2" s="1"/>
  <c r="D570" i="2"/>
  <c r="C571" i="2"/>
  <c r="G571" i="2" s="1"/>
  <c r="D571" i="2"/>
  <c r="C572" i="2"/>
  <c r="G572" i="2" s="1"/>
  <c r="D572" i="2"/>
  <c r="E572" i="2"/>
  <c r="C573" i="2"/>
  <c r="D573" i="2"/>
  <c r="C574" i="2"/>
  <c r="G574" i="2" s="1"/>
  <c r="D574" i="2"/>
  <c r="C575" i="2"/>
  <c r="G575" i="2" s="1"/>
  <c r="D575" i="2"/>
  <c r="C576" i="2"/>
  <c r="D576" i="2"/>
  <c r="C577" i="2"/>
  <c r="D577" i="2"/>
  <c r="C578" i="2"/>
  <c r="G578" i="2" s="1"/>
  <c r="D578" i="2"/>
  <c r="C579" i="2"/>
  <c r="G579" i="2" s="1"/>
  <c r="D579" i="2"/>
  <c r="C580" i="2"/>
  <c r="G580" i="2" s="1"/>
  <c r="D580" i="2"/>
  <c r="E580" i="2" s="1"/>
  <c r="C581" i="2"/>
  <c r="D581" i="2"/>
  <c r="C582" i="2"/>
  <c r="G582" i="2" s="1"/>
  <c r="D582" i="2"/>
  <c r="C583" i="2"/>
  <c r="G583" i="2" s="1"/>
  <c r="D583" i="2"/>
  <c r="C584" i="2"/>
  <c r="D584" i="2"/>
  <c r="C585" i="2"/>
  <c r="D585" i="2"/>
  <c r="C586" i="2"/>
  <c r="G586" i="2" s="1"/>
  <c r="D586" i="2"/>
  <c r="C587" i="2"/>
  <c r="G587" i="2" s="1"/>
  <c r="D587" i="2"/>
  <c r="C588" i="2"/>
  <c r="D588" i="2"/>
  <c r="C589" i="2"/>
  <c r="G589" i="2" s="1"/>
  <c r="D589" i="2"/>
  <c r="C590" i="2"/>
  <c r="G590" i="2" s="1"/>
  <c r="D590" i="2"/>
  <c r="C591" i="2"/>
  <c r="G591" i="2" s="1"/>
  <c r="D591" i="2"/>
  <c r="C592" i="2"/>
  <c r="G592" i="2" s="1"/>
  <c r="D592" i="2"/>
  <c r="C593" i="2"/>
  <c r="G593" i="2" s="1"/>
  <c r="D593" i="2"/>
  <c r="E593" i="2"/>
  <c r="C594" i="2"/>
  <c r="D594" i="2"/>
  <c r="C595" i="2"/>
  <c r="G595" i="2" s="1"/>
  <c r="D595" i="2"/>
  <c r="C596" i="2"/>
  <c r="G596" i="2" s="1"/>
  <c r="D596" i="2"/>
  <c r="C597" i="2"/>
  <c r="D597" i="2"/>
  <c r="C598" i="2"/>
  <c r="D598" i="2"/>
  <c r="C599" i="2"/>
  <c r="G599" i="2" s="1"/>
  <c r="D599" i="2"/>
  <c r="C600" i="2"/>
  <c r="G600" i="2" s="1"/>
  <c r="D600" i="2"/>
  <c r="C601" i="2"/>
  <c r="D601" i="2"/>
  <c r="C602" i="2"/>
  <c r="D602" i="2"/>
  <c r="C603" i="2"/>
  <c r="G603" i="2" s="1"/>
  <c r="D603" i="2"/>
  <c r="C604" i="2"/>
  <c r="G604" i="2" s="1"/>
  <c r="D604" i="2"/>
  <c r="C605" i="2"/>
  <c r="D605" i="2"/>
  <c r="C606" i="2"/>
  <c r="D606" i="2"/>
  <c r="C607" i="2"/>
  <c r="G607" i="2" s="1"/>
  <c r="D607" i="2"/>
  <c r="C608" i="2"/>
  <c r="G608" i="2" s="1"/>
  <c r="D608" i="2"/>
  <c r="C609" i="2"/>
  <c r="G609" i="2" s="1"/>
  <c r="D609" i="2"/>
  <c r="C610" i="2"/>
  <c r="G610" i="2" s="1"/>
  <c r="D610" i="2"/>
  <c r="C611" i="2"/>
  <c r="G611" i="2" s="1"/>
  <c r="D611" i="2"/>
  <c r="C612" i="2"/>
  <c r="D612" i="2"/>
  <c r="C613" i="2"/>
  <c r="D613" i="2"/>
  <c r="C614" i="2"/>
  <c r="G614" i="2" s="1"/>
  <c r="D614" i="2"/>
  <c r="C615" i="2"/>
  <c r="G615" i="2" s="1"/>
  <c r="D615" i="2"/>
  <c r="C616" i="2"/>
  <c r="D616" i="2"/>
  <c r="C617" i="2"/>
  <c r="G617" i="2" s="1"/>
  <c r="D617" i="2"/>
  <c r="C618" i="2"/>
  <c r="D618" i="2"/>
  <c r="C619" i="2"/>
  <c r="G619" i="2" s="1"/>
  <c r="D619" i="2"/>
  <c r="E619" i="2"/>
  <c r="C620" i="2"/>
  <c r="D620" i="2"/>
  <c r="C621" i="2"/>
  <c r="D621" i="2"/>
  <c r="C622" i="2"/>
  <c r="D622" i="2"/>
  <c r="C623" i="2"/>
  <c r="G623" i="2" s="1"/>
  <c r="D623" i="2"/>
  <c r="E623" i="2" s="1"/>
  <c r="C624" i="2"/>
  <c r="G624" i="2" s="1"/>
  <c r="D624" i="2"/>
  <c r="C625" i="2"/>
  <c r="G625" i="2" s="1"/>
  <c r="D625" i="2"/>
  <c r="C626" i="2"/>
  <c r="G626" i="2" s="1"/>
  <c r="D626" i="2"/>
  <c r="E626" i="2"/>
  <c r="C627" i="2"/>
  <c r="G627" i="2" s="1"/>
  <c r="D627" i="2"/>
  <c r="C628" i="2"/>
  <c r="G628" i="2" s="1"/>
  <c r="D628" i="2"/>
  <c r="C629" i="2"/>
  <c r="D629" i="2"/>
  <c r="C630" i="2"/>
  <c r="G630" i="2" s="1"/>
  <c r="D630" i="2"/>
  <c r="C631" i="2"/>
  <c r="G631" i="2" s="1"/>
  <c r="D631" i="2"/>
  <c r="C632" i="2"/>
  <c r="D632" i="2"/>
  <c r="C633" i="2"/>
  <c r="G633" i="2" s="1"/>
  <c r="D633" i="2"/>
  <c r="C634" i="2"/>
  <c r="D634" i="2"/>
  <c r="C635" i="2"/>
  <c r="G635" i="2" s="1"/>
  <c r="D635" i="2"/>
  <c r="C636" i="2"/>
  <c r="G636" i="2" s="1"/>
  <c r="D636" i="2"/>
  <c r="E636" i="2"/>
  <c r="C637" i="2"/>
  <c r="D637" i="2"/>
  <c r="C638" i="2"/>
  <c r="D638" i="2"/>
  <c r="C639" i="2"/>
  <c r="G639" i="2" s="1"/>
  <c r="D639" i="2"/>
  <c r="C640" i="2"/>
  <c r="G640" i="2" s="1"/>
  <c r="D640" i="2"/>
  <c r="E640" i="2" s="1"/>
  <c r="C641" i="2"/>
  <c r="G641" i="2" s="1"/>
  <c r="D641" i="2"/>
  <c r="C642" i="2"/>
  <c r="G642" i="2" s="1"/>
  <c r="D642" i="2"/>
  <c r="C643" i="2"/>
  <c r="G643" i="2" s="1"/>
  <c r="D643" i="2"/>
  <c r="C644" i="2"/>
  <c r="D644" i="2"/>
  <c r="C645" i="2"/>
  <c r="D645" i="2"/>
  <c r="C646" i="2"/>
  <c r="G646" i="2" s="1"/>
  <c r="D646" i="2"/>
  <c r="C647" i="2"/>
  <c r="G647" i="2" s="1"/>
  <c r="D647" i="2"/>
  <c r="C648" i="2"/>
  <c r="D648" i="2"/>
  <c r="C649" i="2"/>
  <c r="G649" i="2" s="1"/>
  <c r="D649" i="2"/>
  <c r="C650" i="2"/>
  <c r="D650" i="2"/>
  <c r="C651" i="2"/>
  <c r="G651" i="2" s="1"/>
  <c r="D651" i="2"/>
  <c r="C652" i="2"/>
  <c r="D652" i="2"/>
  <c r="C653" i="2"/>
  <c r="D653" i="2"/>
  <c r="C654" i="2"/>
  <c r="D654" i="2"/>
  <c r="C657" i="2"/>
  <c r="G657" i="2" s="1"/>
  <c r="D657" i="2"/>
  <c r="C658" i="2"/>
  <c r="G658" i="2" s="1"/>
  <c r="D658" i="2"/>
  <c r="C659" i="2"/>
  <c r="G659" i="2" s="1"/>
  <c r="D659" i="2"/>
  <c r="C660" i="2"/>
  <c r="D660" i="2"/>
  <c r="C663" i="2"/>
  <c r="G663" i="2" s="1"/>
  <c r="D663" i="2"/>
  <c r="C664" i="2"/>
  <c r="D664" i="2"/>
  <c r="C665" i="2"/>
  <c r="D665" i="2"/>
  <c r="C666" i="2"/>
  <c r="G666" i="2" s="1"/>
  <c r="D666" i="2"/>
  <c r="C667" i="2"/>
  <c r="G667" i="2" s="1"/>
  <c r="D667" i="2"/>
  <c r="C670" i="2"/>
  <c r="D670" i="2"/>
  <c r="C671" i="2"/>
  <c r="G671" i="2" s="1"/>
  <c r="D671" i="2"/>
  <c r="C672" i="2"/>
  <c r="G672" i="2" s="1"/>
  <c r="D672" i="2"/>
  <c r="C673" i="2"/>
  <c r="G673" i="2" s="1"/>
  <c r="D673" i="2"/>
  <c r="C674" i="2"/>
  <c r="G674" i="2" s="1"/>
  <c r="D674" i="2"/>
  <c r="C677" i="2"/>
  <c r="G677" i="2" s="1"/>
  <c r="D677" i="2"/>
  <c r="C678" i="2"/>
  <c r="G678" i="2" s="1"/>
  <c r="D678" i="2"/>
  <c r="C679" i="2"/>
  <c r="D679" i="2"/>
  <c r="C680" i="2"/>
  <c r="G680" i="2" s="1"/>
  <c r="D680" i="2"/>
  <c r="C681" i="2"/>
  <c r="D681" i="2"/>
  <c r="C682" i="2"/>
  <c r="G682" i="2" s="1"/>
  <c r="D682" i="2"/>
  <c r="C683" i="2"/>
  <c r="G683" i="2" s="1"/>
  <c r="D683" i="2"/>
  <c r="C686" i="2"/>
  <c r="D686" i="2"/>
  <c r="C689" i="2"/>
  <c r="D689" i="2"/>
  <c r="C690" i="2"/>
  <c r="D690" i="2"/>
  <c r="C691" i="2"/>
  <c r="G691" i="2" s="1"/>
  <c r="D691" i="2"/>
  <c r="C692" i="2"/>
  <c r="G692" i="2" s="1"/>
  <c r="D692" i="2"/>
  <c r="C693" i="2"/>
  <c r="D693" i="2"/>
  <c r="C694" i="2"/>
  <c r="D694" i="2"/>
  <c r="C695" i="2"/>
  <c r="G695" i="2" s="1"/>
  <c r="D695" i="2"/>
  <c r="C696" i="2"/>
  <c r="G696" i="2" s="1"/>
  <c r="D696" i="2"/>
  <c r="C697" i="2"/>
  <c r="D697" i="2"/>
  <c r="C700" i="2"/>
  <c r="G700" i="2" s="1"/>
  <c r="D700" i="2"/>
  <c r="C701" i="2"/>
  <c r="D701" i="2"/>
  <c r="C702" i="2"/>
  <c r="D702" i="2"/>
  <c r="C703" i="2"/>
  <c r="G703" i="2" s="1"/>
  <c r="D703" i="2"/>
  <c r="C704" i="2"/>
  <c r="G704" i="2" s="1"/>
  <c r="D704" i="2"/>
  <c r="C705" i="2"/>
  <c r="D705" i="2"/>
  <c r="C706" i="2"/>
  <c r="D706" i="2"/>
  <c r="C707" i="2"/>
  <c r="G707" i="2" s="1"/>
  <c r="D707" i="2"/>
  <c r="C708" i="2"/>
  <c r="G708" i="2" s="1"/>
  <c r="D708" i="2"/>
  <c r="C709" i="2"/>
  <c r="D709" i="2"/>
  <c r="C710" i="2"/>
  <c r="D710" i="2"/>
  <c r="D5" i="2"/>
  <c r="C5" i="2"/>
  <c r="G5" i="2" s="1"/>
  <c r="M723" i="6" l="1"/>
  <c r="M663" i="6"/>
  <c r="M946" i="6"/>
  <c r="M832" i="6"/>
  <c r="M752" i="6"/>
  <c r="M685" i="6"/>
  <c r="M630" i="6"/>
  <c r="M522" i="6"/>
  <c r="M443" i="6"/>
  <c r="M303" i="6"/>
  <c r="M229" i="6"/>
  <c r="M174" i="6"/>
  <c r="N783" i="6"/>
  <c r="N80" i="6"/>
  <c r="O80" i="6" s="1"/>
  <c r="N112" i="6"/>
  <c r="O112" i="6" s="1"/>
  <c r="O347" i="6"/>
  <c r="M907" i="6"/>
  <c r="M876" i="6"/>
  <c r="M848" i="6"/>
  <c r="M839" i="6"/>
  <c r="M820" i="6"/>
  <c r="M823" i="6"/>
  <c r="M819" i="6"/>
  <c r="M720" i="6"/>
  <c r="M610" i="6"/>
  <c r="M619" i="6"/>
  <c r="M577" i="6"/>
  <c r="M727" i="6"/>
  <c r="M588" i="6"/>
  <c r="M449" i="6"/>
  <c r="M496" i="6"/>
  <c r="M365" i="6"/>
  <c r="M300" i="6"/>
  <c r="M292" i="6"/>
  <c r="M258" i="6"/>
  <c r="M419" i="6"/>
  <c r="M299" i="6"/>
  <c r="M291" i="6"/>
  <c r="M214" i="6"/>
  <c r="M176" i="6"/>
  <c r="M19" i="6"/>
  <c r="M62" i="6"/>
  <c r="M940" i="6"/>
  <c r="M920" i="6"/>
  <c r="M880" i="6"/>
  <c r="M831" i="6"/>
  <c r="M801" i="6"/>
  <c r="M744" i="6"/>
  <c r="M617" i="6"/>
  <c r="M963" i="6"/>
  <c r="M932" i="6"/>
  <c r="M883" i="6"/>
  <c r="M806" i="6"/>
  <c r="M782" i="6"/>
  <c r="M772" i="6"/>
  <c r="M659" i="6"/>
  <c r="M557" i="6"/>
  <c r="M509" i="6"/>
  <c r="M472" i="6"/>
  <c r="M945" i="6"/>
  <c r="M746" i="6"/>
  <c r="M845" i="6"/>
  <c r="M558" i="6"/>
  <c r="M516" i="6"/>
  <c r="M475" i="6"/>
  <c r="M372" i="6"/>
  <c r="M277" i="6"/>
  <c r="M220" i="6"/>
  <c r="M188" i="6"/>
  <c r="M63" i="6"/>
  <c r="M16" i="6"/>
  <c r="M905" i="6"/>
  <c r="M666" i="6"/>
  <c r="M430" i="6"/>
  <c r="M388" i="6"/>
  <c r="M205" i="6"/>
  <c r="M124" i="6"/>
  <c r="M107" i="6"/>
  <c r="M89" i="6"/>
  <c r="M70" i="6"/>
  <c r="M24" i="6"/>
  <c r="M152" i="6"/>
  <c r="M936" i="6"/>
  <c r="M879" i="6"/>
  <c r="M816" i="6"/>
  <c r="M655" i="6"/>
  <c r="M616" i="6"/>
  <c r="M486" i="6"/>
  <c r="M976" i="6"/>
  <c r="M944" i="6"/>
  <c r="M868" i="6"/>
  <c r="M855" i="6"/>
  <c r="M825" i="6"/>
  <c r="M726" i="6"/>
  <c r="M624" i="6"/>
  <c r="M568" i="6"/>
  <c r="M498" i="6"/>
  <c r="M414" i="6"/>
  <c r="M384" i="6"/>
  <c r="M279" i="6"/>
  <c r="M233" i="6"/>
  <c r="M177" i="6"/>
  <c r="M155" i="6"/>
  <c r="M9" i="6"/>
  <c r="M763" i="6"/>
  <c r="M926" i="6"/>
  <c r="M794" i="6"/>
  <c r="M535" i="6"/>
  <c r="M331" i="6"/>
  <c r="M274" i="6"/>
  <c r="M250" i="6"/>
  <c r="M223" i="6"/>
  <c r="M182" i="6"/>
  <c r="M606" i="6"/>
  <c r="M560" i="6"/>
  <c r="M349" i="6"/>
  <c r="M139" i="6"/>
  <c r="M10" i="6"/>
  <c r="M2" i="6"/>
  <c r="M914" i="6"/>
  <c r="M908" i="6"/>
  <c r="M854" i="6"/>
  <c r="M838" i="6"/>
  <c r="M826" i="6"/>
  <c r="M818" i="6"/>
  <c r="M770" i="6"/>
  <c r="M739" i="6"/>
  <c r="M718" i="6"/>
  <c r="M767" i="6"/>
  <c r="M501" i="6"/>
  <c r="M738" i="6"/>
  <c r="M578" i="6"/>
  <c r="M422" i="6"/>
  <c r="M570" i="6"/>
  <c r="M492" i="6"/>
  <c r="M363" i="6"/>
  <c r="M298" i="6"/>
  <c r="M289" i="6"/>
  <c r="M364" i="6"/>
  <c r="M297" i="6"/>
  <c r="M261" i="6"/>
  <c r="M194" i="6"/>
  <c r="M25" i="6"/>
  <c r="M60" i="6"/>
  <c r="M935" i="6"/>
  <c r="M906" i="6"/>
  <c r="M878" i="6"/>
  <c r="M813" i="6"/>
  <c r="M795" i="6"/>
  <c r="M714" i="6"/>
  <c r="M601" i="6"/>
  <c r="M961" i="6"/>
  <c r="M904" i="6"/>
  <c r="M860" i="6"/>
  <c r="M804" i="6"/>
  <c r="M779" i="6"/>
  <c r="M745" i="6"/>
  <c r="M611" i="6"/>
  <c r="M548" i="6"/>
  <c r="M500" i="6"/>
  <c r="M458" i="6"/>
  <c r="M919" i="6"/>
  <c r="M862" i="6"/>
  <c r="M834" i="6"/>
  <c r="M682" i="6"/>
  <c r="M556" i="6"/>
  <c r="M503" i="6"/>
  <c r="M468" i="6"/>
  <c r="M429" i="6"/>
  <c r="M367" i="6"/>
  <c r="M262" i="6"/>
  <c r="M219" i="6"/>
  <c r="M184" i="6"/>
  <c r="M61" i="6"/>
  <c r="M13" i="6"/>
  <c r="M734" i="6"/>
  <c r="M664" i="6"/>
  <c r="M428" i="6"/>
  <c r="M373" i="6"/>
  <c r="M232" i="6"/>
  <c r="M186" i="6"/>
  <c r="M122" i="6"/>
  <c r="M105" i="6"/>
  <c r="M87" i="6"/>
  <c r="M67" i="6"/>
  <c r="M22" i="6"/>
  <c r="M147" i="6"/>
  <c r="M934" i="6"/>
  <c r="M874" i="6"/>
  <c r="M719" i="6"/>
  <c r="M645" i="6"/>
  <c r="M604" i="6"/>
  <c r="M482" i="6"/>
  <c r="M454" i="6"/>
  <c r="M972" i="6"/>
  <c r="M903" i="6"/>
  <c r="M866" i="6"/>
  <c r="M851" i="6"/>
  <c r="M821" i="6"/>
  <c r="M656" i="6"/>
  <c r="M621" i="6"/>
  <c r="M561" i="6"/>
  <c r="M488" i="6"/>
  <c r="M403" i="6"/>
  <c r="M342" i="6"/>
  <c r="M275" i="6"/>
  <c r="M228" i="6"/>
  <c r="M166" i="6"/>
  <c r="M54" i="6"/>
  <c r="M7" i="6"/>
  <c r="M753" i="6"/>
  <c r="M916" i="6"/>
  <c r="M741" i="6"/>
  <c r="M397" i="6"/>
  <c r="M314" i="6"/>
  <c r="M272" i="6"/>
  <c r="M243" i="6"/>
  <c r="M175" i="6"/>
  <c r="M169" i="6"/>
  <c r="M590" i="6"/>
  <c r="M469" i="6"/>
  <c r="M315" i="6"/>
  <c r="M50" i="6"/>
  <c r="M8" i="6"/>
  <c r="M253" i="6"/>
  <c r="M977" i="6"/>
  <c r="M686" i="6"/>
  <c r="M643" i="6"/>
  <c r="M890" i="6"/>
  <c r="M173" i="6"/>
  <c r="M392" i="6"/>
  <c r="M523" i="6"/>
  <c r="M494" i="6"/>
  <c r="M143" i="6"/>
  <c r="M14" i="6"/>
  <c r="M140" i="6"/>
  <c r="O190" i="6"/>
  <c r="M448" i="6"/>
  <c r="M974" i="6"/>
  <c r="M877" i="6"/>
  <c r="M921" i="6"/>
  <c r="M910" i="6"/>
  <c r="M737" i="6"/>
  <c r="M721" i="6"/>
  <c r="M463" i="6"/>
  <c r="M531" i="6"/>
  <c r="M358" i="6"/>
  <c r="M269" i="6"/>
  <c r="M295" i="6"/>
  <c r="M193" i="6"/>
  <c r="M66" i="6"/>
  <c r="M933" i="6"/>
  <c r="M872" i="6"/>
  <c r="M764" i="6"/>
  <c r="M580" i="6"/>
  <c r="M902" i="6"/>
  <c r="M792" i="6"/>
  <c r="M736" i="6"/>
  <c r="M540" i="6"/>
  <c r="M962" i="6"/>
  <c r="M859" i="6"/>
  <c r="M646" i="6"/>
  <c r="M481" i="6"/>
  <c r="M425" i="6"/>
  <c r="M257" i="6"/>
  <c r="M179" i="6"/>
  <c r="M499" i="6"/>
  <c r="M641" i="6"/>
  <c r="M371" i="6"/>
  <c r="M101" i="6"/>
  <c r="M53" i="6"/>
  <c r="M20" i="6"/>
  <c r="M923" i="6"/>
  <c r="M857" i="6"/>
  <c r="M953" i="6"/>
  <c r="M888" i="6"/>
  <c r="M789" i="6"/>
  <c r="M724" i="6"/>
  <c r="M677" i="6"/>
  <c r="M625" i="6"/>
  <c r="M507" i="6"/>
  <c r="M417" i="6"/>
  <c r="M278" i="6"/>
  <c r="M218" i="6"/>
  <c r="M790" i="6"/>
  <c r="M567" i="6"/>
  <c r="M519" i="6"/>
  <c r="M231" i="6"/>
  <c r="M650" i="6"/>
  <c r="M51" i="6"/>
  <c r="N394" i="6"/>
  <c r="N559" i="6"/>
  <c r="O559" i="6" s="1"/>
  <c r="O799" i="6"/>
  <c r="M582" i="6"/>
  <c r="M911" i="6"/>
  <c r="M852" i="6"/>
  <c r="M824" i="6"/>
  <c r="M768" i="6"/>
  <c r="M626" i="6"/>
  <c r="M581" i="6"/>
  <c r="M637" i="6"/>
  <c r="M420" i="6"/>
  <c r="M452" i="6"/>
  <c r="M296" i="6"/>
  <c r="M226" i="6"/>
  <c r="M362" i="6"/>
  <c r="M259" i="6"/>
  <c r="M23" i="6"/>
  <c r="M56" i="6"/>
  <c r="M894" i="6"/>
  <c r="M810" i="6"/>
  <c r="M652" i="6"/>
  <c r="M959" i="6"/>
  <c r="M841" i="6"/>
  <c r="M776" i="6"/>
  <c r="M573" i="6"/>
  <c r="M493" i="6"/>
  <c r="M858" i="6"/>
  <c r="M793" i="6"/>
  <c r="M533" i="6"/>
  <c r="M453" i="6"/>
  <c r="M311" i="6"/>
  <c r="M216" i="6"/>
  <c r="M59" i="6"/>
  <c r="M728" i="6"/>
  <c r="M421" i="6"/>
  <c r="M224" i="6"/>
  <c r="M113" i="6"/>
  <c r="M81" i="6"/>
  <c r="M185" i="6"/>
  <c r="M717" i="6"/>
  <c r="M971" i="6"/>
  <c r="M909" i="6"/>
  <c r="M875" i="6"/>
  <c r="M850" i="6"/>
  <c r="M849" i="6"/>
  <c r="M822" i="6"/>
  <c r="M853" i="6"/>
  <c r="M827" i="6"/>
  <c r="M722" i="6"/>
  <c r="M612" i="6"/>
  <c r="M635" i="6"/>
  <c r="M579" i="6"/>
  <c r="M614" i="6"/>
  <c r="M480" i="6"/>
  <c r="M609" i="6"/>
  <c r="M524" i="6"/>
  <c r="M396" i="6"/>
  <c r="M294" i="6"/>
  <c r="M260" i="6"/>
  <c r="M442" i="6"/>
  <c r="M301" i="6"/>
  <c r="M293" i="6"/>
  <c r="M234" i="6"/>
  <c r="M192" i="6"/>
  <c r="M21" i="6"/>
  <c r="M64" i="6"/>
  <c r="M973" i="6"/>
  <c r="M922" i="6"/>
  <c r="M887" i="6"/>
  <c r="M846" i="6"/>
  <c r="M803" i="6"/>
  <c r="M747" i="6"/>
  <c r="M648" i="6"/>
  <c r="M966" i="6"/>
  <c r="M941" i="6"/>
  <c r="M898" i="6"/>
  <c r="M815" i="6"/>
  <c r="M791" i="6"/>
  <c r="M775" i="6"/>
  <c r="M668" i="6"/>
  <c r="M563" i="6"/>
  <c r="M529" i="6"/>
  <c r="M477" i="6"/>
  <c r="M960" i="6"/>
  <c r="M844" i="6"/>
  <c r="M856" i="6"/>
  <c r="M751" i="6"/>
  <c r="M585" i="6"/>
  <c r="M525" i="6"/>
  <c r="M479" i="6"/>
  <c r="M451" i="6"/>
  <c r="M387" i="6"/>
  <c r="M307" i="6"/>
  <c r="M206" i="6"/>
  <c r="M65" i="6"/>
  <c r="M47" i="6"/>
  <c r="M937" i="6"/>
  <c r="M709" i="6"/>
  <c r="M462" i="6"/>
  <c r="M415" i="6"/>
  <c r="M247" i="6"/>
  <c r="M217" i="6"/>
  <c r="M110" i="6"/>
  <c r="M91" i="6"/>
  <c r="M79" i="6"/>
  <c r="M26" i="6"/>
  <c r="M18" i="6"/>
  <c r="M948" i="6"/>
  <c r="M881" i="6"/>
  <c r="M829" i="6"/>
  <c r="M675" i="6"/>
  <c r="M618" i="6"/>
  <c r="M515" i="6"/>
  <c r="M461" i="6"/>
  <c r="M438" i="6"/>
  <c r="M949" i="6"/>
  <c r="M884" i="6"/>
  <c r="M861" i="6"/>
  <c r="M830" i="6"/>
  <c r="M788" i="6"/>
  <c r="M638" i="6"/>
  <c r="M586" i="6"/>
  <c r="M508" i="6"/>
  <c r="M433" i="6"/>
  <c r="M390" i="6"/>
  <c r="M323" i="6"/>
  <c r="M236" i="6"/>
  <c r="M180" i="6"/>
  <c r="M157" i="6"/>
  <c r="M11" i="6"/>
  <c r="M3" i="6"/>
  <c r="M622" i="6"/>
  <c r="M889" i="6"/>
  <c r="M544" i="6"/>
  <c r="M389" i="6"/>
  <c r="M304" i="6"/>
  <c r="M266" i="6"/>
  <c r="M227" i="6"/>
  <c r="M12" i="6"/>
  <c r="M615" i="6"/>
  <c r="M564" i="6"/>
  <c r="M402" i="6"/>
  <c r="M141" i="6"/>
  <c r="M17" i="6"/>
  <c r="M4" i="6"/>
  <c r="M178" i="6"/>
  <c r="M676" i="6"/>
  <c r="M950" i="6"/>
  <c r="M886" i="6"/>
  <c r="M785" i="6"/>
  <c r="M692" i="6"/>
  <c r="M632" i="6"/>
  <c r="M537" i="6"/>
  <c r="M455" i="6"/>
  <c r="M410" i="6"/>
  <c r="M267" i="6"/>
  <c r="M181" i="6"/>
  <c r="M671" i="6"/>
  <c r="M407" i="6"/>
  <c r="M565" i="6"/>
  <c r="M514" i="6"/>
  <c r="M265" i="6"/>
  <c r="M189" i="6"/>
  <c r="M631" i="6"/>
  <c r="N249" i="6"/>
  <c r="O249" i="6" s="1"/>
  <c r="N774" i="6"/>
  <c r="O774" i="6" s="1"/>
  <c r="N416" i="6"/>
  <c r="O416" i="6" s="1"/>
  <c r="N773" i="6"/>
  <c r="O773" i="6" s="1"/>
  <c r="N72" i="6"/>
  <c r="O72" i="6" s="1"/>
  <c r="N109" i="6"/>
  <c r="O109" i="6" s="1"/>
  <c r="N245" i="6"/>
  <c r="O245" i="6" s="1"/>
  <c r="O142" i="6"/>
  <c r="N204" i="6"/>
  <c r="N562" i="6"/>
  <c r="O562" i="6" s="1"/>
  <c r="N809" i="6"/>
  <c r="N52" i="6"/>
  <c r="O52" i="6" s="1"/>
  <c r="N102" i="6"/>
  <c r="O102" i="6" s="1"/>
  <c r="N263" i="6"/>
  <c r="N895" i="6"/>
  <c r="N735" i="6"/>
  <c r="N352" i="6"/>
  <c r="N634" i="6"/>
  <c r="O634" i="6" s="1"/>
  <c r="N811" i="6"/>
  <c r="N68" i="6"/>
  <c r="O68" i="6" s="1"/>
  <c r="N106" i="6"/>
  <c r="O106" i="6" s="1"/>
  <c r="N230" i="6"/>
  <c r="N413" i="6"/>
  <c r="N873" i="6"/>
  <c r="O873" i="6" s="1"/>
  <c r="N99" i="6"/>
  <c r="O99" i="6" s="1"/>
  <c r="N571" i="6"/>
  <c r="O571" i="6" s="1"/>
  <c r="O800" i="6"/>
  <c r="N183" i="6"/>
  <c r="N885" i="6"/>
  <c r="N374" i="6"/>
  <c r="O374" i="6" s="1"/>
  <c r="N636" i="6"/>
  <c r="O636" i="6" s="1"/>
  <c r="N869" i="6"/>
  <c r="N90" i="6"/>
  <c r="O90" i="6" s="1"/>
  <c r="N126" i="6"/>
  <c r="O126" i="6" s="1"/>
  <c r="N441" i="6"/>
  <c r="N798" i="6"/>
  <c r="O798" i="6" s="1"/>
  <c r="O808" i="6"/>
  <c r="M639" i="6"/>
  <c r="M517" i="6"/>
  <c r="M467" i="6"/>
  <c r="M447" i="6"/>
  <c r="M956" i="6"/>
  <c r="M901" i="6"/>
  <c r="M864" i="6"/>
  <c r="M843" i="6"/>
  <c r="M817" i="6"/>
  <c r="M651" i="6"/>
  <c r="M542" i="6"/>
  <c r="M395" i="6"/>
  <c r="M330" i="6"/>
  <c r="M252" i="6"/>
  <c r="M196" i="6"/>
  <c r="M161" i="6"/>
  <c r="M5" i="6"/>
  <c r="M670" i="6"/>
  <c r="M897" i="6"/>
  <c r="M644" i="6"/>
  <c r="M393" i="6"/>
  <c r="M310" i="6"/>
  <c r="M270" i="6"/>
  <c r="M235" i="6"/>
  <c r="M46" i="6"/>
  <c r="M151" i="6"/>
  <c r="M566" i="6"/>
  <c r="M434" i="6"/>
  <c r="M288" i="6"/>
  <c r="M44" i="6"/>
  <c r="M6" i="6"/>
  <c r="M276" i="6"/>
  <c r="M947" i="6"/>
  <c r="M684" i="6"/>
  <c r="M605" i="6"/>
  <c r="M939" i="6"/>
  <c r="M828" i="6"/>
  <c r="M748" i="6"/>
  <c r="M681" i="6"/>
  <c r="M627" i="6"/>
  <c r="M511" i="6"/>
  <c r="M440" i="6"/>
  <c r="M285" i="6"/>
  <c r="M225" i="6"/>
  <c r="M172" i="6"/>
  <c r="M955" i="6"/>
  <c r="M669" i="6"/>
  <c r="M401" i="6"/>
  <c r="M543" i="6"/>
  <c r="M512" i="6"/>
  <c r="M167" i="6"/>
  <c r="M187" i="6"/>
  <c r="M623" i="6"/>
  <c r="O510" i="6"/>
  <c r="N812" i="6"/>
  <c r="O812" i="6" s="1"/>
  <c r="N464" i="6"/>
  <c r="O464" i="6" s="1"/>
  <c r="N399" i="6"/>
  <c r="O399" i="6" s="1"/>
  <c r="N742" i="6"/>
  <c r="N967" i="6"/>
  <c r="N82" i="6"/>
  <c r="O82" i="6" s="1"/>
  <c r="N114" i="6"/>
  <c r="O114" i="6" s="1"/>
  <c r="N569" i="6"/>
  <c r="O759" i="6"/>
  <c r="O760" i="6"/>
  <c r="N55" i="6"/>
  <c r="O55" i="6" s="1"/>
  <c r="O787" i="6"/>
  <c r="N168" i="6"/>
  <c r="N406" i="6"/>
  <c r="O406" i="6" s="1"/>
  <c r="N765" i="6"/>
  <c r="N88" i="6"/>
  <c r="O88" i="6" s="1"/>
  <c r="N123" i="6"/>
  <c r="O123" i="6" s="1"/>
  <c r="O332" i="6"/>
  <c r="N661" i="6"/>
  <c r="O661" i="6" s="1"/>
  <c r="N840" i="6"/>
  <c r="P885" i="7"/>
  <c r="T778" i="7"/>
  <c r="Q923" i="7"/>
  <c r="T663" i="7"/>
  <c r="S881" i="7"/>
  <c r="R889" i="7"/>
  <c r="Q747" i="7"/>
  <c r="S837" i="7"/>
  <c r="T874" i="7"/>
  <c r="Q717" i="7"/>
  <c r="P792" i="7"/>
  <c r="P845" i="7"/>
  <c r="P780" i="7"/>
  <c r="T792" i="7"/>
  <c r="T780" i="7"/>
  <c r="T775" i="7"/>
  <c r="T888" i="7"/>
  <c r="T790" i="7"/>
  <c r="R871" i="7"/>
  <c r="R590" i="7"/>
  <c r="Q860" i="7"/>
  <c r="R584" i="7"/>
  <c r="T877" i="7"/>
  <c r="T396" i="7"/>
  <c r="R857" i="7"/>
  <c r="T763" i="7"/>
  <c r="R898" i="7"/>
  <c r="P845" i="6"/>
  <c r="P47" i="7"/>
  <c r="P265" i="7"/>
  <c r="T67" i="7"/>
  <c r="S269" i="7"/>
  <c r="P392" i="7"/>
  <c r="S839" i="7"/>
  <c r="R748" i="7"/>
  <c r="P789" i="7"/>
  <c r="Q735" i="7"/>
  <c r="P778" i="7"/>
  <c r="S414" i="7"/>
  <c r="P794" i="7"/>
  <c r="Q263" i="7"/>
  <c r="T885" i="7"/>
  <c r="T966" i="7"/>
  <c r="R739" i="7"/>
  <c r="S977" i="7"/>
  <c r="Q712" i="7"/>
  <c r="S889" i="7"/>
  <c r="R762" i="7"/>
  <c r="Q529" i="7"/>
  <c r="R792" i="7"/>
  <c r="T302" i="7"/>
  <c r="P417" i="7"/>
  <c r="T267" i="7"/>
  <c r="R268" i="7"/>
  <c r="R397" i="7"/>
  <c r="Q397" i="7"/>
  <c r="T762" i="7"/>
  <c r="R714" i="7"/>
  <c r="T179" i="7"/>
  <c r="P414" i="7"/>
  <c r="Q26" i="7"/>
  <c r="P712" i="7"/>
  <c r="R87" i="7"/>
  <c r="Q588" i="7"/>
  <c r="P302" i="7"/>
  <c r="S427" i="7"/>
  <c r="S265" i="7"/>
  <c r="R393" i="7"/>
  <c r="T956" i="7"/>
  <c r="R915" i="7"/>
  <c r="P898" i="7"/>
  <c r="R862" i="7"/>
  <c r="T893" i="7"/>
  <c r="P862" i="7"/>
  <c r="R885" i="7"/>
  <c r="P840" i="7"/>
  <c r="P860" i="7"/>
  <c r="Q739" i="7"/>
  <c r="Q586" i="7"/>
  <c r="R744" i="7"/>
  <c r="R462" i="7"/>
  <c r="P857" i="7"/>
  <c r="T427" i="7"/>
  <c r="P867" i="7"/>
  <c r="P197" i="6"/>
  <c r="Q779" i="7"/>
  <c r="T365" i="7"/>
  <c r="Q314" i="7"/>
  <c r="R763" i="7"/>
  <c r="S410" i="7"/>
  <c r="Q192" i="7"/>
  <c r="R467" i="7"/>
  <c r="Q845" i="6"/>
  <c r="S393" i="7"/>
  <c r="S956" i="7"/>
  <c r="S888" i="7"/>
  <c r="P889" i="7"/>
  <c r="S844" i="7"/>
  <c r="P893" i="7"/>
  <c r="Q915" i="7"/>
  <c r="S898" i="7"/>
  <c r="Q790" i="7"/>
  <c r="Q844" i="7"/>
  <c r="S714" i="7"/>
  <c r="R839" i="7"/>
  <c r="P795" i="7"/>
  <c r="S793" i="7"/>
  <c r="S790" i="7"/>
  <c r="P663" i="7"/>
  <c r="T740" i="7"/>
  <c r="T197" i="6"/>
  <c r="P748" i="7"/>
  <c r="R923" i="7"/>
  <c r="P588" i="7"/>
  <c r="P943" i="7"/>
  <c r="T584" i="7"/>
  <c r="T945" i="7"/>
  <c r="S585" i="7"/>
  <c r="P927" i="7"/>
  <c r="S871" i="7"/>
  <c r="Q463" i="7"/>
  <c r="P826" i="7"/>
  <c r="P607" i="7"/>
  <c r="P423" i="7"/>
  <c r="P67" i="7"/>
  <c r="R717" i="7"/>
  <c r="Q869" i="7"/>
  <c r="Q597" i="7"/>
  <c r="S943" i="7"/>
  <c r="T500" i="7"/>
  <c r="Q898" i="7"/>
  <c r="T498" i="7"/>
  <c r="P886" i="7"/>
  <c r="P394" i="7"/>
  <c r="P858" i="7"/>
  <c r="P714" i="7"/>
  <c r="S794" i="7"/>
  <c r="P529" i="7"/>
  <c r="S736" i="7"/>
  <c r="Q499" i="7"/>
  <c r="S712" i="7"/>
  <c r="Q267" i="7"/>
  <c r="Q862" i="7"/>
  <c r="P747" i="7"/>
  <c r="R496" i="7"/>
  <c r="P486" i="7"/>
  <c r="S885" i="7"/>
  <c r="P457" i="7"/>
  <c r="R858" i="7"/>
  <c r="P568" i="7"/>
  <c r="P584" i="7"/>
  <c r="P397" i="7"/>
  <c r="Q495" i="7"/>
  <c r="S179" i="7"/>
  <c r="S533" i="7"/>
  <c r="Q744" i="6"/>
  <c r="T21" i="7"/>
  <c r="Q346" i="6"/>
  <c r="S869" i="7"/>
  <c r="R868" i="7"/>
  <c r="Q500" i="7"/>
  <c r="P728" i="7"/>
  <c r="S392" i="7"/>
  <c r="S664" i="7"/>
  <c r="R288" i="7"/>
  <c r="S743" i="7"/>
  <c r="T465" i="7"/>
  <c r="R779" i="7"/>
  <c r="T261" i="7"/>
  <c r="R586" i="7"/>
  <c r="T488" i="7"/>
  <c r="T546" i="7"/>
  <c r="Q462" i="7"/>
  <c r="P395" i="7"/>
  <c r="T858" i="7"/>
  <c r="P877" i="7"/>
  <c r="S775" i="7"/>
  <c r="T868" i="7"/>
  <c r="S754" i="7"/>
  <c r="Q891" i="7"/>
  <c r="R869" i="7"/>
  <c r="P589" i="7"/>
  <c r="R927" i="7"/>
  <c r="Q881" i="7"/>
  <c r="P662" i="7"/>
  <c r="T270" i="6"/>
  <c r="T607" i="7"/>
  <c r="R668" i="7"/>
  <c r="Q494" i="7"/>
  <c r="T839" i="7"/>
  <c r="S623" i="7"/>
  <c r="Q744" i="7"/>
  <c r="P717" i="7"/>
  <c r="P736" i="7"/>
  <c r="Q663" i="7"/>
  <c r="Q791" i="7"/>
  <c r="P441" i="7"/>
  <c r="P740" i="7"/>
  <c r="R272" i="7"/>
  <c r="Q858" i="7"/>
  <c r="R570" i="7"/>
  <c r="Q789" i="7"/>
  <c r="Q501" i="7"/>
  <c r="T544" i="7"/>
  <c r="S923" i="7"/>
  <c r="T589" i="7"/>
  <c r="Q261" i="7"/>
  <c r="R844" i="7"/>
  <c r="S499" i="7"/>
  <c r="S779" i="7"/>
  <c r="P487" i="7"/>
  <c r="R664" i="7"/>
  <c r="Q584" i="7"/>
  <c r="R425" i="7"/>
  <c r="Q523" i="7"/>
  <c r="R728" i="7"/>
  <c r="T570" i="7"/>
  <c r="Q864" i="7"/>
  <c r="Q740" i="7"/>
  <c r="R770" i="7"/>
  <c r="R264" i="7"/>
  <c r="S765" i="7"/>
  <c r="S423" i="7"/>
  <c r="T714" i="7"/>
  <c r="R266" i="7"/>
  <c r="T644" i="7"/>
  <c r="R712" i="7"/>
  <c r="S644" i="7"/>
  <c r="R967" i="7"/>
  <c r="T523" i="7"/>
  <c r="S891" i="7"/>
  <c r="S465" i="7"/>
  <c r="S870" i="7"/>
  <c r="R791" i="7"/>
  <c r="T501" i="7"/>
  <c r="S717" i="7"/>
  <c r="P440" i="7"/>
  <c r="P664" i="7"/>
  <c r="T417" i="7"/>
  <c r="T837" i="7"/>
  <c r="T568" i="7"/>
  <c r="P743" i="7"/>
  <c r="S397" i="7"/>
  <c r="P586" i="7"/>
  <c r="S742" i="7"/>
  <c r="R870" i="7"/>
  <c r="S624" i="7"/>
  <c r="R795" i="7"/>
  <c r="S877" i="7"/>
  <c r="Q871" i="7"/>
  <c r="Q857" i="7"/>
  <c r="T857" i="7"/>
  <c r="Q839" i="7"/>
  <c r="S795" i="7"/>
  <c r="P868" i="7"/>
  <c r="T867" i="7"/>
  <c r="T585" i="7"/>
  <c r="Q794" i="7"/>
  <c r="T268" i="7"/>
  <c r="P388" i="7"/>
  <c r="R440" i="7"/>
  <c r="S864" i="7"/>
  <c r="Q110" i="7"/>
  <c r="R221" i="7"/>
  <c r="R893" i="7"/>
  <c r="T623" i="7"/>
  <c r="R463" i="7"/>
  <c r="P469" i="7"/>
  <c r="R533" i="7"/>
  <c r="S424" i="7"/>
  <c r="Q486" i="7"/>
  <c r="S264" i="7"/>
  <c r="P424" i="7"/>
  <c r="R465" i="7"/>
  <c r="Q394" i="7"/>
  <c r="P977" i="7"/>
  <c r="Q197" i="6"/>
  <c r="Q967" i="7"/>
  <c r="T927" i="7"/>
  <c r="Q874" i="7"/>
  <c r="R487" i="7"/>
  <c r="R886" i="7"/>
  <c r="R414" i="7"/>
  <c r="T938" i="7"/>
  <c r="P396" i="7"/>
  <c r="Q870" i="7"/>
  <c r="R662" i="7"/>
  <c r="S762" i="7"/>
  <c r="S595" i="7"/>
  <c r="T795" i="7"/>
  <c r="S780" i="7"/>
  <c r="Q275" i="7"/>
  <c r="Q392" i="7"/>
  <c r="S915" i="7"/>
  <c r="T770" i="7"/>
  <c r="S394" i="7"/>
  <c r="R789" i="7"/>
  <c r="Q768" i="7"/>
  <c r="Q886" i="7"/>
  <c r="S197" i="6"/>
  <c r="R794" i="7"/>
  <c r="T898" i="7"/>
  <c r="T822" i="7"/>
  <c r="Q877" i="7"/>
  <c r="T735" i="7"/>
  <c r="S874" i="7"/>
  <c r="R754" i="7"/>
  <c r="Q867" i="7"/>
  <c r="T742" i="7"/>
  <c r="P752" i="7"/>
  <c r="Q469" i="7"/>
  <c r="T314" i="7"/>
  <c r="P269" i="7"/>
  <c r="Q365" i="7"/>
  <c r="T346" i="7"/>
  <c r="T270" i="7"/>
  <c r="S501" i="7"/>
  <c r="Q266" i="7"/>
  <c r="S495" i="7"/>
  <c r="R396" i="7"/>
  <c r="R417" i="7"/>
  <c r="T53" i="7"/>
  <c r="P17" i="7"/>
  <c r="R53" i="7"/>
  <c r="S546" i="7"/>
  <c r="S303" i="7"/>
  <c r="S867" i="7"/>
  <c r="P923" i="7"/>
  <c r="Q778" i="7"/>
  <c r="S868" i="7"/>
  <c r="Q662" i="7"/>
  <c r="S845" i="7"/>
  <c r="R595" i="7"/>
  <c r="Q837" i="7"/>
  <c r="P544" i="7"/>
  <c r="Q742" i="7"/>
  <c r="T462" i="7"/>
  <c r="S886" i="7"/>
  <c r="R346" i="7"/>
  <c r="R845" i="7"/>
  <c r="R270" i="7"/>
  <c r="T765" i="7"/>
  <c r="Q440" i="7"/>
  <c r="R956" i="7"/>
  <c r="S966" i="7"/>
  <c r="S938" i="7"/>
  <c r="R966" i="7"/>
  <c r="S893" i="7"/>
  <c r="T886" i="7"/>
  <c r="T881" i="7"/>
  <c r="P966" i="7"/>
  <c r="Q966" i="7"/>
  <c r="R568" i="7"/>
  <c r="R809" i="7"/>
  <c r="P590" i="7"/>
  <c r="R183" i="7"/>
  <c r="R427" i="7"/>
  <c r="T303" i="7"/>
  <c r="P881" i="7"/>
  <c r="T789" i="7"/>
  <c r="S791" i="7"/>
  <c r="S642" i="7"/>
  <c r="T736" i="7"/>
  <c r="S588" i="7"/>
  <c r="T712" i="7"/>
  <c r="P496" i="7"/>
  <c r="P869" i="7"/>
  <c r="R740" i="7"/>
  <c r="Q927" i="7"/>
  <c r="Q762" i="7"/>
  <c r="T590" i="7"/>
  <c r="T869" i="7"/>
  <c r="P870" i="7"/>
  <c r="Q889" i="7"/>
  <c r="R726" i="7"/>
  <c r="Q423" i="7"/>
  <c r="P644" i="7"/>
  <c r="R17" i="7"/>
  <c r="Q395" i="7"/>
  <c r="R742" i="7"/>
  <c r="Q714" i="7"/>
  <c r="S268" i="7"/>
  <c r="S494" i="7"/>
  <c r="S441" i="7"/>
  <c r="T425" i="7"/>
  <c r="T743" i="7"/>
  <c r="S469" i="7"/>
  <c r="Q568" i="7"/>
  <c r="R585" i="7"/>
  <c r="R486" i="7"/>
  <c r="P463" i="7"/>
  <c r="S740" i="7"/>
  <c r="Q888" i="7"/>
  <c r="S147" i="7"/>
  <c r="S137" i="7"/>
  <c r="Q809" i="7"/>
  <c r="P765" i="7"/>
  <c r="S462" i="7"/>
  <c r="P793" i="7"/>
  <c r="Q674" i="6"/>
  <c r="T533" i="7"/>
  <c r="T809" i="7"/>
  <c r="R747" i="7"/>
  <c r="Q754" i="7"/>
  <c r="T424" i="7"/>
  <c r="P614" i="7"/>
  <c r="R263" i="7"/>
  <c r="R26" i="7"/>
  <c r="Q822" i="7"/>
  <c r="Q607" i="7"/>
  <c r="R977" i="7"/>
  <c r="T266" i="7"/>
  <c r="Q130" i="7"/>
  <c r="T860" i="6"/>
  <c r="P823" i="7"/>
  <c r="Q785" i="7"/>
  <c r="P261" i="7"/>
  <c r="Q849" i="7"/>
  <c r="T744" i="6"/>
  <c r="P264" i="7"/>
  <c r="T806" i="7"/>
  <c r="P809" i="7"/>
  <c r="Q940" i="7"/>
  <c r="R137" i="7"/>
  <c r="T614" i="7"/>
  <c r="T401" i="7"/>
  <c r="S417" i="7"/>
  <c r="Q570" i="7"/>
  <c r="R261" i="7"/>
  <c r="R823" i="7"/>
  <c r="S570" i="7"/>
  <c r="Q668" i="7"/>
  <c r="T289" i="7"/>
  <c r="P410" i="7"/>
  <c r="S302" i="7"/>
  <c r="T492" i="7"/>
  <c r="T586" i="7"/>
  <c r="T47" i="7"/>
  <c r="T275" i="7"/>
  <c r="Q938" i="7"/>
  <c r="P289" i="7"/>
  <c r="S792" i="7"/>
  <c r="R262" i="7"/>
  <c r="R945" i="7"/>
  <c r="R260" i="7"/>
  <c r="T793" i="6"/>
  <c r="P260" i="7"/>
  <c r="R544" i="7"/>
  <c r="P638" i="7"/>
  <c r="S586" i="7"/>
  <c r="R845" i="6"/>
  <c r="P122" i="7"/>
  <c r="T197" i="7"/>
  <c r="R607" i="7"/>
  <c r="S67" i="7"/>
  <c r="S183" i="7"/>
  <c r="T469" i="7"/>
  <c r="R523" i="7"/>
  <c r="P642" i="7"/>
  <c r="P495" i="7"/>
  <c r="P393" i="7"/>
  <c r="S472" i="7"/>
  <c r="R302" i="7"/>
  <c r="S840" i="7"/>
  <c r="S270" i="6"/>
  <c r="S395" i="7"/>
  <c r="P595" i="7"/>
  <c r="R498" i="7"/>
  <c r="S496" i="7"/>
  <c r="Q664" i="7"/>
  <c r="Q977" i="7"/>
  <c r="T394" i="7"/>
  <c r="S261" i="7"/>
  <c r="Q795" i="7"/>
  <c r="S597" i="7"/>
  <c r="Q743" i="7"/>
  <c r="P523" i="7"/>
  <c r="T393" i="7"/>
  <c r="R644" i="7"/>
  <c r="Q845" i="7"/>
  <c r="P777" i="7"/>
  <c r="S748" i="7"/>
  <c r="T463" i="7"/>
  <c r="T674" i="7"/>
  <c r="Q264" i="7"/>
  <c r="Q777" i="7"/>
  <c r="Q595" i="7"/>
  <c r="T5" i="7"/>
  <c r="S946" i="7"/>
  <c r="S288" i="7"/>
  <c r="Q424" i="7"/>
  <c r="S492" i="7"/>
  <c r="R860" i="7"/>
  <c r="P844" i="7"/>
  <c r="P540" i="7"/>
  <c r="S768" i="7"/>
  <c r="S523" i="7"/>
  <c r="T529" i="7"/>
  <c r="R888" i="7"/>
  <c r="S857" i="7"/>
  <c r="R441" i="7"/>
  <c r="Q496" i="7"/>
  <c r="R793" i="7"/>
  <c r="Q629" i="7"/>
  <c r="T624" i="7"/>
  <c r="P303" i="7"/>
  <c r="S270" i="7"/>
  <c r="Q540" i="7"/>
  <c r="S728" i="7"/>
  <c r="P763" i="7"/>
  <c r="T221" i="7"/>
  <c r="T826" i="7"/>
  <c r="R147" i="7"/>
  <c r="P314" i="7"/>
  <c r="S289" i="7"/>
  <c r="R469" i="7"/>
  <c r="P263" i="7"/>
  <c r="Q12" i="7"/>
  <c r="R175" i="7"/>
  <c r="S806" i="7"/>
  <c r="S664" i="6"/>
  <c r="Q17" i="6"/>
  <c r="P830" i="7"/>
  <c r="T844" i="7"/>
  <c r="S311" i="7"/>
  <c r="S263" i="7"/>
  <c r="T130" i="7"/>
  <c r="T169" i="7"/>
  <c r="R21" i="7"/>
  <c r="R976" i="7"/>
  <c r="T946" i="7"/>
  <c r="Q492" i="7"/>
  <c r="Q467" i="7"/>
  <c r="P915" i="7"/>
  <c r="R881" i="7"/>
  <c r="R401" i="7"/>
  <c r="P272" i="7"/>
  <c r="S440" i="7"/>
  <c r="T976" i="7"/>
  <c r="P262" i="7"/>
  <c r="Q885" i="7"/>
  <c r="T662" i="7"/>
  <c r="Q259" i="7"/>
  <c r="Q393" i="7"/>
  <c r="R110" i="7"/>
  <c r="Q780" i="7"/>
  <c r="R860" i="6"/>
  <c r="P735" i="7"/>
  <c r="Q956" i="7"/>
  <c r="T871" i="7"/>
  <c r="R438" i="7"/>
  <c r="R806" i="7"/>
  <c r="P277" i="7"/>
  <c r="S487" i="7"/>
  <c r="T918" i="7"/>
  <c r="T499" i="7"/>
  <c r="R265" i="7"/>
  <c r="P770" i="7"/>
  <c r="T438" i="7"/>
  <c r="S47" i="7"/>
  <c r="T791" i="7"/>
  <c r="T175" i="7"/>
  <c r="Q272" i="7"/>
  <c r="P918" i="7"/>
  <c r="T779" i="7"/>
  <c r="P791" i="7"/>
  <c r="Q546" i="7"/>
  <c r="P175" i="7"/>
  <c r="S830" i="7"/>
  <c r="R777" i="7"/>
  <c r="R139" i="7"/>
  <c r="Q775" i="7"/>
  <c r="R790" i="7"/>
  <c r="R674" i="7"/>
  <c r="S794" i="6"/>
  <c r="S262" i="7"/>
  <c r="T801" i="7"/>
  <c r="Q53" i="7"/>
  <c r="Q260" i="7"/>
  <c r="P597" i="7"/>
  <c r="R179" i="7"/>
  <c r="T79" i="7"/>
  <c r="S809" i="7"/>
  <c r="Q945" i="7"/>
  <c r="Q726" i="7"/>
  <c r="S801" i="7"/>
  <c r="Q47" i="7"/>
  <c r="R805" i="7"/>
  <c r="T147" i="7"/>
  <c r="T410" i="7"/>
  <c r="S629" i="7"/>
  <c r="P806" i="7"/>
  <c r="T862" i="7"/>
  <c r="P674" i="7"/>
  <c r="T597" i="7"/>
  <c r="R780" i="7"/>
  <c r="S735" i="7"/>
  <c r="T495" i="7"/>
  <c r="T17" i="7"/>
  <c r="P849" i="7"/>
  <c r="P871" i="7"/>
  <c r="P888" i="7"/>
  <c r="Q624" i="7"/>
  <c r="Q765" i="7"/>
  <c r="Q752" i="7"/>
  <c r="Q623" i="7"/>
  <c r="S568" i="7"/>
  <c r="T105" i="7"/>
  <c r="T777" i="7"/>
  <c r="P488" i="7"/>
  <c r="S457" i="7"/>
  <c r="Q840" i="7"/>
  <c r="S860" i="7"/>
  <c r="P500" i="7"/>
  <c r="R938" i="7"/>
  <c r="T870" i="7"/>
  <c r="S498" i="7"/>
  <c r="Q868" i="7"/>
  <c r="S590" i="7"/>
  <c r="T739" i="7"/>
  <c r="S663" i="7"/>
  <c r="T943" i="7"/>
  <c r="T805" i="7"/>
  <c r="R597" i="7"/>
  <c r="T915" i="7"/>
  <c r="R546" i="7"/>
  <c r="Q544" i="7"/>
  <c r="S760" i="7"/>
  <c r="S763" i="7"/>
  <c r="Q17" i="7"/>
  <c r="T311" i="7"/>
  <c r="Q410" i="7"/>
  <c r="P5" i="7"/>
  <c r="T760" i="7"/>
  <c r="R638" i="7"/>
  <c r="S789" i="7"/>
  <c r="Q763" i="7"/>
  <c r="P105" i="7"/>
  <c r="T794" i="7"/>
  <c r="P674" i="6"/>
  <c r="S272" i="7"/>
  <c r="R940" i="7"/>
  <c r="P221" i="7"/>
  <c r="S607" i="7"/>
  <c r="Q302" i="7"/>
  <c r="T830" i="7"/>
  <c r="P785" i="7"/>
  <c r="R785" i="7"/>
  <c r="R349" i="7"/>
  <c r="S277" i="7"/>
  <c r="T588" i="7"/>
  <c r="T486" i="7"/>
  <c r="Q278" i="7"/>
  <c r="R59" i="7"/>
  <c r="P634" i="7"/>
  <c r="Q270" i="7"/>
  <c r="Q824" i="7"/>
  <c r="P762" i="7"/>
  <c r="Q303" i="7"/>
  <c r="R588" i="7"/>
  <c r="T440" i="7"/>
  <c r="T891" i="7"/>
  <c r="S346" i="6"/>
  <c r="S79" i="7"/>
  <c r="S235" i="7"/>
  <c r="P110" i="7"/>
  <c r="R424" i="7"/>
  <c r="R269" i="7"/>
  <c r="S139" i="7"/>
  <c r="P494" i="7"/>
  <c r="T487" i="7"/>
  <c r="R826" i="7"/>
  <c r="P12" i="7"/>
  <c r="S770" i="7"/>
  <c r="Q457" i="7"/>
  <c r="P824" i="7"/>
  <c r="P427" i="7"/>
  <c r="R16" i="7"/>
  <c r="T686" i="7"/>
  <c r="Q770" i="7"/>
  <c r="S845" i="6"/>
  <c r="P179" i="7"/>
  <c r="P147" i="7"/>
  <c r="Q830" i="7"/>
  <c r="S540" i="7"/>
  <c r="Q289" i="7"/>
  <c r="Q918" i="7"/>
  <c r="P805" i="7"/>
  <c r="T277" i="7"/>
  <c r="R837" i="7"/>
  <c r="T752" i="7"/>
  <c r="P499" i="7"/>
  <c r="T860" i="7"/>
  <c r="T143" i="7"/>
  <c r="S463" i="7"/>
  <c r="S192" i="7"/>
  <c r="T457" i="7"/>
  <c r="R130" i="7"/>
  <c r="T642" i="7"/>
  <c r="Q465" i="7"/>
  <c r="R365" i="7"/>
  <c r="Q686" i="7"/>
  <c r="T16" i="7"/>
  <c r="T840" i="7"/>
  <c r="T664" i="6"/>
  <c r="S584" i="7"/>
  <c r="S858" i="7"/>
  <c r="Q269" i="7"/>
  <c r="P801" i="7"/>
  <c r="P137" i="7"/>
  <c r="T785" i="7"/>
  <c r="Q664" i="6"/>
  <c r="T346" i="6"/>
  <c r="T748" i="7"/>
  <c r="Q265" i="7"/>
  <c r="T264" i="7"/>
  <c r="R793" i="6"/>
  <c r="T726" i="7"/>
  <c r="Q139" i="7"/>
  <c r="P739" i="7"/>
  <c r="T263" i="7"/>
  <c r="T595" i="7"/>
  <c r="R501" i="7"/>
  <c r="T967" i="7"/>
  <c r="S927" i="7"/>
  <c r="R165" i="7"/>
  <c r="Q349" i="7"/>
  <c r="S662" i="7"/>
  <c r="R663" i="7"/>
  <c r="P546" i="7"/>
  <c r="S365" i="7"/>
  <c r="S739" i="7"/>
  <c r="P266" i="7"/>
  <c r="P275" i="7"/>
  <c r="S674" i="7"/>
  <c r="T728" i="7"/>
  <c r="T392" i="7"/>
  <c r="R624" i="7"/>
  <c r="P585" i="7"/>
  <c r="Q736" i="7"/>
  <c r="T397" i="7"/>
  <c r="R744" i="6"/>
  <c r="P462" i="7"/>
  <c r="R488" i="7"/>
  <c r="S849" i="7"/>
  <c r="S726" i="7"/>
  <c r="P779" i="7"/>
  <c r="R775" i="7"/>
  <c r="Q425" i="7"/>
  <c r="S824" i="7"/>
  <c r="P967" i="7"/>
  <c r="Q401" i="7"/>
  <c r="R637" i="7"/>
  <c r="T744" i="7"/>
  <c r="Q893" i="7"/>
  <c r="S500" i="7"/>
  <c r="R943" i="7"/>
  <c r="S945" i="7"/>
  <c r="Q533" i="7"/>
  <c r="Q235" i="7"/>
  <c r="R499" i="7"/>
  <c r="R423" i="7"/>
  <c r="R778" i="7"/>
  <c r="Q589" i="7"/>
  <c r="T540" i="7"/>
  <c r="S267" i="7"/>
  <c r="R410" i="7"/>
  <c r="T288" i="7"/>
  <c r="R5" i="7"/>
  <c r="Q16" i="7"/>
  <c r="P790" i="7"/>
  <c r="T940" i="7"/>
  <c r="S976" i="7"/>
  <c r="Q487" i="7"/>
  <c r="R540" i="7"/>
  <c r="S529" i="7"/>
  <c r="S777" i="7"/>
  <c r="P267" i="7"/>
  <c r="P169" i="7"/>
  <c r="Q147" i="7"/>
  <c r="Q197" i="7"/>
  <c r="P498" i="7"/>
  <c r="Q637" i="7"/>
  <c r="R492" i="7"/>
  <c r="P270" i="7"/>
  <c r="P465" i="7"/>
  <c r="R864" i="7"/>
  <c r="T139" i="7"/>
  <c r="Q590" i="7"/>
  <c r="Q87" i="7"/>
  <c r="S778" i="7"/>
  <c r="P492" i="7"/>
  <c r="R303" i="7"/>
  <c r="P744" i="6"/>
  <c r="S614" i="7"/>
  <c r="R79" i="7"/>
  <c r="P852" i="7"/>
  <c r="P183" i="7"/>
  <c r="S826" i="7"/>
  <c r="Q488" i="7"/>
  <c r="T235" i="7"/>
  <c r="S12" i="7"/>
  <c r="R794" i="6"/>
  <c r="S63" i="7"/>
  <c r="T262" i="7"/>
  <c r="P940" i="7"/>
  <c r="R270" i="6"/>
  <c r="T259" i="7"/>
  <c r="P945" i="7"/>
  <c r="Q122" i="7"/>
  <c r="S53" i="7"/>
  <c r="Q438" i="7"/>
  <c r="R830" i="7"/>
  <c r="P726" i="7"/>
  <c r="Q183" i="7"/>
  <c r="P63" i="7"/>
  <c r="S169" i="7"/>
  <c r="T63" i="7"/>
  <c r="T441" i="7"/>
  <c r="S862" i="7"/>
  <c r="R736" i="7"/>
  <c r="P976" i="7"/>
  <c r="P91" i="7"/>
  <c r="Q674" i="7"/>
  <c r="S401" i="7"/>
  <c r="Q221" i="7"/>
  <c r="S16" i="7"/>
  <c r="R634" i="7"/>
  <c r="Q288" i="7"/>
  <c r="Q943" i="7"/>
  <c r="R67" i="7"/>
  <c r="R867" i="7"/>
  <c r="P288" i="7"/>
  <c r="R395" i="7"/>
  <c r="R494" i="7"/>
  <c r="R457" i="7"/>
  <c r="T889" i="7"/>
  <c r="R765" i="7"/>
  <c r="Q946" i="7"/>
  <c r="P839" i="7"/>
  <c r="R314" i="7"/>
  <c r="T349" i="7"/>
  <c r="T388" i="7"/>
  <c r="R614" i="7"/>
  <c r="P278" i="7"/>
  <c r="P760" i="7"/>
  <c r="P822" i="7"/>
  <c r="R824" i="7"/>
  <c r="S637" i="7"/>
  <c r="Q91" i="7"/>
  <c r="R760" i="7"/>
  <c r="R877" i="7"/>
  <c r="S747" i="7"/>
  <c r="T269" i="7"/>
  <c r="P467" i="7"/>
  <c r="P21" i="7"/>
  <c r="P874" i="7"/>
  <c r="Q793" i="6"/>
  <c r="T59" i="7"/>
  <c r="S852" i="7"/>
  <c r="S744" i="7"/>
  <c r="S467" i="7"/>
  <c r="S130" i="7"/>
  <c r="T272" i="7"/>
  <c r="Q826" i="7"/>
  <c r="S486" i="7"/>
  <c r="Q801" i="7"/>
  <c r="S266" i="7"/>
  <c r="S105" i="7"/>
  <c r="P139" i="7"/>
  <c r="R311" i="7"/>
  <c r="R12" i="7"/>
  <c r="R275" i="7"/>
  <c r="T265" i="7"/>
  <c r="P438" i="7"/>
  <c r="Q792" i="7"/>
  <c r="R197" i="7"/>
  <c r="R289" i="7"/>
  <c r="T852" i="7"/>
  <c r="Q860" i="6"/>
  <c r="P624" i="7"/>
  <c r="S165" i="7"/>
  <c r="Q346" i="7"/>
  <c r="P16" i="7"/>
  <c r="Q634" i="7"/>
  <c r="S638" i="7"/>
  <c r="P87" i="7"/>
  <c r="T864" i="7"/>
  <c r="P794" i="6"/>
  <c r="R735" i="7"/>
  <c r="Q79" i="7"/>
  <c r="T423" i="7"/>
  <c r="S388" i="7"/>
  <c r="R63" i="7"/>
  <c r="S21" i="7"/>
  <c r="Q270" i="6"/>
  <c r="P570" i="7"/>
  <c r="R674" i="6"/>
  <c r="R664" i="6"/>
  <c r="R278" i="7"/>
  <c r="T414" i="7"/>
  <c r="T192" i="7"/>
  <c r="S823" i="7"/>
  <c r="R852" i="7"/>
  <c r="R346" i="6"/>
  <c r="P775" i="7"/>
  <c r="Q5" i="7"/>
  <c r="Q21" i="7"/>
  <c r="Q179" i="7"/>
  <c r="S175" i="7"/>
  <c r="P311" i="7"/>
  <c r="S221" i="7"/>
  <c r="P17" i="6"/>
  <c r="R267" i="7"/>
  <c r="R623" i="7"/>
  <c r="P938" i="7"/>
  <c r="Q748" i="7"/>
  <c r="P268" i="7"/>
  <c r="P533" i="7"/>
  <c r="Q728" i="7"/>
  <c r="P346" i="7"/>
  <c r="Q498" i="7"/>
  <c r="T165" i="7"/>
  <c r="P349" i="7"/>
  <c r="R840" i="7"/>
  <c r="P891" i="7"/>
  <c r="R743" i="7"/>
  <c r="R686" i="7"/>
  <c r="R259" i="7"/>
  <c r="T91" i="7"/>
  <c r="T823" i="7"/>
  <c r="S668" i="7"/>
  <c r="R642" i="7"/>
  <c r="S686" i="7"/>
  <c r="S488" i="7"/>
  <c r="S260" i="7"/>
  <c r="T629" i="7"/>
  <c r="Q59" i="7"/>
  <c r="R874" i="7"/>
  <c r="S17" i="6"/>
  <c r="P130" i="7"/>
  <c r="P864" i="7"/>
  <c r="Q67" i="7"/>
  <c r="T494" i="7"/>
  <c r="S349" i="7"/>
  <c r="Q137" i="7"/>
  <c r="P744" i="7"/>
  <c r="P956" i="7"/>
  <c r="T664" i="7"/>
  <c r="T717" i="7"/>
  <c r="S822" i="7"/>
  <c r="R91" i="7"/>
  <c r="Q441" i="7"/>
  <c r="P793" i="6"/>
  <c r="R500" i="7"/>
  <c r="S396" i="7"/>
  <c r="S967" i="7"/>
  <c r="T278" i="7"/>
  <c r="R891" i="7"/>
  <c r="P629" i="7"/>
  <c r="T467" i="7"/>
  <c r="P59" i="7"/>
  <c r="Q417" i="7"/>
  <c r="R589" i="7"/>
  <c r="Q262" i="7"/>
  <c r="T87" i="7"/>
  <c r="Q143" i="7"/>
  <c r="R849" i="7"/>
  <c r="S5" i="7"/>
  <c r="S940" i="7"/>
  <c r="Q268" i="7"/>
  <c r="P686" i="7"/>
  <c r="Q794" i="6"/>
  <c r="T668" i="7"/>
  <c r="P472" i="7"/>
  <c r="Q852" i="7"/>
  <c r="Q760" i="7"/>
  <c r="T977" i="7"/>
  <c r="R918" i="7"/>
  <c r="T17" i="6"/>
  <c r="R17" i="6"/>
  <c r="Q472" i="7"/>
  <c r="P365" i="7"/>
  <c r="R768" i="7"/>
  <c r="T768" i="7"/>
  <c r="P837" i="7"/>
  <c r="T637" i="7"/>
  <c r="P664" i="6"/>
  <c r="Q642" i="7"/>
  <c r="R169" i="7"/>
  <c r="T26" i="7"/>
  <c r="R752" i="7"/>
  <c r="T496" i="7"/>
  <c r="S752" i="7"/>
  <c r="R392" i="7"/>
  <c r="T110" i="7"/>
  <c r="Q823" i="7"/>
  <c r="Q175" i="7"/>
  <c r="R122" i="7"/>
  <c r="S87" i="7"/>
  <c r="Q388" i="7"/>
  <c r="Q644" i="7"/>
  <c r="T183" i="7"/>
  <c r="P860" i="6"/>
  <c r="Q63" i="7"/>
  <c r="T12" i="7"/>
  <c r="R801" i="7"/>
  <c r="S275" i="7"/>
  <c r="Q311" i="7"/>
  <c r="R822" i="7"/>
  <c r="S674" i="6"/>
  <c r="P946" i="7"/>
  <c r="Q793" i="7"/>
  <c r="P165" i="7"/>
  <c r="P501" i="7"/>
  <c r="S425" i="7"/>
  <c r="T137" i="7"/>
  <c r="S860" i="6"/>
  <c r="S589" i="7"/>
  <c r="T793" i="7"/>
  <c r="Q277" i="7"/>
  <c r="P143" i="7"/>
  <c r="T754" i="7"/>
  <c r="Q976" i="7"/>
  <c r="T747" i="7"/>
  <c r="S314" i="7"/>
  <c r="Q427" i="7"/>
  <c r="Q396" i="7"/>
  <c r="T260" i="7"/>
  <c r="T638" i="7"/>
  <c r="S346" i="7"/>
  <c r="R388" i="7"/>
  <c r="R394" i="7"/>
  <c r="P623" i="7"/>
  <c r="Q585" i="7"/>
  <c r="P197" i="7"/>
  <c r="P754" i="7"/>
  <c r="S793" i="6"/>
  <c r="S143" i="7"/>
  <c r="S744" i="6"/>
  <c r="P742" i="7"/>
  <c r="S59" i="7"/>
  <c r="P79" i="7"/>
  <c r="T472" i="7"/>
  <c r="Q805" i="7"/>
  <c r="R235" i="7"/>
  <c r="Q414" i="7"/>
  <c r="P346" i="6"/>
  <c r="Q105" i="7"/>
  <c r="S544" i="7"/>
  <c r="T824" i="7"/>
  <c r="T634" i="7"/>
  <c r="T122" i="7"/>
  <c r="P192" i="7"/>
  <c r="R629" i="7"/>
  <c r="P425" i="7"/>
  <c r="T923" i="7"/>
  <c r="Q806" i="7"/>
  <c r="T849" i="7"/>
  <c r="P259" i="7"/>
  <c r="S17" i="7"/>
  <c r="Q169" i="7"/>
  <c r="T674" i="6"/>
  <c r="P637" i="7"/>
  <c r="S122" i="7"/>
  <c r="Q614" i="7"/>
  <c r="T794" i="6"/>
  <c r="R529" i="7"/>
  <c r="T845" i="7"/>
  <c r="R946" i="7"/>
  <c r="R105" i="7"/>
  <c r="R47" i="7"/>
  <c r="P401" i="7"/>
  <c r="S26" i="7"/>
  <c r="R197" i="6"/>
  <c r="P53" i="7"/>
  <c r="P768" i="7"/>
  <c r="S197" i="7"/>
  <c r="Q638" i="7"/>
  <c r="S785" i="7"/>
  <c r="R143" i="7"/>
  <c r="R277" i="7"/>
  <c r="S110" i="7"/>
  <c r="S278" i="7"/>
  <c r="S805" i="7"/>
  <c r="T395" i="7"/>
  <c r="S438" i="7"/>
  <c r="P235" i="7"/>
  <c r="S91" i="7"/>
  <c r="R192" i="7"/>
  <c r="T845" i="6"/>
  <c r="S634" i="7"/>
  <c r="R495" i="7"/>
  <c r="R472" i="7"/>
  <c r="Q165" i="7"/>
  <c r="P668" i="7"/>
  <c r="P270" i="6"/>
  <c r="S918" i="7"/>
  <c r="P26" i="7"/>
  <c r="S259" i="7"/>
  <c r="X259" i="7" l="1"/>
  <c r="AG259" i="7" s="1"/>
  <c r="U26" i="7"/>
  <c r="AD26" i="7" s="1"/>
  <c r="X918" i="7"/>
  <c r="AG918" i="7" s="1"/>
  <c r="U668" i="7"/>
  <c r="AD668" i="7" s="1"/>
  <c r="V165" i="7"/>
  <c r="AE165" i="7" s="1"/>
  <c r="W472" i="7"/>
  <c r="AF472" i="7" s="1"/>
  <c r="W495" i="7"/>
  <c r="AF495" i="7" s="1"/>
  <c r="X634" i="7"/>
  <c r="AG634" i="7" s="1"/>
  <c r="W192" i="7"/>
  <c r="AF192" i="7" s="1"/>
  <c r="X91" i="7"/>
  <c r="AG91" i="7" s="1"/>
  <c r="U235" i="7"/>
  <c r="X438" i="7"/>
  <c r="AG438" i="7" s="1"/>
  <c r="Y395" i="7"/>
  <c r="AH395" i="7" s="1"/>
  <c r="X805" i="7"/>
  <c r="AG805" i="7" s="1"/>
  <c r="X278" i="7"/>
  <c r="AG278" i="7" s="1"/>
  <c r="X110" i="7"/>
  <c r="AG110" i="7" s="1"/>
  <c r="W277" i="7"/>
  <c r="AF277" i="7" s="1"/>
  <c r="W143" i="7"/>
  <c r="AF143" i="7" s="1"/>
  <c r="X785" i="7"/>
  <c r="AG785" i="7" s="1"/>
  <c r="V638" i="7"/>
  <c r="AE638" i="7" s="1"/>
  <c r="X197" i="7"/>
  <c r="AG197" i="7" s="1"/>
  <c r="U768" i="7"/>
  <c r="AD768" i="7" s="1"/>
  <c r="U53" i="7"/>
  <c r="AD53" i="7" s="1"/>
  <c r="W197" i="6"/>
  <c r="X26" i="7"/>
  <c r="AG26" i="7" s="1"/>
  <c r="U401" i="7"/>
  <c r="AD401" i="7" s="1"/>
  <c r="W47" i="7"/>
  <c r="AF47" i="7" s="1"/>
  <c r="W105" i="7"/>
  <c r="AF105" i="7" s="1"/>
  <c r="W946" i="7"/>
  <c r="AF946" i="7" s="1"/>
  <c r="Y845" i="7"/>
  <c r="AH845" i="7" s="1"/>
  <c r="W529" i="7"/>
  <c r="AF529" i="7" s="1"/>
  <c r="V614" i="7"/>
  <c r="AE614" i="7" s="1"/>
  <c r="X122" i="7"/>
  <c r="AG122" i="7" s="1"/>
  <c r="U637" i="7"/>
  <c r="AD637" i="7" s="1"/>
  <c r="Y674" i="6"/>
  <c r="V169" i="7"/>
  <c r="AE169" i="7" s="1"/>
  <c r="X17" i="7"/>
  <c r="AG17" i="7" s="1"/>
  <c r="U259" i="7"/>
  <c r="AD259" i="7" s="1"/>
  <c r="Y849" i="7"/>
  <c r="AH849" i="7" s="1"/>
  <c r="V806" i="7"/>
  <c r="AE806" i="7" s="1"/>
  <c r="Y923" i="7"/>
  <c r="AH923" i="7" s="1"/>
  <c r="U425" i="7"/>
  <c r="AD425" i="7" s="1"/>
  <c r="W629" i="7"/>
  <c r="AF629" i="7" s="1"/>
  <c r="U192" i="7"/>
  <c r="AD192" i="7" s="1"/>
  <c r="Y122" i="7"/>
  <c r="AH122" i="7" s="1"/>
  <c r="Y634" i="7"/>
  <c r="AH634" i="7" s="1"/>
  <c r="Y824" i="7"/>
  <c r="AH824" i="7" s="1"/>
  <c r="X544" i="7"/>
  <c r="AG544" i="7" s="1"/>
  <c r="V105" i="7"/>
  <c r="AE105" i="7" s="1"/>
  <c r="U346" i="6"/>
  <c r="V414" i="7"/>
  <c r="AE414" i="7" s="1"/>
  <c r="W235" i="7"/>
  <c r="V805" i="7"/>
  <c r="AE805" i="7" s="1"/>
  <c r="Y472" i="7"/>
  <c r="AH472" i="7" s="1"/>
  <c r="U79" i="7"/>
  <c r="AD79" i="7" s="1"/>
  <c r="X59" i="7"/>
  <c r="AG59" i="7" s="1"/>
  <c r="U742" i="7"/>
  <c r="X143" i="7"/>
  <c r="AG143" i="7" s="1"/>
  <c r="U754" i="7"/>
  <c r="AD754" i="7" s="1"/>
  <c r="U197" i="7"/>
  <c r="AD197" i="7" s="1"/>
  <c r="V585" i="7"/>
  <c r="AE585" i="7" s="1"/>
  <c r="U623" i="7"/>
  <c r="AD623" i="7" s="1"/>
  <c r="W394" i="7"/>
  <c r="AF394" i="7" s="1"/>
  <c r="W388" i="7"/>
  <c r="AF388" i="7" s="1"/>
  <c r="X346" i="7"/>
  <c r="AG346" i="7" s="1"/>
  <c r="Y638" i="7"/>
  <c r="AH638" i="7" s="1"/>
  <c r="Y260" i="7"/>
  <c r="AH260" i="7" s="1"/>
  <c r="V396" i="7"/>
  <c r="AE396" i="7" s="1"/>
  <c r="V427" i="7"/>
  <c r="AE427" i="7" s="1"/>
  <c r="X314" i="7"/>
  <c r="AG314" i="7" s="1"/>
  <c r="Y747" i="7"/>
  <c r="AH747" i="7" s="1"/>
  <c r="V976" i="7"/>
  <c r="AE976" i="7" s="1"/>
  <c r="Y754" i="7"/>
  <c r="AH754" i="7" s="1"/>
  <c r="U143" i="7"/>
  <c r="AD143" i="7" s="1"/>
  <c r="V277" i="7"/>
  <c r="AE277" i="7" s="1"/>
  <c r="Y793" i="7"/>
  <c r="AH793" i="7" s="1"/>
  <c r="X589" i="7"/>
  <c r="AG589" i="7" s="1"/>
  <c r="Y137" i="7"/>
  <c r="AH137" i="7" s="1"/>
  <c r="X425" i="7"/>
  <c r="AG425" i="7" s="1"/>
  <c r="U501" i="7"/>
  <c r="AD501" i="7" s="1"/>
  <c r="U165" i="7"/>
  <c r="AD165" i="7" s="1"/>
  <c r="V793" i="7"/>
  <c r="AE793" i="7" s="1"/>
  <c r="U946" i="7"/>
  <c r="AD946" i="7" s="1"/>
  <c r="X674" i="6"/>
  <c r="W822" i="7"/>
  <c r="AF822" i="7" s="1"/>
  <c r="V311" i="7"/>
  <c r="AE311" i="7" s="1"/>
  <c r="X275" i="7"/>
  <c r="AG275" i="7" s="1"/>
  <c r="W801" i="7"/>
  <c r="AF801" i="7" s="1"/>
  <c r="Y12" i="7"/>
  <c r="AH12" i="7" s="1"/>
  <c r="V63" i="7"/>
  <c r="AE63" i="7" s="1"/>
  <c r="Y183" i="7"/>
  <c r="AH183" i="7" s="1"/>
  <c r="V644" i="7"/>
  <c r="AE644" i="7" s="1"/>
  <c r="V388" i="7"/>
  <c r="AE388" i="7" s="1"/>
  <c r="X87" i="7"/>
  <c r="AG87" i="7" s="1"/>
  <c r="W122" i="7"/>
  <c r="AF122" i="7" s="1"/>
  <c r="V175" i="7"/>
  <c r="V823" i="7"/>
  <c r="AE823" i="7" s="1"/>
  <c r="Y110" i="7"/>
  <c r="AH110" i="7" s="1"/>
  <c r="W392" i="7"/>
  <c r="AF392" i="7" s="1"/>
  <c r="X752" i="7"/>
  <c r="AG752" i="7" s="1"/>
  <c r="Y496" i="7"/>
  <c r="AH496" i="7" s="1"/>
  <c r="W752" i="7"/>
  <c r="AF752" i="7" s="1"/>
  <c r="Y26" i="7"/>
  <c r="AH26" i="7" s="1"/>
  <c r="W169" i="7"/>
  <c r="AF169" i="7" s="1"/>
  <c r="V642" i="7"/>
  <c r="AE642" i="7" s="1"/>
  <c r="Y637" i="7"/>
  <c r="AH637" i="7" s="1"/>
  <c r="U837" i="7"/>
  <c r="AD837" i="7" s="1"/>
  <c r="Y768" i="7"/>
  <c r="AH768" i="7" s="1"/>
  <c r="W768" i="7"/>
  <c r="AF768" i="7" s="1"/>
  <c r="U365" i="7"/>
  <c r="AD365" i="7" s="1"/>
  <c r="V472" i="7"/>
  <c r="AE472" i="7" s="1"/>
  <c r="W918" i="7"/>
  <c r="AF918" i="7" s="1"/>
  <c r="Y977" i="7"/>
  <c r="AH977" i="7" s="1"/>
  <c r="V760" i="7"/>
  <c r="AE760" i="7" s="1"/>
  <c r="V852" i="7"/>
  <c r="AE852" i="7" s="1"/>
  <c r="U472" i="7"/>
  <c r="AD472" i="7" s="1"/>
  <c r="Y668" i="7"/>
  <c r="AH668" i="7" s="1"/>
  <c r="U686" i="7"/>
  <c r="AD686" i="7" s="1"/>
  <c r="V268" i="7"/>
  <c r="AE268" i="7" s="1"/>
  <c r="X940" i="7"/>
  <c r="AG940" i="7" s="1"/>
  <c r="X5" i="7"/>
  <c r="AG5" i="7" s="1"/>
  <c r="W849" i="7"/>
  <c r="AF849" i="7" s="1"/>
  <c r="V143" i="7"/>
  <c r="AE143" i="7" s="1"/>
  <c r="Y87" i="7"/>
  <c r="AH87" i="7" s="1"/>
  <c r="V262" i="7"/>
  <c r="AE262" i="7" s="1"/>
  <c r="W589" i="7"/>
  <c r="AF589" i="7" s="1"/>
  <c r="V417" i="7"/>
  <c r="AE417" i="7" s="1"/>
  <c r="U59" i="7"/>
  <c r="AD59" i="7" s="1"/>
  <c r="Y467" i="7"/>
  <c r="AH467" i="7" s="1"/>
  <c r="U629" i="7"/>
  <c r="AD629" i="7" s="1"/>
  <c r="W891" i="7"/>
  <c r="AF891" i="7" s="1"/>
  <c r="Y278" i="7"/>
  <c r="AH278" i="7" s="1"/>
  <c r="X967" i="7"/>
  <c r="AG967" i="7" s="1"/>
  <c r="X396" i="7"/>
  <c r="AG396" i="7" s="1"/>
  <c r="W500" i="7"/>
  <c r="AF500" i="7" s="1"/>
  <c r="V441" i="7"/>
  <c r="AE441" i="7" s="1"/>
  <c r="W91" i="7"/>
  <c r="AF91" i="7" s="1"/>
  <c r="X822" i="7"/>
  <c r="AG822" i="7" s="1"/>
  <c r="Y717" i="7"/>
  <c r="Y664" i="7"/>
  <c r="AH664" i="7" s="1"/>
  <c r="U956" i="7"/>
  <c r="AD956" i="7" s="1"/>
  <c r="U744" i="7"/>
  <c r="V137" i="7"/>
  <c r="AE137" i="7" s="1"/>
  <c r="X349" i="7"/>
  <c r="AG349" i="7" s="1"/>
  <c r="Y494" i="7"/>
  <c r="AH494" i="7" s="1"/>
  <c r="V67" i="7"/>
  <c r="AE67" i="7" s="1"/>
  <c r="U864" i="7"/>
  <c r="AD864" i="7" s="1"/>
  <c r="W874" i="7"/>
  <c r="AF874" i="7" s="1"/>
  <c r="V59" i="7"/>
  <c r="AE59" i="7" s="1"/>
  <c r="Y629" i="7"/>
  <c r="AH629" i="7" s="1"/>
  <c r="X260" i="7"/>
  <c r="AG260" i="7" s="1"/>
  <c r="X488" i="7"/>
  <c r="AG488" i="7" s="1"/>
  <c r="X686" i="7"/>
  <c r="AG686" i="7" s="1"/>
  <c r="W642" i="7"/>
  <c r="AF642" i="7" s="1"/>
  <c r="X668" i="7"/>
  <c r="AG668" i="7" s="1"/>
  <c r="Y823" i="7"/>
  <c r="AH823" i="7" s="1"/>
  <c r="Y91" i="7"/>
  <c r="AH91" i="7" s="1"/>
  <c r="W259" i="7"/>
  <c r="AF259" i="7" s="1"/>
  <c r="W686" i="7"/>
  <c r="AF686" i="7" s="1"/>
  <c r="W743" i="7"/>
  <c r="AF743" i="7" s="1"/>
  <c r="U891" i="7"/>
  <c r="AD891" i="7" s="1"/>
  <c r="W840" i="7"/>
  <c r="AF840" i="7" s="1"/>
  <c r="U349" i="7"/>
  <c r="AD349" i="7" s="1"/>
  <c r="Y165" i="7"/>
  <c r="AH165" i="7" s="1"/>
  <c r="V498" i="7"/>
  <c r="AE498" i="7" s="1"/>
  <c r="U346" i="7"/>
  <c r="AD346" i="7" s="1"/>
  <c r="V728" i="7"/>
  <c r="AE728" i="7" s="1"/>
  <c r="U533" i="7"/>
  <c r="AD533" i="7" s="1"/>
  <c r="U268" i="7"/>
  <c r="AD268" i="7" s="1"/>
  <c r="V748" i="7"/>
  <c r="AE748" i="7" s="1"/>
  <c r="U938" i="7"/>
  <c r="W623" i="7"/>
  <c r="AF623" i="7" s="1"/>
  <c r="W267" i="7"/>
  <c r="AF267" i="7" s="1"/>
  <c r="X221" i="7"/>
  <c r="U311" i="7"/>
  <c r="AD311" i="7" s="1"/>
  <c r="X175" i="7"/>
  <c r="V179" i="7"/>
  <c r="V21" i="7"/>
  <c r="AE21" i="7" s="1"/>
  <c r="V5" i="7"/>
  <c r="AE5" i="7" s="1"/>
  <c r="U775" i="7"/>
  <c r="W346" i="6"/>
  <c r="W852" i="7"/>
  <c r="AF852" i="7" s="1"/>
  <c r="X823" i="7"/>
  <c r="AG823" i="7" s="1"/>
  <c r="Y192" i="7"/>
  <c r="AH192" i="7" s="1"/>
  <c r="Y414" i="7"/>
  <c r="AH414" i="7" s="1"/>
  <c r="W278" i="7"/>
  <c r="AF278" i="7" s="1"/>
  <c r="W674" i="6"/>
  <c r="U570" i="7"/>
  <c r="AD570" i="7" s="1"/>
  <c r="X21" i="7"/>
  <c r="AG21" i="7" s="1"/>
  <c r="W63" i="7"/>
  <c r="AF63" i="7" s="1"/>
  <c r="X388" i="7"/>
  <c r="AG388" i="7" s="1"/>
  <c r="Y423" i="7"/>
  <c r="AH423" i="7" s="1"/>
  <c r="V79" i="7"/>
  <c r="AE79" i="7" s="1"/>
  <c r="W735" i="7"/>
  <c r="Y864" i="7"/>
  <c r="AH864" i="7" s="1"/>
  <c r="U87" i="7"/>
  <c r="AD87" i="7" s="1"/>
  <c r="X638" i="7"/>
  <c r="AG638" i="7" s="1"/>
  <c r="V634" i="7"/>
  <c r="AE634" i="7" s="1"/>
  <c r="U16" i="7"/>
  <c r="AD16" i="7" s="1"/>
  <c r="V346" i="7"/>
  <c r="AE346" i="7" s="1"/>
  <c r="X165" i="7"/>
  <c r="AG165" i="7" s="1"/>
  <c r="U624" i="7"/>
  <c r="AD624" i="7" s="1"/>
  <c r="Y852" i="7"/>
  <c r="AH852" i="7" s="1"/>
  <c r="W289" i="7"/>
  <c r="AF289" i="7" s="1"/>
  <c r="W197" i="7"/>
  <c r="AF197" i="7" s="1"/>
  <c r="V792" i="7"/>
  <c r="AE792" i="7" s="1"/>
  <c r="U438" i="7"/>
  <c r="AD438" i="7" s="1"/>
  <c r="Y265" i="7"/>
  <c r="AH265" i="7" s="1"/>
  <c r="W275" i="7"/>
  <c r="AF275" i="7" s="1"/>
  <c r="W12" i="7"/>
  <c r="AF12" i="7" s="1"/>
  <c r="W311" i="7"/>
  <c r="AF311" i="7" s="1"/>
  <c r="U139" i="7"/>
  <c r="AD139" i="7" s="1"/>
  <c r="X105" i="7"/>
  <c r="AG105" i="7" s="1"/>
  <c r="X266" i="7"/>
  <c r="AG266" i="7" s="1"/>
  <c r="V801" i="7"/>
  <c r="AE801" i="7" s="1"/>
  <c r="X486" i="7"/>
  <c r="AG486" i="7" s="1"/>
  <c r="V826" i="7"/>
  <c r="AE826" i="7" s="1"/>
  <c r="Y272" i="7"/>
  <c r="AH272" i="7" s="1"/>
  <c r="X467" i="7"/>
  <c r="AG467" i="7" s="1"/>
  <c r="X744" i="7"/>
  <c r="X852" i="7"/>
  <c r="AG852" i="7" s="1"/>
  <c r="Y59" i="7"/>
  <c r="AH59" i="7" s="1"/>
  <c r="U874" i="7"/>
  <c r="AD874" i="7" s="1"/>
  <c r="U21" i="7"/>
  <c r="AD21" i="7" s="1"/>
  <c r="U467" i="7"/>
  <c r="AD467" i="7" s="1"/>
  <c r="Y269" i="7"/>
  <c r="AH269" i="7" s="1"/>
  <c r="X747" i="7"/>
  <c r="AG747" i="7" s="1"/>
  <c r="W877" i="7"/>
  <c r="W760" i="7"/>
  <c r="AF760" i="7" s="1"/>
  <c r="V91" i="7"/>
  <c r="AE91" i="7" s="1"/>
  <c r="X637" i="7"/>
  <c r="AG637" i="7" s="1"/>
  <c r="W824" i="7"/>
  <c r="AF824" i="7" s="1"/>
  <c r="U822" i="7"/>
  <c r="AD822" i="7" s="1"/>
  <c r="U760" i="7"/>
  <c r="AD760" i="7" s="1"/>
  <c r="U278" i="7"/>
  <c r="AD278" i="7" s="1"/>
  <c r="W614" i="7"/>
  <c r="AF614" i="7" s="1"/>
  <c r="Y388" i="7"/>
  <c r="AH388" i="7" s="1"/>
  <c r="Y349" i="7"/>
  <c r="AH349" i="7" s="1"/>
  <c r="W314" i="7"/>
  <c r="AF314" i="7" s="1"/>
  <c r="U839" i="7"/>
  <c r="V946" i="7"/>
  <c r="AE946" i="7" s="1"/>
  <c r="W765" i="7"/>
  <c r="AF765" i="7" s="1"/>
  <c r="Y889" i="7"/>
  <c r="AH889" i="7" s="1"/>
  <c r="W457" i="7"/>
  <c r="AF457" i="7" s="1"/>
  <c r="W494" i="7"/>
  <c r="AF494" i="7" s="1"/>
  <c r="W395" i="7"/>
  <c r="AF395" i="7" s="1"/>
  <c r="U288" i="7"/>
  <c r="AD288" i="7" s="1"/>
  <c r="W867" i="7"/>
  <c r="AF867" i="7" s="1"/>
  <c r="W67" i="7"/>
  <c r="AF67" i="7" s="1"/>
  <c r="V943" i="7"/>
  <c r="AE943" i="7" s="1"/>
  <c r="V288" i="7"/>
  <c r="AE288" i="7" s="1"/>
  <c r="W634" i="7"/>
  <c r="AF634" i="7" s="1"/>
  <c r="X16" i="7"/>
  <c r="AG16" i="7" s="1"/>
  <c r="V221" i="7"/>
  <c r="X401" i="7"/>
  <c r="AG401" i="7" s="1"/>
  <c r="V674" i="7"/>
  <c r="AE674" i="7" s="1"/>
  <c r="U91" i="7"/>
  <c r="AD91" i="7" s="1"/>
  <c r="U976" i="7"/>
  <c r="AD976" i="7" s="1"/>
  <c r="W736" i="7"/>
  <c r="AF736" i="7" s="1"/>
  <c r="X862" i="7"/>
  <c r="AG862" i="7" s="1"/>
  <c r="Y441" i="7"/>
  <c r="AH441" i="7" s="1"/>
  <c r="Y63" i="7"/>
  <c r="AH63" i="7" s="1"/>
  <c r="X169" i="7"/>
  <c r="AG169" i="7" s="1"/>
  <c r="U63" i="7"/>
  <c r="AD63" i="7" s="1"/>
  <c r="V183" i="7"/>
  <c r="AE183" i="7" s="1"/>
  <c r="U726" i="7"/>
  <c r="AD726" i="7" s="1"/>
  <c r="W830" i="7"/>
  <c r="AF830" i="7" s="1"/>
  <c r="V438" i="7"/>
  <c r="AE438" i="7" s="1"/>
  <c r="X53" i="7"/>
  <c r="AG53" i="7" s="1"/>
  <c r="V122" i="7"/>
  <c r="AE122" i="7" s="1"/>
  <c r="U945" i="7"/>
  <c r="AD945" i="7" s="1"/>
  <c r="Y259" i="7"/>
  <c r="AH259" i="7" s="1"/>
  <c r="U940" i="7"/>
  <c r="AD940" i="7" s="1"/>
  <c r="Y262" i="7"/>
  <c r="AH262" i="7" s="1"/>
  <c r="X63" i="7"/>
  <c r="AG63" i="7" s="1"/>
  <c r="X12" i="7"/>
  <c r="AG12" i="7" s="1"/>
  <c r="Y235" i="7"/>
  <c r="V488" i="7"/>
  <c r="AE488" i="7" s="1"/>
  <c r="X826" i="7"/>
  <c r="AG826" i="7" s="1"/>
  <c r="U183" i="7"/>
  <c r="AD183" i="7" s="1"/>
  <c r="U852" i="7"/>
  <c r="AD852" i="7" s="1"/>
  <c r="W79" i="7"/>
  <c r="AF79" i="7" s="1"/>
  <c r="X614" i="7"/>
  <c r="AG614" i="7" s="1"/>
  <c r="W303" i="7"/>
  <c r="AF303" i="7" s="1"/>
  <c r="U492" i="7"/>
  <c r="AD492" i="7" s="1"/>
  <c r="X778" i="7"/>
  <c r="AG778" i="7" s="1"/>
  <c r="V87" i="7"/>
  <c r="AE87" i="7" s="1"/>
  <c r="V590" i="7"/>
  <c r="AE590" i="7" s="1"/>
  <c r="Y139" i="7"/>
  <c r="AH139" i="7" s="1"/>
  <c r="W864" i="7"/>
  <c r="AF864" i="7" s="1"/>
  <c r="U465" i="7"/>
  <c r="AD465" i="7" s="1"/>
  <c r="U270" i="7"/>
  <c r="AD270" i="7" s="1"/>
  <c r="W492" i="7"/>
  <c r="AF492" i="7" s="1"/>
  <c r="V637" i="7"/>
  <c r="AE637" i="7" s="1"/>
  <c r="U498" i="7"/>
  <c r="AD498" i="7" s="1"/>
  <c r="V197" i="7"/>
  <c r="AE197" i="7" s="1"/>
  <c r="V147" i="7"/>
  <c r="AE147" i="7" s="1"/>
  <c r="U169" i="7"/>
  <c r="AD169" i="7" s="1"/>
  <c r="U267" i="7"/>
  <c r="AD267" i="7" s="1"/>
  <c r="X777" i="7"/>
  <c r="X529" i="7"/>
  <c r="AG529" i="7" s="1"/>
  <c r="W540" i="7"/>
  <c r="AF540" i="7" s="1"/>
  <c r="V487" i="7"/>
  <c r="AE487" i="7" s="1"/>
  <c r="X976" i="7"/>
  <c r="AG976" i="7" s="1"/>
  <c r="Y940" i="7"/>
  <c r="AH940" i="7" s="1"/>
  <c r="U790" i="7"/>
  <c r="V16" i="7"/>
  <c r="AE16" i="7" s="1"/>
  <c r="W5" i="7"/>
  <c r="AF5" i="7" s="1"/>
  <c r="Y288" i="7"/>
  <c r="AH288" i="7" s="1"/>
  <c r="W410" i="7"/>
  <c r="AF410" i="7" s="1"/>
  <c r="X267" i="7"/>
  <c r="AG267" i="7" s="1"/>
  <c r="Y540" i="7"/>
  <c r="AH540" i="7" s="1"/>
  <c r="V589" i="7"/>
  <c r="AE589" i="7" s="1"/>
  <c r="W778" i="7"/>
  <c r="AF778" i="7" s="1"/>
  <c r="W423" i="7"/>
  <c r="AF423" i="7" s="1"/>
  <c r="W499" i="7"/>
  <c r="AF499" i="7" s="1"/>
  <c r="V235" i="7"/>
  <c r="V533" i="7"/>
  <c r="AE533" i="7" s="1"/>
  <c r="X945" i="7"/>
  <c r="AG945" i="7" s="1"/>
  <c r="W943" i="7"/>
  <c r="AF943" i="7" s="1"/>
  <c r="X500" i="7"/>
  <c r="AG500" i="7" s="1"/>
  <c r="V893" i="7"/>
  <c r="AE893" i="7" s="1"/>
  <c r="Y744" i="7"/>
  <c r="W637" i="7"/>
  <c r="AF637" i="7" s="1"/>
  <c r="V401" i="7"/>
  <c r="AE401" i="7" s="1"/>
  <c r="U967" i="7"/>
  <c r="AD967" i="7" s="1"/>
  <c r="X824" i="7"/>
  <c r="AG824" i="7" s="1"/>
  <c r="V425" i="7"/>
  <c r="AE425" i="7" s="1"/>
  <c r="W775" i="7"/>
  <c r="U779" i="7"/>
  <c r="X726" i="7"/>
  <c r="AG726" i="7" s="1"/>
  <c r="X849" i="7"/>
  <c r="AG849" i="7" s="1"/>
  <c r="W488" i="7"/>
  <c r="AF488" i="7" s="1"/>
  <c r="U462" i="7"/>
  <c r="AD462" i="7" s="1"/>
  <c r="Y397" i="7"/>
  <c r="AH397" i="7" s="1"/>
  <c r="V736" i="7"/>
  <c r="AE736" i="7" s="1"/>
  <c r="U585" i="7"/>
  <c r="AD585" i="7" s="1"/>
  <c r="W624" i="7"/>
  <c r="AF624" i="7" s="1"/>
  <c r="Y392" i="7"/>
  <c r="AH392" i="7" s="1"/>
  <c r="Y728" i="7"/>
  <c r="AH728" i="7" s="1"/>
  <c r="X674" i="7"/>
  <c r="AG674" i="7" s="1"/>
  <c r="U275" i="7"/>
  <c r="AD275" i="7" s="1"/>
  <c r="U266" i="7"/>
  <c r="AD266" i="7" s="1"/>
  <c r="X739" i="7"/>
  <c r="X365" i="7"/>
  <c r="AG365" i="7" s="1"/>
  <c r="U546" i="7"/>
  <c r="AD546" i="7" s="1"/>
  <c r="W663" i="7"/>
  <c r="AF663" i="7" s="1"/>
  <c r="X662" i="7"/>
  <c r="AG662" i="7" s="1"/>
  <c r="V349" i="7"/>
  <c r="AE349" i="7" s="1"/>
  <c r="W165" i="7"/>
  <c r="AF165" i="7" s="1"/>
  <c r="X927" i="7"/>
  <c r="Y967" i="7"/>
  <c r="AH967" i="7" s="1"/>
  <c r="W501" i="7"/>
  <c r="AF501" i="7" s="1"/>
  <c r="Y595" i="7"/>
  <c r="AH595" i="7" s="1"/>
  <c r="Y263" i="7"/>
  <c r="AH263" i="7" s="1"/>
  <c r="U739" i="7"/>
  <c r="V139" i="7"/>
  <c r="AE139" i="7" s="1"/>
  <c r="Y726" i="7"/>
  <c r="AH726" i="7" s="1"/>
  <c r="Y264" i="7"/>
  <c r="AH264" i="7" s="1"/>
  <c r="V265" i="7"/>
  <c r="AE265" i="7" s="1"/>
  <c r="Y748" i="7"/>
  <c r="AH748" i="7" s="1"/>
  <c r="Y346" i="6"/>
  <c r="Y785" i="7"/>
  <c r="AH785" i="7" s="1"/>
  <c r="U137" i="7"/>
  <c r="AD137" i="7" s="1"/>
  <c r="U801" i="7"/>
  <c r="AD801" i="7" s="1"/>
  <c r="V269" i="7"/>
  <c r="AE269" i="7" s="1"/>
  <c r="X858" i="7"/>
  <c r="X584" i="7"/>
  <c r="AG584" i="7" s="1"/>
  <c r="Y840" i="7"/>
  <c r="AH840" i="7" s="1"/>
  <c r="Y16" i="7"/>
  <c r="AH16" i="7" s="1"/>
  <c r="V686" i="7"/>
  <c r="AE686" i="7" s="1"/>
  <c r="W365" i="7"/>
  <c r="AF365" i="7" s="1"/>
  <c r="V465" i="7"/>
  <c r="AE465" i="7" s="1"/>
  <c r="Y642" i="7"/>
  <c r="AH642" i="7" s="1"/>
  <c r="Y457" i="7"/>
  <c r="AH457" i="7" s="1"/>
  <c r="X192" i="7"/>
  <c r="AG192" i="7" s="1"/>
  <c r="X463" i="7"/>
  <c r="AG463" i="7" s="1"/>
  <c r="Y143" i="7"/>
  <c r="AH143" i="7" s="1"/>
  <c r="Y860" i="7"/>
  <c r="U499" i="7"/>
  <c r="AD499" i="7" s="1"/>
  <c r="Y752" i="7"/>
  <c r="AH752" i="7" s="1"/>
  <c r="W837" i="7"/>
  <c r="AF837" i="7" s="1"/>
  <c r="Y277" i="7"/>
  <c r="AH277" i="7" s="1"/>
  <c r="U805" i="7"/>
  <c r="AD805" i="7" s="1"/>
  <c r="V918" i="7"/>
  <c r="AE918" i="7" s="1"/>
  <c r="V289" i="7"/>
  <c r="AE289" i="7" s="1"/>
  <c r="X540" i="7"/>
  <c r="AG540" i="7" s="1"/>
  <c r="V830" i="7"/>
  <c r="AE830" i="7" s="1"/>
  <c r="U147" i="7"/>
  <c r="AD147" i="7" s="1"/>
  <c r="U179" i="7"/>
  <c r="V770" i="7"/>
  <c r="AE770" i="7" s="1"/>
  <c r="Y686" i="7"/>
  <c r="AH686" i="7" s="1"/>
  <c r="W16" i="7"/>
  <c r="AF16" i="7" s="1"/>
  <c r="U427" i="7"/>
  <c r="AD427" i="7" s="1"/>
  <c r="U824" i="7"/>
  <c r="AD824" i="7" s="1"/>
  <c r="V457" i="7"/>
  <c r="AE457" i="7" s="1"/>
  <c r="X770" i="7"/>
  <c r="AG770" i="7" s="1"/>
  <c r="U12" i="7"/>
  <c r="AD12" i="7" s="1"/>
  <c r="W826" i="7"/>
  <c r="AF826" i="7" s="1"/>
  <c r="Y487" i="7"/>
  <c r="AH487" i="7" s="1"/>
  <c r="U494" i="7"/>
  <c r="AD494" i="7" s="1"/>
  <c r="X139" i="7"/>
  <c r="AG139" i="7" s="1"/>
  <c r="W269" i="7"/>
  <c r="AF269" i="7" s="1"/>
  <c r="W424" i="7"/>
  <c r="AF424" i="7" s="1"/>
  <c r="U110" i="7"/>
  <c r="AD110" i="7" s="1"/>
  <c r="X235" i="7"/>
  <c r="X79" i="7"/>
  <c r="AG79" i="7" s="1"/>
  <c r="X346" i="6"/>
  <c r="Y891" i="7"/>
  <c r="AH891" i="7" s="1"/>
  <c r="Y440" i="7"/>
  <c r="AH440" i="7" s="1"/>
  <c r="W588" i="7"/>
  <c r="AF588" i="7" s="1"/>
  <c r="V303" i="7"/>
  <c r="AE303" i="7" s="1"/>
  <c r="U762" i="7"/>
  <c r="AD762" i="7" s="1"/>
  <c r="V824" i="7"/>
  <c r="AE824" i="7" s="1"/>
  <c r="V270" i="7"/>
  <c r="AE270" i="7" s="1"/>
  <c r="U634" i="7"/>
  <c r="AD634" i="7" s="1"/>
  <c r="W59" i="7"/>
  <c r="AF59" i="7" s="1"/>
  <c r="V278" i="7"/>
  <c r="AE278" i="7" s="1"/>
  <c r="Y486" i="7"/>
  <c r="AH486" i="7" s="1"/>
  <c r="Y588" i="7"/>
  <c r="AH588" i="7" s="1"/>
  <c r="X277" i="7"/>
  <c r="AG277" i="7" s="1"/>
  <c r="W349" i="7"/>
  <c r="AF349" i="7" s="1"/>
  <c r="W785" i="7"/>
  <c r="AF785" i="7" s="1"/>
  <c r="U785" i="7"/>
  <c r="AD785" i="7" s="1"/>
  <c r="Y830" i="7"/>
  <c r="AH830" i="7" s="1"/>
  <c r="V302" i="7"/>
  <c r="AE302" i="7" s="1"/>
  <c r="X607" i="7"/>
  <c r="AG607" i="7" s="1"/>
  <c r="U221" i="7"/>
  <c r="W940" i="7"/>
  <c r="AF940" i="7" s="1"/>
  <c r="X272" i="7"/>
  <c r="AG272" i="7" s="1"/>
  <c r="U674" i="6"/>
  <c r="Y794" i="7"/>
  <c r="AH794" i="7" s="1"/>
  <c r="U105" i="7"/>
  <c r="AD105" i="7" s="1"/>
  <c r="V763" i="7"/>
  <c r="AE763" i="7" s="1"/>
  <c r="X789" i="7"/>
  <c r="W638" i="7"/>
  <c r="AF638" i="7" s="1"/>
  <c r="Y760" i="7"/>
  <c r="AH760" i="7" s="1"/>
  <c r="U5" i="7"/>
  <c r="AD5" i="7" s="1"/>
  <c r="V410" i="7"/>
  <c r="AE410" i="7" s="1"/>
  <c r="Y311" i="7"/>
  <c r="AH311" i="7" s="1"/>
  <c r="V17" i="7"/>
  <c r="AE17" i="7" s="1"/>
  <c r="X763" i="7"/>
  <c r="AG763" i="7" s="1"/>
  <c r="X760" i="7"/>
  <c r="AG760" i="7" s="1"/>
  <c r="V544" i="7"/>
  <c r="AE544" i="7" s="1"/>
  <c r="W546" i="7"/>
  <c r="AF546" i="7" s="1"/>
  <c r="Y915" i="7"/>
  <c r="W597" i="7"/>
  <c r="AF597" i="7" s="1"/>
  <c r="Y805" i="7"/>
  <c r="AH805" i="7" s="1"/>
  <c r="Y943" i="7"/>
  <c r="AH943" i="7" s="1"/>
  <c r="X663" i="7"/>
  <c r="AG663" i="7" s="1"/>
  <c r="Y739" i="7"/>
  <c r="X590" i="7"/>
  <c r="AG590" i="7" s="1"/>
  <c r="V868" i="7"/>
  <c r="AE868" i="7" s="1"/>
  <c r="X498" i="7"/>
  <c r="AG498" i="7" s="1"/>
  <c r="Y870" i="7"/>
  <c r="AH870" i="7" s="1"/>
  <c r="W938" i="7"/>
  <c r="U500" i="7"/>
  <c r="AD500" i="7" s="1"/>
  <c r="X860" i="7"/>
  <c r="V840" i="7"/>
  <c r="AE840" i="7" s="1"/>
  <c r="X457" i="7"/>
  <c r="AG457" i="7" s="1"/>
  <c r="U488" i="7"/>
  <c r="AD488" i="7" s="1"/>
  <c r="Y777" i="7"/>
  <c r="Y105" i="7"/>
  <c r="AH105" i="7" s="1"/>
  <c r="X568" i="7"/>
  <c r="AG568" i="7" s="1"/>
  <c r="V623" i="7"/>
  <c r="AE623" i="7" s="1"/>
  <c r="V752" i="7"/>
  <c r="AE752" i="7" s="1"/>
  <c r="V765" i="7"/>
  <c r="AE765" i="7" s="1"/>
  <c r="V624" i="7"/>
  <c r="AE624" i="7" s="1"/>
  <c r="U888" i="7"/>
  <c r="AD888" i="7" s="1"/>
  <c r="U871" i="7"/>
  <c r="AD871" i="7" s="1"/>
  <c r="U849" i="7"/>
  <c r="AD849" i="7" s="1"/>
  <c r="Y17" i="7"/>
  <c r="AH17" i="7" s="1"/>
  <c r="Y495" i="7"/>
  <c r="AH495" i="7" s="1"/>
  <c r="X735" i="7"/>
  <c r="W780" i="7"/>
  <c r="AF780" i="7" s="1"/>
  <c r="Y597" i="7"/>
  <c r="AH597" i="7" s="1"/>
  <c r="U674" i="7"/>
  <c r="AD674" i="7" s="1"/>
  <c r="Y862" i="7"/>
  <c r="AH862" i="7" s="1"/>
  <c r="U806" i="7"/>
  <c r="AD806" i="7" s="1"/>
  <c r="X629" i="7"/>
  <c r="AG629" i="7" s="1"/>
  <c r="Y410" i="7"/>
  <c r="AH410" i="7" s="1"/>
  <c r="Y147" i="7"/>
  <c r="AH147" i="7" s="1"/>
  <c r="W805" i="7"/>
  <c r="AF805" i="7" s="1"/>
  <c r="V47" i="7"/>
  <c r="AE47" i="7" s="1"/>
  <c r="X801" i="7"/>
  <c r="AG801" i="7" s="1"/>
  <c r="V726" i="7"/>
  <c r="AE726" i="7" s="1"/>
  <c r="V945" i="7"/>
  <c r="AE945" i="7" s="1"/>
  <c r="X809" i="7"/>
  <c r="AG809" i="7" s="1"/>
  <c r="Y79" i="7"/>
  <c r="AH79" i="7" s="1"/>
  <c r="W179" i="7"/>
  <c r="U597" i="7"/>
  <c r="AD597" i="7" s="1"/>
  <c r="V260" i="7"/>
  <c r="AE260" i="7" s="1"/>
  <c r="V53" i="7"/>
  <c r="AE53" i="7" s="1"/>
  <c r="Y801" i="7"/>
  <c r="AH801" i="7" s="1"/>
  <c r="X262" i="7"/>
  <c r="AG262" i="7" s="1"/>
  <c r="W674" i="7"/>
  <c r="AF674" i="7" s="1"/>
  <c r="W790" i="7"/>
  <c r="V775" i="7"/>
  <c r="W139" i="7"/>
  <c r="AF139" i="7" s="1"/>
  <c r="W777" i="7"/>
  <c r="X830" i="7"/>
  <c r="AG830" i="7" s="1"/>
  <c r="U175" i="7"/>
  <c r="V546" i="7"/>
  <c r="AE546" i="7" s="1"/>
  <c r="U791" i="7"/>
  <c r="Y779" i="7"/>
  <c r="U918" i="7"/>
  <c r="AD918" i="7" s="1"/>
  <c r="V272" i="7"/>
  <c r="AE272" i="7" s="1"/>
  <c r="Y175" i="7"/>
  <c r="Y791" i="7"/>
  <c r="X47" i="7"/>
  <c r="AG47" i="7" s="1"/>
  <c r="Y438" i="7"/>
  <c r="AH438" i="7" s="1"/>
  <c r="U770" i="7"/>
  <c r="AD770" i="7" s="1"/>
  <c r="W265" i="7"/>
  <c r="AF265" i="7" s="1"/>
  <c r="Y499" i="7"/>
  <c r="AH499" i="7" s="1"/>
  <c r="Y918" i="7"/>
  <c r="AH918" i="7" s="1"/>
  <c r="X487" i="7"/>
  <c r="AG487" i="7" s="1"/>
  <c r="U277" i="7"/>
  <c r="AD277" i="7" s="1"/>
  <c r="W806" i="7"/>
  <c r="AF806" i="7" s="1"/>
  <c r="W438" i="7"/>
  <c r="AF438" i="7" s="1"/>
  <c r="Y871" i="7"/>
  <c r="AH871" i="7" s="1"/>
  <c r="V956" i="7"/>
  <c r="AE956" i="7" s="1"/>
  <c r="U735" i="7"/>
  <c r="V780" i="7"/>
  <c r="AE780" i="7" s="1"/>
  <c r="W110" i="7"/>
  <c r="AF110" i="7" s="1"/>
  <c r="V393" i="7"/>
  <c r="AE393" i="7" s="1"/>
  <c r="V259" i="7"/>
  <c r="AE259" i="7" s="1"/>
  <c r="Y662" i="7"/>
  <c r="AH662" i="7" s="1"/>
  <c r="V885" i="7"/>
  <c r="U262" i="7"/>
  <c r="AD262" i="7" s="1"/>
  <c r="Y976" i="7"/>
  <c r="AH976" i="7" s="1"/>
  <c r="X440" i="7"/>
  <c r="AG440" i="7" s="1"/>
  <c r="U272" i="7"/>
  <c r="AD272" i="7" s="1"/>
  <c r="W401" i="7"/>
  <c r="AF401" i="7" s="1"/>
  <c r="W881" i="7"/>
  <c r="AF881" i="7" s="1"/>
  <c r="U915" i="7"/>
  <c r="V467" i="7"/>
  <c r="AE467" i="7" s="1"/>
  <c r="V492" i="7"/>
  <c r="AE492" i="7" s="1"/>
  <c r="Y946" i="7"/>
  <c r="AH946" i="7" s="1"/>
  <c r="W976" i="7"/>
  <c r="AF976" i="7" s="1"/>
  <c r="W21" i="7"/>
  <c r="AF21" i="7" s="1"/>
  <c r="Y169" i="7"/>
  <c r="AH169" i="7" s="1"/>
  <c r="X263" i="7"/>
  <c r="AG263" i="7" s="1"/>
  <c r="X311" i="7"/>
  <c r="AG311" i="7" s="1"/>
  <c r="Y844" i="7"/>
  <c r="AH844" i="7" s="1"/>
  <c r="U830" i="7"/>
  <c r="AD830" i="7" s="1"/>
  <c r="X806" i="7"/>
  <c r="AG806" i="7" s="1"/>
  <c r="W175" i="7"/>
  <c r="V12" i="7"/>
  <c r="AE12" i="7" s="1"/>
  <c r="U263" i="7"/>
  <c r="AD263" i="7" s="1"/>
  <c r="W469" i="7"/>
  <c r="AF469" i="7" s="1"/>
  <c r="X289" i="7"/>
  <c r="AG289" i="7" s="1"/>
  <c r="U314" i="7"/>
  <c r="AD314" i="7" s="1"/>
  <c r="W147" i="7"/>
  <c r="AF147" i="7" s="1"/>
  <c r="Y826" i="7"/>
  <c r="AH826" i="7" s="1"/>
  <c r="Y221" i="7"/>
  <c r="U763" i="7"/>
  <c r="AD763" i="7" s="1"/>
  <c r="X728" i="7"/>
  <c r="AG728" i="7" s="1"/>
  <c r="V540" i="7"/>
  <c r="AE540" i="7" s="1"/>
  <c r="X270" i="7"/>
  <c r="AG270" i="7" s="1"/>
  <c r="U303" i="7"/>
  <c r="AD303" i="7" s="1"/>
  <c r="Y624" i="7"/>
  <c r="AH624" i="7" s="1"/>
  <c r="V629" i="7"/>
  <c r="AE629" i="7" s="1"/>
  <c r="W793" i="7"/>
  <c r="AF793" i="7" s="1"/>
  <c r="V496" i="7"/>
  <c r="AE496" i="7" s="1"/>
  <c r="W441" i="7"/>
  <c r="AF441" i="7" s="1"/>
  <c r="X857" i="7"/>
  <c r="W888" i="7"/>
  <c r="AF888" i="7" s="1"/>
  <c r="Y529" i="7"/>
  <c r="AH529" i="7" s="1"/>
  <c r="X523" i="7"/>
  <c r="AG523" i="7" s="1"/>
  <c r="X768" i="7"/>
  <c r="AG768" i="7" s="1"/>
  <c r="U540" i="7"/>
  <c r="AD540" i="7" s="1"/>
  <c r="U844" i="7"/>
  <c r="AD844" i="7" s="1"/>
  <c r="W860" i="7"/>
  <c r="X492" i="7"/>
  <c r="AG492" i="7" s="1"/>
  <c r="V424" i="7"/>
  <c r="AE424" i="7" s="1"/>
  <c r="X288" i="7"/>
  <c r="AG288" i="7" s="1"/>
  <c r="X946" i="7"/>
  <c r="AG946" i="7" s="1"/>
  <c r="Y5" i="7"/>
  <c r="AH5" i="7" s="1"/>
  <c r="V595" i="7"/>
  <c r="AE595" i="7" s="1"/>
  <c r="V777" i="7"/>
  <c r="V264" i="7"/>
  <c r="AE264" i="7" s="1"/>
  <c r="Y674" i="7"/>
  <c r="AH674" i="7" s="1"/>
  <c r="Y463" i="7"/>
  <c r="AH463" i="7" s="1"/>
  <c r="X748" i="7"/>
  <c r="AG748" i="7" s="1"/>
  <c r="U777" i="7"/>
  <c r="V845" i="7"/>
  <c r="AE845" i="7" s="1"/>
  <c r="W644" i="7"/>
  <c r="AF644" i="7" s="1"/>
  <c r="Y393" i="7"/>
  <c r="AH393" i="7" s="1"/>
  <c r="U523" i="7"/>
  <c r="AD523" i="7" s="1"/>
  <c r="V743" i="7"/>
  <c r="AE743" i="7" s="1"/>
  <c r="X597" i="7"/>
  <c r="AG597" i="7" s="1"/>
  <c r="V795" i="7"/>
  <c r="AE795" i="7" s="1"/>
  <c r="X261" i="7"/>
  <c r="AG261" i="7" s="1"/>
  <c r="Y394" i="7"/>
  <c r="AH394" i="7" s="1"/>
  <c r="V977" i="7"/>
  <c r="AE977" i="7" s="1"/>
  <c r="V664" i="7"/>
  <c r="AE664" i="7" s="1"/>
  <c r="X496" i="7"/>
  <c r="AG496" i="7" s="1"/>
  <c r="W498" i="7"/>
  <c r="AF498" i="7" s="1"/>
  <c r="U595" i="7"/>
  <c r="AD595" i="7" s="1"/>
  <c r="X395" i="7"/>
  <c r="AG395" i="7" s="1"/>
  <c r="X840" i="7"/>
  <c r="AG840" i="7" s="1"/>
  <c r="W302" i="7"/>
  <c r="AF302" i="7" s="1"/>
  <c r="X472" i="7"/>
  <c r="AG472" i="7" s="1"/>
  <c r="U393" i="7"/>
  <c r="AD393" i="7" s="1"/>
  <c r="U495" i="7"/>
  <c r="AD495" i="7" s="1"/>
  <c r="U642" i="7"/>
  <c r="AD642" i="7" s="1"/>
  <c r="W523" i="7"/>
  <c r="AF523" i="7" s="1"/>
  <c r="Y469" i="7"/>
  <c r="AH469" i="7" s="1"/>
  <c r="X183" i="7"/>
  <c r="AG183" i="7" s="1"/>
  <c r="X67" i="7"/>
  <c r="AG67" i="7" s="1"/>
  <c r="W607" i="7"/>
  <c r="AF607" i="7" s="1"/>
  <c r="Y197" i="7"/>
  <c r="AH197" i="7" s="1"/>
  <c r="U122" i="7"/>
  <c r="AD122" i="7" s="1"/>
  <c r="X586" i="7"/>
  <c r="AG586" i="7" s="1"/>
  <c r="U638" i="7"/>
  <c r="AD638" i="7" s="1"/>
  <c r="W544" i="7"/>
  <c r="AF544" i="7" s="1"/>
  <c r="U260" i="7"/>
  <c r="AD260" i="7" s="1"/>
  <c r="W260" i="7"/>
  <c r="AF260" i="7" s="1"/>
  <c r="W945" i="7"/>
  <c r="AF945" i="7" s="1"/>
  <c r="W262" i="7"/>
  <c r="AF262" i="7" s="1"/>
  <c r="X792" i="7"/>
  <c r="AG792" i="7" s="1"/>
  <c r="U289" i="7"/>
  <c r="AD289" i="7" s="1"/>
  <c r="V938" i="7"/>
  <c r="Y275" i="7"/>
  <c r="AH275" i="7" s="1"/>
  <c r="Y47" i="7"/>
  <c r="AH47" i="7" s="1"/>
  <c r="Y586" i="7"/>
  <c r="AH586" i="7" s="1"/>
  <c r="Y492" i="7"/>
  <c r="AH492" i="7" s="1"/>
  <c r="X302" i="7"/>
  <c r="AG302" i="7" s="1"/>
  <c r="U410" i="7"/>
  <c r="AD410" i="7" s="1"/>
  <c r="Y289" i="7"/>
  <c r="AH289" i="7" s="1"/>
  <c r="V668" i="7"/>
  <c r="AE668" i="7" s="1"/>
  <c r="X570" i="7"/>
  <c r="AG570" i="7" s="1"/>
  <c r="W823" i="7"/>
  <c r="AF823" i="7" s="1"/>
  <c r="W261" i="7"/>
  <c r="AF261" i="7" s="1"/>
  <c r="V570" i="7"/>
  <c r="AE570" i="7" s="1"/>
  <c r="X417" i="7"/>
  <c r="AG417" i="7" s="1"/>
  <c r="Y401" i="7"/>
  <c r="AH401" i="7" s="1"/>
  <c r="Y614" i="7"/>
  <c r="AH614" i="7" s="1"/>
  <c r="W137" i="7"/>
  <c r="AF137" i="7" s="1"/>
  <c r="V940" i="7"/>
  <c r="AE940" i="7" s="1"/>
  <c r="U809" i="7"/>
  <c r="AD809" i="7" s="1"/>
  <c r="Y806" i="7"/>
  <c r="AH806" i="7" s="1"/>
  <c r="U264" i="7"/>
  <c r="AD264" i="7" s="1"/>
  <c r="V849" i="7"/>
  <c r="AE849" i="7" s="1"/>
  <c r="U261" i="7"/>
  <c r="AD261" i="7" s="1"/>
  <c r="V785" i="7"/>
  <c r="AE785" i="7" s="1"/>
  <c r="U823" i="7"/>
  <c r="AD823" i="7" s="1"/>
  <c r="Y266" i="7"/>
  <c r="AH266" i="7" s="1"/>
  <c r="W977" i="7"/>
  <c r="AF977" i="7" s="1"/>
  <c r="V607" i="7"/>
  <c r="AE607" i="7" s="1"/>
  <c r="V822" i="7"/>
  <c r="AE822" i="7" s="1"/>
  <c r="W26" i="7"/>
  <c r="AF26" i="7" s="1"/>
  <c r="W263" i="7"/>
  <c r="AF263" i="7" s="1"/>
  <c r="U614" i="7"/>
  <c r="AD614" i="7" s="1"/>
  <c r="Y424" i="7"/>
  <c r="AH424" i="7" s="1"/>
  <c r="V754" i="7"/>
  <c r="AE754" i="7" s="1"/>
  <c r="W747" i="7"/>
  <c r="AF747" i="7" s="1"/>
  <c r="Y809" i="7"/>
  <c r="AH809" i="7" s="1"/>
  <c r="Y533" i="7"/>
  <c r="AH533" i="7" s="1"/>
  <c r="V674" i="6"/>
  <c r="U793" i="7"/>
  <c r="AD793" i="7" s="1"/>
  <c r="X462" i="7"/>
  <c r="AG462" i="7" s="1"/>
  <c r="U765" i="7"/>
  <c r="AD765" i="7" s="1"/>
  <c r="V809" i="7"/>
  <c r="AE809" i="7" s="1"/>
  <c r="X137" i="7"/>
  <c r="AG137" i="7" s="1"/>
  <c r="X147" i="7"/>
  <c r="AG147" i="7" s="1"/>
  <c r="V888" i="7"/>
  <c r="AE888" i="7" s="1"/>
  <c r="X740" i="7"/>
  <c r="AG740" i="7" s="1"/>
  <c r="U463" i="7"/>
  <c r="AD463" i="7" s="1"/>
  <c r="W486" i="7"/>
  <c r="AF486" i="7" s="1"/>
  <c r="W585" i="7"/>
  <c r="AF585" i="7" s="1"/>
  <c r="V568" i="7"/>
  <c r="AE568" i="7" s="1"/>
  <c r="X469" i="7"/>
  <c r="AG469" i="7" s="1"/>
  <c r="Y743" i="7"/>
  <c r="AH743" i="7" s="1"/>
  <c r="Y425" i="7"/>
  <c r="AH425" i="7" s="1"/>
  <c r="X441" i="7"/>
  <c r="AG441" i="7" s="1"/>
  <c r="X494" i="7"/>
  <c r="AG494" i="7" s="1"/>
  <c r="X268" i="7"/>
  <c r="AG268" i="7" s="1"/>
  <c r="V714" i="7"/>
  <c r="AE714" i="7" s="1"/>
  <c r="W742" i="7"/>
  <c r="V395" i="7"/>
  <c r="AE395" i="7" s="1"/>
  <c r="W17" i="7"/>
  <c r="AF17" i="7" s="1"/>
  <c r="U644" i="7"/>
  <c r="AD644" i="7" s="1"/>
  <c r="V423" i="7"/>
  <c r="AE423" i="7" s="1"/>
  <c r="W726" i="7"/>
  <c r="AF726" i="7" s="1"/>
  <c r="V889" i="7"/>
  <c r="AE889" i="7" s="1"/>
  <c r="U870" i="7"/>
  <c r="AD870" i="7" s="1"/>
  <c r="Y869" i="7"/>
  <c r="AH869" i="7" s="1"/>
  <c r="Y590" i="7"/>
  <c r="AH590" i="7" s="1"/>
  <c r="V762" i="7"/>
  <c r="AE762" i="7" s="1"/>
  <c r="V927" i="7"/>
  <c r="W740" i="7"/>
  <c r="AF740" i="7" s="1"/>
  <c r="U869" i="7"/>
  <c r="AD869" i="7" s="1"/>
  <c r="U496" i="7"/>
  <c r="AD496" i="7" s="1"/>
  <c r="Y712" i="7"/>
  <c r="AH712" i="7" s="1"/>
  <c r="X588" i="7"/>
  <c r="AG588" i="7" s="1"/>
  <c r="Y736" i="7"/>
  <c r="AH736" i="7" s="1"/>
  <c r="X642" i="7"/>
  <c r="AG642" i="7" s="1"/>
  <c r="X791" i="7"/>
  <c r="Y789" i="7"/>
  <c r="U881" i="7"/>
  <c r="AD881" i="7" s="1"/>
  <c r="Y303" i="7"/>
  <c r="AH303" i="7" s="1"/>
  <c r="W427" i="7"/>
  <c r="AF427" i="7" s="1"/>
  <c r="W183" i="7"/>
  <c r="AF183" i="7" s="1"/>
  <c r="U590" i="7"/>
  <c r="AD590" i="7" s="1"/>
  <c r="W809" i="7"/>
  <c r="AF809" i="7" s="1"/>
  <c r="W568" i="7"/>
  <c r="AF568" i="7" s="1"/>
  <c r="V966" i="7"/>
  <c r="AE966" i="7" s="1"/>
  <c r="U966" i="7"/>
  <c r="AD966" i="7" s="1"/>
  <c r="Y881" i="7"/>
  <c r="AH881" i="7" s="1"/>
  <c r="Y886" i="7"/>
  <c r="AH886" i="7" s="1"/>
  <c r="X893" i="7"/>
  <c r="AG893" i="7" s="1"/>
  <c r="W966" i="7"/>
  <c r="AF966" i="7" s="1"/>
  <c r="X938" i="7"/>
  <c r="X966" i="7"/>
  <c r="AG966" i="7" s="1"/>
  <c r="W956" i="7"/>
  <c r="AF956" i="7" s="1"/>
  <c r="V440" i="7"/>
  <c r="AE440" i="7" s="1"/>
  <c r="Y765" i="7"/>
  <c r="AH765" i="7" s="1"/>
  <c r="W270" i="7"/>
  <c r="AF270" i="7" s="1"/>
  <c r="W845" i="7"/>
  <c r="AF845" i="7" s="1"/>
  <c r="W346" i="7"/>
  <c r="AF346" i="7" s="1"/>
  <c r="X886" i="7"/>
  <c r="AG886" i="7" s="1"/>
  <c r="Y462" i="7"/>
  <c r="AH462" i="7" s="1"/>
  <c r="V742" i="7"/>
  <c r="U544" i="7"/>
  <c r="AD544" i="7" s="1"/>
  <c r="V837" i="7"/>
  <c r="AE837" i="7" s="1"/>
  <c r="W595" i="7"/>
  <c r="AF595" i="7" s="1"/>
  <c r="X845" i="7"/>
  <c r="AG845" i="7" s="1"/>
  <c r="V662" i="7"/>
  <c r="AE662" i="7" s="1"/>
  <c r="X868" i="7"/>
  <c r="AG868" i="7" s="1"/>
  <c r="V778" i="7"/>
  <c r="AE778" i="7" s="1"/>
  <c r="U923" i="7"/>
  <c r="AD923" i="7" s="1"/>
  <c r="X867" i="7"/>
  <c r="AG867" i="7" s="1"/>
  <c r="X303" i="7"/>
  <c r="AG303" i="7" s="1"/>
  <c r="X546" i="7"/>
  <c r="AG546" i="7" s="1"/>
  <c r="W53" i="7"/>
  <c r="AF53" i="7" s="1"/>
  <c r="U17" i="7"/>
  <c r="AD17" i="7" s="1"/>
  <c r="Y53" i="7"/>
  <c r="AH53" i="7" s="1"/>
  <c r="W417" i="7"/>
  <c r="AF417" i="7" s="1"/>
  <c r="W396" i="7"/>
  <c r="AF396" i="7" s="1"/>
  <c r="X495" i="7"/>
  <c r="AG495" i="7" s="1"/>
  <c r="V266" i="7"/>
  <c r="AE266" i="7" s="1"/>
  <c r="X501" i="7"/>
  <c r="AG501" i="7" s="1"/>
  <c r="Y270" i="7"/>
  <c r="AH270" i="7" s="1"/>
  <c r="Y346" i="7"/>
  <c r="AH346" i="7" s="1"/>
  <c r="V365" i="7"/>
  <c r="AE365" i="7" s="1"/>
  <c r="U269" i="7"/>
  <c r="AD269" i="7" s="1"/>
  <c r="Y314" i="7"/>
  <c r="AH314" i="7" s="1"/>
  <c r="V469" i="7"/>
  <c r="AE469" i="7" s="1"/>
  <c r="U752" i="7"/>
  <c r="AD752" i="7" s="1"/>
  <c r="Y742" i="7"/>
  <c r="V867" i="7"/>
  <c r="AE867" i="7" s="1"/>
  <c r="W754" i="7"/>
  <c r="AF754" i="7" s="1"/>
  <c r="X874" i="7"/>
  <c r="AG874" i="7" s="1"/>
  <c r="Y735" i="7"/>
  <c r="V877" i="7"/>
  <c r="Y822" i="7"/>
  <c r="AH822" i="7" s="1"/>
  <c r="Y898" i="7"/>
  <c r="AH898" i="7" s="1"/>
  <c r="W794" i="7"/>
  <c r="AF794" i="7" s="1"/>
  <c r="X197" i="6"/>
  <c r="V886" i="7"/>
  <c r="AE886" i="7" s="1"/>
  <c r="V768" i="7"/>
  <c r="AE768" i="7" s="1"/>
  <c r="W789" i="7"/>
  <c r="X394" i="7"/>
  <c r="AG394" i="7" s="1"/>
  <c r="Y770" i="7"/>
  <c r="AH770" i="7" s="1"/>
  <c r="X915" i="7"/>
  <c r="V392" i="7"/>
  <c r="AE392" i="7" s="1"/>
  <c r="V275" i="7"/>
  <c r="AE275" i="7" s="1"/>
  <c r="X780" i="7"/>
  <c r="AG780" i="7" s="1"/>
  <c r="Y795" i="7"/>
  <c r="AH795" i="7" s="1"/>
  <c r="X595" i="7"/>
  <c r="AG595" i="7" s="1"/>
  <c r="X762" i="7"/>
  <c r="AG762" i="7" s="1"/>
  <c r="W662" i="7"/>
  <c r="AF662" i="7" s="1"/>
  <c r="V870" i="7"/>
  <c r="AE870" i="7" s="1"/>
  <c r="U396" i="7"/>
  <c r="AD396" i="7" s="1"/>
  <c r="Y938" i="7"/>
  <c r="W414" i="7"/>
  <c r="AF414" i="7" s="1"/>
  <c r="W886" i="7"/>
  <c r="AF886" i="7" s="1"/>
  <c r="W487" i="7"/>
  <c r="AF487" i="7" s="1"/>
  <c r="V874" i="7"/>
  <c r="AE874" i="7" s="1"/>
  <c r="Y927" i="7"/>
  <c r="V967" i="7"/>
  <c r="AE967" i="7" s="1"/>
  <c r="V197" i="6"/>
  <c r="U977" i="7"/>
  <c r="AD977" i="7" s="1"/>
  <c r="V394" i="7"/>
  <c r="AE394" i="7" s="1"/>
  <c r="W465" i="7"/>
  <c r="AF465" i="7" s="1"/>
  <c r="U424" i="7"/>
  <c r="AD424" i="7" s="1"/>
  <c r="X264" i="7"/>
  <c r="AG264" i="7" s="1"/>
  <c r="V486" i="7"/>
  <c r="AE486" i="7" s="1"/>
  <c r="X424" i="7"/>
  <c r="AG424" i="7" s="1"/>
  <c r="W533" i="7"/>
  <c r="AF533" i="7" s="1"/>
  <c r="U469" i="7"/>
  <c r="AD469" i="7" s="1"/>
  <c r="W463" i="7"/>
  <c r="AF463" i="7" s="1"/>
  <c r="Y623" i="7"/>
  <c r="AH623" i="7" s="1"/>
  <c r="W893" i="7"/>
  <c r="AF893" i="7" s="1"/>
  <c r="W221" i="7"/>
  <c r="V110" i="7"/>
  <c r="AE110" i="7" s="1"/>
  <c r="X864" i="7"/>
  <c r="AG864" i="7" s="1"/>
  <c r="W440" i="7"/>
  <c r="AF440" i="7" s="1"/>
  <c r="U388" i="7"/>
  <c r="AD388" i="7" s="1"/>
  <c r="Y268" i="7"/>
  <c r="AH268" i="7" s="1"/>
  <c r="V794" i="7"/>
  <c r="AE794" i="7" s="1"/>
  <c r="Y585" i="7"/>
  <c r="AH585" i="7" s="1"/>
  <c r="Y867" i="7"/>
  <c r="AH867" i="7" s="1"/>
  <c r="U868" i="7"/>
  <c r="AD868" i="7" s="1"/>
  <c r="X795" i="7"/>
  <c r="AG795" i="7" s="1"/>
  <c r="V839" i="7"/>
  <c r="Y857" i="7"/>
  <c r="V857" i="7"/>
  <c r="V871" i="7"/>
  <c r="AE871" i="7" s="1"/>
  <c r="X877" i="7"/>
  <c r="W795" i="7"/>
  <c r="AF795" i="7" s="1"/>
  <c r="X624" i="7"/>
  <c r="AG624" i="7" s="1"/>
  <c r="W870" i="7"/>
  <c r="AF870" i="7" s="1"/>
  <c r="X742" i="7"/>
  <c r="U586" i="7"/>
  <c r="AD586" i="7" s="1"/>
  <c r="X397" i="7"/>
  <c r="AG397" i="7" s="1"/>
  <c r="U743" i="7"/>
  <c r="AD743" i="7" s="1"/>
  <c r="Y568" i="7"/>
  <c r="AH568" i="7" s="1"/>
  <c r="Y837" i="7"/>
  <c r="AH837" i="7" s="1"/>
  <c r="Y417" i="7"/>
  <c r="AH417" i="7" s="1"/>
  <c r="U664" i="7"/>
  <c r="AD664" i="7" s="1"/>
  <c r="U440" i="7"/>
  <c r="AD440" i="7" s="1"/>
  <c r="X717" i="7"/>
  <c r="Y501" i="7"/>
  <c r="AH501" i="7" s="1"/>
  <c r="W791" i="7"/>
  <c r="X870" i="7"/>
  <c r="AG870" i="7" s="1"/>
  <c r="X465" i="7"/>
  <c r="AG465" i="7" s="1"/>
  <c r="X891" i="7"/>
  <c r="AG891" i="7" s="1"/>
  <c r="Y523" i="7"/>
  <c r="AH523" i="7" s="1"/>
  <c r="W967" i="7"/>
  <c r="AF967" i="7" s="1"/>
  <c r="X644" i="7"/>
  <c r="AG644" i="7" s="1"/>
  <c r="W712" i="7"/>
  <c r="AF712" i="7" s="1"/>
  <c r="Y644" i="7"/>
  <c r="AH644" i="7" s="1"/>
  <c r="W266" i="7"/>
  <c r="AF266" i="7" s="1"/>
  <c r="Y714" i="7"/>
  <c r="AH714" i="7" s="1"/>
  <c r="X423" i="7"/>
  <c r="AG423" i="7" s="1"/>
  <c r="X765" i="7"/>
  <c r="AG765" i="7" s="1"/>
  <c r="W264" i="7"/>
  <c r="AF264" i="7" s="1"/>
  <c r="W770" i="7"/>
  <c r="AF770" i="7" s="1"/>
  <c r="V740" i="7"/>
  <c r="AE740" i="7" s="1"/>
  <c r="V864" i="7"/>
  <c r="AE864" i="7" s="1"/>
  <c r="Y570" i="7"/>
  <c r="AH570" i="7" s="1"/>
  <c r="W728" i="7"/>
  <c r="AF728" i="7" s="1"/>
  <c r="V523" i="7"/>
  <c r="AE523" i="7" s="1"/>
  <c r="W425" i="7"/>
  <c r="AF425" i="7" s="1"/>
  <c r="V584" i="7"/>
  <c r="AE584" i="7" s="1"/>
  <c r="W664" i="7"/>
  <c r="AF664" i="7" s="1"/>
  <c r="U487" i="7"/>
  <c r="AD487" i="7" s="1"/>
  <c r="X779" i="7"/>
  <c r="X499" i="7"/>
  <c r="AG499" i="7" s="1"/>
  <c r="W844" i="7"/>
  <c r="AF844" i="7" s="1"/>
  <c r="V261" i="7"/>
  <c r="AE261" i="7" s="1"/>
  <c r="Y589" i="7"/>
  <c r="AH589" i="7" s="1"/>
  <c r="X923" i="7"/>
  <c r="AG923" i="7" s="1"/>
  <c r="Y544" i="7"/>
  <c r="AH544" i="7" s="1"/>
  <c r="V501" i="7"/>
  <c r="AE501" i="7" s="1"/>
  <c r="V789" i="7"/>
  <c r="W570" i="7"/>
  <c r="AF570" i="7" s="1"/>
  <c r="V858" i="7"/>
  <c r="W272" i="7"/>
  <c r="AF272" i="7" s="1"/>
  <c r="U740" i="7"/>
  <c r="AD740" i="7" s="1"/>
  <c r="U441" i="7"/>
  <c r="AD441" i="7" s="1"/>
  <c r="V791" i="7"/>
  <c r="V663" i="7"/>
  <c r="AE663" i="7" s="1"/>
  <c r="U736" i="7"/>
  <c r="AD736" i="7" s="1"/>
  <c r="U717" i="7"/>
  <c r="V744" i="7"/>
  <c r="X623" i="7"/>
  <c r="AG623" i="7" s="1"/>
  <c r="Y839" i="7"/>
  <c r="V494" i="7"/>
  <c r="AE494" i="7" s="1"/>
  <c r="W668" i="7"/>
  <c r="AF668" i="7" s="1"/>
  <c r="Y607" i="7"/>
  <c r="AH607" i="7" s="1"/>
  <c r="U662" i="7"/>
  <c r="AD662" i="7" s="1"/>
  <c r="V881" i="7"/>
  <c r="AE881" i="7" s="1"/>
  <c r="W927" i="7"/>
  <c r="U589" i="7"/>
  <c r="AD589" i="7" s="1"/>
  <c r="W869" i="7"/>
  <c r="AF869" i="7" s="1"/>
  <c r="V891" i="7"/>
  <c r="AE891" i="7" s="1"/>
  <c r="X754" i="7"/>
  <c r="AG754" i="7" s="1"/>
  <c r="Y868" i="7"/>
  <c r="AH868" i="7" s="1"/>
  <c r="X775" i="7"/>
  <c r="U877" i="7"/>
  <c r="Y858" i="7"/>
  <c r="U395" i="7"/>
  <c r="AD395" i="7" s="1"/>
  <c r="V462" i="7"/>
  <c r="AE462" i="7" s="1"/>
  <c r="Y546" i="7"/>
  <c r="AH546" i="7" s="1"/>
  <c r="Y488" i="7"/>
  <c r="AH488" i="7" s="1"/>
  <c r="W586" i="7"/>
  <c r="AF586" i="7" s="1"/>
  <c r="Y261" i="7"/>
  <c r="AH261" i="7" s="1"/>
  <c r="W779" i="7"/>
  <c r="Y465" i="7"/>
  <c r="AH465" i="7" s="1"/>
  <c r="X743" i="7"/>
  <c r="AG743" i="7" s="1"/>
  <c r="W288" i="7"/>
  <c r="AF288" i="7" s="1"/>
  <c r="X664" i="7"/>
  <c r="AG664" i="7" s="1"/>
  <c r="X392" i="7"/>
  <c r="AG392" i="7" s="1"/>
  <c r="U728" i="7"/>
  <c r="AD728" i="7" s="1"/>
  <c r="V500" i="7"/>
  <c r="AE500" i="7" s="1"/>
  <c r="W868" i="7"/>
  <c r="AF868" i="7" s="1"/>
  <c r="X869" i="7"/>
  <c r="AG869" i="7" s="1"/>
  <c r="V346" i="6"/>
  <c r="Y21" i="7"/>
  <c r="AH21" i="7" s="1"/>
  <c r="X533" i="7"/>
  <c r="AG533" i="7" s="1"/>
  <c r="X179" i="7"/>
  <c r="V495" i="7"/>
  <c r="AE495" i="7" s="1"/>
  <c r="U397" i="7"/>
  <c r="AD397" i="7" s="1"/>
  <c r="U584" i="7"/>
  <c r="AD584" i="7" s="1"/>
  <c r="U568" i="7"/>
  <c r="AD568" i="7" s="1"/>
  <c r="W858" i="7"/>
  <c r="U457" i="7"/>
  <c r="AD457" i="7" s="1"/>
  <c r="X885" i="7"/>
  <c r="U486" i="7"/>
  <c r="AD486" i="7" s="1"/>
  <c r="W496" i="7"/>
  <c r="AF496" i="7" s="1"/>
  <c r="U747" i="7"/>
  <c r="AD747" i="7" s="1"/>
  <c r="V862" i="7"/>
  <c r="AE862" i="7" s="1"/>
  <c r="V267" i="7"/>
  <c r="AE267" i="7" s="1"/>
  <c r="X712" i="7"/>
  <c r="AG712" i="7" s="1"/>
  <c r="V499" i="7"/>
  <c r="AE499" i="7" s="1"/>
  <c r="X736" i="7"/>
  <c r="AG736" i="7" s="1"/>
  <c r="U529" i="7"/>
  <c r="AD529" i="7" s="1"/>
  <c r="X794" i="7"/>
  <c r="AG794" i="7" s="1"/>
  <c r="U714" i="7"/>
  <c r="AD714" i="7" s="1"/>
  <c r="U858" i="7"/>
  <c r="U394" i="7"/>
  <c r="AD394" i="7" s="1"/>
  <c r="U886" i="7"/>
  <c r="AD886" i="7" s="1"/>
  <c r="Y498" i="7"/>
  <c r="AH498" i="7" s="1"/>
  <c r="V898" i="7"/>
  <c r="AE898" i="7" s="1"/>
  <c r="Y500" i="7"/>
  <c r="AH500" i="7" s="1"/>
  <c r="X943" i="7"/>
  <c r="AG943" i="7" s="1"/>
  <c r="V597" i="7"/>
  <c r="AE597" i="7" s="1"/>
  <c r="V869" i="7"/>
  <c r="AE869" i="7" s="1"/>
  <c r="W717" i="7"/>
  <c r="U67" i="7"/>
  <c r="AD67" i="7" s="1"/>
  <c r="U423" i="7"/>
  <c r="AD423" i="7" s="1"/>
  <c r="U607" i="7"/>
  <c r="AD607" i="7" s="1"/>
  <c r="U826" i="7"/>
  <c r="AD826" i="7" s="1"/>
  <c r="V463" i="7"/>
  <c r="AE463" i="7" s="1"/>
  <c r="X871" i="7"/>
  <c r="AG871" i="7" s="1"/>
  <c r="U927" i="7"/>
  <c r="X585" i="7"/>
  <c r="AG585" i="7" s="1"/>
  <c r="Y945" i="7"/>
  <c r="AH945" i="7" s="1"/>
  <c r="Y584" i="7"/>
  <c r="AH584" i="7" s="1"/>
  <c r="U943" i="7"/>
  <c r="AD943" i="7" s="1"/>
  <c r="U588" i="7"/>
  <c r="AD588" i="7" s="1"/>
  <c r="W923" i="7"/>
  <c r="AF923" i="7" s="1"/>
  <c r="U748" i="7"/>
  <c r="AD748" i="7" s="1"/>
  <c r="Y197" i="6"/>
  <c r="Y740" i="7"/>
  <c r="AH740" i="7" s="1"/>
  <c r="U663" i="7"/>
  <c r="AD663" i="7" s="1"/>
  <c r="X790" i="7"/>
  <c r="X793" i="7"/>
  <c r="AG793" i="7" s="1"/>
  <c r="U795" i="7"/>
  <c r="AD795" i="7" s="1"/>
  <c r="W839" i="7"/>
  <c r="X714" i="7"/>
  <c r="AG714" i="7" s="1"/>
  <c r="V844" i="7"/>
  <c r="AE844" i="7" s="1"/>
  <c r="V790" i="7"/>
  <c r="X898" i="7"/>
  <c r="AG898" i="7" s="1"/>
  <c r="V915" i="7"/>
  <c r="U893" i="7"/>
  <c r="AD893" i="7" s="1"/>
  <c r="X844" i="7"/>
  <c r="AG844" i="7" s="1"/>
  <c r="U889" i="7"/>
  <c r="AD889" i="7" s="1"/>
  <c r="X888" i="7"/>
  <c r="AG888" i="7" s="1"/>
  <c r="X956" i="7"/>
  <c r="AG956" i="7" s="1"/>
  <c r="X393" i="7"/>
  <c r="AG393" i="7" s="1"/>
  <c r="W467" i="7"/>
  <c r="AF467" i="7" s="1"/>
  <c r="V192" i="7"/>
  <c r="AE192" i="7" s="1"/>
  <c r="X410" i="7"/>
  <c r="AG410" i="7" s="1"/>
  <c r="W763" i="7"/>
  <c r="AF763" i="7" s="1"/>
  <c r="V314" i="7"/>
  <c r="AE314" i="7" s="1"/>
  <c r="Y365" i="7"/>
  <c r="AH365" i="7" s="1"/>
  <c r="V779" i="7"/>
  <c r="U197" i="6"/>
  <c r="U867" i="7"/>
  <c r="AD867" i="7" s="1"/>
  <c r="Y427" i="7"/>
  <c r="AH427" i="7" s="1"/>
  <c r="U857" i="7"/>
  <c r="W462" i="7"/>
  <c r="AF462" i="7" s="1"/>
  <c r="W744" i="7"/>
  <c r="V586" i="7"/>
  <c r="AE586" i="7" s="1"/>
  <c r="V739" i="7"/>
  <c r="U860" i="7"/>
  <c r="U840" i="7"/>
  <c r="AD840" i="7" s="1"/>
  <c r="W885" i="7"/>
  <c r="U862" i="7"/>
  <c r="AD862" i="7" s="1"/>
  <c r="Y893" i="7"/>
  <c r="AH893" i="7" s="1"/>
  <c r="W862" i="7"/>
  <c r="AF862" i="7" s="1"/>
  <c r="U898" i="7"/>
  <c r="AD898" i="7" s="1"/>
  <c r="W915" i="7"/>
  <c r="Y956" i="7"/>
  <c r="AH956" i="7" s="1"/>
  <c r="W393" i="7"/>
  <c r="AF393" i="7" s="1"/>
  <c r="X265" i="7"/>
  <c r="AG265" i="7" s="1"/>
  <c r="X427" i="7"/>
  <c r="AG427" i="7" s="1"/>
  <c r="U302" i="7"/>
  <c r="AD302" i="7" s="1"/>
  <c r="V588" i="7"/>
  <c r="AE588" i="7" s="1"/>
  <c r="W87" i="7"/>
  <c r="AF87" i="7" s="1"/>
  <c r="U712" i="7"/>
  <c r="AD712" i="7" s="1"/>
  <c r="V26" i="7"/>
  <c r="AE26" i="7" s="1"/>
  <c r="U414" i="7"/>
  <c r="AD414" i="7" s="1"/>
  <c r="Y179" i="7"/>
  <c r="W714" i="7"/>
  <c r="AF714" i="7" s="1"/>
  <c r="Y762" i="7"/>
  <c r="AH762" i="7" s="1"/>
  <c r="V397" i="7"/>
  <c r="AE397" i="7" s="1"/>
  <c r="W397" i="7"/>
  <c r="AF397" i="7" s="1"/>
  <c r="W268" i="7"/>
  <c r="AF268" i="7" s="1"/>
  <c r="Y267" i="7"/>
  <c r="AH267" i="7" s="1"/>
  <c r="U417" i="7"/>
  <c r="AD417" i="7" s="1"/>
  <c r="Y302" i="7"/>
  <c r="AH302" i="7" s="1"/>
  <c r="W792" i="7"/>
  <c r="AF792" i="7" s="1"/>
  <c r="V529" i="7"/>
  <c r="AE529" i="7" s="1"/>
  <c r="W762" i="7"/>
  <c r="AF762" i="7" s="1"/>
  <c r="X889" i="7"/>
  <c r="AG889" i="7" s="1"/>
  <c r="V712" i="7"/>
  <c r="AE712" i="7" s="1"/>
  <c r="X977" i="7"/>
  <c r="AG977" i="7" s="1"/>
  <c r="W739" i="7"/>
  <c r="Y966" i="7"/>
  <c r="AH966" i="7" s="1"/>
  <c r="Y885" i="7"/>
  <c r="V263" i="7"/>
  <c r="AE263" i="7" s="1"/>
  <c r="U794" i="7"/>
  <c r="AD794" i="7" s="1"/>
  <c r="X414" i="7"/>
  <c r="AG414" i="7" s="1"/>
  <c r="U778" i="7"/>
  <c r="AD778" i="7" s="1"/>
  <c r="V735" i="7"/>
  <c r="U789" i="7"/>
  <c r="W748" i="7"/>
  <c r="AF748" i="7" s="1"/>
  <c r="X839" i="7"/>
  <c r="U392" i="7"/>
  <c r="AD392" i="7" s="1"/>
  <c r="X269" i="7"/>
  <c r="AG269" i="7" s="1"/>
  <c r="Y67" i="7"/>
  <c r="AH67" i="7" s="1"/>
  <c r="U265" i="7"/>
  <c r="AD265" i="7" s="1"/>
  <c r="U47" i="7"/>
  <c r="AD47" i="7" s="1"/>
  <c r="W898" i="7"/>
  <c r="AF898" i="7" s="1"/>
  <c r="Y763" i="7"/>
  <c r="AH763" i="7" s="1"/>
  <c r="W857" i="7"/>
  <c r="Y396" i="7"/>
  <c r="AH396" i="7" s="1"/>
  <c r="Y877" i="7"/>
  <c r="W584" i="7"/>
  <c r="AF584" i="7" s="1"/>
  <c r="V860" i="7"/>
  <c r="W590" i="7"/>
  <c r="AF590" i="7" s="1"/>
  <c r="W871" i="7"/>
  <c r="AF871" i="7" s="1"/>
  <c r="Y790" i="7"/>
  <c r="Y888" i="7"/>
  <c r="AH888" i="7" s="1"/>
  <c r="Y775" i="7"/>
  <c r="Y780" i="7"/>
  <c r="AH780" i="7" s="1"/>
  <c r="Y792" i="7"/>
  <c r="AH792" i="7" s="1"/>
  <c r="U780" i="7"/>
  <c r="AD780" i="7" s="1"/>
  <c r="U845" i="7"/>
  <c r="AD845" i="7" s="1"/>
  <c r="U792" i="7"/>
  <c r="AD792" i="7" s="1"/>
  <c r="V717" i="7"/>
  <c r="Y874" i="7"/>
  <c r="AH874" i="7" s="1"/>
  <c r="X837" i="7"/>
  <c r="AG837" i="7" s="1"/>
  <c r="V747" i="7"/>
  <c r="AE747" i="7" s="1"/>
  <c r="W889" i="7"/>
  <c r="AF889" i="7" s="1"/>
  <c r="X881" i="7"/>
  <c r="AG881" i="7" s="1"/>
  <c r="Y663" i="7"/>
  <c r="AH663" i="7" s="1"/>
  <c r="V923" i="7"/>
  <c r="AE923" i="7" s="1"/>
  <c r="Y778" i="7"/>
  <c r="AH778" i="7" s="1"/>
  <c r="U885" i="7"/>
  <c r="N189" i="6"/>
  <c r="O189" i="6" s="1"/>
  <c r="N514" i="6"/>
  <c r="N407" i="6"/>
  <c r="O407" i="6" s="1"/>
  <c r="N181" i="6"/>
  <c r="N410" i="6"/>
  <c r="O410" i="6" s="1"/>
  <c r="N537" i="6"/>
  <c r="N692" i="6"/>
  <c r="O692" i="6" s="1"/>
  <c r="N886" i="6"/>
  <c r="N650" i="6"/>
  <c r="O650" i="6" s="1"/>
  <c r="N567" i="6"/>
  <c r="O567" i="6" s="1"/>
  <c r="O168" i="6"/>
  <c r="N623" i="6"/>
  <c r="N543" i="6"/>
  <c r="N172" i="6"/>
  <c r="O172" i="6" s="1"/>
  <c r="N511" i="6"/>
  <c r="N828" i="6"/>
  <c r="O828" i="6" s="1"/>
  <c r="N947" i="6"/>
  <c r="O947" i="6" s="1"/>
  <c r="N44" i="6"/>
  <c r="O44" i="6" s="1"/>
  <c r="N151" i="6"/>
  <c r="N235" i="6"/>
  <c r="N310" i="6"/>
  <c r="N644" i="6"/>
  <c r="N670" i="6"/>
  <c r="N196" i="6"/>
  <c r="N330" i="6"/>
  <c r="O330" i="6" s="1"/>
  <c r="N817" i="6"/>
  <c r="N864" i="6"/>
  <c r="O864" i="6" s="1"/>
  <c r="N956" i="6"/>
  <c r="N467" i="6"/>
  <c r="N639" i="6"/>
  <c r="O639" i="6" s="1"/>
  <c r="N676" i="6"/>
  <c r="O676" i="6" s="1"/>
  <c r="N4" i="6"/>
  <c r="O4" i="6" s="1"/>
  <c r="N141" i="6"/>
  <c r="N564" i="6"/>
  <c r="O564" i="6" s="1"/>
  <c r="N12" i="6"/>
  <c r="O12" i="6" s="1"/>
  <c r="N266" i="6"/>
  <c r="N389" i="6"/>
  <c r="O389" i="6" s="1"/>
  <c r="N889" i="6"/>
  <c r="N3" i="6"/>
  <c r="N157" i="6"/>
  <c r="O157" i="6" s="1"/>
  <c r="N236" i="6"/>
  <c r="N390" i="6"/>
  <c r="O390" i="6" s="1"/>
  <c r="N508" i="6"/>
  <c r="N638" i="6"/>
  <c r="O638" i="6" s="1"/>
  <c r="N830" i="6"/>
  <c r="N884" i="6"/>
  <c r="O884" i="6" s="1"/>
  <c r="N438" i="6"/>
  <c r="N515" i="6"/>
  <c r="O515" i="6" s="1"/>
  <c r="N675" i="6"/>
  <c r="N881" i="6"/>
  <c r="N18" i="6"/>
  <c r="O18" i="6" s="1"/>
  <c r="N79" i="6"/>
  <c r="O79" i="6" s="1"/>
  <c r="N110" i="6"/>
  <c r="O110" i="6" s="1"/>
  <c r="N217" i="6"/>
  <c r="N415" i="6"/>
  <c r="N709" i="6"/>
  <c r="O709" i="6" s="1"/>
  <c r="N47" i="6"/>
  <c r="O47" i="6" s="1"/>
  <c r="N206" i="6"/>
  <c r="O206" i="6" s="1"/>
  <c r="N307" i="6"/>
  <c r="O307" i="6" s="1"/>
  <c r="N451" i="6"/>
  <c r="O451" i="6" s="1"/>
  <c r="N525" i="6"/>
  <c r="N751" i="6"/>
  <c r="O751" i="6" s="1"/>
  <c r="N844" i="6"/>
  <c r="N477" i="6"/>
  <c r="O477" i="6" s="1"/>
  <c r="N563" i="6"/>
  <c r="O563" i="6" s="1"/>
  <c r="N775" i="6"/>
  <c r="N815" i="6"/>
  <c r="N941" i="6"/>
  <c r="O941" i="6" s="1"/>
  <c r="N648" i="6"/>
  <c r="O648" i="6" s="1"/>
  <c r="N803" i="6"/>
  <c r="O803" i="6" s="1"/>
  <c r="N887" i="6"/>
  <c r="N973" i="6"/>
  <c r="O973" i="6" s="1"/>
  <c r="N21" i="6"/>
  <c r="O21" i="6" s="1"/>
  <c r="N234" i="6"/>
  <c r="N301" i="6"/>
  <c r="O301" i="6" s="1"/>
  <c r="N260" i="6"/>
  <c r="O260" i="6" s="1"/>
  <c r="N524" i="6"/>
  <c r="O524" i="6" s="1"/>
  <c r="N480" i="6"/>
  <c r="O480" i="6" s="1"/>
  <c r="N635" i="6"/>
  <c r="O635" i="6" s="1"/>
  <c r="N722" i="6"/>
  <c r="O722" i="6" s="1"/>
  <c r="N853" i="6"/>
  <c r="O853" i="6" s="1"/>
  <c r="N849" i="6"/>
  <c r="O849" i="6" s="1"/>
  <c r="N875" i="6"/>
  <c r="O875" i="6" s="1"/>
  <c r="N971" i="6"/>
  <c r="O971" i="6" s="1"/>
  <c r="N185" i="6"/>
  <c r="O185" i="6" s="1"/>
  <c r="N113" i="6"/>
  <c r="O113" i="6" s="1"/>
  <c r="N421" i="6"/>
  <c r="O421" i="6" s="1"/>
  <c r="N59" i="6"/>
  <c r="O59" i="6" s="1"/>
  <c r="N311" i="6"/>
  <c r="N533" i="6"/>
  <c r="N858" i="6"/>
  <c r="N573" i="6"/>
  <c r="O573" i="6" s="1"/>
  <c r="N841" i="6"/>
  <c r="N652" i="6"/>
  <c r="O652" i="6" s="1"/>
  <c r="N894" i="6"/>
  <c r="O894" i="6" s="1"/>
  <c r="N23" i="6"/>
  <c r="O23" i="6" s="1"/>
  <c r="N362" i="6"/>
  <c r="O362" i="6" s="1"/>
  <c r="N296" i="6"/>
  <c r="O296" i="6" s="1"/>
  <c r="N420" i="6"/>
  <c r="O420" i="6" s="1"/>
  <c r="N581" i="6"/>
  <c r="O581" i="6" s="1"/>
  <c r="N768" i="6"/>
  <c r="O768" i="6" s="1"/>
  <c r="N852" i="6"/>
  <c r="O852" i="6" s="1"/>
  <c r="N582" i="6"/>
  <c r="O582" i="6" s="1"/>
  <c r="N278" i="6"/>
  <c r="O278" i="6" s="1"/>
  <c r="N507" i="6"/>
  <c r="O507" i="6" s="1"/>
  <c r="N677" i="6"/>
  <c r="O677" i="6" s="1"/>
  <c r="N789" i="6"/>
  <c r="N953" i="6"/>
  <c r="O953" i="6" s="1"/>
  <c r="N857" i="6"/>
  <c r="N20" i="6"/>
  <c r="O20" i="6" s="1"/>
  <c r="N101" i="6"/>
  <c r="O101" i="6" s="1"/>
  <c r="O371" i="6"/>
  <c r="N371" i="6"/>
  <c r="N499" i="6"/>
  <c r="N257" i="6"/>
  <c r="N481" i="6"/>
  <c r="O481" i="6" s="1"/>
  <c r="N859" i="6"/>
  <c r="O859" i="6" s="1"/>
  <c r="N540" i="6"/>
  <c r="O540" i="6" s="1"/>
  <c r="N792" i="6"/>
  <c r="N580" i="6"/>
  <c r="O580" i="6" s="1"/>
  <c r="N872" i="6"/>
  <c r="O872" i="6" s="1"/>
  <c r="N66" i="6"/>
  <c r="O66" i="6" s="1"/>
  <c r="N295" i="6"/>
  <c r="O295" i="6" s="1"/>
  <c r="N358" i="6"/>
  <c r="O358" i="6" s="1"/>
  <c r="N721" i="6"/>
  <c r="O721" i="6" s="1"/>
  <c r="N910" i="6"/>
  <c r="O910" i="6" s="1"/>
  <c r="N877" i="6"/>
  <c r="N448" i="6"/>
  <c r="O448" i="6" s="1"/>
  <c r="N140" i="6"/>
  <c r="O140" i="6" s="1"/>
  <c r="N143" i="6"/>
  <c r="O143" i="6" s="1"/>
  <c r="N523" i="6"/>
  <c r="N173" i="6"/>
  <c r="O173" i="6" s="1"/>
  <c r="N686" i="6"/>
  <c r="O686" i="6" s="1"/>
  <c r="N253" i="6"/>
  <c r="O253" i="6" s="1"/>
  <c r="N50" i="6"/>
  <c r="O50" i="6" s="1"/>
  <c r="N469" i="6"/>
  <c r="N169" i="6"/>
  <c r="O169" i="6" s="1"/>
  <c r="N243" i="6"/>
  <c r="O243" i="6" s="1"/>
  <c r="N314" i="6"/>
  <c r="N741" i="6"/>
  <c r="O741" i="6" s="1"/>
  <c r="N753" i="6"/>
  <c r="O753" i="6" s="1"/>
  <c r="N54" i="6"/>
  <c r="O54" i="6" s="1"/>
  <c r="N228" i="6"/>
  <c r="N342" i="6"/>
  <c r="O342" i="6" s="1"/>
  <c r="N488" i="6"/>
  <c r="N621" i="6"/>
  <c r="O621" i="6" s="1"/>
  <c r="N821" i="6"/>
  <c r="O821" i="6" s="1"/>
  <c r="N866" i="6"/>
  <c r="O866" i="6" s="1"/>
  <c r="N972" i="6"/>
  <c r="O972" i="6" s="1"/>
  <c r="N482" i="6"/>
  <c r="O482" i="6" s="1"/>
  <c r="N645" i="6"/>
  <c r="O645" i="6" s="1"/>
  <c r="N874" i="6"/>
  <c r="N147" i="6"/>
  <c r="O147" i="6" s="1"/>
  <c r="N67" i="6"/>
  <c r="O67" i="6" s="1"/>
  <c r="N105" i="6"/>
  <c r="O105" i="6" s="1"/>
  <c r="N186" i="6"/>
  <c r="O186" i="6" s="1"/>
  <c r="N373" i="6"/>
  <c r="O373" i="6" s="1"/>
  <c r="N664" i="6"/>
  <c r="N13" i="6"/>
  <c r="O13" i="6" s="1"/>
  <c r="N184" i="6"/>
  <c r="O184" i="6" s="1"/>
  <c r="N262" i="6"/>
  <c r="N429" i="6"/>
  <c r="O429" i="6" s="1"/>
  <c r="N503" i="6"/>
  <c r="O503" i="6" s="1"/>
  <c r="N682" i="6"/>
  <c r="O682" i="6" s="1"/>
  <c r="N862" i="6"/>
  <c r="N458" i="6"/>
  <c r="O458" i="6" s="1"/>
  <c r="N548" i="6"/>
  <c r="O548" i="6" s="1"/>
  <c r="N745" i="6"/>
  <c r="O745" i="6" s="1"/>
  <c r="N804" i="6"/>
  <c r="O804" i="6" s="1"/>
  <c r="N904" i="6"/>
  <c r="O904" i="6" s="1"/>
  <c r="N601" i="6"/>
  <c r="O601" i="6" s="1"/>
  <c r="N795" i="6"/>
  <c r="N878" i="6"/>
  <c r="O878" i="6" s="1"/>
  <c r="N935" i="6"/>
  <c r="O935" i="6" s="1"/>
  <c r="N194" i="6"/>
  <c r="O194" i="6" s="1"/>
  <c r="N297" i="6"/>
  <c r="O297" i="6" s="1"/>
  <c r="N298" i="6"/>
  <c r="O298" i="6" s="1"/>
  <c r="N492" i="6"/>
  <c r="N422" i="6"/>
  <c r="O422" i="6" s="1"/>
  <c r="N738" i="6"/>
  <c r="O738" i="6" s="1"/>
  <c r="N718" i="6"/>
  <c r="O718" i="6" s="1"/>
  <c r="N770" i="6"/>
  <c r="O770" i="6" s="1"/>
  <c r="N826" i="6"/>
  <c r="O826" i="6" s="1"/>
  <c r="N854" i="6"/>
  <c r="O854" i="6" s="1"/>
  <c r="N914" i="6"/>
  <c r="O914" i="6" s="1"/>
  <c r="N10" i="6"/>
  <c r="O10" i="6" s="1"/>
  <c r="N349" i="6"/>
  <c r="O349" i="6" s="1"/>
  <c r="N606" i="6"/>
  <c r="O606" i="6" s="1"/>
  <c r="N223" i="6"/>
  <c r="N274" i="6"/>
  <c r="O274" i="6" s="1"/>
  <c r="N535" i="6"/>
  <c r="O535" i="6" s="1"/>
  <c r="N926" i="6"/>
  <c r="O926" i="6" s="1"/>
  <c r="N9" i="6"/>
  <c r="O9" i="6" s="1"/>
  <c r="N177" i="6"/>
  <c r="O177" i="6" s="1"/>
  <c r="N279" i="6"/>
  <c r="O279" i="6" s="1"/>
  <c r="N414" i="6"/>
  <c r="N568" i="6"/>
  <c r="N726" i="6"/>
  <c r="O726" i="6" s="1"/>
  <c r="N855" i="6"/>
  <c r="O855" i="6" s="1"/>
  <c r="N944" i="6"/>
  <c r="O944" i="6" s="1"/>
  <c r="N616" i="6"/>
  <c r="O616" i="6" s="1"/>
  <c r="N816" i="6"/>
  <c r="O816" i="6" s="1"/>
  <c r="N936" i="6"/>
  <c r="O936" i="6" s="1"/>
  <c r="N24" i="6"/>
  <c r="O24" i="6" s="1"/>
  <c r="N89" i="6"/>
  <c r="O89" i="6" s="1"/>
  <c r="N124" i="6"/>
  <c r="O124" i="6" s="1"/>
  <c r="N430" i="6"/>
  <c r="O430" i="6" s="1"/>
  <c r="N905" i="6"/>
  <c r="O905" i="6" s="1"/>
  <c r="N63" i="6"/>
  <c r="O63" i="6" s="1"/>
  <c r="N220" i="6"/>
  <c r="N372" i="6"/>
  <c r="O372" i="6" s="1"/>
  <c r="N516" i="6"/>
  <c r="O516" i="6" s="1"/>
  <c r="N746" i="6"/>
  <c r="O746" i="6" s="1"/>
  <c r="N472" i="6"/>
  <c r="O472" i="6" s="1"/>
  <c r="N557" i="6"/>
  <c r="O557" i="6" s="1"/>
  <c r="N772" i="6"/>
  <c r="O772" i="6" s="1"/>
  <c r="N806" i="6"/>
  <c r="O806" i="6" s="1"/>
  <c r="N932" i="6"/>
  <c r="O932" i="6" s="1"/>
  <c r="N617" i="6"/>
  <c r="O617" i="6" s="1"/>
  <c r="N801" i="6"/>
  <c r="O801" i="6" s="1"/>
  <c r="N880" i="6"/>
  <c r="O880" i="6" s="1"/>
  <c r="N940" i="6"/>
  <c r="O940" i="6" s="1"/>
  <c r="N19" i="6"/>
  <c r="O19" i="6" s="1"/>
  <c r="N214" i="6"/>
  <c r="N299" i="6"/>
  <c r="O299" i="6" s="1"/>
  <c r="N258" i="6"/>
  <c r="O258" i="6" s="1"/>
  <c r="N300" i="6"/>
  <c r="O300" i="6" s="1"/>
  <c r="N496" i="6"/>
  <c r="N588" i="6"/>
  <c r="N577" i="6"/>
  <c r="O577" i="6" s="1"/>
  <c r="N610" i="6"/>
  <c r="O610" i="6" s="1"/>
  <c r="N819" i="6"/>
  <c r="O819" i="6" s="1"/>
  <c r="N820" i="6"/>
  <c r="O820" i="6" s="1"/>
  <c r="N848" i="6"/>
  <c r="O848" i="6" s="1"/>
  <c r="N907" i="6"/>
  <c r="O907" i="6" s="1"/>
  <c r="N229" i="6"/>
  <c r="N443" i="6"/>
  <c r="O443" i="6" s="1"/>
  <c r="N630" i="6"/>
  <c r="O630" i="6" s="1"/>
  <c r="N752" i="6"/>
  <c r="N946" i="6"/>
  <c r="O946" i="6" s="1"/>
  <c r="N723" i="6"/>
  <c r="O723" i="6" s="1"/>
  <c r="N167" i="6"/>
  <c r="O167" i="6" s="1"/>
  <c r="N669" i="6"/>
  <c r="O669" i="6" s="1"/>
  <c r="N285" i="6"/>
  <c r="O285" i="6" s="1"/>
  <c r="N681" i="6"/>
  <c r="O681" i="6" s="1"/>
  <c r="N605" i="6"/>
  <c r="O605" i="6" s="1"/>
  <c r="N276" i="6"/>
  <c r="O276" i="6" s="1"/>
  <c r="N434" i="6"/>
  <c r="O434" i="6" s="1"/>
  <c r="O569" i="6"/>
  <c r="O183" i="6"/>
  <c r="O413" i="6"/>
  <c r="O811" i="6"/>
  <c r="O352" i="6"/>
  <c r="O895" i="6"/>
  <c r="O809" i="6"/>
  <c r="N631" i="6"/>
  <c r="O631" i="6" s="1"/>
  <c r="N265" i="6"/>
  <c r="N565" i="6"/>
  <c r="O565" i="6" s="1"/>
  <c r="N671" i="6"/>
  <c r="N267" i="6"/>
  <c r="N455" i="6"/>
  <c r="O455" i="6" s="1"/>
  <c r="N632" i="6"/>
  <c r="O632" i="6" s="1"/>
  <c r="N785" i="6"/>
  <c r="O785" i="6" s="1"/>
  <c r="N950" i="6"/>
  <c r="O950" i="6" s="1"/>
  <c r="N51" i="6"/>
  <c r="N231" i="6"/>
  <c r="N519" i="6"/>
  <c r="O519" i="6" s="1"/>
  <c r="N790" i="6"/>
  <c r="O783" i="6"/>
  <c r="N174" i="6"/>
  <c r="O174" i="6" s="1"/>
  <c r="N187" i="6"/>
  <c r="O187" i="6" s="1"/>
  <c r="N512" i="6"/>
  <c r="O512" i="6" s="1"/>
  <c r="N401" i="6"/>
  <c r="O401" i="6" s="1"/>
  <c r="N955" i="6"/>
  <c r="O955" i="6" s="1"/>
  <c r="N225" i="6"/>
  <c r="N440" i="6"/>
  <c r="N627" i="6"/>
  <c r="N748" i="6"/>
  <c r="N939" i="6"/>
  <c r="N684" i="6"/>
  <c r="O684" i="6" s="1"/>
  <c r="N6" i="6"/>
  <c r="N288" i="6"/>
  <c r="N566" i="6"/>
  <c r="N46" i="6"/>
  <c r="O46" i="6" s="1"/>
  <c r="N270" i="6"/>
  <c r="N393" i="6"/>
  <c r="N897" i="6"/>
  <c r="O897" i="6" s="1"/>
  <c r="N5" i="6"/>
  <c r="O5" i="6" s="1"/>
  <c r="N161" i="6"/>
  <c r="N252" i="6"/>
  <c r="N395" i="6"/>
  <c r="N542" i="6"/>
  <c r="O542" i="6" s="1"/>
  <c r="N651" i="6"/>
  <c r="N843" i="6"/>
  <c r="O843" i="6" s="1"/>
  <c r="N901" i="6"/>
  <c r="N447" i="6"/>
  <c r="O447" i="6" s="1"/>
  <c r="N517" i="6"/>
  <c r="O517" i="6" s="1"/>
  <c r="N178" i="6"/>
  <c r="O178" i="6" s="1"/>
  <c r="N17" i="6"/>
  <c r="N402" i="6"/>
  <c r="O402" i="6" s="1"/>
  <c r="N615" i="6"/>
  <c r="O615" i="6" s="1"/>
  <c r="N227" i="6"/>
  <c r="N304" i="6"/>
  <c r="O304" i="6" s="1"/>
  <c r="N544" i="6"/>
  <c r="N622" i="6"/>
  <c r="O622" i="6" s="1"/>
  <c r="N11" i="6"/>
  <c r="O11" i="6" s="1"/>
  <c r="N180" i="6"/>
  <c r="O180" i="6" s="1"/>
  <c r="N323" i="6"/>
  <c r="O323" i="6" s="1"/>
  <c r="N433" i="6"/>
  <c r="O433" i="6" s="1"/>
  <c r="N586" i="6"/>
  <c r="N788" i="6"/>
  <c r="O788" i="6" s="1"/>
  <c r="N861" i="6"/>
  <c r="O861" i="6" s="1"/>
  <c r="N949" i="6"/>
  <c r="O949" i="6" s="1"/>
  <c r="N461" i="6"/>
  <c r="O461" i="6" s="1"/>
  <c r="N618" i="6"/>
  <c r="O618" i="6" s="1"/>
  <c r="N829" i="6"/>
  <c r="O829" i="6" s="1"/>
  <c r="N948" i="6"/>
  <c r="O948" i="6" s="1"/>
  <c r="N26" i="6"/>
  <c r="O26" i="6" s="1"/>
  <c r="N91" i="6"/>
  <c r="O91" i="6" s="1"/>
  <c r="N247" i="6"/>
  <c r="O247" i="6" s="1"/>
  <c r="N462" i="6"/>
  <c r="N937" i="6"/>
  <c r="O937" i="6" s="1"/>
  <c r="N65" i="6"/>
  <c r="O65" i="6" s="1"/>
  <c r="N387" i="6"/>
  <c r="O387" i="6" s="1"/>
  <c r="N479" i="6"/>
  <c r="O479" i="6" s="1"/>
  <c r="N585" i="6"/>
  <c r="N856" i="6"/>
  <c r="O856" i="6" s="1"/>
  <c r="N960" i="6"/>
  <c r="O960" i="6" s="1"/>
  <c r="N529" i="6"/>
  <c r="N668" i="6"/>
  <c r="O668" i="6" s="1"/>
  <c r="N791" i="6"/>
  <c r="N898" i="6"/>
  <c r="N966" i="6"/>
  <c r="N747" i="6"/>
  <c r="N846" i="6"/>
  <c r="O846" i="6" s="1"/>
  <c r="N922" i="6"/>
  <c r="O922" i="6" s="1"/>
  <c r="N64" i="6"/>
  <c r="O64" i="6" s="1"/>
  <c r="N192" i="6"/>
  <c r="O192" i="6" s="1"/>
  <c r="N293" i="6"/>
  <c r="O293" i="6" s="1"/>
  <c r="N442" i="6"/>
  <c r="O442" i="6" s="1"/>
  <c r="N294" i="6"/>
  <c r="O294" i="6" s="1"/>
  <c r="N396" i="6"/>
  <c r="N609" i="6"/>
  <c r="O609" i="6" s="1"/>
  <c r="N614" i="6"/>
  <c r="O614" i="6" s="1"/>
  <c r="N579" i="6"/>
  <c r="O579" i="6" s="1"/>
  <c r="N612" i="6"/>
  <c r="O612" i="6" s="1"/>
  <c r="N827" i="6"/>
  <c r="O827" i="6" s="1"/>
  <c r="N822" i="6"/>
  <c r="O822" i="6" s="1"/>
  <c r="N850" i="6"/>
  <c r="O850" i="6" s="1"/>
  <c r="N909" i="6"/>
  <c r="O909" i="6" s="1"/>
  <c r="N717" i="6"/>
  <c r="N81" i="6"/>
  <c r="O81" i="6" s="1"/>
  <c r="N224" i="6"/>
  <c r="N728" i="6"/>
  <c r="N216" i="6"/>
  <c r="N453" i="6"/>
  <c r="O453" i="6" s="1"/>
  <c r="N793" i="6"/>
  <c r="N493" i="6"/>
  <c r="O493" i="6" s="1"/>
  <c r="N776" i="6"/>
  <c r="O776" i="6" s="1"/>
  <c r="N959" i="6"/>
  <c r="O959" i="6" s="1"/>
  <c r="N810" i="6"/>
  <c r="O810" i="6" s="1"/>
  <c r="N56" i="6"/>
  <c r="O56" i="6" s="1"/>
  <c r="N259" i="6"/>
  <c r="O259" i="6" s="1"/>
  <c r="N226" i="6"/>
  <c r="N452" i="6"/>
  <c r="O452" i="6" s="1"/>
  <c r="N637" i="6"/>
  <c r="O637" i="6" s="1"/>
  <c r="N626" i="6"/>
  <c r="O626" i="6" s="1"/>
  <c r="N824" i="6"/>
  <c r="O824" i="6" s="1"/>
  <c r="N911" i="6"/>
  <c r="O911" i="6" s="1"/>
  <c r="N218" i="6"/>
  <c r="N417" i="6"/>
  <c r="N625" i="6"/>
  <c r="O625" i="6" s="1"/>
  <c r="N724" i="6"/>
  <c r="O724" i="6" s="1"/>
  <c r="N888" i="6"/>
  <c r="N923" i="6"/>
  <c r="N53" i="6"/>
  <c r="O53" i="6" s="1"/>
  <c r="N641" i="6"/>
  <c r="O641" i="6" s="1"/>
  <c r="N179" i="6"/>
  <c r="N425" i="6"/>
  <c r="N646" i="6"/>
  <c r="N962" i="6"/>
  <c r="O962" i="6" s="1"/>
  <c r="N736" i="6"/>
  <c r="N902" i="6"/>
  <c r="O902" i="6" s="1"/>
  <c r="N764" i="6"/>
  <c r="N933" i="6"/>
  <c r="O933" i="6" s="1"/>
  <c r="N193" i="6"/>
  <c r="O193" i="6" s="1"/>
  <c r="N269" i="6"/>
  <c r="N531" i="6"/>
  <c r="N463" i="6"/>
  <c r="N737" i="6"/>
  <c r="O737" i="6" s="1"/>
  <c r="N921" i="6"/>
  <c r="O921" i="6" s="1"/>
  <c r="N974" i="6"/>
  <c r="O974" i="6" s="1"/>
  <c r="N14" i="6"/>
  <c r="N494" i="6"/>
  <c r="N392" i="6"/>
  <c r="N890" i="6"/>
  <c r="N643" i="6"/>
  <c r="N977" i="6"/>
  <c r="N8" i="6"/>
  <c r="O8" i="6" s="1"/>
  <c r="N315" i="6"/>
  <c r="O315" i="6" s="1"/>
  <c r="N590" i="6"/>
  <c r="N175" i="6"/>
  <c r="N272" i="6"/>
  <c r="N397" i="6"/>
  <c r="N916" i="6"/>
  <c r="O916" i="6" s="1"/>
  <c r="N7" i="6"/>
  <c r="N166" i="6"/>
  <c r="O166" i="6" s="1"/>
  <c r="N275" i="6"/>
  <c r="N403" i="6"/>
  <c r="O403" i="6" s="1"/>
  <c r="N561" i="6"/>
  <c r="N656" i="6"/>
  <c r="O656" i="6" s="1"/>
  <c r="N851" i="6"/>
  <c r="N903" i="6"/>
  <c r="N454" i="6"/>
  <c r="O454" i="6" s="1"/>
  <c r="N604" i="6"/>
  <c r="O604" i="6" s="1"/>
  <c r="N719" i="6"/>
  <c r="O719" i="6" s="1"/>
  <c r="N934" i="6"/>
  <c r="N22" i="6"/>
  <c r="N87" i="6"/>
  <c r="O87" i="6" s="1"/>
  <c r="N122" i="6"/>
  <c r="N232" i="6"/>
  <c r="N428" i="6"/>
  <c r="N734" i="6"/>
  <c r="O734" i="6" s="1"/>
  <c r="N61" i="6"/>
  <c r="N219" i="6"/>
  <c r="N367" i="6"/>
  <c r="O468" i="6"/>
  <c r="N468" i="6"/>
  <c r="N556" i="6"/>
  <c r="N834" i="6"/>
  <c r="N919" i="6"/>
  <c r="N500" i="6"/>
  <c r="N611" i="6"/>
  <c r="N779" i="6"/>
  <c r="N860" i="6"/>
  <c r="N961" i="6"/>
  <c r="O961" i="6" s="1"/>
  <c r="N714" i="6"/>
  <c r="N813" i="6"/>
  <c r="N906" i="6"/>
  <c r="N60" i="6"/>
  <c r="O60" i="6" s="1"/>
  <c r="N25" i="6"/>
  <c r="O25" i="6" s="1"/>
  <c r="N261" i="6"/>
  <c r="N364" i="6"/>
  <c r="O364" i="6" s="1"/>
  <c r="N289" i="6"/>
  <c r="O289" i="6" s="1"/>
  <c r="N363" i="6"/>
  <c r="O363" i="6" s="1"/>
  <c r="N570" i="6"/>
  <c r="N578" i="6"/>
  <c r="O578" i="6" s="1"/>
  <c r="N501" i="6"/>
  <c r="N767" i="6"/>
  <c r="O767" i="6" s="1"/>
  <c r="N739" i="6"/>
  <c r="N818" i="6"/>
  <c r="O818" i="6" s="1"/>
  <c r="N838" i="6"/>
  <c r="O838" i="6" s="1"/>
  <c r="N908" i="6"/>
  <c r="O908" i="6" s="1"/>
  <c r="N2" i="6"/>
  <c r="O2" i="6" s="1"/>
  <c r="N139" i="6"/>
  <c r="O139" i="6" s="1"/>
  <c r="N560" i="6"/>
  <c r="O560" i="6" s="1"/>
  <c r="N182" i="6"/>
  <c r="O182" i="6" s="1"/>
  <c r="N250" i="6"/>
  <c r="N331" i="6"/>
  <c r="O331" i="6" s="1"/>
  <c r="N794" i="6"/>
  <c r="N763" i="6"/>
  <c r="N155" i="6"/>
  <c r="O155" i="6" s="1"/>
  <c r="N233" i="6"/>
  <c r="N384" i="6"/>
  <c r="O384" i="6" s="1"/>
  <c r="N498" i="6"/>
  <c r="N624" i="6"/>
  <c r="N825" i="6"/>
  <c r="N868" i="6"/>
  <c r="N976" i="6"/>
  <c r="N486" i="6"/>
  <c r="N655" i="6"/>
  <c r="O655" i="6" s="1"/>
  <c r="N879" i="6"/>
  <c r="O879" i="6" s="1"/>
  <c r="N152" i="6"/>
  <c r="N70" i="6"/>
  <c r="O70" i="6" s="1"/>
  <c r="N107" i="6"/>
  <c r="O107" i="6" s="1"/>
  <c r="N205" i="6"/>
  <c r="O205" i="6" s="1"/>
  <c r="N388" i="6"/>
  <c r="O388" i="6" s="1"/>
  <c r="N666" i="6"/>
  <c r="O666" i="6" s="1"/>
  <c r="N16" i="6"/>
  <c r="N188" i="6"/>
  <c r="O188" i="6" s="1"/>
  <c r="N277" i="6"/>
  <c r="O277" i="6" s="1"/>
  <c r="N475" i="6"/>
  <c r="O475" i="6" s="1"/>
  <c r="N558" i="6"/>
  <c r="O558" i="6" s="1"/>
  <c r="N845" i="6"/>
  <c r="N945" i="6"/>
  <c r="N509" i="6"/>
  <c r="O509" i="6" s="1"/>
  <c r="N659" i="6"/>
  <c r="O659" i="6" s="1"/>
  <c r="N782" i="6"/>
  <c r="O782" i="6" s="1"/>
  <c r="N883" i="6"/>
  <c r="N963" i="6"/>
  <c r="O963" i="6" s="1"/>
  <c r="N744" i="6"/>
  <c r="N831" i="6"/>
  <c r="O831" i="6" s="1"/>
  <c r="N920" i="6"/>
  <c r="N62" i="6"/>
  <c r="O62" i="6" s="1"/>
  <c r="N176" i="6"/>
  <c r="N291" i="6"/>
  <c r="O291" i="6" s="1"/>
  <c r="N419" i="6"/>
  <c r="O419" i="6" s="1"/>
  <c r="N292" i="6"/>
  <c r="O292" i="6" s="1"/>
  <c r="N365" i="6"/>
  <c r="N449" i="6"/>
  <c r="O449" i="6" s="1"/>
  <c r="N727" i="6"/>
  <c r="O727" i="6" s="1"/>
  <c r="N619" i="6"/>
  <c r="O619" i="6" s="1"/>
  <c r="N720" i="6"/>
  <c r="O720" i="6" s="1"/>
  <c r="N823" i="6"/>
  <c r="O823" i="6" s="1"/>
  <c r="N839" i="6"/>
  <c r="N876" i="6"/>
  <c r="O876" i="6" s="1"/>
  <c r="N303" i="6"/>
  <c r="O303" i="6" s="1"/>
  <c r="N522" i="6"/>
  <c r="O522" i="6" s="1"/>
  <c r="N685" i="6"/>
  <c r="O685" i="6" s="1"/>
  <c r="N832" i="6"/>
  <c r="N663" i="6"/>
  <c r="U915" i="1"/>
  <c r="V915" i="1" s="1"/>
  <c r="U967" i="1"/>
  <c r="V967" i="1" s="1"/>
  <c r="U958" i="1"/>
  <c r="V958" i="1" s="1"/>
  <c r="U943" i="1"/>
  <c r="V943" i="1" s="1"/>
  <c r="U938" i="1"/>
  <c r="V938" i="1" s="1"/>
  <c r="U930" i="1"/>
  <c r="V930" i="1" s="1"/>
  <c r="U923" i="1"/>
  <c r="V923" i="1" s="1"/>
  <c r="U891" i="1"/>
  <c r="V891" i="1" s="1"/>
  <c r="U863" i="1"/>
  <c r="V863" i="1" s="1"/>
  <c r="U855" i="1"/>
  <c r="V855" i="1" s="1"/>
  <c r="U951" i="1"/>
  <c r="V951" i="1" s="1"/>
  <c r="U927" i="1"/>
  <c r="V927" i="1" s="1"/>
  <c r="U939" i="1"/>
  <c r="V939" i="1" s="1"/>
  <c r="U931" i="1"/>
  <c r="V931" i="1" s="1"/>
  <c r="U871" i="1"/>
  <c r="V871" i="1" s="1"/>
  <c r="U867" i="1"/>
  <c r="V867" i="1" s="1"/>
  <c r="E516" i="2"/>
  <c r="E412" i="2"/>
  <c r="E310" i="2"/>
  <c r="E301" i="2"/>
  <c r="E293" i="2"/>
  <c r="E285" i="2"/>
  <c r="E246" i="2"/>
  <c r="E237" i="2"/>
  <c r="E229" i="2"/>
  <c r="E221" i="2"/>
  <c r="E182" i="2"/>
  <c r="E173" i="2"/>
  <c r="E165" i="2"/>
  <c r="E157" i="2"/>
  <c r="E118" i="2"/>
  <c r="E97" i="2"/>
  <c r="E33" i="2"/>
  <c r="E10" i="2"/>
  <c r="E691" i="2"/>
  <c r="E683" i="2"/>
  <c r="E643" i="2"/>
  <c r="E607" i="2"/>
  <c r="E599" i="2"/>
  <c r="E520" i="2"/>
  <c r="E515" i="2"/>
  <c r="E511" i="2"/>
  <c r="E507" i="2"/>
  <c r="E503" i="2"/>
  <c r="E491" i="2"/>
  <c r="E487" i="2"/>
  <c r="E483" i="2"/>
  <c r="E432" i="2"/>
  <c r="E428" i="2"/>
  <c r="E407" i="2"/>
  <c r="E403" i="2"/>
  <c r="E401" i="2"/>
  <c r="E397" i="2"/>
  <c r="E270" i="2"/>
  <c r="E206" i="2"/>
  <c r="E142" i="2"/>
  <c r="E105" i="2"/>
  <c r="E94" i="2"/>
  <c r="E86" i="2"/>
  <c r="E78" i="2"/>
  <c r="E41" i="2"/>
  <c r="E30" i="2"/>
  <c r="E18" i="2"/>
  <c r="E9" i="2"/>
  <c r="E496" i="2"/>
  <c r="E448" i="2"/>
  <c r="E408" i="2"/>
  <c r="E294" i="2"/>
  <c r="E198" i="2"/>
  <c r="E134" i="2"/>
  <c r="E57" i="2"/>
  <c r="E5" i="2"/>
  <c r="E564" i="2"/>
  <c r="E262" i="2"/>
  <c r="E230" i="2"/>
  <c r="E166" i="2"/>
  <c r="E89" i="2"/>
  <c r="E672" i="2"/>
  <c r="E635" i="2"/>
  <c r="E631" i="2"/>
  <c r="E614" i="2"/>
  <c r="E600" i="2"/>
  <c r="E591" i="2"/>
  <c r="E587" i="2"/>
  <c r="E583" i="2"/>
  <c r="E560" i="2"/>
  <c r="E548" i="2"/>
  <c r="E544" i="2"/>
  <c r="E480" i="2"/>
  <c r="E475" i="2"/>
  <c r="E471" i="2"/>
  <c r="E467" i="2"/>
  <c r="E444" i="2"/>
  <c r="E423" i="2"/>
  <c r="E419" i="2"/>
  <c r="E415" i="2"/>
  <c r="E396" i="2"/>
  <c r="E392" i="2"/>
  <c r="E369" i="2"/>
  <c r="E365" i="2"/>
  <c r="E318" i="2"/>
  <c r="E309" i="2"/>
  <c r="E286" i="2"/>
  <c r="E277" i="2"/>
  <c r="E254" i="2"/>
  <c r="E245" i="2"/>
  <c r="E222" i="2"/>
  <c r="E213" i="2"/>
  <c r="E190" i="2"/>
  <c r="E181" i="2"/>
  <c r="E158" i="2"/>
  <c r="E149" i="2"/>
  <c r="E126" i="2"/>
  <c r="E113" i="2"/>
  <c r="E102" i="2"/>
  <c r="E81" i="2"/>
  <c r="E70" i="2"/>
  <c r="E49" i="2"/>
  <c r="E38" i="2"/>
  <c r="E17" i="2"/>
  <c r="E696" i="2"/>
  <c r="E385" i="2"/>
  <c r="E381" i="2"/>
  <c r="E334" i="2"/>
  <c r="E707" i="2"/>
  <c r="E658" i="2"/>
  <c r="E344" i="2"/>
  <c r="E341" i="2"/>
  <c r="E326" i="2"/>
  <c r="E663" i="2"/>
  <c r="E376" i="2"/>
  <c r="E342" i="2"/>
  <c r="E700" i="2"/>
  <c r="E349" i="2"/>
  <c r="E333" i="2"/>
  <c r="E693" i="2"/>
  <c r="G693" i="2"/>
  <c r="E517" i="2"/>
  <c r="G517" i="2"/>
  <c r="E445" i="2"/>
  <c r="G445" i="2"/>
  <c r="E409" i="2"/>
  <c r="G409" i="2"/>
  <c r="E343" i="2"/>
  <c r="G343" i="2"/>
  <c r="E340" i="2"/>
  <c r="G340" i="2"/>
  <c r="G329" i="2"/>
  <c r="E329" i="2"/>
  <c r="G322" i="2"/>
  <c r="E322" i="2"/>
  <c r="G290" i="2"/>
  <c r="E290" i="2"/>
  <c r="G258" i="2"/>
  <c r="E258" i="2"/>
  <c r="G226" i="2"/>
  <c r="E226" i="2"/>
  <c r="G130" i="2"/>
  <c r="E130" i="2"/>
  <c r="E117" i="2"/>
  <c r="G117" i="2"/>
  <c r="E104" i="2"/>
  <c r="G104" i="2"/>
  <c r="G85" i="2"/>
  <c r="E85" i="2"/>
  <c r="E72" i="2"/>
  <c r="G72" i="2"/>
  <c r="G53" i="2"/>
  <c r="E53" i="2"/>
  <c r="E51" i="2"/>
  <c r="G51" i="2"/>
  <c r="E708" i="2"/>
  <c r="E705" i="2"/>
  <c r="G705" i="2"/>
  <c r="E692" i="2"/>
  <c r="E689" i="2"/>
  <c r="G689" i="2"/>
  <c r="E666" i="2"/>
  <c r="E665" i="2"/>
  <c r="G665" i="2"/>
  <c r="E659" i="2"/>
  <c r="E654" i="2"/>
  <c r="G654" i="2"/>
  <c r="E652" i="2"/>
  <c r="G652" i="2"/>
  <c r="E646" i="2"/>
  <c r="E645" i="2"/>
  <c r="G645" i="2"/>
  <c r="E638" i="2"/>
  <c r="G638" i="2"/>
  <c r="E627" i="2"/>
  <c r="E624" i="2"/>
  <c r="E621" i="2"/>
  <c r="G621" i="2"/>
  <c r="E615" i="2"/>
  <c r="E612" i="2"/>
  <c r="G612" i="2"/>
  <c r="E610" i="2"/>
  <c r="E608" i="2"/>
  <c r="E605" i="2"/>
  <c r="G605" i="2"/>
  <c r="E603" i="2"/>
  <c r="E602" i="2"/>
  <c r="G602" i="2"/>
  <c r="E597" i="2"/>
  <c r="G597" i="2"/>
  <c r="E595" i="2"/>
  <c r="E594" i="2"/>
  <c r="G594" i="2"/>
  <c r="E592" i="2"/>
  <c r="E585" i="2"/>
  <c r="G585" i="2"/>
  <c r="E581" i="2"/>
  <c r="G581" i="2"/>
  <c r="E579" i="2"/>
  <c r="E575" i="2"/>
  <c r="G568" i="2"/>
  <c r="E568" i="2"/>
  <c r="E557" i="2"/>
  <c r="G557" i="2"/>
  <c r="G540" i="2"/>
  <c r="E540" i="2"/>
  <c r="G536" i="2"/>
  <c r="E536" i="2"/>
  <c r="E532" i="2"/>
  <c r="G532" i="2"/>
  <c r="E528" i="2"/>
  <c r="G528" i="2"/>
  <c r="E524" i="2"/>
  <c r="G524" i="2"/>
  <c r="E509" i="2"/>
  <c r="G509" i="2"/>
  <c r="G492" i="2"/>
  <c r="E492" i="2"/>
  <c r="E490" i="2"/>
  <c r="G490" i="2"/>
  <c r="G488" i="2"/>
  <c r="E488" i="2"/>
  <c r="E486" i="2"/>
  <c r="G486" i="2"/>
  <c r="E484" i="2"/>
  <c r="G484" i="2"/>
  <c r="E482" i="2"/>
  <c r="G482" i="2"/>
  <c r="E473" i="2"/>
  <c r="G473" i="2"/>
  <c r="G456" i="2"/>
  <c r="E456" i="2"/>
  <c r="E454" i="2"/>
  <c r="G454" i="2"/>
  <c r="G452" i="2"/>
  <c r="E452" i="2"/>
  <c r="E450" i="2"/>
  <c r="G450" i="2"/>
  <c r="E441" i="2"/>
  <c r="G441" i="2"/>
  <c r="G424" i="2"/>
  <c r="E424" i="2"/>
  <c r="E422" i="2"/>
  <c r="G422" i="2"/>
  <c r="E418" i="2"/>
  <c r="G418" i="2"/>
  <c r="G416" i="2"/>
  <c r="E416" i="2"/>
  <c r="E414" i="2"/>
  <c r="G414" i="2"/>
  <c r="E405" i="2"/>
  <c r="G405" i="2"/>
  <c r="G388" i="2"/>
  <c r="E388" i="2"/>
  <c r="E386" i="2"/>
  <c r="G386" i="2"/>
  <c r="E382" i="2"/>
  <c r="G382" i="2"/>
  <c r="G380" i="2"/>
  <c r="E380" i="2"/>
  <c r="E378" i="2"/>
  <c r="G378" i="2"/>
  <c r="G352" i="2"/>
  <c r="E352" i="2"/>
  <c r="E350" i="2"/>
  <c r="G350" i="2"/>
  <c r="G348" i="2"/>
  <c r="E348" i="2"/>
  <c r="E346" i="2"/>
  <c r="G346" i="2"/>
  <c r="G314" i="2"/>
  <c r="E314" i="2"/>
  <c r="G282" i="2"/>
  <c r="E282" i="2"/>
  <c r="G250" i="2"/>
  <c r="E250" i="2"/>
  <c r="G218" i="2"/>
  <c r="E218" i="2"/>
  <c r="G186" i="2"/>
  <c r="E186" i="2"/>
  <c r="G154" i="2"/>
  <c r="E154" i="2"/>
  <c r="G122" i="2"/>
  <c r="E122" i="2"/>
  <c r="G109" i="2"/>
  <c r="E109" i="2"/>
  <c r="E107" i="2"/>
  <c r="G107" i="2"/>
  <c r="E96" i="2"/>
  <c r="G96" i="2"/>
  <c r="G77" i="2"/>
  <c r="E77" i="2"/>
  <c r="E75" i="2"/>
  <c r="G75" i="2"/>
  <c r="E64" i="2"/>
  <c r="G64" i="2"/>
  <c r="G45" i="2"/>
  <c r="E45" i="2"/>
  <c r="E43" i="2"/>
  <c r="G43" i="2"/>
  <c r="G22" i="2"/>
  <c r="E22" i="2"/>
  <c r="E710" i="2"/>
  <c r="G710" i="2"/>
  <c r="E704" i="2"/>
  <c r="E701" i="2"/>
  <c r="G701" i="2"/>
  <c r="E694" i="2"/>
  <c r="G694" i="2"/>
  <c r="E682" i="2"/>
  <c r="E681" i="2"/>
  <c r="G681" i="2"/>
  <c r="E679" i="2"/>
  <c r="G679" i="2"/>
  <c r="E671" i="2"/>
  <c r="E670" i="2"/>
  <c r="G670" i="2"/>
  <c r="E651" i="2"/>
  <c r="E650" i="2"/>
  <c r="G650" i="2"/>
  <c r="E648" i="2"/>
  <c r="G648" i="2"/>
  <c r="E639" i="2"/>
  <c r="E630" i="2"/>
  <c r="E629" i="2"/>
  <c r="G629" i="2"/>
  <c r="E611" i="2"/>
  <c r="E604" i="2"/>
  <c r="E596" i="2"/>
  <c r="E577" i="2"/>
  <c r="G577" i="2"/>
  <c r="E573" i="2"/>
  <c r="G573" i="2"/>
  <c r="E571" i="2"/>
  <c r="E545" i="2"/>
  <c r="G545" i="2"/>
  <c r="E543" i="2"/>
  <c r="E497" i="2"/>
  <c r="G497" i="2"/>
  <c r="E495" i="2"/>
  <c r="E461" i="2"/>
  <c r="G461" i="2"/>
  <c r="E459" i="2"/>
  <c r="E429" i="2"/>
  <c r="G429" i="2"/>
  <c r="E395" i="2"/>
  <c r="G395" i="2"/>
  <c r="E389" i="2"/>
  <c r="E359" i="2"/>
  <c r="G359" i="2"/>
  <c r="E353" i="2"/>
  <c r="G337" i="2"/>
  <c r="E337" i="2"/>
  <c r="E335" i="2"/>
  <c r="G335" i="2"/>
  <c r="E332" i="2"/>
  <c r="G332" i="2"/>
  <c r="G330" i="2"/>
  <c r="E330" i="2"/>
  <c r="G306" i="2"/>
  <c r="E306" i="2"/>
  <c r="G274" i="2"/>
  <c r="E274" i="2"/>
  <c r="G242" i="2"/>
  <c r="E242" i="2"/>
  <c r="G210" i="2"/>
  <c r="E210" i="2"/>
  <c r="G178" i="2"/>
  <c r="E178" i="2"/>
  <c r="G146" i="2"/>
  <c r="E146" i="2"/>
  <c r="G101" i="2"/>
  <c r="E101" i="2"/>
  <c r="E99" i="2"/>
  <c r="G99" i="2"/>
  <c r="E88" i="2"/>
  <c r="G88" i="2"/>
  <c r="G69" i="2"/>
  <c r="E69" i="2"/>
  <c r="E67" i="2"/>
  <c r="G67" i="2"/>
  <c r="E56" i="2"/>
  <c r="G56" i="2"/>
  <c r="G37" i="2"/>
  <c r="E37" i="2"/>
  <c r="E35" i="2"/>
  <c r="G35" i="2"/>
  <c r="G14" i="2"/>
  <c r="E14" i="2"/>
  <c r="E709" i="2"/>
  <c r="G709" i="2"/>
  <c r="E702" i="2"/>
  <c r="G702" i="2"/>
  <c r="E660" i="2"/>
  <c r="G660" i="2"/>
  <c r="E618" i="2"/>
  <c r="G618" i="2"/>
  <c r="E616" i="2"/>
  <c r="G616" i="2"/>
  <c r="E561" i="2"/>
  <c r="G561" i="2"/>
  <c r="E477" i="2"/>
  <c r="G477" i="2"/>
  <c r="E375" i="2"/>
  <c r="G375" i="2"/>
  <c r="G338" i="2"/>
  <c r="E338" i="2"/>
  <c r="E327" i="2"/>
  <c r="G327" i="2"/>
  <c r="E324" i="2"/>
  <c r="G324" i="2"/>
  <c r="G194" i="2"/>
  <c r="E194" i="2"/>
  <c r="G162" i="2"/>
  <c r="E162" i="2"/>
  <c r="E115" i="2"/>
  <c r="G115" i="2"/>
  <c r="E83" i="2"/>
  <c r="G83" i="2"/>
  <c r="E706" i="2"/>
  <c r="G706" i="2"/>
  <c r="E697" i="2"/>
  <c r="G697" i="2"/>
  <c r="E695" i="2"/>
  <c r="E690" i="2"/>
  <c r="G690" i="2"/>
  <c r="E686" i="2"/>
  <c r="G686" i="2"/>
  <c r="E678" i="2"/>
  <c r="E667" i="2"/>
  <c r="E664" i="2"/>
  <c r="G664" i="2"/>
  <c r="E653" i="2"/>
  <c r="G653" i="2"/>
  <c r="E647" i="2"/>
  <c r="E644" i="2"/>
  <c r="G644" i="2"/>
  <c r="E642" i="2"/>
  <c r="E637" i="2"/>
  <c r="G637" i="2"/>
  <c r="E634" i="2"/>
  <c r="G634" i="2"/>
  <c r="E632" i="2"/>
  <c r="G632" i="2"/>
  <c r="E622" i="2"/>
  <c r="G622" i="2"/>
  <c r="E620" i="2"/>
  <c r="G620" i="2"/>
  <c r="E613" i="2"/>
  <c r="G613" i="2"/>
  <c r="E606" i="2"/>
  <c r="G606" i="2"/>
  <c r="E601" i="2"/>
  <c r="G601" i="2"/>
  <c r="E598" i="2"/>
  <c r="G598" i="2"/>
  <c r="E588" i="2"/>
  <c r="G588" i="2"/>
  <c r="E584" i="2"/>
  <c r="G584" i="2"/>
  <c r="E569" i="2"/>
  <c r="G569" i="2"/>
  <c r="G556" i="2"/>
  <c r="E556" i="2"/>
  <c r="G552" i="2"/>
  <c r="E552" i="2"/>
  <c r="G508" i="2"/>
  <c r="E508" i="2"/>
  <c r="G504" i="2"/>
  <c r="E504" i="2"/>
  <c r="E502" i="2"/>
  <c r="G502" i="2"/>
  <c r="E493" i="2"/>
  <c r="G493" i="2"/>
  <c r="G472" i="2"/>
  <c r="E472" i="2"/>
  <c r="E470" i="2"/>
  <c r="G470" i="2"/>
  <c r="G468" i="2"/>
  <c r="E468" i="2"/>
  <c r="E466" i="2"/>
  <c r="G466" i="2"/>
  <c r="E457" i="2"/>
  <c r="G457" i="2"/>
  <c r="G440" i="2"/>
  <c r="E440" i="2"/>
  <c r="E438" i="2"/>
  <c r="G438" i="2"/>
  <c r="G436" i="2"/>
  <c r="E436" i="2"/>
  <c r="E434" i="2"/>
  <c r="G434" i="2"/>
  <c r="E425" i="2"/>
  <c r="G425" i="2"/>
  <c r="G404" i="2"/>
  <c r="E404" i="2"/>
  <c r="E402" i="2"/>
  <c r="G402" i="2"/>
  <c r="G400" i="2"/>
  <c r="E400" i="2"/>
  <c r="E398" i="2"/>
  <c r="G398" i="2"/>
  <c r="G368" i="2"/>
  <c r="E368" i="2"/>
  <c r="E366" i="2"/>
  <c r="G366" i="2"/>
  <c r="G364" i="2"/>
  <c r="E364" i="2"/>
  <c r="E362" i="2"/>
  <c r="G362" i="2"/>
  <c r="G298" i="2"/>
  <c r="E298" i="2"/>
  <c r="G266" i="2"/>
  <c r="E266" i="2"/>
  <c r="G234" i="2"/>
  <c r="E234" i="2"/>
  <c r="G202" i="2"/>
  <c r="E202" i="2"/>
  <c r="G170" i="2"/>
  <c r="E170" i="2"/>
  <c r="G138" i="2"/>
  <c r="E138" i="2"/>
  <c r="E112" i="2"/>
  <c r="G112" i="2"/>
  <c r="G93" i="2"/>
  <c r="E93" i="2"/>
  <c r="E91" i="2"/>
  <c r="G91" i="2"/>
  <c r="E80" i="2"/>
  <c r="G80" i="2"/>
  <c r="G61" i="2"/>
  <c r="E61" i="2"/>
  <c r="E59" i="2"/>
  <c r="G59" i="2"/>
  <c r="G29" i="2"/>
  <c r="E29" i="2"/>
  <c r="E27" i="2"/>
  <c r="G27" i="2"/>
  <c r="E553" i="2"/>
  <c r="G553" i="2"/>
  <c r="E537" i="2"/>
  <c r="G537" i="2"/>
  <c r="E505" i="2"/>
  <c r="G505" i="2"/>
  <c r="E498" i="2"/>
  <c r="G498" i="2"/>
  <c r="E489" i="2"/>
  <c r="G489" i="2"/>
  <c r="E478" i="2"/>
  <c r="G478" i="2"/>
  <c r="E469" i="2"/>
  <c r="G469" i="2"/>
  <c r="E462" i="2"/>
  <c r="G462" i="2"/>
  <c r="E453" i="2"/>
  <c r="G453" i="2"/>
  <c r="E446" i="2"/>
  <c r="G446" i="2"/>
  <c r="E437" i="2"/>
  <c r="G437" i="2"/>
  <c r="E430" i="2"/>
  <c r="G430" i="2"/>
  <c r="E421" i="2"/>
  <c r="G421" i="2"/>
  <c r="E417" i="2"/>
  <c r="G417" i="2"/>
  <c r="E410" i="2"/>
  <c r="G410" i="2"/>
  <c r="E394" i="2"/>
  <c r="G394" i="2"/>
  <c r="E387" i="2"/>
  <c r="G387" i="2"/>
  <c r="E377" i="2"/>
  <c r="E374" i="2"/>
  <c r="G374" i="2"/>
  <c r="E367" i="2"/>
  <c r="G367" i="2"/>
  <c r="E361" i="2"/>
  <c r="E358" i="2"/>
  <c r="G358" i="2"/>
  <c r="E351" i="2"/>
  <c r="G351" i="2"/>
  <c r="E345" i="2"/>
  <c r="E339" i="2"/>
  <c r="G339" i="2"/>
  <c r="E336" i="2"/>
  <c r="G336" i="2"/>
  <c r="E331" i="2"/>
  <c r="G331" i="2"/>
  <c r="E328" i="2"/>
  <c r="G328" i="2"/>
  <c r="E323" i="2"/>
  <c r="G323" i="2"/>
  <c r="E321" i="2"/>
  <c r="E320" i="2"/>
  <c r="G320" i="2"/>
  <c r="E315" i="2"/>
  <c r="G315" i="2"/>
  <c r="E313" i="2"/>
  <c r="E312" i="2"/>
  <c r="G312" i="2"/>
  <c r="E307" i="2"/>
  <c r="G307" i="2"/>
  <c r="E305" i="2"/>
  <c r="E304" i="2"/>
  <c r="G304" i="2"/>
  <c r="E299" i="2"/>
  <c r="G299" i="2"/>
  <c r="E297" i="2"/>
  <c r="E296" i="2"/>
  <c r="G296" i="2"/>
  <c r="E291" i="2"/>
  <c r="G291" i="2"/>
  <c r="E289" i="2"/>
  <c r="E288" i="2"/>
  <c r="G288" i="2"/>
  <c r="E283" i="2"/>
  <c r="G283" i="2"/>
  <c r="E281" i="2"/>
  <c r="E280" i="2"/>
  <c r="G280" i="2"/>
  <c r="E275" i="2"/>
  <c r="G275" i="2"/>
  <c r="E273" i="2"/>
  <c r="E272" i="2"/>
  <c r="G272" i="2"/>
  <c r="E267" i="2"/>
  <c r="G267" i="2"/>
  <c r="E265" i="2"/>
  <c r="E264" i="2"/>
  <c r="G264" i="2"/>
  <c r="E259" i="2"/>
  <c r="G259" i="2"/>
  <c r="E257" i="2"/>
  <c r="E256" i="2"/>
  <c r="G256" i="2"/>
  <c r="E251" i="2"/>
  <c r="G251" i="2"/>
  <c r="E249" i="2"/>
  <c r="E248" i="2"/>
  <c r="G248" i="2"/>
  <c r="E243" i="2"/>
  <c r="G243" i="2"/>
  <c r="E241" i="2"/>
  <c r="E240" i="2"/>
  <c r="G240" i="2"/>
  <c r="E235" i="2"/>
  <c r="G235" i="2"/>
  <c r="E233" i="2"/>
  <c r="E232" i="2"/>
  <c r="G232" i="2"/>
  <c r="E227" i="2"/>
  <c r="G227" i="2"/>
  <c r="E225" i="2"/>
  <c r="E224" i="2"/>
  <c r="G224" i="2"/>
  <c r="E219" i="2"/>
  <c r="G219" i="2"/>
  <c r="E217" i="2"/>
  <c r="E216" i="2"/>
  <c r="G216" i="2"/>
  <c r="E211" i="2"/>
  <c r="G211" i="2"/>
  <c r="E209" i="2"/>
  <c r="E208" i="2"/>
  <c r="G208" i="2"/>
  <c r="E203" i="2"/>
  <c r="G203" i="2"/>
  <c r="E201" i="2"/>
  <c r="E200" i="2"/>
  <c r="G200" i="2"/>
  <c r="E195" i="2"/>
  <c r="G195" i="2"/>
  <c r="E193" i="2"/>
  <c r="E192" i="2"/>
  <c r="G192" i="2"/>
  <c r="E187" i="2"/>
  <c r="G187" i="2"/>
  <c r="E185" i="2"/>
  <c r="E184" i="2"/>
  <c r="G184" i="2"/>
  <c r="E179" i="2"/>
  <c r="G179" i="2"/>
  <c r="E177" i="2"/>
  <c r="E176" i="2"/>
  <c r="G176" i="2"/>
  <c r="E171" i="2"/>
  <c r="G171" i="2"/>
  <c r="E169" i="2"/>
  <c r="E168" i="2"/>
  <c r="G168" i="2"/>
  <c r="E163" i="2"/>
  <c r="G163" i="2"/>
  <c r="E161" i="2"/>
  <c r="E160" i="2"/>
  <c r="G160" i="2"/>
  <c r="E155" i="2"/>
  <c r="G155" i="2"/>
  <c r="E153" i="2"/>
  <c r="E152" i="2"/>
  <c r="G152" i="2"/>
  <c r="E147" i="2"/>
  <c r="G147" i="2"/>
  <c r="E145" i="2"/>
  <c r="E144" i="2"/>
  <c r="G144" i="2"/>
  <c r="E139" i="2"/>
  <c r="G139" i="2"/>
  <c r="E137" i="2"/>
  <c r="E136" i="2"/>
  <c r="G136" i="2"/>
  <c r="E131" i="2"/>
  <c r="G131" i="2"/>
  <c r="E129" i="2"/>
  <c r="E128" i="2"/>
  <c r="G128" i="2"/>
  <c r="E123" i="2"/>
  <c r="G123" i="2"/>
  <c r="E121" i="2"/>
  <c r="E120" i="2"/>
  <c r="G120" i="2"/>
  <c r="E114" i="2"/>
  <c r="E106" i="2"/>
  <c r="E98" i="2"/>
  <c r="E90" i="2"/>
  <c r="E82" i="2"/>
  <c r="E74" i="2"/>
  <c r="E66" i="2"/>
  <c r="E58" i="2"/>
  <c r="E50" i="2"/>
  <c r="E42" i="2"/>
  <c r="E34" i="2"/>
  <c r="E26" i="2"/>
  <c r="E25" i="2"/>
  <c r="G25" i="2"/>
  <c r="E23" i="2"/>
  <c r="G23" i="2"/>
  <c r="E21" i="2"/>
  <c r="E20" i="2"/>
  <c r="G20" i="2"/>
  <c r="E15" i="2"/>
  <c r="G15" i="2"/>
  <c r="E13" i="2"/>
  <c r="E12" i="2"/>
  <c r="G12" i="2"/>
  <c r="E7" i="2"/>
  <c r="G7" i="2"/>
  <c r="E576" i="2"/>
  <c r="G576" i="2"/>
  <c r="E565" i="2"/>
  <c r="G565" i="2"/>
  <c r="E563" i="2"/>
  <c r="E549" i="2"/>
  <c r="G549" i="2"/>
  <c r="E547" i="2"/>
  <c r="E533" i="2"/>
  <c r="G533" i="2"/>
  <c r="E529" i="2"/>
  <c r="G529" i="2"/>
  <c r="E525" i="2"/>
  <c r="G525" i="2"/>
  <c r="E521" i="2"/>
  <c r="G521" i="2"/>
  <c r="E519" i="2"/>
  <c r="E512" i="2"/>
  <c r="G512" i="2"/>
  <c r="E501" i="2"/>
  <c r="G501" i="2"/>
  <c r="E499" i="2"/>
  <c r="E494" i="2"/>
  <c r="G494" i="2"/>
  <c r="E485" i="2"/>
  <c r="G485" i="2"/>
  <c r="E479" i="2"/>
  <c r="E474" i="2"/>
  <c r="G474" i="2"/>
  <c r="E465" i="2"/>
  <c r="G465" i="2"/>
  <c r="E463" i="2"/>
  <c r="E458" i="2"/>
  <c r="G458" i="2"/>
  <c r="E449" i="2"/>
  <c r="G449" i="2"/>
  <c r="E447" i="2"/>
  <c r="E442" i="2"/>
  <c r="G442" i="2"/>
  <c r="E433" i="2"/>
  <c r="G433" i="2"/>
  <c r="E431" i="2"/>
  <c r="E426" i="2"/>
  <c r="G426" i="2"/>
  <c r="E420" i="2"/>
  <c r="E413" i="2"/>
  <c r="G413" i="2"/>
  <c r="E411" i="2"/>
  <c r="E406" i="2"/>
  <c r="G406" i="2"/>
  <c r="E393" i="2"/>
  <c r="E390" i="2"/>
  <c r="G390" i="2"/>
  <c r="E373" i="2"/>
  <c r="E370" i="2"/>
  <c r="G370" i="2"/>
  <c r="E357" i="2"/>
  <c r="E354" i="2"/>
  <c r="G354" i="2"/>
  <c r="E116" i="2"/>
  <c r="G116" i="2"/>
  <c r="E111" i="2"/>
  <c r="G111" i="2"/>
  <c r="E108" i="2"/>
  <c r="G108" i="2"/>
  <c r="E103" i="2"/>
  <c r="G103" i="2"/>
  <c r="E100" i="2"/>
  <c r="G100" i="2"/>
  <c r="E95" i="2"/>
  <c r="G95" i="2"/>
  <c r="E92" i="2"/>
  <c r="G92" i="2"/>
  <c r="E87" i="2"/>
  <c r="G87" i="2"/>
  <c r="E84" i="2"/>
  <c r="G84" i="2"/>
  <c r="E79" i="2"/>
  <c r="G79" i="2"/>
  <c r="E76" i="2"/>
  <c r="G76" i="2"/>
  <c r="E71" i="2"/>
  <c r="G71" i="2"/>
  <c r="E68" i="2"/>
  <c r="G68" i="2"/>
  <c r="E63" i="2"/>
  <c r="G63" i="2"/>
  <c r="E60" i="2"/>
  <c r="G60" i="2"/>
  <c r="E55" i="2"/>
  <c r="G55" i="2"/>
  <c r="E52" i="2"/>
  <c r="G52" i="2"/>
  <c r="E47" i="2"/>
  <c r="G47" i="2"/>
  <c r="E44" i="2"/>
  <c r="G44" i="2"/>
  <c r="E39" i="2"/>
  <c r="G39" i="2"/>
  <c r="E36" i="2"/>
  <c r="G36" i="2"/>
  <c r="E31" i="2"/>
  <c r="G31" i="2"/>
  <c r="E28" i="2"/>
  <c r="G28" i="2"/>
  <c r="E6" i="2"/>
  <c r="E319" i="2"/>
  <c r="G319" i="2"/>
  <c r="E316" i="2"/>
  <c r="G316" i="2"/>
  <c r="E311" i="2"/>
  <c r="G311" i="2"/>
  <c r="E308" i="2"/>
  <c r="G308" i="2"/>
  <c r="E303" i="2"/>
  <c r="G303" i="2"/>
  <c r="E300" i="2"/>
  <c r="G300" i="2"/>
  <c r="E295" i="2"/>
  <c r="G295" i="2"/>
  <c r="E292" i="2"/>
  <c r="G292" i="2"/>
  <c r="E287" i="2"/>
  <c r="G287" i="2"/>
  <c r="E284" i="2"/>
  <c r="G284" i="2"/>
  <c r="E279" i="2"/>
  <c r="G279" i="2"/>
  <c r="E276" i="2"/>
  <c r="G276" i="2"/>
  <c r="E271" i="2"/>
  <c r="G271" i="2"/>
  <c r="E268" i="2"/>
  <c r="G268" i="2"/>
  <c r="E263" i="2"/>
  <c r="G263" i="2"/>
  <c r="E260" i="2"/>
  <c r="G260" i="2"/>
  <c r="E255" i="2"/>
  <c r="G255" i="2"/>
  <c r="E252" i="2"/>
  <c r="G252" i="2"/>
  <c r="E247" i="2"/>
  <c r="G247" i="2"/>
  <c r="E244" i="2"/>
  <c r="G244" i="2"/>
  <c r="E239" i="2"/>
  <c r="G239" i="2"/>
  <c r="E236" i="2"/>
  <c r="G236" i="2"/>
  <c r="E231" i="2"/>
  <c r="G231" i="2"/>
  <c r="E228" i="2"/>
  <c r="G228" i="2"/>
  <c r="E223" i="2"/>
  <c r="G223" i="2"/>
  <c r="E220" i="2"/>
  <c r="G220" i="2"/>
  <c r="E215" i="2"/>
  <c r="G215" i="2"/>
  <c r="E212" i="2"/>
  <c r="G212" i="2"/>
  <c r="E207" i="2"/>
  <c r="G207" i="2"/>
  <c r="E204" i="2"/>
  <c r="G204" i="2"/>
  <c r="E199" i="2"/>
  <c r="G199" i="2"/>
  <c r="E196" i="2"/>
  <c r="G196" i="2"/>
  <c r="E191" i="2"/>
  <c r="G191" i="2"/>
  <c r="E188" i="2"/>
  <c r="G188" i="2"/>
  <c r="E183" i="2"/>
  <c r="G183" i="2"/>
  <c r="E180" i="2"/>
  <c r="G180" i="2"/>
  <c r="E175" i="2"/>
  <c r="G175" i="2"/>
  <c r="E172" i="2"/>
  <c r="G172" i="2"/>
  <c r="E167" i="2"/>
  <c r="G167" i="2"/>
  <c r="E164" i="2"/>
  <c r="G164" i="2"/>
  <c r="E159" i="2"/>
  <c r="G159" i="2"/>
  <c r="E156" i="2"/>
  <c r="G156" i="2"/>
  <c r="E151" i="2"/>
  <c r="G151" i="2"/>
  <c r="E148" i="2"/>
  <c r="G148" i="2"/>
  <c r="E143" i="2"/>
  <c r="G143" i="2"/>
  <c r="E135" i="2"/>
  <c r="G135" i="2"/>
  <c r="E132" i="2"/>
  <c r="G132" i="2"/>
  <c r="E127" i="2"/>
  <c r="G127" i="2"/>
  <c r="E124" i="2"/>
  <c r="G124" i="2"/>
  <c r="E119" i="2"/>
  <c r="G119" i="2"/>
  <c r="E19" i="2"/>
  <c r="G19" i="2"/>
  <c r="E11" i="2"/>
  <c r="G11" i="2"/>
  <c r="S1" i="1"/>
  <c r="T1" i="1" s="1"/>
  <c r="U1" i="1" s="1"/>
  <c r="V1" i="1" s="1"/>
  <c r="S977" i="1"/>
  <c r="S971" i="1"/>
  <c r="S957" i="1"/>
  <c r="S943" i="1"/>
  <c r="S935" i="1"/>
  <c r="S927" i="1"/>
  <c r="S921" i="1"/>
  <c r="S916" i="1"/>
  <c r="S903" i="1"/>
  <c r="S886" i="1"/>
  <c r="S881" i="1"/>
  <c r="S871" i="1"/>
  <c r="S848" i="1"/>
  <c r="S845" i="1"/>
  <c r="S835" i="1"/>
  <c r="S818" i="1"/>
  <c r="S399" i="1"/>
  <c r="S915" i="1"/>
  <c r="S909" i="1"/>
  <c r="S901" i="1"/>
  <c r="S893" i="1"/>
  <c r="S885" i="1"/>
  <c r="S877" i="1"/>
  <c r="S869" i="1"/>
  <c r="S855" i="1"/>
  <c r="S841" i="1"/>
  <c r="S833" i="1"/>
  <c r="S825" i="1"/>
  <c r="S817" i="1"/>
  <c r="S809" i="1"/>
  <c r="S801" i="1"/>
  <c r="S795" i="1"/>
  <c r="S787" i="1"/>
  <c r="S782" i="1"/>
  <c r="S774" i="1"/>
  <c r="S772" i="1"/>
  <c r="S769" i="1"/>
  <c r="S767" i="1"/>
  <c r="S753" i="1"/>
  <c r="S751" i="1"/>
  <c r="S728" i="1"/>
  <c r="S726" i="1"/>
  <c r="S723" i="1"/>
  <c r="S721" i="1"/>
  <c r="S719" i="1"/>
  <c r="S717" i="1"/>
  <c r="S712" i="1"/>
  <c r="S709" i="1"/>
  <c r="S682" i="1"/>
  <c r="S671" i="1"/>
  <c r="S669" i="1"/>
  <c r="S667" i="1"/>
  <c r="S656" i="1"/>
  <c r="S654" i="1"/>
  <c r="S652" i="1"/>
  <c r="S650" i="1"/>
  <c r="S631" i="1"/>
  <c r="S626" i="1"/>
  <c r="S621" i="1"/>
  <c r="S616" i="1"/>
  <c r="S557" i="1"/>
  <c r="S521" i="1"/>
  <c r="S510" i="1"/>
  <c r="S469" i="1"/>
  <c r="S456" i="1"/>
  <c r="S419" i="1"/>
  <c r="S406" i="1"/>
  <c r="S373" i="1"/>
  <c r="S364" i="1"/>
  <c r="S358" i="1"/>
  <c r="S352" i="1"/>
  <c r="S311" i="1"/>
  <c r="S303" i="1"/>
  <c r="S648" i="1"/>
  <c r="S462" i="1"/>
  <c r="S449" i="1"/>
  <c r="S440" i="1"/>
  <c r="S428" i="1"/>
  <c r="S422" i="1"/>
  <c r="S414" i="1"/>
  <c r="S387" i="1"/>
  <c r="S813" i="1"/>
  <c r="S805" i="1"/>
  <c r="S791" i="1"/>
  <c r="S777" i="1"/>
  <c r="S764" i="1"/>
  <c r="S762" i="1"/>
  <c r="S760" i="1"/>
  <c r="S758" i="1"/>
  <c r="S747" i="1"/>
  <c r="S745" i="1"/>
  <c r="S743" i="1"/>
  <c r="S741" i="1"/>
  <c r="S739" i="1"/>
  <c r="S737" i="1"/>
  <c r="S735" i="1"/>
  <c r="S701" i="1"/>
  <c r="S692" i="1"/>
  <c r="S685" i="1"/>
  <c r="S677" i="1"/>
  <c r="S675" i="1"/>
  <c r="S664" i="1"/>
  <c r="S662" i="1"/>
  <c r="S646" i="1"/>
  <c r="S535" i="1"/>
  <c r="S522" i="1"/>
  <c r="S509" i="1"/>
  <c r="S498" i="1"/>
  <c r="S455" i="1"/>
  <c r="S438" i="1"/>
  <c r="S395" i="1"/>
  <c r="S390" i="1"/>
  <c r="S374" i="1"/>
  <c r="S293" i="1"/>
  <c r="S294" i="1"/>
  <c r="S291" i="1"/>
  <c r="S274" i="1"/>
  <c r="S266" i="1"/>
  <c r="S258" i="1"/>
  <c r="S236" i="1"/>
  <c r="S228" i="1"/>
  <c r="S214" i="1"/>
  <c r="S204" i="1"/>
  <c r="S192" i="1"/>
  <c r="S184" i="1"/>
  <c r="S176" i="1"/>
  <c r="S109" i="1"/>
  <c r="S81" i="1"/>
  <c r="S67" i="1"/>
  <c r="S53" i="1"/>
  <c r="S644" i="1"/>
  <c r="S642" i="1"/>
  <c r="S639" i="1"/>
  <c r="S637" i="1"/>
  <c r="S632" i="1"/>
  <c r="S628" i="1"/>
  <c r="S615" i="1"/>
  <c r="S564" i="1"/>
  <c r="S556" i="1"/>
  <c r="S516" i="1"/>
  <c r="S508" i="1"/>
  <c r="S496" i="1"/>
  <c r="S468" i="1"/>
  <c r="S448" i="1"/>
  <c r="S394" i="1"/>
  <c r="S342" i="1"/>
  <c r="S331" i="1"/>
  <c r="S329" i="1"/>
  <c r="S315" i="1"/>
  <c r="S307" i="1"/>
  <c r="S302" i="1"/>
  <c r="S297" i="1"/>
  <c r="S272" i="1"/>
  <c r="S264" i="1"/>
  <c r="S252" i="1"/>
  <c r="S242" i="1"/>
  <c r="S234" i="1"/>
  <c r="S226" i="1"/>
  <c r="S220" i="1"/>
  <c r="S198" i="1"/>
  <c r="S190" i="1"/>
  <c r="S182" i="1"/>
  <c r="S174" i="1"/>
  <c r="S166" i="1"/>
  <c r="S107" i="1"/>
  <c r="S91" i="1"/>
  <c r="S51" i="1"/>
  <c r="S165" i="1"/>
  <c r="O49" i="1"/>
  <c r="P49" i="1"/>
  <c r="U49" i="1" s="1"/>
  <c r="V49" i="1" s="1"/>
  <c r="O207" i="1"/>
  <c r="P207" i="1"/>
  <c r="U207" i="1" s="1"/>
  <c r="V207" i="1" s="1"/>
  <c r="P48" i="1"/>
  <c r="U48" i="1" s="1"/>
  <c r="V48" i="1" s="1"/>
  <c r="O48" i="1"/>
  <c r="O608" i="1"/>
  <c r="O208" i="1"/>
  <c r="P208" i="1"/>
  <c r="U208" i="1" s="1"/>
  <c r="V208" i="1" s="1"/>
  <c r="K1113" i="3"/>
  <c r="K1097" i="3"/>
  <c r="K1077" i="3"/>
  <c r="K1061" i="3"/>
  <c r="K1045" i="3"/>
  <c r="K1029" i="3"/>
  <c r="K1013" i="3"/>
  <c r="K997" i="3"/>
  <c r="K981" i="3"/>
  <c r="K965" i="3"/>
  <c r="K949" i="3"/>
  <c r="K933" i="3"/>
  <c r="K917" i="3"/>
  <c r="K901" i="3"/>
  <c r="K881" i="3"/>
  <c r="K865" i="3"/>
  <c r="K849" i="3"/>
  <c r="K833" i="3"/>
  <c r="K813" i="3"/>
  <c r="K797" i="3"/>
  <c r="K781" i="3"/>
  <c r="K773" i="3"/>
  <c r="K765" i="3"/>
  <c r="K757" i="3"/>
  <c r="K749" i="3"/>
  <c r="K741" i="3"/>
  <c r="K733" i="3"/>
  <c r="K701" i="3"/>
  <c r="K693" i="3"/>
  <c r="K685" i="3"/>
  <c r="K677" i="3"/>
  <c r="K669" i="3"/>
  <c r="K661" i="3"/>
  <c r="K641" i="3"/>
  <c r="K591" i="3"/>
  <c r="K582" i="3"/>
  <c r="K546" i="3"/>
  <c r="K1117" i="3"/>
  <c r="K1101" i="3"/>
  <c r="K1081" i="3"/>
  <c r="K1065" i="3"/>
  <c r="K1049" i="3"/>
  <c r="K1033" i="3"/>
  <c r="K1017" i="3"/>
  <c r="K1001" i="3"/>
  <c r="K985" i="3"/>
  <c r="K969" i="3"/>
  <c r="K953" i="3"/>
  <c r="K937" i="3"/>
  <c r="K921" i="3"/>
  <c r="K905" i="3"/>
  <c r="K885" i="3"/>
  <c r="K869" i="3"/>
  <c r="K853" i="3"/>
  <c r="K837" i="3"/>
  <c r="K821" i="3"/>
  <c r="K801" i="3"/>
  <c r="K785" i="3"/>
  <c r="K725" i="3"/>
  <c r="K653" i="3"/>
  <c r="K645" i="3"/>
  <c r="K633" i="3"/>
  <c r="K625" i="3"/>
  <c r="K598" i="3"/>
  <c r="K523" i="3"/>
  <c r="K514" i="3"/>
  <c r="K487" i="3"/>
  <c r="K455" i="3"/>
  <c r="K575" i="3"/>
  <c r="K566" i="3"/>
  <c r="K539" i="3"/>
  <c r="K478" i="3"/>
  <c r="K462" i="3"/>
  <c r="K450" i="3"/>
  <c r="K442" i="3"/>
  <c r="K434" i="3"/>
  <c r="K426" i="3"/>
  <c r="K418" i="3"/>
  <c r="K410" i="3"/>
  <c r="K402" i="3"/>
  <c r="K394" i="3"/>
  <c r="K386" i="3"/>
  <c r="K378" i="3"/>
  <c r="K370" i="3"/>
  <c r="K602" i="3"/>
  <c r="K586" i="3"/>
  <c r="K570" i="3"/>
  <c r="K550" i="3"/>
  <c r="K534" i="3"/>
  <c r="K518" i="3"/>
  <c r="K498" i="3"/>
  <c r="K482" i="3"/>
  <c r="K466" i="3"/>
  <c r="K362" i="3"/>
  <c r="K257" i="3"/>
  <c r="K265" i="3"/>
  <c r="K337" i="3"/>
  <c r="K329" i="3"/>
  <c r="K321" i="3"/>
  <c r="K313" i="3"/>
  <c r="K305" i="3"/>
  <c r="K297" i="3"/>
  <c r="K289" i="3"/>
  <c r="K281" i="3"/>
  <c r="K249" i="3"/>
  <c r="K241" i="3"/>
  <c r="K233" i="3"/>
  <c r="K225" i="3"/>
  <c r="K217" i="3"/>
  <c r="K209" i="3"/>
  <c r="K201" i="3"/>
  <c r="K193" i="3"/>
  <c r="K185" i="3"/>
  <c r="K177" i="3"/>
  <c r="K169" i="3"/>
  <c r="K161" i="3"/>
  <c r="K153" i="3"/>
  <c r="K145" i="3"/>
  <c r="K137" i="3"/>
  <c r="K129" i="3"/>
  <c r="K121" i="3"/>
  <c r="K113" i="3"/>
  <c r="K105" i="3"/>
  <c r="K97" i="3"/>
  <c r="K89" i="3"/>
  <c r="K81" i="3"/>
  <c r="K73" i="3"/>
  <c r="K65" i="3"/>
  <c r="K57" i="3"/>
  <c r="K49" i="3"/>
  <c r="K41" i="3"/>
  <c r="K33" i="3"/>
  <c r="K25" i="3"/>
  <c r="K17" i="3"/>
  <c r="K9" i="3"/>
  <c r="K349" i="3"/>
  <c r="K273" i="3"/>
  <c r="K261" i="3"/>
  <c r="S606" i="1"/>
  <c r="S602" i="1"/>
  <c r="S590" i="1"/>
  <c r="S586" i="1"/>
  <c r="S582" i="1"/>
  <c r="S578" i="1"/>
  <c r="S548" i="1"/>
  <c r="S544" i="1"/>
  <c r="S540" i="1"/>
  <c r="S488" i="1"/>
  <c r="S472" i="1"/>
  <c r="S458" i="1"/>
  <c r="S454" i="1"/>
  <c r="S434" i="1"/>
  <c r="S424" i="1"/>
  <c r="S420" i="1"/>
  <c r="S402" i="1"/>
  <c r="S396" i="1"/>
  <c r="S392" i="1"/>
  <c r="S388" i="1"/>
  <c r="S464" i="1"/>
  <c r="S430" i="1"/>
  <c r="S416" i="1"/>
  <c r="S412" i="1"/>
  <c r="S408" i="1"/>
  <c r="S384" i="1"/>
  <c r="S372" i="1"/>
  <c r="S366" i="1"/>
  <c r="S362" i="1"/>
  <c r="S604" i="1"/>
  <c r="S592" i="1"/>
  <c r="S588" i="1"/>
  <c r="S584" i="1"/>
  <c r="S580" i="1"/>
  <c r="S546" i="1"/>
  <c r="S542" i="1"/>
  <c r="S486" i="1"/>
  <c r="S452" i="1"/>
  <c r="S161" i="1"/>
  <c r="S141" i="1"/>
  <c r="S131" i="1"/>
  <c r="S113" i="1"/>
  <c r="S99" i="1"/>
  <c r="S65" i="1"/>
  <c r="S61" i="1"/>
  <c r="S47" i="1"/>
  <c r="S79" i="1"/>
  <c r="S143" i="1"/>
  <c r="S139" i="1"/>
  <c r="S129" i="1"/>
  <c r="S123" i="1"/>
  <c r="S101" i="1"/>
  <c r="S63" i="1"/>
  <c r="S59" i="1"/>
  <c r="S45" i="1"/>
  <c r="F703" i="5"/>
  <c r="F697" i="5"/>
  <c r="F692" i="5"/>
  <c r="F690" i="5"/>
  <c r="F688" i="5"/>
  <c r="F686" i="5"/>
  <c r="F684" i="5"/>
  <c r="F681" i="5"/>
  <c r="F604" i="5"/>
  <c r="F602" i="5"/>
  <c r="F600" i="5"/>
  <c r="F598" i="5"/>
  <c r="F596" i="5"/>
  <c r="F594" i="5"/>
  <c r="F585" i="5"/>
  <c r="F546" i="5"/>
  <c r="F29" i="5"/>
  <c r="F9" i="5"/>
  <c r="F7" i="5"/>
  <c r="F5" i="5"/>
  <c r="F3" i="5"/>
  <c r="F706" i="5"/>
  <c r="F650" i="5"/>
  <c r="F648" i="5"/>
  <c r="F646" i="5"/>
  <c r="F644" i="5"/>
  <c r="F642" i="5"/>
  <c r="F577" i="5"/>
  <c r="F374" i="5"/>
  <c r="F313" i="5"/>
  <c r="F8" i="5"/>
  <c r="F4" i="5"/>
  <c r="F700" i="5"/>
  <c r="F698" i="5"/>
  <c r="F669" i="5"/>
  <c r="F662" i="5"/>
  <c r="F658" i="5"/>
  <c r="F653" i="5"/>
  <c r="F647" i="5"/>
  <c r="F639" i="5"/>
  <c r="F636" i="5"/>
  <c r="F634" i="5"/>
  <c r="F632" i="5"/>
  <c r="F630" i="5"/>
  <c r="F628" i="5"/>
  <c r="F626" i="5"/>
  <c r="F608" i="5"/>
  <c r="F588" i="5"/>
  <c r="F586" i="5"/>
  <c r="F482" i="5"/>
  <c r="F281" i="5"/>
  <c r="F569" i="5"/>
  <c r="F559" i="5"/>
  <c r="F555" i="5"/>
  <c r="F544" i="5"/>
  <c r="F542" i="5"/>
  <c r="F540" i="5"/>
  <c r="F538" i="5"/>
  <c r="F536" i="5"/>
  <c r="F518" i="5"/>
  <c r="F513" i="5"/>
  <c r="F491" i="5"/>
  <c r="F480" i="5"/>
  <c r="F478" i="5"/>
  <c r="F476" i="5"/>
  <c r="F474" i="5"/>
  <c r="F472" i="5"/>
  <c r="F454" i="5"/>
  <c r="F449" i="5"/>
  <c r="F427" i="5"/>
  <c r="F416" i="5"/>
  <c r="F414" i="5"/>
  <c r="F412" i="5"/>
  <c r="F410" i="5"/>
  <c r="F408" i="5"/>
  <c r="F390" i="5"/>
  <c r="F385" i="5"/>
  <c r="F372" i="5"/>
  <c r="F370" i="5"/>
  <c r="F368" i="5"/>
  <c r="F366" i="5"/>
  <c r="F364" i="5"/>
  <c r="F344" i="5"/>
  <c r="F339" i="5"/>
  <c r="F328" i="5"/>
  <c r="F324" i="5"/>
  <c r="F322" i="5"/>
  <c r="F318" i="5"/>
  <c r="F311" i="5"/>
  <c r="F309" i="5"/>
  <c r="F307" i="5"/>
  <c r="F296" i="5"/>
  <c r="F292" i="5"/>
  <c r="F290" i="5"/>
  <c r="F286" i="5"/>
  <c r="F277" i="5"/>
  <c r="F275" i="5"/>
  <c r="F264" i="5"/>
  <c r="F258" i="5"/>
  <c r="F254" i="5"/>
  <c r="F240" i="5"/>
  <c r="F234" i="5"/>
  <c r="F218" i="5"/>
  <c r="F209" i="5"/>
  <c r="F205" i="5"/>
  <c r="F194" i="5"/>
  <c r="F177" i="5"/>
  <c r="F173" i="5"/>
  <c r="F162" i="5"/>
  <c r="F137" i="5"/>
  <c r="F130" i="5"/>
  <c r="F105" i="5"/>
  <c r="F98" i="5"/>
  <c r="F73" i="5"/>
  <c r="F58" i="5"/>
  <c r="F50" i="5"/>
  <c r="F40" i="5"/>
  <c r="F32" i="5"/>
  <c r="F27" i="5"/>
  <c r="F21" i="5"/>
  <c r="F19" i="5"/>
  <c r="F570" i="5"/>
  <c r="F552" i="5"/>
  <c r="F545" i="5"/>
  <c r="F523" i="5"/>
  <c r="F512" i="5"/>
  <c r="F510" i="5"/>
  <c r="F508" i="5"/>
  <c r="F506" i="5"/>
  <c r="F504" i="5"/>
  <c r="F486" i="5"/>
  <c r="F481" i="5"/>
  <c r="F459" i="5"/>
  <c r="F448" i="5"/>
  <c r="F446" i="5"/>
  <c r="F444" i="5"/>
  <c r="F442" i="5"/>
  <c r="F440" i="5"/>
  <c r="F422" i="5"/>
  <c r="F417" i="5"/>
  <c r="F395" i="5"/>
  <c r="F384" i="5"/>
  <c r="F382" i="5"/>
  <c r="F380" i="5"/>
  <c r="F378" i="5"/>
  <c r="F373" i="5"/>
  <c r="F351" i="5"/>
  <c r="F338" i="5"/>
  <c r="F334" i="5"/>
  <c r="F327" i="5"/>
  <c r="F325" i="5"/>
  <c r="F323" i="5"/>
  <c r="F312" i="5"/>
  <c r="F308" i="5"/>
  <c r="F306" i="5"/>
  <c r="F302" i="5"/>
  <c r="F295" i="5"/>
  <c r="F293" i="5"/>
  <c r="F291" i="5"/>
  <c r="F280" i="5"/>
  <c r="F274" i="5"/>
  <c r="F270" i="5"/>
  <c r="F261" i="5"/>
  <c r="F259" i="5"/>
  <c r="F237" i="5"/>
  <c r="F235" i="5"/>
  <c r="F226" i="5"/>
  <c r="F221" i="5"/>
  <c r="F210" i="5"/>
  <c r="F193" i="5"/>
  <c r="F189" i="5"/>
  <c r="F178" i="5"/>
  <c r="F153" i="5"/>
  <c r="F146" i="5"/>
  <c r="F133" i="5"/>
  <c r="F121" i="5"/>
  <c r="F114" i="5"/>
  <c r="F101" i="5"/>
  <c r="F89" i="5"/>
  <c r="F82" i="5"/>
  <c r="F72" i="5"/>
  <c r="F64" i="5"/>
  <c r="F59" i="5"/>
  <c r="F53" i="5"/>
  <c r="F51" i="5"/>
  <c r="F49" i="5"/>
  <c r="F41" i="5"/>
  <c r="F26" i="5"/>
  <c r="F18" i="5"/>
  <c r="F6" i="5"/>
  <c r="F693" i="5"/>
  <c r="F2" i="5"/>
  <c r="F702" i="5"/>
  <c r="F699" i="5"/>
  <c r="F691" i="5"/>
  <c r="F666" i="5"/>
  <c r="F656" i="5"/>
  <c r="F1" i="5"/>
  <c r="F667" i="5"/>
  <c r="F695" i="5"/>
  <c r="F673" i="5"/>
  <c r="F670" i="5"/>
  <c r="F663" i="5"/>
  <c r="F661" i="5"/>
  <c r="F645" i="5"/>
  <c r="F643" i="5"/>
  <c r="F627" i="5"/>
  <c r="F611" i="5"/>
  <c r="F595" i="5"/>
  <c r="F582" i="5"/>
  <c r="F580" i="5"/>
  <c r="F566" i="5"/>
  <c r="F564" i="5"/>
  <c r="F550" i="5"/>
  <c r="F548" i="5"/>
  <c r="F535" i="5"/>
  <c r="F532" i="5"/>
  <c r="F521" i="5"/>
  <c r="F519" i="5"/>
  <c r="F516" i="5"/>
  <c r="F505" i="5"/>
  <c r="F503" i="5"/>
  <c r="F500" i="5"/>
  <c r="F487" i="5"/>
  <c r="F484" i="5"/>
  <c r="F471" i="5"/>
  <c r="F468" i="5"/>
  <c r="F455" i="5"/>
  <c r="F452" i="5"/>
  <c r="F439" i="5"/>
  <c r="F436" i="5"/>
  <c r="F423" i="5"/>
  <c r="F420" i="5"/>
  <c r="F407" i="5"/>
  <c r="F404" i="5"/>
  <c r="F391" i="5"/>
  <c r="F388" i="5"/>
  <c r="F376" i="5"/>
  <c r="F363" i="5"/>
  <c r="F360" i="5"/>
  <c r="F342" i="5"/>
  <c r="F245" i="5"/>
  <c r="F243" i="5"/>
  <c r="F229" i="5"/>
  <c r="F213" i="5"/>
  <c r="F149" i="5"/>
  <c r="F117" i="5"/>
  <c r="F85" i="5"/>
  <c r="F17" i="5"/>
  <c r="F623" i="5"/>
  <c r="F607" i="5"/>
  <c r="F591" i="5"/>
  <c r="F583" i="5"/>
  <c r="F579" i="5"/>
  <c r="F567" i="5"/>
  <c r="F563" i="5"/>
  <c r="F551" i="5"/>
  <c r="F547" i="5"/>
  <c r="F531" i="5"/>
  <c r="F515" i="5"/>
  <c r="F499" i="5"/>
  <c r="F483" i="5"/>
  <c r="F467" i="5"/>
  <c r="F451" i="5"/>
  <c r="F435" i="5"/>
  <c r="F419" i="5"/>
  <c r="F403" i="5"/>
  <c r="F387" i="5"/>
  <c r="F375" i="5"/>
  <c r="F359" i="5"/>
  <c r="F341" i="5"/>
  <c r="F287" i="5"/>
  <c r="F284" i="5"/>
  <c r="F279" i="5"/>
  <c r="F276" i="5"/>
  <c r="F271" i="5"/>
  <c r="F268" i="5"/>
  <c r="F263" i="5"/>
  <c r="F260" i="5"/>
  <c r="F248" i="5"/>
  <c r="F141" i="5"/>
  <c r="F109" i="5"/>
  <c r="F77" i="5"/>
  <c r="F65" i="5"/>
  <c r="F635" i="5"/>
  <c r="F619" i="5"/>
  <c r="F603" i="5"/>
  <c r="F543" i="5"/>
  <c r="F527" i="5"/>
  <c r="F511" i="5"/>
  <c r="F495" i="5"/>
  <c r="F479" i="5"/>
  <c r="F463" i="5"/>
  <c r="F447" i="5"/>
  <c r="F431" i="5"/>
  <c r="F415" i="5"/>
  <c r="F399" i="5"/>
  <c r="F383" i="5"/>
  <c r="F371" i="5"/>
  <c r="F355" i="5"/>
  <c r="F232" i="5"/>
  <c r="F227" i="5"/>
  <c r="F224" i="5"/>
  <c r="F219" i="5"/>
  <c r="F216" i="5"/>
  <c r="F211" i="5"/>
  <c r="F208" i="5"/>
  <c r="F203" i="5"/>
  <c r="F200" i="5"/>
  <c r="F195" i="5"/>
  <c r="F192" i="5"/>
  <c r="F187" i="5"/>
  <c r="F184" i="5"/>
  <c r="F179" i="5"/>
  <c r="F176" i="5"/>
  <c r="F171" i="5"/>
  <c r="F168" i="5"/>
  <c r="F163" i="5"/>
  <c r="F160" i="5"/>
  <c r="F155" i="5"/>
  <c r="F152" i="5"/>
  <c r="F147" i="5"/>
  <c r="F144" i="5"/>
  <c r="F139" i="5"/>
  <c r="F136" i="5"/>
  <c r="F131" i="5"/>
  <c r="F128" i="5"/>
  <c r="F123" i="5"/>
  <c r="F120" i="5"/>
  <c r="F115" i="5"/>
  <c r="F112" i="5"/>
  <c r="F107" i="5"/>
  <c r="F104" i="5"/>
  <c r="F99" i="5"/>
  <c r="F96" i="5"/>
  <c r="F91" i="5"/>
  <c r="F88" i="5"/>
  <c r="F83" i="5"/>
  <c r="F80" i="5"/>
  <c r="F75" i="5"/>
  <c r="F70" i="5"/>
  <c r="F68" i="5"/>
  <c r="F63" i="5"/>
  <c r="F54" i="5"/>
  <c r="F52" i="5"/>
  <c r="F47" i="5"/>
  <c r="F38" i="5"/>
  <c r="F36" i="5"/>
  <c r="F31" i="5"/>
  <c r="F22" i="5"/>
  <c r="F20" i="5"/>
  <c r="F15" i="5"/>
  <c r="F11" i="5"/>
  <c r="F255" i="5"/>
  <c r="F252" i="5"/>
  <c r="F247" i="5"/>
  <c r="F244" i="5"/>
  <c r="F239" i="5"/>
  <c r="F236" i="5"/>
  <c r="F231" i="5"/>
  <c r="F228" i="5"/>
  <c r="F223" i="5"/>
  <c r="F220" i="5"/>
  <c r="F215" i="5"/>
  <c r="F212" i="5"/>
  <c r="F207" i="5"/>
  <c r="F204" i="5"/>
  <c r="F199" i="5"/>
  <c r="F196" i="5"/>
  <c r="F191" i="5"/>
  <c r="F188" i="5"/>
  <c r="F183" i="5"/>
  <c r="F180" i="5"/>
  <c r="F175" i="5"/>
  <c r="F172" i="5"/>
  <c r="F167" i="5"/>
  <c r="F164" i="5"/>
  <c r="F159" i="5"/>
  <c r="F156" i="5"/>
  <c r="F151" i="5"/>
  <c r="F148" i="5"/>
  <c r="F143" i="5"/>
  <c r="F140" i="5"/>
  <c r="F135" i="5"/>
  <c r="F132" i="5"/>
  <c r="F127" i="5"/>
  <c r="F124" i="5"/>
  <c r="F119" i="5"/>
  <c r="F116" i="5"/>
  <c r="F111" i="5"/>
  <c r="F108" i="5"/>
  <c r="F103" i="5"/>
  <c r="F100" i="5"/>
  <c r="F95" i="5"/>
  <c r="F92" i="5"/>
  <c r="F87" i="5"/>
  <c r="F84" i="5"/>
  <c r="F79" i="5"/>
  <c r="F76" i="5"/>
  <c r="F71" i="5"/>
  <c r="F62" i="5"/>
  <c r="F60" i="5"/>
  <c r="F55" i="5"/>
  <c r="F46" i="5"/>
  <c r="F44" i="5"/>
  <c r="F39" i="5"/>
  <c r="F30" i="5"/>
  <c r="F28" i="5"/>
  <c r="F23" i="5"/>
  <c r="F14" i="5"/>
  <c r="F12" i="5"/>
  <c r="L123" i="1"/>
  <c r="N123" i="1" s="1"/>
  <c r="O123" i="1" s="1"/>
  <c r="P123" i="1" s="1"/>
  <c r="U123" i="1" s="1"/>
  <c r="V123" i="1" s="1"/>
  <c r="L24" i="1"/>
  <c r="L169" i="1"/>
  <c r="L479" i="1"/>
  <c r="N479" i="1" s="1"/>
  <c r="O479" i="1" s="1"/>
  <c r="P479" i="1" s="1"/>
  <c r="U479" i="1" s="1"/>
  <c r="V479" i="1" s="1"/>
  <c r="F665" i="5"/>
  <c r="F637" i="5"/>
  <c r="F621" i="5"/>
  <c r="F613" i="5"/>
  <c r="F605" i="5"/>
  <c r="F525" i="5"/>
  <c r="F477" i="5"/>
  <c r="F445" i="5"/>
  <c r="F413" i="5"/>
  <c r="F397" i="5"/>
  <c r="F381" i="5"/>
  <c r="F369" i="5"/>
  <c r="F353" i="5"/>
  <c r="F689" i="5"/>
  <c r="F677" i="5"/>
  <c r="F581" i="5"/>
  <c r="F573" i="5"/>
  <c r="F565" i="5"/>
  <c r="F557" i="5"/>
  <c r="F549" i="5"/>
  <c r="F537" i="5"/>
  <c r="F489" i="5"/>
  <c r="F473" i="5"/>
  <c r="F457" i="5"/>
  <c r="F441" i="5"/>
  <c r="F425" i="5"/>
  <c r="F409" i="5"/>
  <c r="F393" i="5"/>
  <c r="F365" i="5"/>
  <c r="F349" i="5"/>
  <c r="F685" i="5"/>
  <c r="F629" i="5"/>
  <c r="F597" i="5"/>
  <c r="F541" i="5"/>
  <c r="F509" i="5"/>
  <c r="F493" i="5"/>
  <c r="F461" i="5"/>
  <c r="F429" i="5"/>
  <c r="F641" i="5"/>
  <c r="F633" i="5"/>
  <c r="F625" i="5"/>
  <c r="F617" i="5"/>
  <c r="F609" i="5"/>
  <c r="F601" i="5"/>
  <c r="F593" i="5"/>
  <c r="F533" i="5"/>
  <c r="F517" i="5"/>
  <c r="F501" i="5"/>
  <c r="F485" i="5"/>
  <c r="F469" i="5"/>
  <c r="F453" i="5"/>
  <c r="F437" i="5"/>
  <c r="F421" i="5"/>
  <c r="F405" i="5"/>
  <c r="F389" i="5"/>
  <c r="F377" i="5"/>
  <c r="F361" i="5"/>
  <c r="F343" i="5"/>
  <c r="H1128" i="3"/>
  <c r="H1072" i="3"/>
  <c r="H1064" i="3"/>
  <c r="H1056" i="3"/>
  <c r="H1048" i="3"/>
  <c r="H1032" i="3"/>
  <c r="H1016" i="3"/>
  <c r="H1000" i="3"/>
  <c r="H984" i="3"/>
  <c r="H968" i="3"/>
  <c r="H952" i="3"/>
  <c r="H936" i="3"/>
  <c r="H920" i="3"/>
  <c r="H904" i="3"/>
  <c r="H888" i="3"/>
  <c r="H880" i="3"/>
  <c r="H868" i="3"/>
  <c r="H852" i="3"/>
  <c r="H836" i="3"/>
  <c r="H816" i="3"/>
  <c r="H800" i="3"/>
  <c r="H784" i="3"/>
  <c r="H768" i="3"/>
  <c r="H752" i="3"/>
  <c r="H736" i="3"/>
  <c r="H724" i="3"/>
  <c r="H712" i="3"/>
  <c r="H704" i="3"/>
  <c r="H1076" i="3"/>
  <c r="H1068" i="3"/>
  <c r="H1060" i="3"/>
  <c r="H1052" i="3"/>
  <c r="H1040" i="3"/>
  <c r="H1024" i="3"/>
  <c r="H1008" i="3"/>
  <c r="H992" i="3"/>
  <c r="H976" i="3"/>
  <c r="H960" i="3"/>
  <c r="H944" i="3"/>
  <c r="H928" i="3"/>
  <c r="H912" i="3"/>
  <c r="H896" i="3"/>
  <c r="H872" i="3"/>
  <c r="H860" i="3"/>
  <c r="H844" i="3"/>
  <c r="H808" i="3"/>
  <c r="H792" i="3"/>
  <c r="H776" i="3"/>
  <c r="H760" i="3"/>
  <c r="H744" i="3"/>
  <c r="H720" i="3"/>
  <c r="H676" i="3"/>
  <c r="H668" i="3"/>
  <c r="H660" i="3"/>
  <c r="H640" i="3"/>
  <c r="H632" i="3"/>
  <c r="H620" i="3"/>
  <c r="H612" i="3"/>
  <c r="H540" i="3"/>
  <c r="H444" i="3"/>
  <c r="H680" i="3"/>
  <c r="H672" i="3"/>
  <c r="H664" i="3"/>
  <c r="H636" i="3"/>
  <c r="H616" i="3"/>
  <c r="H556" i="3"/>
  <c r="H536" i="3"/>
  <c r="H350" i="3"/>
  <c r="H342" i="3"/>
  <c r="H346" i="3"/>
  <c r="H338" i="3"/>
  <c r="L167" i="1"/>
  <c r="L629" i="1"/>
  <c r="L166" i="1"/>
  <c r="L14" i="1"/>
  <c r="L168" i="1"/>
  <c r="L315" i="1"/>
  <c r="N315" i="1" s="1"/>
  <c r="O315" i="1" s="1"/>
  <c r="P315" i="1" s="1"/>
  <c r="U315" i="1" s="1"/>
  <c r="V315" i="1" s="1"/>
  <c r="L879" i="1"/>
  <c r="N879" i="1" s="1"/>
  <c r="O879" i="1" s="1"/>
  <c r="P879" i="1" s="1"/>
  <c r="U879" i="1" s="1"/>
  <c r="V879" i="1" s="1"/>
  <c r="E589" i="2"/>
  <c r="E680" i="2"/>
  <c r="E427" i="2"/>
  <c r="E703" i="2"/>
  <c r="E541" i="2"/>
  <c r="E513" i="2"/>
  <c r="E673" i="2"/>
  <c r="E674" i="2"/>
  <c r="E628" i="2"/>
  <c r="N24" i="1"/>
  <c r="E140" i="2"/>
  <c r="E481" i="2"/>
  <c r="N629" i="1"/>
  <c r="O629" i="1" s="1"/>
  <c r="P629" i="1" s="1"/>
  <c r="U629" i="1" s="1"/>
  <c r="V629" i="1" s="1"/>
  <c r="E649" i="2"/>
  <c r="E633" i="2"/>
  <c r="E617" i="2"/>
  <c r="E590" i="2"/>
  <c r="E582" i="2"/>
  <c r="E574" i="2"/>
  <c r="E566" i="2"/>
  <c r="E558" i="2"/>
  <c r="E550" i="2"/>
  <c r="E542" i="2"/>
  <c r="E534" i="2"/>
  <c r="E526" i="2"/>
  <c r="E518" i="2"/>
  <c r="E510" i="2"/>
  <c r="E399" i="2"/>
  <c r="E371" i="2"/>
  <c r="E355" i="2"/>
  <c r="E677" i="2"/>
  <c r="E657" i="2"/>
  <c r="E641" i="2"/>
  <c r="E625" i="2"/>
  <c r="E609" i="2"/>
  <c r="E586" i="2"/>
  <c r="E578" i="2"/>
  <c r="E570" i="2"/>
  <c r="E562" i="2"/>
  <c r="E554" i="2"/>
  <c r="E546" i="2"/>
  <c r="E538" i="2"/>
  <c r="E530" i="2"/>
  <c r="E522" i="2"/>
  <c r="E514" i="2"/>
  <c r="E506" i="2"/>
  <c r="E391" i="2"/>
  <c r="E379" i="2"/>
  <c r="E363" i="2"/>
  <c r="E347" i="2"/>
  <c r="E48" i="2"/>
  <c r="E40" i="2"/>
  <c r="E32" i="2"/>
  <c r="E24" i="2"/>
  <c r="E16" i="2"/>
  <c r="E8" i="2"/>
  <c r="N195" i="1"/>
  <c r="N603" i="1"/>
  <c r="N970" i="1"/>
  <c r="N975" i="1"/>
  <c r="J45" i="1"/>
  <c r="K45" i="1"/>
  <c r="J46" i="1"/>
  <c r="K46" i="1"/>
  <c r="J47" i="1"/>
  <c r="K47" i="1"/>
  <c r="J50" i="1"/>
  <c r="K50" i="1"/>
  <c r="J51" i="1"/>
  <c r="K51" i="1"/>
  <c r="J52" i="1"/>
  <c r="K52" i="1"/>
  <c r="J53" i="1"/>
  <c r="K53" i="1"/>
  <c r="J54" i="1"/>
  <c r="K54" i="1"/>
  <c r="J55" i="1"/>
  <c r="K55" i="1"/>
  <c r="J56" i="1"/>
  <c r="K56" i="1"/>
  <c r="J59" i="1"/>
  <c r="K59" i="1"/>
  <c r="J60" i="1"/>
  <c r="K60" i="1"/>
  <c r="J61" i="1"/>
  <c r="K61" i="1"/>
  <c r="J62" i="1"/>
  <c r="K62" i="1"/>
  <c r="J63" i="1"/>
  <c r="K63" i="1"/>
  <c r="J64" i="1"/>
  <c r="K64" i="1"/>
  <c r="J65" i="1"/>
  <c r="K65" i="1"/>
  <c r="J66" i="1"/>
  <c r="K66" i="1"/>
  <c r="J67" i="1"/>
  <c r="K67" i="1"/>
  <c r="J68" i="1"/>
  <c r="K68" i="1"/>
  <c r="J70" i="1"/>
  <c r="K70" i="1"/>
  <c r="J72" i="1"/>
  <c r="K72" i="1"/>
  <c r="J79" i="1"/>
  <c r="K79" i="1"/>
  <c r="J80" i="1"/>
  <c r="K80" i="1"/>
  <c r="J81" i="1"/>
  <c r="K81" i="1"/>
  <c r="J82" i="1"/>
  <c r="K82" i="1"/>
  <c r="J87" i="1"/>
  <c r="K87" i="1"/>
  <c r="J88" i="1"/>
  <c r="K88" i="1"/>
  <c r="J89" i="1"/>
  <c r="K89" i="1"/>
  <c r="J90" i="1"/>
  <c r="K90" i="1"/>
  <c r="J91" i="1"/>
  <c r="K91" i="1"/>
  <c r="J99" i="1"/>
  <c r="K99" i="1"/>
  <c r="J101" i="1"/>
  <c r="K101" i="1"/>
  <c r="J102" i="1"/>
  <c r="K102" i="1"/>
  <c r="J105" i="1"/>
  <c r="K105" i="1"/>
  <c r="J106" i="1"/>
  <c r="K106" i="1"/>
  <c r="J107" i="1"/>
  <c r="K107" i="1"/>
  <c r="J109" i="1"/>
  <c r="K109" i="1"/>
  <c r="J110" i="1"/>
  <c r="K110" i="1"/>
  <c r="J112" i="1"/>
  <c r="K112" i="1"/>
  <c r="J113" i="1"/>
  <c r="K113" i="1"/>
  <c r="J114" i="1"/>
  <c r="K114" i="1"/>
  <c r="J122" i="1"/>
  <c r="K122" i="1"/>
  <c r="J124" i="1"/>
  <c r="K124" i="1"/>
  <c r="J126" i="1"/>
  <c r="K126" i="1"/>
  <c r="J128" i="1"/>
  <c r="K128" i="1"/>
  <c r="J129" i="1"/>
  <c r="K129" i="1"/>
  <c r="J131" i="1"/>
  <c r="K131" i="1"/>
  <c r="J139" i="1"/>
  <c r="K139" i="1"/>
  <c r="J140" i="1"/>
  <c r="K140" i="1"/>
  <c r="J141" i="1"/>
  <c r="K141" i="1"/>
  <c r="J142" i="1"/>
  <c r="K142" i="1"/>
  <c r="J143" i="1"/>
  <c r="K143" i="1"/>
  <c r="J146" i="1"/>
  <c r="J147" i="1"/>
  <c r="K147" i="1"/>
  <c r="J151" i="1"/>
  <c r="K151" i="1"/>
  <c r="J152" i="1"/>
  <c r="K152" i="1"/>
  <c r="J153" i="1"/>
  <c r="K153" i="1"/>
  <c r="J155" i="1"/>
  <c r="K155" i="1"/>
  <c r="J156" i="1"/>
  <c r="K156" i="1"/>
  <c r="J157" i="1"/>
  <c r="K157" i="1"/>
  <c r="J158" i="1"/>
  <c r="K158" i="1"/>
  <c r="J161" i="1"/>
  <c r="K161" i="1"/>
  <c r="J165" i="1"/>
  <c r="K165" i="1"/>
  <c r="J172" i="1"/>
  <c r="K172" i="1"/>
  <c r="J173" i="1"/>
  <c r="K173" i="1"/>
  <c r="J174" i="1"/>
  <c r="K174" i="1"/>
  <c r="J175" i="1"/>
  <c r="K175" i="1"/>
  <c r="J176" i="1"/>
  <c r="K176" i="1"/>
  <c r="J177" i="1"/>
  <c r="K177" i="1"/>
  <c r="J178" i="1"/>
  <c r="K178" i="1"/>
  <c r="J179" i="1"/>
  <c r="K179" i="1"/>
  <c r="J180" i="1"/>
  <c r="K180" i="1"/>
  <c r="J181" i="1"/>
  <c r="K181" i="1"/>
  <c r="J182" i="1"/>
  <c r="K182" i="1"/>
  <c r="J183" i="1"/>
  <c r="K183" i="1"/>
  <c r="J184" i="1"/>
  <c r="K184" i="1"/>
  <c r="J185" i="1"/>
  <c r="K185" i="1"/>
  <c r="J186" i="1"/>
  <c r="K186" i="1"/>
  <c r="J187" i="1"/>
  <c r="K187" i="1"/>
  <c r="J188" i="1"/>
  <c r="K188" i="1"/>
  <c r="J189" i="1"/>
  <c r="K189" i="1"/>
  <c r="J190" i="1"/>
  <c r="K190" i="1"/>
  <c r="J192" i="1"/>
  <c r="K192" i="1"/>
  <c r="J193" i="1"/>
  <c r="K193" i="1"/>
  <c r="J194" i="1"/>
  <c r="K194" i="1"/>
  <c r="J196" i="1"/>
  <c r="K196" i="1"/>
  <c r="J197" i="1"/>
  <c r="K197" i="1"/>
  <c r="J198" i="1"/>
  <c r="K198" i="1"/>
  <c r="J204" i="1"/>
  <c r="K204" i="1"/>
  <c r="J205" i="1"/>
  <c r="K205" i="1"/>
  <c r="J206" i="1"/>
  <c r="K206" i="1"/>
  <c r="J214" i="1"/>
  <c r="K214" i="1"/>
  <c r="J215" i="1"/>
  <c r="K215" i="1"/>
  <c r="J216" i="1"/>
  <c r="K216" i="1"/>
  <c r="J217" i="1"/>
  <c r="K217" i="1"/>
  <c r="J218" i="1"/>
  <c r="K218" i="1"/>
  <c r="J219" i="1"/>
  <c r="K219" i="1"/>
  <c r="J220" i="1"/>
  <c r="K220" i="1"/>
  <c r="J223" i="1"/>
  <c r="K223" i="1"/>
  <c r="J224" i="1"/>
  <c r="K224" i="1"/>
  <c r="J225" i="1"/>
  <c r="K225" i="1"/>
  <c r="J226" i="1"/>
  <c r="K226" i="1"/>
  <c r="J227" i="1"/>
  <c r="K227" i="1"/>
  <c r="J228" i="1"/>
  <c r="K228" i="1"/>
  <c r="J229" i="1"/>
  <c r="K229" i="1"/>
  <c r="J230" i="1"/>
  <c r="K230" i="1"/>
  <c r="J231" i="1"/>
  <c r="K231" i="1"/>
  <c r="J232" i="1"/>
  <c r="K232" i="1"/>
  <c r="J233" i="1"/>
  <c r="K233" i="1"/>
  <c r="J234" i="1"/>
  <c r="K234" i="1"/>
  <c r="J235" i="1"/>
  <c r="K235" i="1"/>
  <c r="J236" i="1"/>
  <c r="K236" i="1"/>
  <c r="J239" i="1"/>
  <c r="K239" i="1"/>
  <c r="J240" i="1"/>
  <c r="K240" i="1"/>
  <c r="J241" i="1"/>
  <c r="K241" i="1"/>
  <c r="J242" i="1"/>
  <c r="K242" i="1"/>
  <c r="J243" i="1"/>
  <c r="K243" i="1"/>
  <c r="J245" i="1"/>
  <c r="K245" i="1"/>
  <c r="J247" i="1"/>
  <c r="K247" i="1"/>
  <c r="J249" i="1"/>
  <c r="K249" i="1"/>
  <c r="J250" i="1"/>
  <c r="K250" i="1"/>
  <c r="J252" i="1"/>
  <c r="K252" i="1"/>
  <c r="J253" i="1"/>
  <c r="K253" i="1"/>
  <c r="J257" i="1"/>
  <c r="K257" i="1"/>
  <c r="J258" i="1"/>
  <c r="K258" i="1"/>
  <c r="J259" i="1"/>
  <c r="K259" i="1"/>
  <c r="J260" i="1"/>
  <c r="K260" i="1"/>
  <c r="J261" i="1"/>
  <c r="K261" i="1"/>
  <c r="J262" i="1"/>
  <c r="K262" i="1"/>
  <c r="J263" i="1"/>
  <c r="K263" i="1"/>
  <c r="J264" i="1"/>
  <c r="K264" i="1"/>
  <c r="J265" i="1"/>
  <c r="K265" i="1"/>
  <c r="J266" i="1"/>
  <c r="K266" i="1"/>
  <c r="J267" i="1"/>
  <c r="K267" i="1"/>
  <c r="J268" i="1"/>
  <c r="K268" i="1"/>
  <c r="J269" i="1"/>
  <c r="K269" i="1"/>
  <c r="J270" i="1"/>
  <c r="K270" i="1"/>
  <c r="J272" i="1"/>
  <c r="K272" i="1"/>
  <c r="J274" i="1"/>
  <c r="K274" i="1"/>
  <c r="J275" i="1"/>
  <c r="K275" i="1"/>
  <c r="J276" i="1"/>
  <c r="K276" i="1"/>
  <c r="J277" i="1"/>
  <c r="K277" i="1"/>
  <c r="J278" i="1"/>
  <c r="K278" i="1"/>
  <c r="J279" i="1"/>
  <c r="K279" i="1"/>
  <c r="J285" i="1"/>
  <c r="K285" i="1"/>
  <c r="J288" i="1"/>
  <c r="K288" i="1"/>
  <c r="J289" i="1"/>
  <c r="K289" i="1"/>
  <c r="J291" i="1"/>
  <c r="K291" i="1"/>
  <c r="J292" i="1"/>
  <c r="K292" i="1"/>
  <c r="J293" i="1"/>
  <c r="K293" i="1"/>
  <c r="J294" i="1"/>
  <c r="K294" i="1"/>
  <c r="J295" i="1"/>
  <c r="K295" i="1"/>
  <c r="J296" i="1"/>
  <c r="K296" i="1"/>
  <c r="J297" i="1"/>
  <c r="K297" i="1"/>
  <c r="J298" i="1"/>
  <c r="K298" i="1"/>
  <c r="J299" i="1"/>
  <c r="K299" i="1"/>
  <c r="J300" i="1"/>
  <c r="K300" i="1"/>
  <c r="J301" i="1"/>
  <c r="K301" i="1"/>
  <c r="J302" i="1"/>
  <c r="K302" i="1"/>
  <c r="J303" i="1"/>
  <c r="K303" i="1"/>
  <c r="J304" i="1"/>
  <c r="K304" i="1"/>
  <c r="J307" i="1"/>
  <c r="K307" i="1"/>
  <c r="J310" i="1"/>
  <c r="K310" i="1"/>
  <c r="J311" i="1"/>
  <c r="K311" i="1"/>
  <c r="J314" i="1"/>
  <c r="K314" i="1"/>
  <c r="J323" i="1"/>
  <c r="K323" i="1"/>
  <c r="J329" i="1"/>
  <c r="K329" i="1"/>
  <c r="J330" i="1"/>
  <c r="K330" i="1"/>
  <c r="J331" i="1"/>
  <c r="K331" i="1"/>
  <c r="J332" i="1"/>
  <c r="K332" i="1"/>
  <c r="J342" i="1"/>
  <c r="K342" i="1"/>
  <c r="J347" i="1"/>
  <c r="K347" i="1"/>
  <c r="J349" i="1"/>
  <c r="K349" i="1"/>
  <c r="J352" i="1"/>
  <c r="K352" i="1"/>
  <c r="J358" i="1"/>
  <c r="K358" i="1"/>
  <c r="J362" i="1"/>
  <c r="K362" i="1"/>
  <c r="J363" i="1"/>
  <c r="K363" i="1"/>
  <c r="J364" i="1"/>
  <c r="K364" i="1"/>
  <c r="J365" i="1"/>
  <c r="K365" i="1"/>
  <c r="J366" i="1"/>
  <c r="K366" i="1"/>
  <c r="J367" i="1"/>
  <c r="K367" i="1"/>
  <c r="J371" i="1"/>
  <c r="K371" i="1"/>
  <c r="J372" i="1"/>
  <c r="K372" i="1"/>
  <c r="J373" i="1"/>
  <c r="K373" i="1"/>
  <c r="J374" i="1"/>
  <c r="K374" i="1"/>
  <c r="J384" i="1"/>
  <c r="K384" i="1"/>
  <c r="J387" i="1"/>
  <c r="K387" i="1"/>
  <c r="J388" i="1"/>
  <c r="K388" i="1"/>
  <c r="J389" i="1"/>
  <c r="K389" i="1"/>
  <c r="J390" i="1"/>
  <c r="K390" i="1"/>
  <c r="J392" i="1"/>
  <c r="K392" i="1"/>
  <c r="J393" i="1"/>
  <c r="K393" i="1"/>
  <c r="J394" i="1"/>
  <c r="K394" i="1"/>
  <c r="J395" i="1"/>
  <c r="K395" i="1"/>
  <c r="J396" i="1"/>
  <c r="K396" i="1"/>
  <c r="J397" i="1"/>
  <c r="K397" i="1"/>
  <c r="J399" i="1"/>
  <c r="K399" i="1"/>
  <c r="J401" i="1"/>
  <c r="K401" i="1"/>
  <c r="J402" i="1"/>
  <c r="K402" i="1"/>
  <c r="J403" i="1"/>
  <c r="K403" i="1"/>
  <c r="J406" i="1"/>
  <c r="K406" i="1"/>
  <c r="J407" i="1"/>
  <c r="K407" i="1"/>
  <c r="J408" i="1"/>
  <c r="K408" i="1"/>
  <c r="J410" i="1"/>
  <c r="K410" i="1"/>
  <c r="J412" i="1"/>
  <c r="K412" i="1"/>
  <c r="J413" i="1"/>
  <c r="K413" i="1"/>
  <c r="J414" i="1"/>
  <c r="K414" i="1"/>
  <c r="J415" i="1"/>
  <c r="K415" i="1"/>
  <c r="J416" i="1"/>
  <c r="K416" i="1"/>
  <c r="J417" i="1"/>
  <c r="K417" i="1"/>
  <c r="J419" i="1"/>
  <c r="K419" i="1"/>
  <c r="J420" i="1"/>
  <c r="K420" i="1"/>
  <c r="J421" i="1"/>
  <c r="K421" i="1"/>
  <c r="J422" i="1"/>
  <c r="K422" i="1"/>
  <c r="J425" i="1"/>
  <c r="K425" i="1"/>
  <c r="J427" i="1"/>
  <c r="K427" i="1"/>
  <c r="J428" i="1"/>
  <c r="K428" i="1"/>
  <c r="J429" i="1"/>
  <c r="K429" i="1"/>
  <c r="J430" i="1"/>
  <c r="K430" i="1"/>
  <c r="J433" i="1"/>
  <c r="K433" i="1"/>
  <c r="J434" i="1"/>
  <c r="K434" i="1"/>
  <c r="J438" i="1"/>
  <c r="K438" i="1"/>
  <c r="J440" i="1"/>
  <c r="K440" i="1"/>
  <c r="J441" i="1"/>
  <c r="K441" i="1"/>
  <c r="J442" i="1"/>
  <c r="K442" i="1"/>
  <c r="J443" i="1"/>
  <c r="K443" i="1"/>
  <c r="J447" i="1"/>
  <c r="K447" i="1"/>
  <c r="J448" i="1"/>
  <c r="K448" i="1"/>
  <c r="J449" i="1"/>
  <c r="K449" i="1"/>
  <c r="J451" i="1"/>
  <c r="K451" i="1"/>
  <c r="J452" i="1"/>
  <c r="K452" i="1"/>
  <c r="J453" i="1"/>
  <c r="K453" i="1"/>
  <c r="J454" i="1"/>
  <c r="K454" i="1"/>
  <c r="J455" i="1"/>
  <c r="K455" i="1"/>
  <c r="J456" i="1"/>
  <c r="K456" i="1"/>
  <c r="J457" i="1"/>
  <c r="K457" i="1"/>
  <c r="J458" i="1"/>
  <c r="K458" i="1"/>
  <c r="J461" i="1"/>
  <c r="K461" i="1"/>
  <c r="J462" i="1"/>
  <c r="K462" i="1"/>
  <c r="J463" i="1"/>
  <c r="K463" i="1"/>
  <c r="J464" i="1"/>
  <c r="K464" i="1"/>
  <c r="J465" i="1"/>
  <c r="K465" i="1"/>
  <c r="J466" i="1"/>
  <c r="K466" i="1"/>
  <c r="J467" i="1"/>
  <c r="K467" i="1"/>
  <c r="J468" i="1"/>
  <c r="K468" i="1"/>
  <c r="J469" i="1"/>
  <c r="K469" i="1"/>
  <c r="J472" i="1"/>
  <c r="K472" i="1"/>
  <c r="J475" i="1"/>
  <c r="K475" i="1"/>
  <c r="J477" i="1"/>
  <c r="K477" i="1"/>
  <c r="J480" i="1"/>
  <c r="K480" i="1"/>
  <c r="J481" i="1"/>
  <c r="K481" i="1"/>
  <c r="J482" i="1"/>
  <c r="K482" i="1"/>
  <c r="J486" i="1"/>
  <c r="K486" i="1"/>
  <c r="J487" i="1"/>
  <c r="K487" i="1"/>
  <c r="J488" i="1"/>
  <c r="K488" i="1"/>
  <c r="J492" i="1"/>
  <c r="K492" i="1"/>
  <c r="J493" i="1"/>
  <c r="K493" i="1"/>
  <c r="J494" i="1"/>
  <c r="K494" i="1"/>
  <c r="J495" i="1"/>
  <c r="K495" i="1"/>
  <c r="J496" i="1"/>
  <c r="K496" i="1"/>
  <c r="J498" i="1"/>
  <c r="K498" i="1"/>
  <c r="J499" i="1"/>
  <c r="K499" i="1"/>
  <c r="J500" i="1"/>
  <c r="K500" i="1"/>
  <c r="J501" i="1"/>
  <c r="K501" i="1"/>
  <c r="J503" i="1"/>
  <c r="K503" i="1"/>
  <c r="J506" i="1"/>
  <c r="K506" i="1"/>
  <c r="J507" i="1"/>
  <c r="K507" i="1"/>
  <c r="J508" i="1"/>
  <c r="K508" i="1"/>
  <c r="J509" i="1"/>
  <c r="K509" i="1"/>
  <c r="J510" i="1"/>
  <c r="K510" i="1"/>
  <c r="J511" i="1"/>
  <c r="K511" i="1"/>
  <c r="J512" i="1"/>
  <c r="K512" i="1"/>
  <c r="J513" i="1"/>
  <c r="K513" i="1"/>
  <c r="J514" i="1"/>
  <c r="K514" i="1"/>
  <c r="J515" i="1"/>
  <c r="K515" i="1"/>
  <c r="J516" i="1"/>
  <c r="K516" i="1"/>
  <c r="J517" i="1"/>
  <c r="K517" i="1"/>
  <c r="J519" i="1"/>
  <c r="K519" i="1"/>
  <c r="J521" i="1"/>
  <c r="K521" i="1"/>
  <c r="J522" i="1"/>
  <c r="K522" i="1"/>
  <c r="J523" i="1"/>
  <c r="K523" i="1"/>
  <c r="J524" i="1"/>
  <c r="K524" i="1"/>
  <c r="J525" i="1"/>
  <c r="K525" i="1"/>
  <c r="J529" i="1"/>
  <c r="K529" i="1"/>
  <c r="J531" i="1"/>
  <c r="K531" i="1"/>
  <c r="J533" i="1"/>
  <c r="K533" i="1"/>
  <c r="J535" i="1"/>
  <c r="K535" i="1"/>
  <c r="J537" i="1"/>
  <c r="K537" i="1"/>
  <c r="J540" i="1"/>
  <c r="K540" i="1"/>
  <c r="J542" i="1"/>
  <c r="K542" i="1"/>
  <c r="J543" i="1"/>
  <c r="K543" i="1"/>
  <c r="J544" i="1"/>
  <c r="K544" i="1"/>
  <c r="J546" i="1"/>
  <c r="K546" i="1"/>
  <c r="J547" i="1"/>
  <c r="K547" i="1"/>
  <c r="J548" i="1"/>
  <c r="K548" i="1"/>
  <c r="J556" i="1"/>
  <c r="K556" i="1"/>
  <c r="J557" i="1"/>
  <c r="K557" i="1"/>
  <c r="J558" i="1"/>
  <c r="K558" i="1"/>
  <c r="J559" i="1"/>
  <c r="K559" i="1"/>
  <c r="J560" i="1"/>
  <c r="K560" i="1"/>
  <c r="J561" i="1"/>
  <c r="K561" i="1"/>
  <c r="J562" i="1"/>
  <c r="K562" i="1"/>
  <c r="J563" i="1"/>
  <c r="K563" i="1"/>
  <c r="J564" i="1"/>
  <c r="K564" i="1"/>
  <c r="J565" i="1"/>
  <c r="K565" i="1"/>
  <c r="J566" i="1"/>
  <c r="K566" i="1"/>
  <c r="J567" i="1"/>
  <c r="K567" i="1"/>
  <c r="J568" i="1"/>
  <c r="K568" i="1"/>
  <c r="J569" i="1"/>
  <c r="K569" i="1"/>
  <c r="J570" i="1"/>
  <c r="K570" i="1"/>
  <c r="J571" i="1"/>
  <c r="K571" i="1"/>
  <c r="J573" i="1"/>
  <c r="K573" i="1"/>
  <c r="J577" i="1"/>
  <c r="K577" i="1"/>
  <c r="J578" i="1"/>
  <c r="K578" i="1"/>
  <c r="J579" i="1"/>
  <c r="K579" i="1"/>
  <c r="J580" i="1"/>
  <c r="K580" i="1"/>
  <c r="J581" i="1"/>
  <c r="K581" i="1"/>
  <c r="J582" i="1"/>
  <c r="K582" i="1"/>
  <c r="J583" i="1"/>
  <c r="K583" i="1"/>
  <c r="J584" i="1"/>
  <c r="K584" i="1"/>
  <c r="J585" i="1"/>
  <c r="K585" i="1"/>
  <c r="J586" i="1"/>
  <c r="K586" i="1"/>
  <c r="J588" i="1"/>
  <c r="K588" i="1"/>
  <c r="J589" i="1"/>
  <c r="K589" i="1"/>
  <c r="J590" i="1"/>
  <c r="K590" i="1"/>
  <c r="J592" i="1"/>
  <c r="K592" i="1"/>
  <c r="J595" i="1"/>
  <c r="K595" i="1"/>
  <c r="J597" i="1"/>
  <c r="K597" i="1"/>
  <c r="J601" i="1"/>
  <c r="K601" i="1"/>
  <c r="J602" i="1"/>
  <c r="K602" i="1"/>
  <c r="J604" i="1"/>
  <c r="K604" i="1"/>
  <c r="J605" i="1"/>
  <c r="K605" i="1"/>
  <c r="J606" i="1"/>
  <c r="K606" i="1"/>
  <c r="J607" i="1"/>
  <c r="K607" i="1"/>
  <c r="J609" i="1"/>
  <c r="K609" i="1"/>
  <c r="J610" i="1"/>
  <c r="K610" i="1"/>
  <c r="J611" i="1"/>
  <c r="K611" i="1"/>
  <c r="J612" i="1"/>
  <c r="K612" i="1"/>
  <c r="J614" i="1"/>
  <c r="K614" i="1"/>
  <c r="J615" i="1"/>
  <c r="K615" i="1"/>
  <c r="J616" i="1"/>
  <c r="K616" i="1"/>
  <c r="J617" i="1"/>
  <c r="K617" i="1"/>
  <c r="J618" i="1"/>
  <c r="K618" i="1"/>
  <c r="J619" i="1"/>
  <c r="K619" i="1"/>
  <c r="J620" i="1"/>
  <c r="K620" i="1"/>
  <c r="J621" i="1"/>
  <c r="K621" i="1"/>
  <c r="J622" i="1"/>
  <c r="K622" i="1"/>
  <c r="J623" i="1"/>
  <c r="K623" i="1"/>
  <c r="J624" i="1"/>
  <c r="K624" i="1"/>
  <c r="J625" i="1"/>
  <c r="K625" i="1"/>
  <c r="J626" i="1"/>
  <c r="K626" i="1"/>
  <c r="J628" i="1"/>
  <c r="K628" i="1"/>
  <c r="J630" i="1"/>
  <c r="K630" i="1"/>
  <c r="J631" i="1"/>
  <c r="K631" i="1"/>
  <c r="J632" i="1"/>
  <c r="K632" i="1"/>
  <c r="J634" i="1"/>
  <c r="K634" i="1"/>
  <c r="J635" i="1"/>
  <c r="K635" i="1"/>
  <c r="J636" i="1"/>
  <c r="K636" i="1"/>
  <c r="J637" i="1"/>
  <c r="K637" i="1"/>
  <c r="J638" i="1"/>
  <c r="K638" i="1"/>
  <c r="J639" i="1"/>
  <c r="K639" i="1"/>
  <c r="J641" i="1"/>
  <c r="K641" i="1"/>
  <c r="J642" i="1"/>
  <c r="K642" i="1"/>
  <c r="J643" i="1"/>
  <c r="K643" i="1"/>
  <c r="J644" i="1"/>
  <c r="K644" i="1"/>
  <c r="J645" i="1"/>
  <c r="K645" i="1"/>
  <c r="J646" i="1"/>
  <c r="K646" i="1"/>
  <c r="J648" i="1"/>
  <c r="K648" i="1"/>
  <c r="J650" i="1"/>
  <c r="K650" i="1"/>
  <c r="J651" i="1"/>
  <c r="K651" i="1"/>
  <c r="J652" i="1"/>
  <c r="K652" i="1"/>
  <c r="J653" i="1"/>
  <c r="K653" i="1"/>
  <c r="J654" i="1"/>
  <c r="K654" i="1"/>
  <c r="J655" i="1"/>
  <c r="K655" i="1"/>
  <c r="J656" i="1"/>
  <c r="K656" i="1"/>
  <c r="J657" i="1"/>
  <c r="K657" i="1"/>
  <c r="J659" i="1"/>
  <c r="K659" i="1"/>
  <c r="J661" i="1"/>
  <c r="K661" i="1"/>
  <c r="J662" i="1"/>
  <c r="K662" i="1"/>
  <c r="J663" i="1"/>
  <c r="K663" i="1"/>
  <c r="J664" i="1"/>
  <c r="K664" i="1"/>
  <c r="J666" i="1"/>
  <c r="K666" i="1"/>
  <c r="J667" i="1"/>
  <c r="K667" i="1"/>
  <c r="J668" i="1"/>
  <c r="K668" i="1"/>
  <c r="J669" i="1"/>
  <c r="K669" i="1"/>
  <c r="J670" i="1"/>
  <c r="K670" i="1"/>
  <c r="J671" i="1"/>
  <c r="K671" i="1"/>
  <c r="J675" i="1"/>
  <c r="K675" i="1"/>
  <c r="J676" i="1"/>
  <c r="K676" i="1"/>
  <c r="J677" i="1"/>
  <c r="K677" i="1"/>
  <c r="J681" i="1"/>
  <c r="K681" i="1"/>
  <c r="J682" i="1"/>
  <c r="K682" i="1"/>
  <c r="J684" i="1"/>
  <c r="K684" i="1"/>
  <c r="J685" i="1"/>
  <c r="K685" i="1"/>
  <c r="J686" i="1"/>
  <c r="K686" i="1"/>
  <c r="J692" i="1"/>
  <c r="K692" i="1"/>
  <c r="J695" i="1"/>
  <c r="K695" i="1"/>
  <c r="J701" i="1"/>
  <c r="K701" i="1"/>
  <c r="J703" i="1"/>
  <c r="K703" i="1"/>
  <c r="J709" i="1"/>
  <c r="K709" i="1"/>
  <c r="J711" i="1"/>
  <c r="K711" i="1"/>
  <c r="J712" i="1"/>
  <c r="K712" i="1"/>
  <c r="J714" i="1"/>
  <c r="K714" i="1"/>
  <c r="J717" i="1"/>
  <c r="K717" i="1"/>
  <c r="J718" i="1"/>
  <c r="K718" i="1"/>
  <c r="J719" i="1"/>
  <c r="K719" i="1"/>
  <c r="J720" i="1"/>
  <c r="K720" i="1"/>
  <c r="J721" i="1"/>
  <c r="K721" i="1"/>
  <c r="J722" i="1"/>
  <c r="K722" i="1"/>
  <c r="J723" i="1"/>
  <c r="K723" i="1"/>
  <c r="J724" i="1"/>
  <c r="K724" i="1"/>
  <c r="J726" i="1"/>
  <c r="K726" i="1"/>
  <c r="J727" i="1"/>
  <c r="K727" i="1"/>
  <c r="J728" i="1"/>
  <c r="K728" i="1"/>
  <c r="J734" i="1"/>
  <c r="K734" i="1"/>
  <c r="J735" i="1"/>
  <c r="K735" i="1"/>
  <c r="J736" i="1"/>
  <c r="K736" i="1"/>
  <c r="J737" i="1"/>
  <c r="K737" i="1"/>
  <c r="J738" i="1"/>
  <c r="K738" i="1"/>
  <c r="J739" i="1"/>
  <c r="K739" i="1"/>
  <c r="J740" i="1"/>
  <c r="K740" i="1"/>
  <c r="J741" i="1"/>
  <c r="K741" i="1"/>
  <c r="J742" i="1"/>
  <c r="K742" i="1"/>
  <c r="J743" i="1"/>
  <c r="K743" i="1"/>
  <c r="J744" i="1"/>
  <c r="K744" i="1"/>
  <c r="J745" i="1"/>
  <c r="K745" i="1"/>
  <c r="J746" i="1"/>
  <c r="K746" i="1"/>
  <c r="J747" i="1"/>
  <c r="K747" i="1"/>
  <c r="J748" i="1"/>
  <c r="K748" i="1"/>
  <c r="J751" i="1"/>
  <c r="K751" i="1"/>
  <c r="J752" i="1"/>
  <c r="K752" i="1"/>
  <c r="J753" i="1"/>
  <c r="K753" i="1"/>
  <c r="J754" i="1"/>
  <c r="K754" i="1"/>
  <c r="J758" i="1"/>
  <c r="K758" i="1"/>
  <c r="J759" i="1"/>
  <c r="K759" i="1"/>
  <c r="J760" i="1"/>
  <c r="K760" i="1"/>
  <c r="J761" i="1"/>
  <c r="K761" i="1"/>
  <c r="J762" i="1"/>
  <c r="K762" i="1"/>
  <c r="J763" i="1"/>
  <c r="K763" i="1"/>
  <c r="J764" i="1"/>
  <c r="K764" i="1"/>
  <c r="J765" i="1"/>
  <c r="K765" i="1"/>
  <c r="J767" i="1"/>
  <c r="K767" i="1"/>
  <c r="J768" i="1"/>
  <c r="K768" i="1"/>
  <c r="J769" i="1"/>
  <c r="K769" i="1"/>
  <c r="J770" i="1"/>
  <c r="K770" i="1"/>
  <c r="J772" i="1"/>
  <c r="K772" i="1"/>
  <c r="J773" i="1"/>
  <c r="K773" i="1"/>
  <c r="J774" i="1"/>
  <c r="K774" i="1"/>
  <c r="J775" i="1"/>
  <c r="K775" i="1"/>
  <c r="J776" i="1"/>
  <c r="K776" i="1"/>
  <c r="J777" i="1"/>
  <c r="K777" i="1"/>
  <c r="J778" i="1"/>
  <c r="K778" i="1"/>
  <c r="J779" i="1"/>
  <c r="K779" i="1"/>
  <c r="J780" i="1"/>
  <c r="K780" i="1"/>
  <c r="J782" i="1"/>
  <c r="K782" i="1"/>
  <c r="J783" i="1"/>
  <c r="K783" i="1"/>
  <c r="J785" i="1"/>
  <c r="K785" i="1"/>
  <c r="J787" i="1"/>
  <c r="K787" i="1"/>
  <c r="J788" i="1"/>
  <c r="K788" i="1"/>
  <c r="J789" i="1"/>
  <c r="K789" i="1"/>
  <c r="J790" i="1"/>
  <c r="K790" i="1"/>
  <c r="J791" i="1"/>
  <c r="K791" i="1"/>
  <c r="J792" i="1"/>
  <c r="K792" i="1"/>
  <c r="J793" i="1"/>
  <c r="K793" i="1"/>
  <c r="J794" i="1"/>
  <c r="K794" i="1"/>
  <c r="J795" i="1"/>
  <c r="K795" i="1"/>
  <c r="J798" i="1"/>
  <c r="K798" i="1"/>
  <c r="J799" i="1"/>
  <c r="K799" i="1"/>
  <c r="J800" i="1"/>
  <c r="K800" i="1"/>
  <c r="J801" i="1"/>
  <c r="K801" i="1"/>
  <c r="J802" i="1"/>
  <c r="K802" i="1"/>
  <c r="J803" i="1"/>
  <c r="K803" i="1"/>
  <c r="J804" i="1"/>
  <c r="K804" i="1"/>
  <c r="J805" i="1"/>
  <c r="K805" i="1"/>
  <c r="J806" i="1"/>
  <c r="K806" i="1"/>
  <c r="J807" i="1"/>
  <c r="K807" i="1"/>
  <c r="J808" i="1"/>
  <c r="K808" i="1"/>
  <c r="J809" i="1"/>
  <c r="K809" i="1"/>
  <c r="J810" i="1"/>
  <c r="K810" i="1"/>
  <c r="J811" i="1"/>
  <c r="K811" i="1"/>
  <c r="J812" i="1"/>
  <c r="K812" i="1"/>
  <c r="J813" i="1"/>
  <c r="K813" i="1"/>
  <c r="J815" i="1"/>
  <c r="K815" i="1"/>
  <c r="J816" i="1"/>
  <c r="K816" i="1"/>
  <c r="J817" i="1"/>
  <c r="K817" i="1"/>
  <c r="J818" i="1"/>
  <c r="K818" i="1"/>
  <c r="J819" i="1"/>
  <c r="K819" i="1"/>
  <c r="J820" i="1"/>
  <c r="K820" i="1"/>
  <c r="J821" i="1"/>
  <c r="K821" i="1"/>
  <c r="J822" i="1"/>
  <c r="K822" i="1"/>
  <c r="J823" i="1"/>
  <c r="K823" i="1"/>
  <c r="J824" i="1"/>
  <c r="K824" i="1"/>
  <c r="J825" i="1"/>
  <c r="K825" i="1"/>
  <c r="J826" i="1"/>
  <c r="K826" i="1"/>
  <c r="J827" i="1"/>
  <c r="K827" i="1"/>
  <c r="J828" i="1"/>
  <c r="K828" i="1"/>
  <c r="J829" i="1"/>
  <c r="K829" i="1"/>
  <c r="J830" i="1"/>
  <c r="K830" i="1"/>
  <c r="J831" i="1"/>
  <c r="K831" i="1"/>
  <c r="J832" i="1"/>
  <c r="K832" i="1"/>
  <c r="J833" i="1"/>
  <c r="K833" i="1"/>
  <c r="J834" i="1"/>
  <c r="K834" i="1"/>
  <c r="J835" i="1"/>
  <c r="K835" i="1"/>
  <c r="J836" i="1"/>
  <c r="K836" i="1"/>
  <c r="J837" i="1"/>
  <c r="K837" i="1"/>
  <c r="J838" i="1"/>
  <c r="K838" i="1"/>
  <c r="J839" i="1"/>
  <c r="K839" i="1"/>
  <c r="J840" i="1"/>
  <c r="K840" i="1"/>
  <c r="J841" i="1"/>
  <c r="K841" i="1"/>
  <c r="J842" i="1"/>
  <c r="K842" i="1"/>
  <c r="J843" i="1"/>
  <c r="K843" i="1"/>
  <c r="J844" i="1"/>
  <c r="K844" i="1"/>
  <c r="J845" i="1"/>
  <c r="K845" i="1"/>
  <c r="J846" i="1"/>
  <c r="K846" i="1"/>
  <c r="J848" i="1"/>
  <c r="K848" i="1"/>
  <c r="J849" i="1"/>
  <c r="K849" i="1"/>
  <c r="J850" i="1"/>
  <c r="K850" i="1"/>
  <c r="J851" i="1"/>
  <c r="K851" i="1"/>
  <c r="J852" i="1"/>
  <c r="K852" i="1"/>
  <c r="J853" i="1"/>
  <c r="K853" i="1"/>
  <c r="J854" i="1"/>
  <c r="K854" i="1"/>
  <c r="J855" i="1"/>
  <c r="K855" i="1"/>
  <c r="J856" i="1"/>
  <c r="K856" i="1"/>
  <c r="J857" i="1"/>
  <c r="K857" i="1"/>
  <c r="J858" i="1"/>
  <c r="K858" i="1"/>
  <c r="J859" i="1"/>
  <c r="K859" i="1"/>
  <c r="J860" i="1"/>
  <c r="K860" i="1"/>
  <c r="J861" i="1"/>
  <c r="K861" i="1"/>
  <c r="J862" i="1"/>
  <c r="K862" i="1"/>
  <c r="J864" i="1"/>
  <c r="K864" i="1"/>
  <c r="J865" i="1"/>
  <c r="K865" i="1"/>
  <c r="J866" i="1"/>
  <c r="K866" i="1"/>
  <c r="J867" i="1"/>
  <c r="K867" i="1"/>
  <c r="J868" i="1"/>
  <c r="K868" i="1"/>
  <c r="J869" i="1"/>
  <c r="K869" i="1"/>
  <c r="J870" i="1"/>
  <c r="K870" i="1"/>
  <c r="J871" i="1"/>
  <c r="K871" i="1"/>
  <c r="J872" i="1"/>
  <c r="K872" i="1"/>
  <c r="J873" i="1"/>
  <c r="K873" i="1"/>
  <c r="J874" i="1"/>
  <c r="K874" i="1"/>
  <c r="J875" i="1"/>
  <c r="K875" i="1"/>
  <c r="J876" i="1"/>
  <c r="K876" i="1"/>
  <c r="J877" i="1"/>
  <c r="K877" i="1"/>
  <c r="J878" i="1"/>
  <c r="K878" i="1"/>
  <c r="J880" i="1"/>
  <c r="K880" i="1"/>
  <c r="J881" i="1"/>
  <c r="K881" i="1"/>
  <c r="J883" i="1"/>
  <c r="K883" i="1"/>
  <c r="J884" i="1"/>
  <c r="K884" i="1"/>
  <c r="J885" i="1"/>
  <c r="K885" i="1"/>
  <c r="J886" i="1"/>
  <c r="K886" i="1"/>
  <c r="J887" i="1"/>
  <c r="K887" i="1"/>
  <c r="J888" i="1"/>
  <c r="K888" i="1"/>
  <c r="J889" i="1"/>
  <c r="K889" i="1"/>
  <c r="J890" i="1"/>
  <c r="K890" i="1"/>
  <c r="J891" i="1"/>
  <c r="K891" i="1"/>
  <c r="J893" i="1"/>
  <c r="K893" i="1"/>
  <c r="J894" i="1"/>
  <c r="K894" i="1"/>
  <c r="J895" i="1"/>
  <c r="K895" i="1"/>
  <c r="J897" i="1"/>
  <c r="K897" i="1"/>
  <c r="J898" i="1"/>
  <c r="K898" i="1"/>
  <c r="J899" i="1"/>
  <c r="K899" i="1"/>
  <c r="J900" i="1"/>
  <c r="K900" i="1"/>
  <c r="J901" i="1"/>
  <c r="K901" i="1"/>
  <c r="J902" i="1"/>
  <c r="K902" i="1"/>
  <c r="J903" i="1"/>
  <c r="K903" i="1"/>
  <c r="J904" i="1"/>
  <c r="K904" i="1"/>
  <c r="J905" i="1"/>
  <c r="K905" i="1"/>
  <c r="J906" i="1"/>
  <c r="K906" i="1"/>
  <c r="J907" i="1"/>
  <c r="K907" i="1"/>
  <c r="J908" i="1"/>
  <c r="K908" i="1"/>
  <c r="J909" i="1"/>
  <c r="K909" i="1"/>
  <c r="J910" i="1"/>
  <c r="K910" i="1"/>
  <c r="J911" i="1"/>
  <c r="K911" i="1"/>
  <c r="J914" i="1"/>
  <c r="K914" i="1"/>
  <c r="J915" i="1"/>
  <c r="K915" i="1"/>
  <c r="J916" i="1"/>
  <c r="K916" i="1"/>
  <c r="J917" i="1"/>
  <c r="K917" i="1"/>
  <c r="J918" i="1"/>
  <c r="K918" i="1"/>
  <c r="J919" i="1"/>
  <c r="K919" i="1"/>
  <c r="J920" i="1"/>
  <c r="K920" i="1"/>
  <c r="J921" i="1"/>
  <c r="K921" i="1"/>
  <c r="J922" i="1"/>
  <c r="K922" i="1"/>
  <c r="J923" i="1"/>
  <c r="K923" i="1"/>
  <c r="J926" i="1"/>
  <c r="K926" i="1"/>
  <c r="J932" i="1"/>
  <c r="K932" i="1"/>
  <c r="J933" i="1"/>
  <c r="K933" i="1"/>
  <c r="J934" i="1"/>
  <c r="K934" i="1"/>
  <c r="J935" i="1"/>
  <c r="K935" i="1"/>
  <c r="J936" i="1"/>
  <c r="K936" i="1"/>
  <c r="J937" i="1"/>
  <c r="K937" i="1"/>
  <c r="J938" i="1"/>
  <c r="K938" i="1"/>
  <c r="J939" i="1"/>
  <c r="K939" i="1"/>
  <c r="J940" i="1"/>
  <c r="K940" i="1"/>
  <c r="J941" i="1"/>
  <c r="K941" i="1"/>
  <c r="J943" i="1"/>
  <c r="K943" i="1"/>
  <c r="J944" i="1"/>
  <c r="K944" i="1"/>
  <c r="J945" i="1"/>
  <c r="K945" i="1"/>
  <c r="J946" i="1"/>
  <c r="K946" i="1"/>
  <c r="J947" i="1"/>
  <c r="K947" i="1"/>
  <c r="J948" i="1"/>
  <c r="K948" i="1"/>
  <c r="J949" i="1"/>
  <c r="K949" i="1"/>
  <c r="J950" i="1"/>
  <c r="K950" i="1"/>
  <c r="J953" i="1"/>
  <c r="K953" i="1"/>
  <c r="J955" i="1"/>
  <c r="K955" i="1"/>
  <c r="J956" i="1"/>
  <c r="K956" i="1"/>
  <c r="J957" i="1"/>
  <c r="K957" i="1"/>
  <c r="J959" i="1"/>
  <c r="K959" i="1"/>
  <c r="J960" i="1"/>
  <c r="K960" i="1"/>
  <c r="J961" i="1"/>
  <c r="K961" i="1"/>
  <c r="J962" i="1"/>
  <c r="K962" i="1"/>
  <c r="J963" i="1"/>
  <c r="K963" i="1"/>
  <c r="J966" i="1"/>
  <c r="K966" i="1"/>
  <c r="J967" i="1"/>
  <c r="K967" i="1"/>
  <c r="J969" i="1"/>
  <c r="K969" i="1"/>
  <c r="J971" i="1"/>
  <c r="K971" i="1"/>
  <c r="J972" i="1"/>
  <c r="K972" i="1"/>
  <c r="J973" i="1"/>
  <c r="K973" i="1"/>
  <c r="J974" i="1"/>
  <c r="K974" i="1"/>
  <c r="J976" i="1"/>
  <c r="K976" i="1"/>
  <c r="J977" i="1"/>
  <c r="K977" i="1"/>
  <c r="K44" i="1"/>
  <c r="J44" i="1"/>
  <c r="L44" i="1" s="1"/>
  <c r="J19" i="1"/>
  <c r="K19" i="1"/>
  <c r="J20" i="1"/>
  <c r="K20" i="1"/>
  <c r="J21" i="1"/>
  <c r="K21" i="1"/>
  <c r="J22" i="1"/>
  <c r="K22" i="1"/>
  <c r="J23" i="1"/>
  <c r="K23" i="1"/>
  <c r="J25" i="1"/>
  <c r="K25" i="1"/>
  <c r="J26" i="1"/>
  <c r="K26" i="1"/>
  <c r="J2" i="1"/>
  <c r="K2" i="1"/>
  <c r="J3" i="1"/>
  <c r="K3" i="1"/>
  <c r="J4" i="1"/>
  <c r="K4" i="1"/>
  <c r="J5" i="1"/>
  <c r="K5" i="1"/>
  <c r="J6" i="1"/>
  <c r="K6" i="1"/>
  <c r="J7" i="1"/>
  <c r="K7" i="1"/>
  <c r="J8" i="1"/>
  <c r="K8" i="1"/>
  <c r="J9" i="1"/>
  <c r="K9" i="1"/>
  <c r="J10" i="1"/>
  <c r="K10" i="1"/>
  <c r="J11" i="1"/>
  <c r="K11" i="1"/>
  <c r="J12" i="1"/>
  <c r="K12" i="1"/>
  <c r="J13" i="1"/>
  <c r="K13" i="1"/>
  <c r="J15" i="1"/>
  <c r="K15" i="1"/>
  <c r="J16" i="1"/>
  <c r="K16" i="1"/>
  <c r="J17" i="1"/>
  <c r="K17" i="1"/>
  <c r="J18" i="1"/>
  <c r="K18" i="1"/>
  <c r="K1" i="1"/>
  <c r="J1" i="1"/>
  <c r="O945" i="6" l="1"/>
  <c r="O556" i="6"/>
  <c r="O122" i="6"/>
  <c r="O851" i="6"/>
  <c r="O890" i="6"/>
  <c r="O531" i="6"/>
  <c r="O646" i="6"/>
  <c r="O651" i="6"/>
  <c r="U270" i="6"/>
  <c r="Y270" i="6"/>
  <c r="V270" i="6"/>
  <c r="W270" i="6"/>
  <c r="X270" i="6"/>
  <c r="O627" i="6"/>
  <c r="O671" i="6"/>
  <c r="O920" i="6"/>
  <c r="O976" i="6"/>
  <c r="O832" i="6"/>
  <c r="O176" i="6"/>
  <c r="V845" i="6"/>
  <c r="W845" i="6"/>
  <c r="X845" i="6"/>
  <c r="U845" i="6"/>
  <c r="Y845" i="6"/>
  <c r="O16" i="6"/>
  <c r="U794" i="6"/>
  <c r="Y794" i="6"/>
  <c r="X794" i="6"/>
  <c r="V794" i="6"/>
  <c r="W794" i="6"/>
  <c r="O250" i="6"/>
  <c r="O906" i="6"/>
  <c r="O919" i="6"/>
  <c r="O428" i="6"/>
  <c r="O934" i="6"/>
  <c r="O7" i="6"/>
  <c r="O14" i="6"/>
  <c r="O901" i="6"/>
  <c r="O252" i="6"/>
  <c r="O939" i="6"/>
  <c r="O883" i="6"/>
  <c r="O152" i="6"/>
  <c r="O161" i="6"/>
  <c r="O6" i="6"/>
  <c r="O611" i="6"/>
  <c r="O61" i="6"/>
  <c r="O275" i="6"/>
  <c r="O764" i="6"/>
  <c r="W744" i="6"/>
  <c r="X744" i="6"/>
  <c r="U744" i="6"/>
  <c r="Y744" i="6"/>
  <c r="V744" i="6"/>
  <c r="O825" i="6"/>
  <c r="O813" i="6"/>
  <c r="V860" i="6"/>
  <c r="W860" i="6"/>
  <c r="X860" i="6"/>
  <c r="U860" i="6"/>
  <c r="Y860" i="6"/>
  <c r="O834" i="6"/>
  <c r="O367" i="6"/>
  <c r="O22" i="6"/>
  <c r="O903" i="6"/>
  <c r="O561" i="6"/>
  <c r="O175" i="6"/>
  <c r="O643" i="6"/>
  <c r="O494" i="6"/>
  <c r="O179" i="6"/>
  <c r="O566" i="6"/>
  <c r="O51" i="6"/>
  <c r="V793" i="6"/>
  <c r="W793" i="6"/>
  <c r="X793" i="6"/>
  <c r="U793" i="6"/>
  <c r="Y793" i="6"/>
  <c r="V17" i="6"/>
  <c r="W17" i="6"/>
  <c r="X17" i="6"/>
  <c r="U17" i="6"/>
  <c r="Y17" i="6"/>
  <c r="W664" i="6"/>
  <c r="X664" i="6"/>
  <c r="U664" i="6"/>
  <c r="Y664" i="6"/>
  <c r="V664" i="6"/>
  <c r="O841" i="6"/>
  <c r="O311" i="6"/>
  <c r="O887" i="6"/>
  <c r="O815" i="6"/>
  <c r="O525" i="6"/>
  <c r="O415" i="6"/>
  <c r="O675" i="6"/>
  <c r="O438" i="6"/>
  <c r="O830" i="6"/>
  <c r="O508" i="6"/>
  <c r="O3" i="6"/>
  <c r="O141" i="6"/>
  <c r="O817" i="6"/>
  <c r="O196" i="6"/>
  <c r="O670" i="6"/>
  <c r="O310" i="6"/>
  <c r="O151" i="6"/>
  <c r="O511" i="6"/>
  <c r="O543" i="6"/>
  <c r="O537" i="6"/>
  <c r="O181" i="6"/>
  <c r="O514" i="6"/>
  <c r="L1" i="1"/>
  <c r="P603" i="1"/>
  <c r="U603" i="1" s="1"/>
  <c r="V603" i="1" s="1"/>
  <c r="O603" i="1"/>
  <c r="P195" i="1"/>
  <c r="U195" i="1" s="1"/>
  <c r="V195" i="1" s="1"/>
  <c r="O195" i="1"/>
  <c r="O24" i="1"/>
  <c r="P24" i="1" s="1"/>
  <c r="U24" i="1" s="1"/>
  <c r="V24" i="1" s="1"/>
  <c r="P975" i="1"/>
  <c r="U975" i="1" s="1"/>
  <c r="V975" i="1" s="1"/>
  <c r="O975" i="1"/>
  <c r="O970" i="1"/>
  <c r="P970" i="1"/>
  <c r="U970" i="1" s="1"/>
  <c r="V970" i="1" s="1"/>
  <c r="L747" i="1"/>
  <c r="L745" i="1"/>
  <c r="L743" i="1"/>
  <c r="L741" i="1"/>
  <c r="L739" i="1"/>
  <c r="L737" i="1"/>
  <c r="L735" i="1"/>
  <c r="L728" i="1"/>
  <c r="L726" i="1"/>
  <c r="L723" i="1"/>
  <c r="L721" i="1"/>
  <c r="L719" i="1"/>
  <c r="L717" i="1"/>
  <c r="L712" i="1"/>
  <c r="L709" i="1"/>
  <c r="L701" i="1"/>
  <c r="N701" i="1" s="1"/>
  <c r="L692" i="1"/>
  <c r="L685" i="1"/>
  <c r="L682" i="1"/>
  <c r="L677" i="1"/>
  <c r="N677" i="1" s="1"/>
  <c r="O677" i="1" s="1"/>
  <c r="P677" i="1" s="1"/>
  <c r="U677" i="1" s="1"/>
  <c r="V677" i="1" s="1"/>
  <c r="L675" i="1"/>
  <c r="L670" i="1"/>
  <c r="L668" i="1"/>
  <c r="L666" i="1"/>
  <c r="N666" i="1" s="1"/>
  <c r="O666" i="1" s="1"/>
  <c r="P666" i="1" s="1"/>
  <c r="U666" i="1" s="1"/>
  <c r="V666" i="1" s="1"/>
  <c r="L663" i="1"/>
  <c r="L661" i="1"/>
  <c r="L657" i="1"/>
  <c r="L655" i="1"/>
  <c r="L653" i="1"/>
  <c r="L651" i="1"/>
  <c r="L648" i="1"/>
  <c r="L645" i="1"/>
  <c r="L643" i="1"/>
  <c r="L641" i="1"/>
  <c r="L638" i="1"/>
  <c r="L636" i="1"/>
  <c r="L634" i="1"/>
  <c r="L631" i="1"/>
  <c r="L628" i="1"/>
  <c r="L625" i="1"/>
  <c r="L623" i="1"/>
  <c r="L621" i="1"/>
  <c r="L619" i="1"/>
  <c r="L617" i="1"/>
  <c r="L615" i="1"/>
  <c r="L612" i="1"/>
  <c r="L610" i="1"/>
  <c r="L607" i="1"/>
  <c r="N607" i="1" s="1"/>
  <c r="O607" i="1" s="1"/>
  <c r="P607" i="1" s="1"/>
  <c r="U607" i="1" s="1"/>
  <c r="V607" i="1" s="1"/>
  <c r="L605" i="1"/>
  <c r="L602" i="1"/>
  <c r="L597" i="1"/>
  <c r="L592" i="1"/>
  <c r="L589" i="1"/>
  <c r="L586" i="1"/>
  <c r="L584" i="1"/>
  <c r="L582" i="1"/>
  <c r="L580" i="1"/>
  <c r="L578" i="1"/>
  <c r="L573" i="1"/>
  <c r="L570" i="1"/>
  <c r="L568" i="1"/>
  <c r="L566" i="1"/>
  <c r="L564" i="1"/>
  <c r="L562" i="1"/>
  <c r="L560" i="1"/>
  <c r="L558" i="1"/>
  <c r="L556" i="1"/>
  <c r="L547" i="1"/>
  <c r="L544" i="1"/>
  <c r="L542" i="1"/>
  <c r="L537" i="1"/>
  <c r="L533" i="1"/>
  <c r="L529" i="1"/>
  <c r="L524" i="1"/>
  <c r="L522" i="1"/>
  <c r="L519" i="1"/>
  <c r="L516" i="1"/>
  <c r="L514" i="1"/>
  <c r="L512" i="1"/>
  <c r="L510" i="1"/>
  <c r="L508" i="1"/>
  <c r="L506" i="1"/>
  <c r="L501" i="1"/>
  <c r="L499" i="1"/>
  <c r="L496" i="1"/>
  <c r="L492" i="1"/>
  <c r="L487" i="1"/>
  <c r="L482" i="1"/>
  <c r="L480" i="1"/>
  <c r="L475" i="1"/>
  <c r="L469" i="1"/>
  <c r="L467" i="1"/>
  <c r="L465" i="1"/>
  <c r="L463" i="1"/>
  <c r="L461" i="1"/>
  <c r="L457" i="1"/>
  <c r="L455" i="1"/>
  <c r="L453" i="1"/>
  <c r="L451" i="1"/>
  <c r="L448" i="1"/>
  <c r="L443" i="1"/>
  <c r="L441" i="1"/>
  <c r="L438" i="1"/>
  <c r="L433" i="1"/>
  <c r="L429" i="1"/>
  <c r="L427" i="1"/>
  <c r="L422" i="1"/>
  <c r="L420" i="1"/>
  <c r="L417" i="1"/>
  <c r="L415" i="1"/>
  <c r="L413" i="1"/>
  <c r="L410" i="1"/>
  <c r="L407" i="1"/>
  <c r="L403" i="1"/>
  <c r="L401" i="1"/>
  <c r="L397" i="1"/>
  <c r="L395" i="1"/>
  <c r="L393" i="1"/>
  <c r="L390" i="1"/>
  <c r="L388" i="1"/>
  <c r="L384" i="1"/>
  <c r="L373" i="1"/>
  <c r="L371" i="1"/>
  <c r="L366" i="1"/>
  <c r="L364" i="1"/>
  <c r="L362" i="1"/>
  <c r="L352" i="1"/>
  <c r="L347" i="1"/>
  <c r="L332" i="1"/>
  <c r="L330" i="1"/>
  <c r="L323" i="1"/>
  <c r="L311" i="1"/>
  <c r="L307" i="1"/>
  <c r="L303" i="1"/>
  <c r="L301" i="1"/>
  <c r="L299" i="1"/>
  <c r="L297" i="1"/>
  <c r="L295" i="1"/>
  <c r="L293" i="1"/>
  <c r="L291" i="1"/>
  <c r="L288" i="1"/>
  <c r="L279" i="1"/>
  <c r="L277" i="1"/>
  <c r="L275" i="1"/>
  <c r="L272" i="1"/>
  <c r="L269" i="1"/>
  <c r="L267" i="1"/>
  <c r="L265" i="1"/>
  <c r="L263" i="1"/>
  <c r="L261" i="1"/>
  <c r="L259" i="1"/>
  <c r="L257" i="1"/>
  <c r="L252" i="1"/>
  <c r="L249" i="1"/>
  <c r="L245" i="1"/>
  <c r="L242" i="1"/>
  <c r="L240" i="1"/>
  <c r="L235" i="1"/>
  <c r="L233" i="1"/>
  <c r="L231" i="1"/>
  <c r="L229" i="1"/>
  <c r="L227" i="1"/>
  <c r="L225" i="1"/>
  <c r="L223" i="1"/>
  <c r="L219" i="1"/>
  <c r="L217" i="1"/>
  <c r="L215" i="1"/>
  <c r="L206" i="1"/>
  <c r="L204" i="1"/>
  <c r="L197" i="1"/>
  <c r="L194" i="1"/>
  <c r="L192" i="1"/>
  <c r="N192" i="1" s="1"/>
  <c r="L189" i="1"/>
  <c r="L187" i="1"/>
  <c r="L185" i="1"/>
  <c r="L183" i="1"/>
  <c r="L181" i="1"/>
  <c r="L179" i="1"/>
  <c r="L177" i="1"/>
  <c r="L175" i="1"/>
  <c r="L173" i="1"/>
  <c r="L165" i="1"/>
  <c r="L158" i="1"/>
  <c r="L156" i="1"/>
  <c r="L153" i="1"/>
  <c r="L151" i="1"/>
  <c r="L143" i="1"/>
  <c r="L141" i="1"/>
  <c r="L139" i="1"/>
  <c r="L129" i="1"/>
  <c r="L126" i="1"/>
  <c r="L122" i="1"/>
  <c r="N122" i="1" s="1"/>
  <c r="L113" i="1"/>
  <c r="L110" i="1"/>
  <c r="L107" i="1"/>
  <c r="L105" i="1"/>
  <c r="N105" i="1" s="1"/>
  <c r="O105" i="1" s="1"/>
  <c r="P105" i="1" s="1"/>
  <c r="U105" i="1" s="1"/>
  <c r="V105" i="1" s="1"/>
  <c r="L101" i="1"/>
  <c r="L91" i="1"/>
  <c r="L89" i="1"/>
  <c r="L87" i="1"/>
  <c r="L81" i="1"/>
  <c r="L79" i="1"/>
  <c r="L70" i="1"/>
  <c r="L67" i="1"/>
  <c r="L65" i="1"/>
  <c r="L63" i="1"/>
  <c r="L61" i="1"/>
  <c r="L59" i="1"/>
  <c r="L55" i="1"/>
  <c r="L53" i="1"/>
  <c r="L51" i="1"/>
  <c r="L47" i="1"/>
  <c r="L45" i="1"/>
  <c r="L765" i="1"/>
  <c r="L761" i="1"/>
  <c r="L752" i="1"/>
  <c r="L763" i="1"/>
  <c r="L759" i="1"/>
  <c r="N759" i="1" s="1"/>
  <c r="O759" i="1" s="1"/>
  <c r="P759" i="1" s="1"/>
  <c r="U759" i="1" s="1"/>
  <c r="V759" i="1" s="1"/>
  <c r="L754" i="1"/>
  <c r="L17" i="1"/>
  <c r="L15" i="1"/>
  <c r="L12" i="1"/>
  <c r="N12" i="1" s="1"/>
  <c r="L10" i="1"/>
  <c r="L8" i="1"/>
  <c r="L6" i="1"/>
  <c r="L4" i="1"/>
  <c r="N4" i="1" s="1"/>
  <c r="L2" i="1"/>
  <c r="N2" i="1" s="1"/>
  <c r="L25" i="1"/>
  <c r="L22" i="1"/>
  <c r="L20" i="1"/>
  <c r="N20" i="1" s="1"/>
  <c r="O20" i="1" s="1"/>
  <c r="P20" i="1" s="1"/>
  <c r="U20" i="1" s="1"/>
  <c r="V20" i="1" s="1"/>
  <c r="L976" i="1"/>
  <c r="L973" i="1"/>
  <c r="L971" i="1"/>
  <c r="L967" i="1"/>
  <c r="L963" i="1"/>
  <c r="N963" i="1" s="1"/>
  <c r="O963" i="1" s="1"/>
  <c r="P963" i="1" s="1"/>
  <c r="U963" i="1" s="1"/>
  <c r="V963" i="1" s="1"/>
  <c r="L961" i="1"/>
  <c r="L959" i="1"/>
  <c r="L956" i="1"/>
  <c r="L953" i="1"/>
  <c r="N953" i="1" s="1"/>
  <c r="O953" i="1" s="1"/>
  <c r="P953" i="1" s="1"/>
  <c r="U953" i="1" s="1"/>
  <c r="V953" i="1" s="1"/>
  <c r="L949" i="1"/>
  <c r="L947" i="1"/>
  <c r="L945" i="1"/>
  <c r="L943" i="1"/>
  <c r="L940" i="1"/>
  <c r="L938" i="1"/>
  <c r="L936" i="1"/>
  <c r="L934" i="1"/>
  <c r="N934" i="1" s="1"/>
  <c r="O934" i="1" s="1"/>
  <c r="P934" i="1" s="1"/>
  <c r="U934" i="1" s="1"/>
  <c r="V934" i="1" s="1"/>
  <c r="L932" i="1"/>
  <c r="L923" i="1"/>
  <c r="L921" i="1"/>
  <c r="N921" i="1" s="1"/>
  <c r="O921" i="1" s="1"/>
  <c r="P921" i="1" s="1"/>
  <c r="U921" i="1" s="1"/>
  <c r="V921" i="1" s="1"/>
  <c r="L919" i="1"/>
  <c r="L917" i="1"/>
  <c r="L915" i="1"/>
  <c r="L911" i="1"/>
  <c r="L909" i="1"/>
  <c r="N909" i="1" s="1"/>
  <c r="O909" i="1" s="1"/>
  <c r="P909" i="1" s="1"/>
  <c r="U909" i="1" s="1"/>
  <c r="V909" i="1" s="1"/>
  <c r="L907" i="1"/>
  <c r="L905" i="1"/>
  <c r="L903" i="1"/>
  <c r="N903" i="1" s="1"/>
  <c r="O903" i="1" s="1"/>
  <c r="P903" i="1" s="1"/>
  <c r="U903" i="1" s="1"/>
  <c r="V903" i="1" s="1"/>
  <c r="L901" i="1"/>
  <c r="N901" i="1" s="1"/>
  <c r="O901" i="1" s="1"/>
  <c r="P901" i="1" s="1"/>
  <c r="U901" i="1" s="1"/>
  <c r="V901" i="1" s="1"/>
  <c r="L899" i="1"/>
  <c r="N899" i="1" s="1"/>
  <c r="O899" i="1" s="1"/>
  <c r="P899" i="1" s="1"/>
  <c r="U899" i="1" s="1"/>
  <c r="V899" i="1" s="1"/>
  <c r="L897" i="1"/>
  <c r="L894" i="1"/>
  <c r="N894" i="1" s="1"/>
  <c r="O894" i="1" s="1"/>
  <c r="P894" i="1" s="1"/>
  <c r="U894" i="1" s="1"/>
  <c r="V894" i="1" s="1"/>
  <c r="L891" i="1"/>
  <c r="L889" i="1"/>
  <c r="L887" i="1"/>
  <c r="L885" i="1"/>
  <c r="L883" i="1"/>
  <c r="N883" i="1" s="1"/>
  <c r="O883" i="1" s="1"/>
  <c r="P883" i="1" s="1"/>
  <c r="U883" i="1" s="1"/>
  <c r="V883" i="1" s="1"/>
  <c r="L880" i="1"/>
  <c r="L877" i="1"/>
  <c r="L875" i="1"/>
  <c r="N875" i="1" s="1"/>
  <c r="O875" i="1" s="1"/>
  <c r="P875" i="1" s="1"/>
  <c r="U875" i="1" s="1"/>
  <c r="V875" i="1" s="1"/>
  <c r="L873" i="1"/>
  <c r="N873" i="1" s="1"/>
  <c r="O873" i="1" s="1"/>
  <c r="P873" i="1" s="1"/>
  <c r="U873" i="1" s="1"/>
  <c r="V873" i="1" s="1"/>
  <c r="L871" i="1"/>
  <c r="L869" i="1"/>
  <c r="L867" i="1"/>
  <c r="L865" i="1"/>
  <c r="N865" i="1" s="1"/>
  <c r="O865" i="1" s="1"/>
  <c r="P865" i="1" s="1"/>
  <c r="U865" i="1" s="1"/>
  <c r="V865" i="1" s="1"/>
  <c r="L862" i="1"/>
  <c r="L860" i="1"/>
  <c r="L858" i="1"/>
  <c r="L856" i="1"/>
  <c r="L854" i="1"/>
  <c r="L852" i="1"/>
  <c r="L850" i="1"/>
  <c r="L848" i="1"/>
  <c r="L845" i="1"/>
  <c r="L843" i="1"/>
  <c r="L841" i="1"/>
  <c r="N841" i="1" s="1"/>
  <c r="O841" i="1" s="1"/>
  <c r="P841" i="1" s="1"/>
  <c r="U841" i="1" s="1"/>
  <c r="V841" i="1" s="1"/>
  <c r="L839" i="1"/>
  <c r="L837" i="1"/>
  <c r="L835" i="1"/>
  <c r="L833" i="1"/>
  <c r="N833" i="1" s="1"/>
  <c r="O833" i="1" s="1"/>
  <c r="P833" i="1" s="1"/>
  <c r="U833" i="1" s="1"/>
  <c r="V833" i="1" s="1"/>
  <c r="L831" i="1"/>
  <c r="N831" i="1" s="1"/>
  <c r="O831" i="1" s="1"/>
  <c r="P831" i="1" s="1"/>
  <c r="U831" i="1" s="1"/>
  <c r="V831" i="1" s="1"/>
  <c r="L829" i="1"/>
  <c r="N829" i="1" s="1"/>
  <c r="O829" i="1" s="1"/>
  <c r="P829" i="1" s="1"/>
  <c r="U829" i="1" s="1"/>
  <c r="V829" i="1" s="1"/>
  <c r="L827" i="1"/>
  <c r="L825" i="1"/>
  <c r="N825" i="1" s="1"/>
  <c r="O825" i="1" s="1"/>
  <c r="P825" i="1" s="1"/>
  <c r="U825" i="1" s="1"/>
  <c r="V825" i="1" s="1"/>
  <c r="L823" i="1"/>
  <c r="N823" i="1" s="1"/>
  <c r="O823" i="1" s="1"/>
  <c r="P823" i="1" s="1"/>
  <c r="U823" i="1" s="1"/>
  <c r="V823" i="1" s="1"/>
  <c r="L821" i="1"/>
  <c r="L819" i="1"/>
  <c r="L817" i="1"/>
  <c r="N817" i="1" s="1"/>
  <c r="O817" i="1" s="1"/>
  <c r="P817" i="1" s="1"/>
  <c r="U817" i="1" s="1"/>
  <c r="V817" i="1" s="1"/>
  <c r="L815" i="1"/>
  <c r="N815" i="1" s="1"/>
  <c r="O815" i="1" s="1"/>
  <c r="P815" i="1" s="1"/>
  <c r="U815" i="1" s="1"/>
  <c r="V815" i="1" s="1"/>
  <c r="L812" i="1"/>
  <c r="N812" i="1" s="1"/>
  <c r="O812" i="1" s="1"/>
  <c r="P812" i="1" s="1"/>
  <c r="U812" i="1" s="1"/>
  <c r="V812" i="1" s="1"/>
  <c r="L810" i="1"/>
  <c r="L806" i="1"/>
  <c r="L804" i="1"/>
  <c r="N804" i="1" s="1"/>
  <c r="O804" i="1" s="1"/>
  <c r="P804" i="1" s="1"/>
  <c r="U804" i="1" s="1"/>
  <c r="V804" i="1" s="1"/>
  <c r="L802" i="1"/>
  <c r="L800" i="1"/>
  <c r="L798" i="1"/>
  <c r="N798" i="1" s="1"/>
  <c r="O798" i="1" s="1"/>
  <c r="P798" i="1" s="1"/>
  <c r="U798" i="1" s="1"/>
  <c r="V798" i="1" s="1"/>
  <c r="L794" i="1"/>
  <c r="L792" i="1"/>
  <c r="L790" i="1"/>
  <c r="L788" i="1"/>
  <c r="L785" i="1"/>
  <c r="L782" i="1"/>
  <c r="L779" i="1"/>
  <c r="L777" i="1"/>
  <c r="L775" i="1"/>
  <c r="L773" i="1"/>
  <c r="N773" i="1" s="1"/>
  <c r="O773" i="1" s="1"/>
  <c r="P773" i="1" s="1"/>
  <c r="U773" i="1" s="1"/>
  <c r="V773" i="1" s="1"/>
  <c r="L770" i="1"/>
  <c r="L768" i="1"/>
  <c r="L18" i="1"/>
  <c r="N18" i="1" s="1"/>
  <c r="O18" i="1" s="1"/>
  <c r="P18" i="1" s="1"/>
  <c r="U18" i="1" s="1"/>
  <c r="V18" i="1" s="1"/>
  <c r="L16" i="1"/>
  <c r="L13" i="1"/>
  <c r="L11" i="1"/>
  <c r="L9" i="1"/>
  <c r="N9" i="1" s="1"/>
  <c r="L7" i="1"/>
  <c r="L5" i="1"/>
  <c r="L3" i="1"/>
  <c r="N3" i="1" s="1"/>
  <c r="L26" i="1"/>
  <c r="N26" i="1" s="1"/>
  <c r="O26" i="1" s="1"/>
  <c r="P26" i="1" s="1"/>
  <c r="U26" i="1" s="1"/>
  <c r="V26" i="1" s="1"/>
  <c r="L23" i="1"/>
  <c r="L21" i="1"/>
  <c r="L19" i="1"/>
  <c r="N19" i="1" s="1"/>
  <c r="O19" i="1" s="1"/>
  <c r="P19" i="1" s="1"/>
  <c r="U19" i="1" s="1"/>
  <c r="V19" i="1" s="1"/>
  <c r="L977" i="1"/>
  <c r="L974" i="1"/>
  <c r="L972" i="1"/>
  <c r="L969" i="1"/>
  <c r="L966" i="1"/>
  <c r="L962" i="1"/>
  <c r="L960" i="1"/>
  <c r="L957" i="1"/>
  <c r="L955" i="1"/>
  <c r="N955" i="1" s="1"/>
  <c r="O955" i="1" s="1"/>
  <c r="P955" i="1" s="1"/>
  <c r="U955" i="1" s="1"/>
  <c r="V955" i="1" s="1"/>
  <c r="L950" i="1"/>
  <c r="L948" i="1"/>
  <c r="L946" i="1"/>
  <c r="N946" i="1" s="1"/>
  <c r="O946" i="1" s="1"/>
  <c r="P946" i="1" s="1"/>
  <c r="U946" i="1" s="1"/>
  <c r="V946" i="1" s="1"/>
  <c r="L944" i="1"/>
  <c r="L941" i="1"/>
  <c r="L939" i="1"/>
  <c r="L937" i="1"/>
  <c r="L935" i="1"/>
  <c r="N935" i="1" s="1"/>
  <c r="O935" i="1" s="1"/>
  <c r="P935" i="1" s="1"/>
  <c r="U935" i="1" s="1"/>
  <c r="V935" i="1" s="1"/>
  <c r="L933" i="1"/>
  <c r="L926" i="1"/>
  <c r="L922" i="1"/>
  <c r="N922" i="1" s="1"/>
  <c r="O922" i="1" s="1"/>
  <c r="P922" i="1" s="1"/>
  <c r="U922" i="1" s="1"/>
  <c r="V922" i="1" s="1"/>
  <c r="L920" i="1"/>
  <c r="N920" i="1" s="1"/>
  <c r="O920" i="1" s="1"/>
  <c r="P920" i="1" s="1"/>
  <c r="U920" i="1" s="1"/>
  <c r="V920" i="1" s="1"/>
  <c r="L918" i="1"/>
  <c r="L916" i="1"/>
  <c r="L914" i="1"/>
  <c r="N914" i="1" s="1"/>
  <c r="O914" i="1" s="1"/>
  <c r="P914" i="1" s="1"/>
  <c r="U914" i="1" s="1"/>
  <c r="V914" i="1" s="1"/>
  <c r="L910" i="1"/>
  <c r="N910" i="1" s="1"/>
  <c r="O910" i="1" s="1"/>
  <c r="P910" i="1" s="1"/>
  <c r="U910" i="1" s="1"/>
  <c r="V910" i="1" s="1"/>
  <c r="L908" i="1"/>
  <c r="L906" i="1"/>
  <c r="L902" i="1"/>
  <c r="L900" i="1"/>
  <c r="N900" i="1" s="1"/>
  <c r="O900" i="1" s="1"/>
  <c r="P900" i="1" s="1"/>
  <c r="U900" i="1" s="1"/>
  <c r="V900" i="1" s="1"/>
  <c r="L898" i="1"/>
  <c r="L895" i="1"/>
  <c r="L893" i="1"/>
  <c r="L890" i="1"/>
  <c r="N890" i="1" s="1"/>
  <c r="O890" i="1" s="1"/>
  <c r="P890" i="1" s="1"/>
  <c r="U890" i="1" s="1"/>
  <c r="V890" i="1" s="1"/>
  <c r="L888" i="1"/>
  <c r="L886" i="1"/>
  <c r="L884" i="1"/>
  <c r="L881" i="1"/>
  <c r="L878" i="1"/>
  <c r="L876" i="1"/>
  <c r="L874" i="1"/>
  <c r="L872" i="1"/>
  <c r="N872" i="1" s="1"/>
  <c r="O872" i="1" s="1"/>
  <c r="P872" i="1" s="1"/>
  <c r="U872" i="1" s="1"/>
  <c r="V872" i="1" s="1"/>
  <c r="L870" i="1"/>
  <c r="L868" i="1"/>
  <c r="L866" i="1"/>
  <c r="L864" i="1"/>
  <c r="N864" i="1" s="1"/>
  <c r="O864" i="1" s="1"/>
  <c r="P864" i="1" s="1"/>
  <c r="U864" i="1" s="1"/>
  <c r="V864" i="1" s="1"/>
  <c r="L861" i="1"/>
  <c r="L859" i="1"/>
  <c r="L857" i="1"/>
  <c r="L855" i="1"/>
  <c r="L853" i="1"/>
  <c r="N853" i="1" s="1"/>
  <c r="O853" i="1" s="1"/>
  <c r="P853" i="1" s="1"/>
  <c r="U853" i="1" s="1"/>
  <c r="V853" i="1" s="1"/>
  <c r="L851" i="1"/>
  <c r="L849" i="1"/>
  <c r="N849" i="1" s="1"/>
  <c r="O849" i="1" s="1"/>
  <c r="P849" i="1" s="1"/>
  <c r="U849" i="1" s="1"/>
  <c r="V849" i="1" s="1"/>
  <c r="L846" i="1"/>
  <c r="N846" i="1" s="1"/>
  <c r="O846" i="1" s="1"/>
  <c r="P846" i="1" s="1"/>
  <c r="U846" i="1" s="1"/>
  <c r="V846" i="1" s="1"/>
  <c r="L844" i="1"/>
  <c r="L842" i="1"/>
  <c r="L840" i="1"/>
  <c r="L838" i="1"/>
  <c r="N838" i="1" s="1"/>
  <c r="O838" i="1" s="1"/>
  <c r="P838" i="1" s="1"/>
  <c r="U838" i="1" s="1"/>
  <c r="V838" i="1" s="1"/>
  <c r="L836" i="1"/>
  <c r="N836" i="1" s="1"/>
  <c r="O836" i="1" s="1"/>
  <c r="P836" i="1" s="1"/>
  <c r="U836" i="1" s="1"/>
  <c r="V836" i="1" s="1"/>
  <c r="L834" i="1"/>
  <c r="L832" i="1"/>
  <c r="L830" i="1"/>
  <c r="N830" i="1" s="1"/>
  <c r="O830" i="1" s="1"/>
  <c r="P830" i="1" s="1"/>
  <c r="U830" i="1" s="1"/>
  <c r="V830" i="1" s="1"/>
  <c r="L828" i="1"/>
  <c r="L826" i="1"/>
  <c r="L824" i="1"/>
  <c r="L822" i="1"/>
  <c r="N822" i="1" s="1"/>
  <c r="O822" i="1" s="1"/>
  <c r="P822" i="1" s="1"/>
  <c r="U822" i="1" s="1"/>
  <c r="V822" i="1" s="1"/>
  <c r="L820" i="1"/>
  <c r="L818" i="1"/>
  <c r="L816" i="1"/>
  <c r="L813" i="1"/>
  <c r="N813" i="1" s="1"/>
  <c r="O813" i="1" s="1"/>
  <c r="P813" i="1" s="1"/>
  <c r="U813" i="1" s="1"/>
  <c r="V813" i="1" s="1"/>
  <c r="L811" i="1"/>
  <c r="N811" i="1" s="1"/>
  <c r="O811" i="1" s="1"/>
  <c r="P811" i="1" s="1"/>
  <c r="U811" i="1" s="1"/>
  <c r="V811" i="1" s="1"/>
  <c r="L809" i="1"/>
  <c r="L807" i="1"/>
  <c r="L805" i="1"/>
  <c r="N805" i="1" s="1"/>
  <c r="O805" i="1" s="1"/>
  <c r="P805" i="1" s="1"/>
  <c r="U805" i="1" s="1"/>
  <c r="V805" i="1" s="1"/>
  <c r="L803" i="1"/>
  <c r="L801" i="1"/>
  <c r="L799" i="1"/>
  <c r="L795" i="1"/>
  <c r="L793" i="1"/>
  <c r="L791" i="1"/>
  <c r="L789" i="1"/>
  <c r="L787" i="1"/>
  <c r="N787" i="1" s="1"/>
  <c r="O787" i="1" s="1"/>
  <c r="P787" i="1" s="1"/>
  <c r="U787" i="1" s="1"/>
  <c r="V787" i="1" s="1"/>
  <c r="L783" i="1"/>
  <c r="L780" i="1"/>
  <c r="L778" i="1"/>
  <c r="L776" i="1"/>
  <c r="N776" i="1" s="1"/>
  <c r="O776" i="1" s="1"/>
  <c r="P776" i="1" s="1"/>
  <c r="U776" i="1" s="1"/>
  <c r="V776" i="1" s="1"/>
  <c r="L774" i="1"/>
  <c r="N774" i="1" s="1"/>
  <c r="O774" i="1" s="1"/>
  <c r="P774" i="1" s="1"/>
  <c r="U774" i="1" s="1"/>
  <c r="V774" i="1" s="1"/>
  <c r="L772" i="1"/>
  <c r="L769" i="1"/>
  <c r="L767" i="1"/>
  <c r="N767" i="1" s="1"/>
  <c r="O767" i="1" s="1"/>
  <c r="P767" i="1" s="1"/>
  <c r="U767" i="1" s="1"/>
  <c r="V767" i="1" s="1"/>
  <c r="L764" i="1"/>
  <c r="L762" i="1"/>
  <c r="L760" i="1"/>
  <c r="N760" i="1" s="1"/>
  <c r="O760" i="1" s="1"/>
  <c r="P760" i="1" s="1"/>
  <c r="U760" i="1" s="1"/>
  <c r="V760" i="1" s="1"/>
  <c r="L758" i="1"/>
  <c r="N758" i="1" s="1"/>
  <c r="O758" i="1" s="1"/>
  <c r="P758" i="1" s="1"/>
  <c r="U758" i="1" s="1"/>
  <c r="V758" i="1" s="1"/>
  <c r="L753" i="1"/>
  <c r="L751" i="1"/>
  <c r="L748" i="1"/>
  <c r="L746" i="1"/>
  <c r="N746" i="1" s="1"/>
  <c r="O746" i="1" s="1"/>
  <c r="P746" i="1" s="1"/>
  <c r="U746" i="1" s="1"/>
  <c r="V746" i="1" s="1"/>
  <c r="L744" i="1"/>
  <c r="L742" i="1"/>
  <c r="L740" i="1"/>
  <c r="L738" i="1"/>
  <c r="N738" i="1" s="1"/>
  <c r="O738" i="1" s="1"/>
  <c r="P738" i="1" s="1"/>
  <c r="U738" i="1" s="1"/>
  <c r="V738" i="1" s="1"/>
  <c r="L736" i="1"/>
  <c r="L734" i="1"/>
  <c r="L727" i="1"/>
  <c r="L724" i="1"/>
  <c r="N724" i="1" s="1"/>
  <c r="L722" i="1"/>
  <c r="L720" i="1"/>
  <c r="L718" i="1"/>
  <c r="N718" i="1" s="1"/>
  <c r="O718" i="1" s="1"/>
  <c r="P718" i="1" s="1"/>
  <c r="U718" i="1" s="1"/>
  <c r="V718" i="1" s="1"/>
  <c r="L714" i="1"/>
  <c r="L711" i="1"/>
  <c r="L703" i="1"/>
  <c r="L695" i="1"/>
  <c r="L686" i="1"/>
  <c r="N686" i="1" s="1"/>
  <c r="L684" i="1"/>
  <c r="N684" i="1" s="1"/>
  <c r="O684" i="1" s="1"/>
  <c r="P684" i="1" s="1"/>
  <c r="U684" i="1" s="1"/>
  <c r="V684" i="1" s="1"/>
  <c r="L681" i="1"/>
  <c r="L676" i="1"/>
  <c r="N676" i="1" s="1"/>
  <c r="O676" i="1" s="1"/>
  <c r="P676" i="1" s="1"/>
  <c r="U676" i="1" s="1"/>
  <c r="V676" i="1" s="1"/>
  <c r="L671" i="1"/>
  <c r="N671" i="1" s="1"/>
  <c r="O671" i="1" s="1"/>
  <c r="P671" i="1" s="1"/>
  <c r="U671" i="1" s="1"/>
  <c r="V671" i="1" s="1"/>
  <c r="L669" i="1"/>
  <c r="L667" i="1"/>
  <c r="L664" i="1"/>
  <c r="L662" i="1"/>
  <c r="L659" i="1"/>
  <c r="L656" i="1"/>
  <c r="L654" i="1"/>
  <c r="L652" i="1"/>
  <c r="N652" i="1" s="1"/>
  <c r="L650" i="1"/>
  <c r="L646" i="1"/>
  <c r="L644" i="1"/>
  <c r="L642" i="1"/>
  <c r="L639" i="1"/>
  <c r="L637" i="1"/>
  <c r="L635" i="1"/>
  <c r="N635" i="1" s="1"/>
  <c r="O635" i="1" s="1"/>
  <c r="P635" i="1" s="1"/>
  <c r="U635" i="1" s="1"/>
  <c r="V635" i="1" s="1"/>
  <c r="L632" i="1"/>
  <c r="N632" i="1" s="1"/>
  <c r="O632" i="1" s="1"/>
  <c r="P632" i="1" s="1"/>
  <c r="U632" i="1" s="1"/>
  <c r="V632" i="1" s="1"/>
  <c r="L630" i="1"/>
  <c r="L626" i="1"/>
  <c r="L624" i="1"/>
  <c r="L622" i="1"/>
  <c r="L620" i="1"/>
  <c r="L618" i="1"/>
  <c r="L616" i="1"/>
  <c r="L614" i="1"/>
  <c r="N614" i="1" s="1"/>
  <c r="O614" i="1" s="1"/>
  <c r="P614" i="1" s="1"/>
  <c r="U614" i="1" s="1"/>
  <c r="V614" i="1" s="1"/>
  <c r="L611" i="1"/>
  <c r="N611" i="1" s="1"/>
  <c r="O611" i="1" s="1"/>
  <c r="P611" i="1" s="1"/>
  <c r="U611" i="1" s="1"/>
  <c r="V611" i="1" s="1"/>
  <c r="L606" i="1"/>
  <c r="L604" i="1"/>
  <c r="L601" i="1"/>
  <c r="L595" i="1"/>
  <c r="L590" i="1"/>
  <c r="L588" i="1"/>
  <c r="L585" i="1"/>
  <c r="L583" i="1"/>
  <c r="L581" i="1"/>
  <c r="L579" i="1"/>
  <c r="N579" i="1" s="1"/>
  <c r="O579" i="1" s="1"/>
  <c r="P579" i="1" s="1"/>
  <c r="U579" i="1" s="1"/>
  <c r="V579" i="1" s="1"/>
  <c r="L577" i="1"/>
  <c r="N577" i="1" s="1"/>
  <c r="O577" i="1" s="1"/>
  <c r="P577" i="1" s="1"/>
  <c r="U577" i="1" s="1"/>
  <c r="V577" i="1" s="1"/>
  <c r="L571" i="1"/>
  <c r="L569" i="1"/>
  <c r="L567" i="1"/>
  <c r="L565" i="1"/>
  <c r="N565" i="1" s="1"/>
  <c r="O565" i="1" s="1"/>
  <c r="P565" i="1" s="1"/>
  <c r="U565" i="1" s="1"/>
  <c r="V565" i="1" s="1"/>
  <c r="L563" i="1"/>
  <c r="N563" i="1" s="1"/>
  <c r="O563" i="1" s="1"/>
  <c r="P563" i="1" s="1"/>
  <c r="U563" i="1" s="1"/>
  <c r="V563" i="1" s="1"/>
  <c r="L561" i="1"/>
  <c r="L559" i="1"/>
  <c r="N559" i="1" s="1"/>
  <c r="O559" i="1" s="1"/>
  <c r="P559" i="1" s="1"/>
  <c r="U559" i="1" s="1"/>
  <c r="V559" i="1" s="1"/>
  <c r="L557" i="1"/>
  <c r="N557" i="1" s="1"/>
  <c r="O557" i="1" s="1"/>
  <c r="P557" i="1" s="1"/>
  <c r="U557" i="1" s="1"/>
  <c r="V557" i="1" s="1"/>
  <c r="L548" i="1"/>
  <c r="L546" i="1"/>
  <c r="L543" i="1"/>
  <c r="L540" i="1"/>
  <c r="N540" i="1" s="1"/>
  <c r="L535" i="1"/>
  <c r="N535" i="1" s="1"/>
  <c r="O535" i="1" s="1"/>
  <c r="P535" i="1" s="1"/>
  <c r="U535" i="1" s="1"/>
  <c r="V535" i="1" s="1"/>
  <c r="L531" i="1"/>
  <c r="L525" i="1"/>
  <c r="N525" i="1" s="1"/>
  <c r="O525" i="1" s="1"/>
  <c r="P525" i="1" s="1"/>
  <c r="U525" i="1" s="1"/>
  <c r="V525" i="1" s="1"/>
  <c r="L523" i="1"/>
  <c r="L521" i="1"/>
  <c r="L517" i="1"/>
  <c r="L515" i="1"/>
  <c r="N515" i="1" s="1"/>
  <c r="O515" i="1" s="1"/>
  <c r="P515" i="1" s="1"/>
  <c r="U515" i="1" s="1"/>
  <c r="V515" i="1" s="1"/>
  <c r="L513" i="1"/>
  <c r="N513" i="1" s="1"/>
  <c r="O513" i="1" s="1"/>
  <c r="P513" i="1" s="1"/>
  <c r="U513" i="1" s="1"/>
  <c r="V513" i="1" s="1"/>
  <c r="L511" i="1"/>
  <c r="N511" i="1" s="1"/>
  <c r="O511" i="1" s="1"/>
  <c r="P511" i="1" s="1"/>
  <c r="U511" i="1" s="1"/>
  <c r="V511" i="1" s="1"/>
  <c r="L509" i="1"/>
  <c r="L507" i="1"/>
  <c r="N507" i="1" s="1"/>
  <c r="O507" i="1" s="1"/>
  <c r="P507" i="1" s="1"/>
  <c r="U507" i="1" s="1"/>
  <c r="V507" i="1" s="1"/>
  <c r="L503" i="1"/>
  <c r="N503" i="1" s="1"/>
  <c r="O503" i="1" s="1"/>
  <c r="P503" i="1" s="1"/>
  <c r="U503" i="1" s="1"/>
  <c r="V503" i="1" s="1"/>
  <c r="L500" i="1"/>
  <c r="L498" i="1"/>
  <c r="L495" i="1"/>
  <c r="L488" i="1"/>
  <c r="L486" i="1"/>
  <c r="L481" i="1"/>
  <c r="L477" i="1"/>
  <c r="N477" i="1" s="1"/>
  <c r="O477" i="1" s="1"/>
  <c r="P477" i="1" s="1"/>
  <c r="U477" i="1" s="1"/>
  <c r="V477" i="1" s="1"/>
  <c r="L472" i="1"/>
  <c r="N472" i="1" s="1"/>
  <c r="L468" i="1"/>
  <c r="L466" i="1"/>
  <c r="L464" i="1"/>
  <c r="L462" i="1"/>
  <c r="L458" i="1"/>
  <c r="L456" i="1"/>
  <c r="L454" i="1"/>
  <c r="N454" i="1" s="1"/>
  <c r="O454" i="1" s="1"/>
  <c r="P454" i="1" s="1"/>
  <c r="U454" i="1" s="1"/>
  <c r="V454" i="1" s="1"/>
  <c r="L452" i="1"/>
  <c r="N452" i="1" s="1"/>
  <c r="O452" i="1" s="1"/>
  <c r="P452" i="1" s="1"/>
  <c r="U452" i="1" s="1"/>
  <c r="V452" i="1" s="1"/>
  <c r="L449" i="1"/>
  <c r="L447" i="1"/>
  <c r="L442" i="1"/>
  <c r="L440" i="1"/>
  <c r="L434" i="1"/>
  <c r="L430" i="1"/>
  <c r="L428" i="1"/>
  <c r="L425" i="1"/>
  <c r="L421" i="1"/>
  <c r="N421" i="1" s="1"/>
  <c r="O421" i="1" s="1"/>
  <c r="P421" i="1" s="1"/>
  <c r="U421" i="1" s="1"/>
  <c r="V421" i="1" s="1"/>
  <c r="L419" i="1"/>
  <c r="L416" i="1"/>
  <c r="L414" i="1"/>
  <c r="L412" i="1"/>
  <c r="L408" i="1"/>
  <c r="L406" i="1"/>
  <c r="L402" i="1"/>
  <c r="L399" i="1"/>
  <c r="L396" i="1"/>
  <c r="L394" i="1"/>
  <c r="L392" i="1"/>
  <c r="L389" i="1"/>
  <c r="N389" i="1" s="1"/>
  <c r="O389" i="1" s="1"/>
  <c r="P389" i="1" s="1"/>
  <c r="U389" i="1" s="1"/>
  <c r="V389" i="1" s="1"/>
  <c r="L387" i="1"/>
  <c r="L374" i="1"/>
  <c r="L372" i="1"/>
  <c r="L367" i="1"/>
  <c r="N367" i="1" s="1"/>
  <c r="O367" i="1" s="1"/>
  <c r="P367" i="1" s="1"/>
  <c r="U367" i="1" s="1"/>
  <c r="V367" i="1" s="1"/>
  <c r="L365" i="1"/>
  <c r="L363" i="1"/>
  <c r="N363" i="1" s="1"/>
  <c r="O363" i="1" s="1"/>
  <c r="P363" i="1" s="1"/>
  <c r="U363" i="1" s="1"/>
  <c r="V363" i="1" s="1"/>
  <c r="L358" i="1"/>
  <c r="L349" i="1"/>
  <c r="N349" i="1" s="1"/>
  <c r="O349" i="1" s="1"/>
  <c r="P349" i="1" s="1"/>
  <c r="U349" i="1" s="1"/>
  <c r="V349" i="1" s="1"/>
  <c r="L342" i="1"/>
  <c r="L331" i="1"/>
  <c r="L329" i="1"/>
  <c r="N329" i="1" s="1"/>
  <c r="O329" i="1" s="1"/>
  <c r="P329" i="1" s="1"/>
  <c r="U329" i="1" s="1"/>
  <c r="V329" i="1" s="1"/>
  <c r="L314" i="1"/>
  <c r="L310" i="1"/>
  <c r="L304" i="1"/>
  <c r="N304" i="1" s="1"/>
  <c r="O304" i="1" s="1"/>
  <c r="P304" i="1" s="1"/>
  <c r="U304" i="1" s="1"/>
  <c r="V304" i="1" s="1"/>
  <c r="L302" i="1"/>
  <c r="L300" i="1"/>
  <c r="L298" i="1"/>
  <c r="L296" i="1"/>
  <c r="L294" i="1"/>
  <c r="N294" i="1" s="1"/>
  <c r="O294" i="1" s="1"/>
  <c r="P294" i="1" s="1"/>
  <c r="U294" i="1" s="1"/>
  <c r="V294" i="1" s="1"/>
  <c r="L292" i="1"/>
  <c r="N292" i="1" s="1"/>
  <c r="L289" i="1"/>
  <c r="L285" i="1"/>
  <c r="N285" i="1" s="1"/>
  <c r="O285" i="1" s="1"/>
  <c r="P285" i="1" s="1"/>
  <c r="U285" i="1" s="1"/>
  <c r="V285" i="1" s="1"/>
  <c r="L278" i="1"/>
  <c r="N278" i="1" s="1"/>
  <c r="L276" i="1"/>
  <c r="N276" i="1" s="1"/>
  <c r="L274" i="1"/>
  <c r="L270" i="1"/>
  <c r="L268" i="1"/>
  <c r="L266" i="1"/>
  <c r="L264" i="1"/>
  <c r="L262" i="1"/>
  <c r="L260" i="1"/>
  <c r="N260" i="1" s="1"/>
  <c r="O260" i="1" s="1"/>
  <c r="P260" i="1" s="1"/>
  <c r="U260" i="1" s="1"/>
  <c r="V260" i="1" s="1"/>
  <c r="L258" i="1"/>
  <c r="L253" i="1"/>
  <c r="L250" i="1"/>
  <c r="N250" i="1" s="1"/>
  <c r="L247" i="1"/>
  <c r="N247" i="1" s="1"/>
  <c r="O247" i="1" s="1"/>
  <c r="P247" i="1" s="1"/>
  <c r="U247" i="1" s="1"/>
  <c r="V247" i="1" s="1"/>
  <c r="L243" i="1"/>
  <c r="L241" i="1"/>
  <c r="L239" i="1"/>
  <c r="L236" i="1"/>
  <c r="L234" i="1"/>
  <c r="L232" i="1"/>
  <c r="L230" i="1"/>
  <c r="L228" i="1"/>
  <c r="L226" i="1"/>
  <c r="L224" i="1"/>
  <c r="L220" i="1"/>
  <c r="L218" i="1"/>
  <c r="L216" i="1"/>
  <c r="L214" i="1"/>
  <c r="L205" i="1"/>
  <c r="L198" i="1"/>
  <c r="L196" i="1"/>
  <c r="L193" i="1"/>
  <c r="L190" i="1"/>
  <c r="L188" i="1"/>
  <c r="L186" i="1"/>
  <c r="N186" i="1" s="1"/>
  <c r="O186" i="1" s="1"/>
  <c r="P186" i="1" s="1"/>
  <c r="U186" i="1" s="1"/>
  <c r="V186" i="1" s="1"/>
  <c r="L184" i="1"/>
  <c r="L182" i="1"/>
  <c r="N182" i="1" s="1"/>
  <c r="L180" i="1"/>
  <c r="L178" i="1"/>
  <c r="L176" i="1"/>
  <c r="L174" i="1"/>
  <c r="L172" i="1"/>
  <c r="N172" i="1" s="1"/>
  <c r="L161" i="1"/>
  <c r="L157" i="1"/>
  <c r="L155" i="1"/>
  <c r="L152" i="1"/>
  <c r="L147" i="1"/>
  <c r="L142" i="1"/>
  <c r="L140" i="1"/>
  <c r="N140" i="1" s="1"/>
  <c r="O140" i="1" s="1"/>
  <c r="P140" i="1" s="1"/>
  <c r="U140" i="1" s="1"/>
  <c r="V140" i="1" s="1"/>
  <c r="L131" i="1"/>
  <c r="N131" i="1" s="1"/>
  <c r="O131" i="1" s="1"/>
  <c r="P131" i="1" s="1"/>
  <c r="U131" i="1" s="1"/>
  <c r="V131" i="1" s="1"/>
  <c r="L128" i="1"/>
  <c r="L124" i="1"/>
  <c r="L114" i="1"/>
  <c r="L112" i="1"/>
  <c r="L109" i="1"/>
  <c r="N109" i="1" s="1"/>
  <c r="O109" i="1" s="1"/>
  <c r="P109" i="1" s="1"/>
  <c r="U109" i="1" s="1"/>
  <c r="V109" i="1" s="1"/>
  <c r="L106" i="1"/>
  <c r="L102" i="1"/>
  <c r="L99" i="1"/>
  <c r="L90" i="1"/>
  <c r="L88" i="1"/>
  <c r="L82" i="1"/>
  <c r="N82" i="1" s="1"/>
  <c r="O82" i="1" s="1"/>
  <c r="P82" i="1" s="1"/>
  <c r="U82" i="1" s="1"/>
  <c r="V82" i="1" s="1"/>
  <c r="L80" i="1"/>
  <c r="N80" i="1" s="1"/>
  <c r="L72" i="1"/>
  <c r="N72" i="1" s="1"/>
  <c r="L68" i="1"/>
  <c r="L66" i="1"/>
  <c r="L64" i="1"/>
  <c r="N64" i="1" s="1"/>
  <c r="O64" i="1" s="1"/>
  <c r="P64" i="1" s="1"/>
  <c r="U64" i="1" s="1"/>
  <c r="V64" i="1" s="1"/>
  <c r="L62" i="1"/>
  <c r="N62" i="1" s="1"/>
  <c r="O62" i="1" s="1"/>
  <c r="P62" i="1" s="1"/>
  <c r="U62" i="1" s="1"/>
  <c r="V62" i="1" s="1"/>
  <c r="L60" i="1"/>
  <c r="L56" i="1"/>
  <c r="N56" i="1" s="1"/>
  <c r="L54" i="1"/>
  <c r="N54" i="1" s="1"/>
  <c r="L52" i="1"/>
  <c r="N52" i="1" s="1"/>
  <c r="O52" i="1" s="1"/>
  <c r="P52" i="1" s="1"/>
  <c r="U52" i="1" s="1"/>
  <c r="V52" i="1" s="1"/>
  <c r="L50" i="1"/>
  <c r="L46" i="1"/>
  <c r="L904" i="1"/>
  <c r="N904" i="1" s="1"/>
  <c r="O904" i="1" s="1"/>
  <c r="P904" i="1" s="1"/>
  <c r="U904" i="1" s="1"/>
  <c r="V904" i="1" s="1"/>
  <c r="L493" i="1"/>
  <c r="L494" i="1"/>
  <c r="L808" i="1"/>
  <c r="L609" i="1"/>
  <c r="N609" i="1" s="1"/>
  <c r="O609" i="1" s="1"/>
  <c r="P609" i="1" s="1"/>
  <c r="U609" i="1" s="1"/>
  <c r="V609" i="1" s="1"/>
  <c r="N973" i="1"/>
  <c r="O973" i="1" s="1"/>
  <c r="P973" i="1" s="1"/>
  <c r="U973" i="1" s="1"/>
  <c r="V973" i="1" s="1"/>
  <c r="N971" i="1"/>
  <c r="O971" i="1" s="1"/>
  <c r="P971" i="1" s="1"/>
  <c r="U971" i="1" s="1"/>
  <c r="V971" i="1" s="1"/>
  <c r="N961" i="1"/>
  <c r="O961" i="1" s="1"/>
  <c r="P961" i="1" s="1"/>
  <c r="U961" i="1" s="1"/>
  <c r="V961" i="1" s="1"/>
  <c r="N959" i="1"/>
  <c r="O959" i="1" s="1"/>
  <c r="P959" i="1" s="1"/>
  <c r="U959" i="1" s="1"/>
  <c r="V959" i="1" s="1"/>
  <c r="N949" i="1"/>
  <c r="O949" i="1" s="1"/>
  <c r="P949" i="1" s="1"/>
  <c r="U949" i="1" s="1"/>
  <c r="V949" i="1" s="1"/>
  <c r="N947" i="1"/>
  <c r="O947" i="1" s="1"/>
  <c r="P947" i="1" s="1"/>
  <c r="U947" i="1" s="1"/>
  <c r="V947" i="1" s="1"/>
  <c r="N945" i="1"/>
  <c r="O945" i="1" s="1"/>
  <c r="P945" i="1" s="1"/>
  <c r="U945" i="1" s="1"/>
  <c r="V945" i="1" s="1"/>
  <c r="N433" i="1"/>
  <c r="O433" i="1" s="1"/>
  <c r="P433" i="1" s="1"/>
  <c r="U433" i="1" s="1"/>
  <c r="V433" i="1" s="1"/>
  <c r="N16" i="1"/>
  <c r="N13" i="1"/>
  <c r="O13" i="1" s="1"/>
  <c r="P13" i="1" s="1"/>
  <c r="U13" i="1" s="1"/>
  <c r="V13" i="1" s="1"/>
  <c r="N7" i="1"/>
  <c r="N5" i="1"/>
  <c r="N23" i="1"/>
  <c r="O23" i="1" s="1"/>
  <c r="P23" i="1" s="1"/>
  <c r="U23" i="1" s="1"/>
  <c r="V23" i="1" s="1"/>
  <c r="N21" i="1"/>
  <c r="O21" i="1" s="1"/>
  <c r="P21" i="1" s="1"/>
  <c r="U21" i="1" s="1"/>
  <c r="V21" i="1" s="1"/>
  <c r="N941" i="1"/>
  <c r="O941" i="1" s="1"/>
  <c r="P941" i="1" s="1"/>
  <c r="U941" i="1" s="1"/>
  <c r="V941" i="1" s="1"/>
  <c r="N937" i="1"/>
  <c r="O937" i="1" s="1"/>
  <c r="P937" i="1" s="1"/>
  <c r="U937" i="1" s="1"/>
  <c r="V937" i="1" s="1"/>
  <c r="N933" i="1"/>
  <c r="O933" i="1" s="1"/>
  <c r="P933" i="1" s="1"/>
  <c r="U933" i="1" s="1"/>
  <c r="V933" i="1" s="1"/>
  <c r="N919" i="1"/>
  <c r="O919" i="1" s="1"/>
  <c r="P919" i="1" s="1"/>
  <c r="U919" i="1" s="1"/>
  <c r="V919" i="1" s="1"/>
  <c r="N917" i="1"/>
  <c r="O917" i="1" s="1"/>
  <c r="P917" i="1" s="1"/>
  <c r="U917" i="1" s="1"/>
  <c r="V917" i="1" s="1"/>
  <c r="N911" i="1"/>
  <c r="O911" i="1" s="1"/>
  <c r="P911" i="1" s="1"/>
  <c r="U911" i="1" s="1"/>
  <c r="V911" i="1" s="1"/>
  <c r="N907" i="1"/>
  <c r="O907" i="1" s="1"/>
  <c r="P907" i="1" s="1"/>
  <c r="U907" i="1" s="1"/>
  <c r="V907" i="1" s="1"/>
  <c r="N897" i="1"/>
  <c r="O897" i="1" s="1"/>
  <c r="P897" i="1" s="1"/>
  <c r="U897" i="1" s="1"/>
  <c r="V897" i="1" s="1"/>
  <c r="N895" i="1"/>
  <c r="O895" i="1" s="1"/>
  <c r="P895" i="1" s="1"/>
  <c r="U895" i="1" s="1"/>
  <c r="V895" i="1" s="1"/>
  <c r="N887" i="1"/>
  <c r="O887" i="1" s="1"/>
  <c r="P887" i="1" s="1"/>
  <c r="U887" i="1" s="1"/>
  <c r="V887" i="1" s="1"/>
  <c r="N859" i="1"/>
  <c r="O859" i="1" s="1"/>
  <c r="P859" i="1" s="1"/>
  <c r="U859" i="1" s="1"/>
  <c r="V859" i="1" s="1"/>
  <c r="N851" i="1"/>
  <c r="O851" i="1" s="1"/>
  <c r="P851" i="1" s="1"/>
  <c r="U851" i="1" s="1"/>
  <c r="V851" i="1" s="1"/>
  <c r="N843" i="1"/>
  <c r="O843" i="1" s="1"/>
  <c r="P843" i="1" s="1"/>
  <c r="U843" i="1" s="1"/>
  <c r="V843" i="1" s="1"/>
  <c r="N835" i="1"/>
  <c r="O835" i="1" s="1"/>
  <c r="P835" i="1" s="1"/>
  <c r="U835" i="1" s="1"/>
  <c r="V835" i="1" s="1"/>
  <c r="N827" i="1"/>
  <c r="O827" i="1" s="1"/>
  <c r="P827" i="1" s="1"/>
  <c r="U827" i="1" s="1"/>
  <c r="V827" i="1" s="1"/>
  <c r="N821" i="1"/>
  <c r="O821" i="1" s="1"/>
  <c r="P821" i="1" s="1"/>
  <c r="U821" i="1" s="1"/>
  <c r="V821" i="1" s="1"/>
  <c r="N819" i="1"/>
  <c r="O819" i="1" s="1"/>
  <c r="P819" i="1" s="1"/>
  <c r="U819" i="1" s="1"/>
  <c r="V819" i="1" s="1"/>
  <c r="N810" i="1"/>
  <c r="O810" i="1" s="1"/>
  <c r="P810" i="1" s="1"/>
  <c r="U810" i="1" s="1"/>
  <c r="V810" i="1" s="1"/>
  <c r="N806" i="1"/>
  <c r="O806" i="1" s="1"/>
  <c r="P806" i="1" s="1"/>
  <c r="U806" i="1" s="1"/>
  <c r="V806" i="1" s="1"/>
  <c r="N802" i="1"/>
  <c r="O802" i="1" s="1"/>
  <c r="P802" i="1" s="1"/>
  <c r="U802" i="1" s="1"/>
  <c r="V802" i="1" s="1"/>
  <c r="N800" i="1"/>
  <c r="O800" i="1" s="1"/>
  <c r="P800" i="1" s="1"/>
  <c r="U800" i="1" s="1"/>
  <c r="V800" i="1" s="1"/>
  <c r="N788" i="1"/>
  <c r="O788" i="1" s="1"/>
  <c r="P788" i="1" s="1"/>
  <c r="U788" i="1" s="1"/>
  <c r="V788" i="1" s="1"/>
  <c r="N782" i="1"/>
  <c r="O782" i="1" s="1"/>
  <c r="P782" i="1" s="1"/>
  <c r="U782" i="1" s="1"/>
  <c r="V782" i="1" s="1"/>
  <c r="N769" i="1"/>
  <c r="O769" i="1" s="1"/>
  <c r="P769" i="1" s="1"/>
  <c r="U769" i="1" s="1"/>
  <c r="V769" i="1" s="1"/>
  <c r="N761" i="1"/>
  <c r="O761" i="1" s="1"/>
  <c r="P761" i="1" s="1"/>
  <c r="U761" i="1" s="1"/>
  <c r="V761" i="1" s="1"/>
  <c r="N753" i="1"/>
  <c r="O753" i="1" s="1"/>
  <c r="P753" i="1" s="1"/>
  <c r="U753" i="1" s="1"/>
  <c r="V753" i="1" s="1"/>
  <c r="N734" i="1"/>
  <c r="O734" i="1" s="1"/>
  <c r="P734" i="1" s="1"/>
  <c r="U734" i="1" s="1"/>
  <c r="V734" i="1" s="1"/>
  <c r="N726" i="1"/>
  <c r="O726" i="1" s="1"/>
  <c r="P726" i="1" s="1"/>
  <c r="U726" i="1" s="1"/>
  <c r="V726" i="1" s="1"/>
  <c r="N720" i="1"/>
  <c r="N692" i="1"/>
  <c r="N682" i="1"/>
  <c r="O682" i="1" s="1"/>
  <c r="P682" i="1" s="1"/>
  <c r="U682" i="1" s="1"/>
  <c r="V682" i="1" s="1"/>
  <c r="N670" i="1"/>
  <c r="O670" i="1" s="1"/>
  <c r="P670" i="1" s="1"/>
  <c r="U670" i="1" s="1"/>
  <c r="V670" i="1" s="1"/>
  <c r="N668" i="1"/>
  <c r="N656" i="1"/>
  <c r="N654" i="1"/>
  <c r="O654" i="1" s="1"/>
  <c r="P654" i="1" s="1"/>
  <c r="U654" i="1" s="1"/>
  <c r="V654" i="1" s="1"/>
  <c r="N650" i="1"/>
  <c r="O650" i="1" s="1"/>
  <c r="P650" i="1" s="1"/>
  <c r="U650" i="1" s="1"/>
  <c r="V650" i="1" s="1"/>
  <c r="N648" i="1"/>
  <c r="O648" i="1" s="1"/>
  <c r="P648" i="1" s="1"/>
  <c r="U648" i="1" s="1"/>
  <c r="V648" i="1" s="1"/>
  <c r="N646" i="1"/>
  <c r="O646" i="1" s="1"/>
  <c r="P646" i="1" s="1"/>
  <c r="U646" i="1" s="1"/>
  <c r="V646" i="1" s="1"/>
  <c r="N638" i="1"/>
  <c r="O638" i="1" s="1"/>
  <c r="P638" i="1" s="1"/>
  <c r="U638" i="1" s="1"/>
  <c r="V638" i="1" s="1"/>
  <c r="N636" i="1"/>
  <c r="O636" i="1" s="1"/>
  <c r="P636" i="1" s="1"/>
  <c r="U636" i="1" s="1"/>
  <c r="V636" i="1" s="1"/>
  <c r="N634" i="1"/>
  <c r="O634" i="1" s="1"/>
  <c r="P634" i="1" s="1"/>
  <c r="U634" i="1" s="1"/>
  <c r="V634" i="1" s="1"/>
  <c r="N630" i="1"/>
  <c r="N625" i="1"/>
  <c r="O625" i="1" s="1"/>
  <c r="P625" i="1" s="1"/>
  <c r="U625" i="1" s="1"/>
  <c r="V625" i="1" s="1"/>
  <c r="N621" i="1"/>
  <c r="O621" i="1" s="1"/>
  <c r="P621" i="1" s="1"/>
  <c r="U621" i="1" s="1"/>
  <c r="V621" i="1" s="1"/>
  <c r="N619" i="1"/>
  <c r="O619" i="1" s="1"/>
  <c r="P619" i="1" s="1"/>
  <c r="U619" i="1" s="1"/>
  <c r="V619" i="1" s="1"/>
  <c r="N126" i="1"/>
  <c r="N113" i="1"/>
  <c r="O113" i="1" s="1"/>
  <c r="P113" i="1" s="1"/>
  <c r="U113" i="1" s="1"/>
  <c r="V113" i="1" s="1"/>
  <c r="N107" i="1"/>
  <c r="O107" i="1" s="1"/>
  <c r="P107" i="1" s="1"/>
  <c r="U107" i="1" s="1"/>
  <c r="V107" i="1" s="1"/>
  <c r="N101" i="1"/>
  <c r="O101" i="1" s="1"/>
  <c r="P101" i="1" s="1"/>
  <c r="U101" i="1" s="1"/>
  <c r="V101" i="1" s="1"/>
  <c r="N90" i="1"/>
  <c r="N88" i="1"/>
  <c r="N68" i="1"/>
  <c r="N60" i="1"/>
  <c r="N46" i="1"/>
  <c r="O46" i="1" s="1"/>
  <c r="P46" i="1" s="1"/>
  <c r="U46" i="1" s="1"/>
  <c r="V46" i="1" s="1"/>
  <c r="N617" i="1"/>
  <c r="O617" i="1" s="1"/>
  <c r="P617" i="1" s="1"/>
  <c r="U617" i="1" s="1"/>
  <c r="V617" i="1" s="1"/>
  <c r="N605" i="1"/>
  <c r="O605" i="1" s="1"/>
  <c r="P605" i="1" s="1"/>
  <c r="U605" i="1" s="1"/>
  <c r="V605" i="1" s="1"/>
  <c r="N581" i="1"/>
  <c r="O581" i="1" s="1"/>
  <c r="P581" i="1" s="1"/>
  <c r="U581" i="1" s="1"/>
  <c r="V581" i="1" s="1"/>
  <c r="N567" i="1"/>
  <c r="O567" i="1" s="1"/>
  <c r="P567" i="1" s="1"/>
  <c r="U567" i="1" s="1"/>
  <c r="V567" i="1" s="1"/>
  <c r="N561" i="1"/>
  <c r="O561" i="1" s="1"/>
  <c r="P561" i="1" s="1"/>
  <c r="U561" i="1" s="1"/>
  <c r="V561" i="1" s="1"/>
  <c r="N547" i="1"/>
  <c r="O547" i="1" s="1"/>
  <c r="P547" i="1" s="1"/>
  <c r="U547" i="1" s="1"/>
  <c r="V547" i="1" s="1"/>
  <c r="N537" i="1"/>
  <c r="O537" i="1" s="1"/>
  <c r="P537" i="1" s="1"/>
  <c r="U537" i="1" s="1"/>
  <c r="V537" i="1" s="1"/>
  <c r="N521" i="1"/>
  <c r="O521" i="1" s="1"/>
  <c r="P521" i="1" s="1"/>
  <c r="U521" i="1" s="1"/>
  <c r="V521" i="1" s="1"/>
  <c r="N519" i="1"/>
  <c r="O519" i="1" s="1"/>
  <c r="P519" i="1" s="1"/>
  <c r="U519" i="1" s="1"/>
  <c r="V519" i="1" s="1"/>
  <c r="N517" i="1"/>
  <c r="O517" i="1" s="1"/>
  <c r="P517" i="1" s="1"/>
  <c r="U517" i="1" s="1"/>
  <c r="V517" i="1" s="1"/>
  <c r="N509" i="1"/>
  <c r="O509" i="1" s="1"/>
  <c r="P509" i="1" s="1"/>
  <c r="U509" i="1" s="1"/>
  <c r="V509" i="1" s="1"/>
  <c r="N481" i="1"/>
  <c r="O481" i="1" s="1"/>
  <c r="P481" i="1" s="1"/>
  <c r="U481" i="1" s="1"/>
  <c r="V481" i="1" s="1"/>
  <c r="N475" i="1"/>
  <c r="O475" i="1" s="1"/>
  <c r="P475" i="1" s="1"/>
  <c r="U475" i="1" s="1"/>
  <c r="V475" i="1" s="1"/>
  <c r="N461" i="1"/>
  <c r="O461" i="1" s="1"/>
  <c r="P461" i="1" s="1"/>
  <c r="U461" i="1" s="1"/>
  <c r="V461" i="1" s="1"/>
  <c r="N455" i="1"/>
  <c r="O455" i="1" s="1"/>
  <c r="P455" i="1" s="1"/>
  <c r="U455" i="1" s="1"/>
  <c r="V455" i="1" s="1"/>
  <c r="N453" i="1"/>
  <c r="O453" i="1" s="1"/>
  <c r="P453" i="1" s="1"/>
  <c r="U453" i="1" s="1"/>
  <c r="V453" i="1" s="1"/>
  <c r="N451" i="1"/>
  <c r="O451" i="1" s="1"/>
  <c r="P451" i="1" s="1"/>
  <c r="U451" i="1" s="1"/>
  <c r="V451" i="1" s="1"/>
  <c r="N449" i="1"/>
  <c r="O449" i="1" s="1"/>
  <c r="P449" i="1" s="1"/>
  <c r="U449" i="1" s="1"/>
  <c r="V449" i="1" s="1"/>
  <c r="N447" i="1"/>
  <c r="O447" i="1" s="1"/>
  <c r="P447" i="1" s="1"/>
  <c r="U447" i="1" s="1"/>
  <c r="V447" i="1" s="1"/>
  <c r="N443" i="1"/>
  <c r="O443" i="1" s="1"/>
  <c r="P443" i="1" s="1"/>
  <c r="U443" i="1" s="1"/>
  <c r="V443" i="1" s="1"/>
  <c r="N300" i="1"/>
  <c r="N298" i="1"/>
  <c r="N296" i="1"/>
  <c r="O296" i="1" s="1"/>
  <c r="P296" i="1" s="1"/>
  <c r="U296" i="1" s="1"/>
  <c r="V296" i="1" s="1"/>
  <c r="N274" i="1"/>
  <c r="O274" i="1" s="1"/>
  <c r="P274" i="1" s="1"/>
  <c r="U274" i="1" s="1"/>
  <c r="V274" i="1" s="1"/>
  <c r="N258" i="1"/>
  <c r="O258" i="1" s="1"/>
  <c r="P258" i="1" s="1"/>
  <c r="U258" i="1" s="1"/>
  <c r="V258" i="1" s="1"/>
  <c r="N252" i="1"/>
  <c r="N206" i="1"/>
  <c r="N196" i="1"/>
  <c r="N188" i="1"/>
  <c r="N184" i="1"/>
  <c r="N174" i="1"/>
  <c r="N429" i="1"/>
  <c r="O429" i="1" s="1"/>
  <c r="P429" i="1" s="1"/>
  <c r="U429" i="1" s="1"/>
  <c r="V429" i="1" s="1"/>
  <c r="N425" i="1"/>
  <c r="N419" i="1"/>
  <c r="O419" i="1" s="1"/>
  <c r="P419" i="1" s="1"/>
  <c r="U419" i="1" s="1"/>
  <c r="V419" i="1" s="1"/>
  <c r="N415" i="1"/>
  <c r="O415" i="1" s="1"/>
  <c r="P415" i="1" s="1"/>
  <c r="U415" i="1" s="1"/>
  <c r="V415" i="1" s="1"/>
  <c r="N413" i="1"/>
  <c r="O413" i="1" s="1"/>
  <c r="P413" i="1" s="1"/>
  <c r="U413" i="1" s="1"/>
  <c r="V413" i="1" s="1"/>
  <c r="N407" i="1"/>
  <c r="O407" i="1" s="1"/>
  <c r="P407" i="1" s="1"/>
  <c r="U407" i="1" s="1"/>
  <c r="V407" i="1" s="1"/>
  <c r="N403" i="1"/>
  <c r="O403" i="1" s="1"/>
  <c r="P403" i="1" s="1"/>
  <c r="U403" i="1" s="1"/>
  <c r="V403" i="1" s="1"/>
  <c r="N401" i="1"/>
  <c r="O401" i="1" s="1"/>
  <c r="P401" i="1" s="1"/>
  <c r="U401" i="1" s="1"/>
  <c r="V401" i="1" s="1"/>
  <c r="N399" i="1"/>
  <c r="O399" i="1" s="1"/>
  <c r="P399" i="1" s="1"/>
  <c r="U399" i="1" s="1"/>
  <c r="V399" i="1" s="1"/>
  <c r="N387" i="1"/>
  <c r="O387" i="1" s="1"/>
  <c r="P387" i="1" s="1"/>
  <c r="U387" i="1" s="1"/>
  <c r="V387" i="1" s="1"/>
  <c r="N373" i="1"/>
  <c r="O373" i="1" s="1"/>
  <c r="P373" i="1" s="1"/>
  <c r="U373" i="1" s="1"/>
  <c r="V373" i="1" s="1"/>
  <c r="N371" i="1"/>
  <c r="O371" i="1" s="1"/>
  <c r="P371" i="1" s="1"/>
  <c r="U371" i="1" s="1"/>
  <c r="V371" i="1" s="1"/>
  <c r="N331" i="1"/>
  <c r="O331" i="1" s="1"/>
  <c r="P331" i="1" s="1"/>
  <c r="U331" i="1" s="1"/>
  <c r="V331" i="1" s="1"/>
  <c r="N323" i="1"/>
  <c r="O323" i="1" s="1"/>
  <c r="P323" i="1" s="1"/>
  <c r="U323" i="1" s="1"/>
  <c r="V323" i="1" s="1"/>
  <c r="N310" i="1"/>
  <c r="N158" i="1"/>
  <c r="N156" i="1"/>
  <c r="N142" i="1"/>
  <c r="N15" i="1"/>
  <c r="O15" i="1" s="1"/>
  <c r="P15" i="1" s="1"/>
  <c r="U15" i="1" s="1"/>
  <c r="V15" i="1" s="1"/>
  <c r="N10" i="1"/>
  <c r="N8" i="1"/>
  <c r="N6" i="1"/>
  <c r="N25" i="1"/>
  <c r="O25" i="1" s="1"/>
  <c r="P25" i="1" s="1"/>
  <c r="U25" i="1" s="1"/>
  <c r="V25" i="1" s="1"/>
  <c r="N22" i="1"/>
  <c r="N976" i="1"/>
  <c r="O976" i="1" s="1"/>
  <c r="P976" i="1" s="1"/>
  <c r="U976" i="1" s="1"/>
  <c r="V976" i="1" s="1"/>
  <c r="N974" i="1"/>
  <c r="O974" i="1" s="1"/>
  <c r="P974" i="1" s="1"/>
  <c r="U974" i="1" s="1"/>
  <c r="V974" i="1" s="1"/>
  <c r="N972" i="1"/>
  <c r="O972" i="1" s="1"/>
  <c r="P972" i="1" s="1"/>
  <c r="U972" i="1" s="1"/>
  <c r="V972" i="1" s="1"/>
  <c r="N962" i="1"/>
  <c r="O962" i="1" s="1"/>
  <c r="P962" i="1" s="1"/>
  <c r="U962" i="1" s="1"/>
  <c r="V962" i="1" s="1"/>
  <c r="N960" i="1"/>
  <c r="O960" i="1" s="1"/>
  <c r="P960" i="1" s="1"/>
  <c r="U960" i="1" s="1"/>
  <c r="V960" i="1" s="1"/>
  <c r="N950" i="1"/>
  <c r="O950" i="1" s="1"/>
  <c r="P950" i="1" s="1"/>
  <c r="U950" i="1" s="1"/>
  <c r="V950" i="1" s="1"/>
  <c r="N948" i="1"/>
  <c r="O948" i="1" s="1"/>
  <c r="P948" i="1" s="1"/>
  <c r="U948" i="1" s="1"/>
  <c r="V948" i="1" s="1"/>
  <c r="N944" i="1"/>
  <c r="O944" i="1" s="1"/>
  <c r="P944" i="1" s="1"/>
  <c r="U944" i="1" s="1"/>
  <c r="V944" i="1" s="1"/>
  <c r="N936" i="1"/>
  <c r="O936" i="1" s="1"/>
  <c r="P936" i="1" s="1"/>
  <c r="U936" i="1" s="1"/>
  <c r="V936" i="1" s="1"/>
  <c r="N932" i="1"/>
  <c r="O932" i="1" s="1"/>
  <c r="P932" i="1" s="1"/>
  <c r="U932" i="1" s="1"/>
  <c r="V932" i="1" s="1"/>
  <c r="N926" i="1"/>
  <c r="O926" i="1" s="1"/>
  <c r="P926" i="1" s="1"/>
  <c r="U926" i="1" s="1"/>
  <c r="V926" i="1" s="1"/>
  <c r="N918" i="1"/>
  <c r="O918" i="1" s="1"/>
  <c r="P918" i="1" s="1"/>
  <c r="U918" i="1" s="1"/>
  <c r="V918" i="1" s="1"/>
  <c r="N916" i="1"/>
  <c r="O916" i="1" s="1"/>
  <c r="P916" i="1" s="1"/>
  <c r="U916" i="1" s="1"/>
  <c r="V916" i="1" s="1"/>
  <c r="N908" i="1"/>
  <c r="O908" i="1" s="1"/>
  <c r="P908" i="1" s="1"/>
  <c r="U908" i="1" s="1"/>
  <c r="V908" i="1" s="1"/>
  <c r="N902" i="1"/>
  <c r="O902" i="1" s="1"/>
  <c r="P902" i="1" s="1"/>
  <c r="U902" i="1" s="1"/>
  <c r="V902" i="1" s="1"/>
  <c r="N884" i="1"/>
  <c r="O884" i="1" s="1"/>
  <c r="P884" i="1" s="1"/>
  <c r="U884" i="1" s="1"/>
  <c r="V884" i="1" s="1"/>
  <c r="N880" i="1"/>
  <c r="O880" i="1" s="1"/>
  <c r="P880" i="1" s="1"/>
  <c r="U880" i="1" s="1"/>
  <c r="V880" i="1" s="1"/>
  <c r="N878" i="1"/>
  <c r="O878" i="1" s="1"/>
  <c r="P878" i="1" s="1"/>
  <c r="U878" i="1" s="1"/>
  <c r="V878" i="1" s="1"/>
  <c r="N876" i="1"/>
  <c r="O876" i="1" s="1"/>
  <c r="P876" i="1" s="1"/>
  <c r="U876" i="1" s="1"/>
  <c r="V876" i="1" s="1"/>
  <c r="N866" i="1"/>
  <c r="O866" i="1" s="1"/>
  <c r="P866" i="1" s="1"/>
  <c r="U866" i="1" s="1"/>
  <c r="V866" i="1" s="1"/>
  <c r="N856" i="1"/>
  <c r="O856" i="1" s="1"/>
  <c r="P856" i="1" s="1"/>
  <c r="U856" i="1" s="1"/>
  <c r="V856" i="1" s="1"/>
  <c r="N854" i="1"/>
  <c r="O854" i="1" s="1"/>
  <c r="P854" i="1" s="1"/>
  <c r="U854" i="1" s="1"/>
  <c r="V854" i="1" s="1"/>
  <c r="N852" i="1"/>
  <c r="O852" i="1" s="1"/>
  <c r="P852" i="1" s="1"/>
  <c r="U852" i="1" s="1"/>
  <c r="V852" i="1" s="1"/>
  <c r="N850" i="1"/>
  <c r="O850" i="1" s="1"/>
  <c r="P850" i="1" s="1"/>
  <c r="U850" i="1" s="1"/>
  <c r="V850" i="1" s="1"/>
  <c r="N848" i="1"/>
  <c r="O848" i="1" s="1"/>
  <c r="P848" i="1" s="1"/>
  <c r="U848" i="1" s="1"/>
  <c r="V848" i="1" s="1"/>
  <c r="N842" i="1"/>
  <c r="O842" i="1" s="1"/>
  <c r="P842" i="1" s="1"/>
  <c r="U842" i="1" s="1"/>
  <c r="V842" i="1" s="1"/>
  <c r="N834" i="1"/>
  <c r="O834" i="1" s="1"/>
  <c r="P834" i="1" s="1"/>
  <c r="U834" i="1" s="1"/>
  <c r="V834" i="1" s="1"/>
  <c r="N832" i="1"/>
  <c r="O832" i="1" s="1"/>
  <c r="P832" i="1" s="1"/>
  <c r="U832" i="1" s="1"/>
  <c r="V832" i="1" s="1"/>
  <c r="N828" i="1"/>
  <c r="O828" i="1" s="1"/>
  <c r="P828" i="1" s="1"/>
  <c r="U828" i="1" s="1"/>
  <c r="V828" i="1" s="1"/>
  <c r="N826" i="1"/>
  <c r="O826" i="1" s="1"/>
  <c r="P826" i="1" s="1"/>
  <c r="U826" i="1" s="1"/>
  <c r="V826" i="1" s="1"/>
  <c r="N824" i="1"/>
  <c r="O824" i="1" s="1"/>
  <c r="P824" i="1" s="1"/>
  <c r="U824" i="1" s="1"/>
  <c r="V824" i="1" s="1"/>
  <c r="N820" i="1"/>
  <c r="O820" i="1" s="1"/>
  <c r="P820" i="1" s="1"/>
  <c r="U820" i="1" s="1"/>
  <c r="V820" i="1" s="1"/>
  <c r="N818" i="1"/>
  <c r="O818" i="1" s="1"/>
  <c r="P818" i="1" s="1"/>
  <c r="U818" i="1" s="1"/>
  <c r="V818" i="1" s="1"/>
  <c r="N809" i="1"/>
  <c r="O809" i="1" s="1"/>
  <c r="P809" i="1" s="1"/>
  <c r="U809" i="1" s="1"/>
  <c r="V809" i="1" s="1"/>
  <c r="N807" i="1"/>
  <c r="O807" i="1" s="1"/>
  <c r="P807" i="1" s="1"/>
  <c r="U807" i="1" s="1"/>
  <c r="V807" i="1" s="1"/>
  <c r="N803" i="1"/>
  <c r="O803" i="1" s="1"/>
  <c r="P803" i="1" s="1"/>
  <c r="U803" i="1" s="1"/>
  <c r="V803" i="1" s="1"/>
  <c r="N801" i="1"/>
  <c r="O801" i="1" s="1"/>
  <c r="P801" i="1" s="1"/>
  <c r="U801" i="1" s="1"/>
  <c r="V801" i="1" s="1"/>
  <c r="N799" i="1"/>
  <c r="O799" i="1" s="1"/>
  <c r="P799" i="1" s="1"/>
  <c r="U799" i="1" s="1"/>
  <c r="V799" i="1" s="1"/>
  <c r="N785" i="1"/>
  <c r="O785" i="1" s="1"/>
  <c r="P785" i="1" s="1"/>
  <c r="U785" i="1" s="1"/>
  <c r="V785" i="1" s="1"/>
  <c r="N783" i="1"/>
  <c r="O783" i="1" s="1"/>
  <c r="P783" i="1" s="1"/>
  <c r="U783" i="1" s="1"/>
  <c r="V783" i="1" s="1"/>
  <c r="N770" i="1"/>
  <c r="O770" i="1" s="1"/>
  <c r="P770" i="1" s="1"/>
  <c r="U770" i="1" s="1"/>
  <c r="V770" i="1" s="1"/>
  <c r="N768" i="1"/>
  <c r="O768" i="1" s="1"/>
  <c r="P768" i="1" s="1"/>
  <c r="U768" i="1" s="1"/>
  <c r="V768" i="1" s="1"/>
  <c r="N764" i="1"/>
  <c r="O764" i="1" s="1"/>
  <c r="P764" i="1" s="1"/>
  <c r="U764" i="1" s="1"/>
  <c r="V764" i="1" s="1"/>
  <c r="N745" i="1"/>
  <c r="O745" i="1" s="1"/>
  <c r="P745" i="1" s="1"/>
  <c r="U745" i="1" s="1"/>
  <c r="V745" i="1" s="1"/>
  <c r="N741" i="1"/>
  <c r="O741" i="1" s="1"/>
  <c r="P741" i="1" s="1"/>
  <c r="U741" i="1" s="1"/>
  <c r="V741" i="1" s="1"/>
  <c r="N737" i="1"/>
  <c r="O737" i="1" s="1"/>
  <c r="P737" i="1" s="1"/>
  <c r="U737" i="1" s="1"/>
  <c r="V737" i="1" s="1"/>
  <c r="N727" i="1"/>
  <c r="O727" i="1" s="1"/>
  <c r="P727" i="1" s="1"/>
  <c r="U727" i="1" s="1"/>
  <c r="V727" i="1" s="1"/>
  <c r="N723" i="1"/>
  <c r="O723" i="1" s="1"/>
  <c r="P723" i="1" s="1"/>
  <c r="U723" i="1" s="1"/>
  <c r="V723" i="1" s="1"/>
  <c r="N721" i="1"/>
  <c r="O721" i="1" s="1"/>
  <c r="P721" i="1" s="1"/>
  <c r="U721" i="1" s="1"/>
  <c r="V721" i="1" s="1"/>
  <c r="N719" i="1"/>
  <c r="O719" i="1" s="1"/>
  <c r="P719" i="1" s="1"/>
  <c r="U719" i="1" s="1"/>
  <c r="V719" i="1" s="1"/>
  <c r="N717" i="1"/>
  <c r="N711" i="1"/>
  <c r="O711" i="1" s="1"/>
  <c r="P711" i="1" s="1"/>
  <c r="U711" i="1" s="1"/>
  <c r="V711" i="1" s="1"/>
  <c r="N709" i="1"/>
  <c r="O709" i="1" s="1"/>
  <c r="P709" i="1" s="1"/>
  <c r="U709" i="1" s="1"/>
  <c r="V709" i="1" s="1"/>
  <c r="N703" i="1"/>
  <c r="N695" i="1"/>
  <c r="O695" i="1" s="1"/>
  <c r="P695" i="1" s="1"/>
  <c r="U695" i="1" s="1"/>
  <c r="V695" i="1" s="1"/>
  <c r="N685" i="1"/>
  <c r="O685" i="1" s="1"/>
  <c r="P685" i="1" s="1"/>
  <c r="U685" i="1" s="1"/>
  <c r="V685" i="1" s="1"/>
  <c r="N681" i="1"/>
  <c r="O681" i="1" s="1"/>
  <c r="P681" i="1" s="1"/>
  <c r="U681" i="1" s="1"/>
  <c r="V681" i="1" s="1"/>
  <c r="N675" i="1"/>
  <c r="O675" i="1" s="1"/>
  <c r="P675" i="1" s="1"/>
  <c r="U675" i="1" s="1"/>
  <c r="V675" i="1" s="1"/>
  <c r="N669" i="1"/>
  <c r="O669" i="1" s="1"/>
  <c r="P669" i="1" s="1"/>
  <c r="U669" i="1" s="1"/>
  <c r="V669" i="1" s="1"/>
  <c r="N667" i="1"/>
  <c r="O667" i="1" s="1"/>
  <c r="P667" i="1" s="1"/>
  <c r="U667" i="1" s="1"/>
  <c r="V667" i="1" s="1"/>
  <c r="N661" i="1"/>
  <c r="O661" i="1" s="1"/>
  <c r="P661" i="1" s="1"/>
  <c r="U661" i="1" s="1"/>
  <c r="V661" i="1" s="1"/>
  <c r="N659" i="1"/>
  <c r="O659" i="1" s="1"/>
  <c r="P659" i="1" s="1"/>
  <c r="U659" i="1" s="1"/>
  <c r="V659" i="1" s="1"/>
  <c r="N657" i="1"/>
  <c r="O657" i="1" s="1"/>
  <c r="P657" i="1" s="1"/>
  <c r="U657" i="1" s="1"/>
  <c r="V657" i="1" s="1"/>
  <c r="N655" i="1"/>
  <c r="O655" i="1" s="1"/>
  <c r="P655" i="1" s="1"/>
  <c r="U655" i="1" s="1"/>
  <c r="V655" i="1" s="1"/>
  <c r="N653" i="1"/>
  <c r="O653" i="1" s="1"/>
  <c r="P653" i="1" s="1"/>
  <c r="U653" i="1" s="1"/>
  <c r="V653" i="1" s="1"/>
  <c r="N651" i="1"/>
  <c r="O651" i="1" s="1"/>
  <c r="P651" i="1" s="1"/>
  <c r="U651" i="1" s="1"/>
  <c r="V651" i="1" s="1"/>
  <c r="N645" i="1"/>
  <c r="O645" i="1" s="1"/>
  <c r="P645" i="1" s="1"/>
  <c r="U645" i="1" s="1"/>
  <c r="V645" i="1" s="1"/>
  <c r="N643" i="1"/>
  <c r="O643" i="1" s="1"/>
  <c r="P643" i="1" s="1"/>
  <c r="U643" i="1" s="1"/>
  <c r="V643" i="1" s="1"/>
  <c r="N641" i="1"/>
  <c r="O641" i="1" s="1"/>
  <c r="P641" i="1" s="1"/>
  <c r="U641" i="1" s="1"/>
  <c r="V641" i="1" s="1"/>
  <c r="N639" i="1"/>
  <c r="O639" i="1" s="1"/>
  <c r="P639" i="1" s="1"/>
  <c r="U639" i="1" s="1"/>
  <c r="V639" i="1" s="1"/>
  <c r="N637" i="1"/>
  <c r="O637" i="1" s="1"/>
  <c r="P637" i="1" s="1"/>
  <c r="U637" i="1" s="1"/>
  <c r="V637" i="1" s="1"/>
  <c r="N631" i="1"/>
  <c r="O631" i="1" s="1"/>
  <c r="P631" i="1" s="1"/>
  <c r="U631" i="1" s="1"/>
  <c r="V631" i="1" s="1"/>
  <c r="N628" i="1"/>
  <c r="O628" i="1" s="1"/>
  <c r="P628" i="1" s="1"/>
  <c r="U628" i="1" s="1"/>
  <c r="V628" i="1" s="1"/>
  <c r="N626" i="1"/>
  <c r="O626" i="1" s="1"/>
  <c r="P626" i="1" s="1"/>
  <c r="U626" i="1" s="1"/>
  <c r="V626" i="1" s="1"/>
  <c r="N620" i="1"/>
  <c r="O620" i="1" s="1"/>
  <c r="P620" i="1" s="1"/>
  <c r="U620" i="1" s="1"/>
  <c r="V620" i="1" s="1"/>
  <c r="N618" i="1"/>
  <c r="N616" i="1"/>
  <c r="O616" i="1" s="1"/>
  <c r="P616" i="1" s="1"/>
  <c r="U616" i="1" s="1"/>
  <c r="V616" i="1" s="1"/>
  <c r="N612" i="1"/>
  <c r="O612" i="1" s="1"/>
  <c r="P612" i="1" s="1"/>
  <c r="U612" i="1" s="1"/>
  <c r="V612" i="1" s="1"/>
  <c r="N610" i="1"/>
  <c r="O610" i="1" s="1"/>
  <c r="P610" i="1" s="1"/>
  <c r="U610" i="1" s="1"/>
  <c r="V610" i="1" s="1"/>
  <c r="N606" i="1"/>
  <c r="N604" i="1"/>
  <c r="O604" i="1" s="1"/>
  <c r="P604" i="1" s="1"/>
  <c r="U604" i="1" s="1"/>
  <c r="V604" i="1" s="1"/>
  <c r="N592" i="1"/>
  <c r="O592" i="1" s="1"/>
  <c r="P592" i="1" s="1"/>
  <c r="U592" i="1" s="1"/>
  <c r="V592" i="1" s="1"/>
  <c r="N582" i="1"/>
  <c r="O582" i="1" s="1"/>
  <c r="P582" i="1" s="1"/>
  <c r="U582" i="1" s="1"/>
  <c r="V582" i="1" s="1"/>
  <c r="N580" i="1"/>
  <c r="O580" i="1" s="1"/>
  <c r="P580" i="1" s="1"/>
  <c r="U580" i="1" s="1"/>
  <c r="V580" i="1" s="1"/>
  <c r="N578" i="1"/>
  <c r="N566" i="1"/>
  <c r="O566" i="1" s="1"/>
  <c r="P566" i="1" s="1"/>
  <c r="U566" i="1" s="1"/>
  <c r="V566" i="1" s="1"/>
  <c r="N564" i="1"/>
  <c r="O564" i="1" s="1"/>
  <c r="P564" i="1" s="1"/>
  <c r="U564" i="1" s="1"/>
  <c r="V564" i="1" s="1"/>
  <c r="N562" i="1"/>
  <c r="N560" i="1"/>
  <c r="N558" i="1"/>
  <c r="O558" i="1" s="1"/>
  <c r="P558" i="1" s="1"/>
  <c r="U558" i="1" s="1"/>
  <c r="V558" i="1" s="1"/>
  <c r="N556" i="1"/>
  <c r="O556" i="1" s="1"/>
  <c r="P556" i="1" s="1"/>
  <c r="U556" i="1" s="1"/>
  <c r="V556" i="1" s="1"/>
  <c r="N548" i="1"/>
  <c r="O548" i="1" s="1"/>
  <c r="P548" i="1" s="1"/>
  <c r="U548" i="1" s="1"/>
  <c r="V548" i="1" s="1"/>
  <c r="N524" i="1"/>
  <c r="O524" i="1" s="1"/>
  <c r="P524" i="1" s="1"/>
  <c r="U524" i="1" s="1"/>
  <c r="V524" i="1" s="1"/>
  <c r="N522" i="1"/>
  <c r="O522" i="1" s="1"/>
  <c r="P522" i="1" s="1"/>
  <c r="U522" i="1" s="1"/>
  <c r="V522" i="1" s="1"/>
  <c r="N516" i="1"/>
  <c r="O516" i="1" s="1"/>
  <c r="P516" i="1" s="1"/>
  <c r="U516" i="1" s="1"/>
  <c r="V516" i="1" s="1"/>
  <c r="N514" i="1"/>
  <c r="O514" i="1" s="1"/>
  <c r="P514" i="1" s="1"/>
  <c r="U514" i="1" s="1"/>
  <c r="V514" i="1" s="1"/>
  <c r="N512" i="1"/>
  <c r="N510" i="1"/>
  <c r="N508" i="1"/>
  <c r="O508" i="1" s="1"/>
  <c r="P508" i="1" s="1"/>
  <c r="U508" i="1" s="1"/>
  <c r="V508" i="1" s="1"/>
  <c r="N506" i="1"/>
  <c r="O506" i="1" s="1"/>
  <c r="P506" i="1" s="1"/>
  <c r="U506" i="1" s="1"/>
  <c r="V506" i="1" s="1"/>
  <c r="N480" i="1"/>
  <c r="N468" i="1"/>
  <c r="N466" i="1"/>
  <c r="N464" i="1"/>
  <c r="N458" i="1"/>
  <c r="N448" i="1"/>
  <c r="N442" i="1"/>
  <c r="O442" i="1" s="1"/>
  <c r="P442" i="1" s="1"/>
  <c r="U442" i="1" s="1"/>
  <c r="V442" i="1" s="1"/>
  <c r="N438" i="1"/>
  <c r="O438" i="1" s="1"/>
  <c r="P438" i="1" s="1"/>
  <c r="U438" i="1" s="1"/>
  <c r="V438" i="1" s="1"/>
  <c r="N434" i="1"/>
  <c r="O434" i="1" s="1"/>
  <c r="P434" i="1" s="1"/>
  <c r="U434" i="1" s="1"/>
  <c r="V434" i="1" s="1"/>
  <c r="N430" i="1"/>
  <c r="N428" i="1"/>
  <c r="O428" i="1" s="1"/>
  <c r="P428" i="1" s="1"/>
  <c r="U428" i="1" s="1"/>
  <c r="V428" i="1" s="1"/>
  <c r="N422" i="1"/>
  <c r="N420" i="1"/>
  <c r="N416" i="1"/>
  <c r="O416" i="1" s="1"/>
  <c r="P416" i="1" s="1"/>
  <c r="U416" i="1" s="1"/>
  <c r="V416" i="1" s="1"/>
  <c r="N412" i="1"/>
  <c r="N410" i="1"/>
  <c r="N408" i="1"/>
  <c r="N406" i="1"/>
  <c r="O406" i="1" s="1"/>
  <c r="P406" i="1" s="1"/>
  <c r="U406" i="1" s="1"/>
  <c r="V406" i="1" s="1"/>
  <c r="N402" i="1"/>
  <c r="O402" i="1" s="1"/>
  <c r="P402" i="1" s="1"/>
  <c r="U402" i="1" s="1"/>
  <c r="V402" i="1" s="1"/>
  <c r="N390" i="1"/>
  <c r="O390" i="1" s="1"/>
  <c r="P390" i="1" s="1"/>
  <c r="U390" i="1" s="1"/>
  <c r="V390" i="1" s="1"/>
  <c r="N388" i="1"/>
  <c r="O388" i="1" s="1"/>
  <c r="P388" i="1" s="1"/>
  <c r="U388" i="1" s="1"/>
  <c r="V388" i="1" s="1"/>
  <c r="N374" i="1"/>
  <c r="O374" i="1" s="1"/>
  <c r="P374" i="1" s="1"/>
  <c r="U374" i="1" s="1"/>
  <c r="V374" i="1" s="1"/>
  <c r="N372" i="1"/>
  <c r="N366" i="1"/>
  <c r="N364" i="1"/>
  <c r="N362" i="1"/>
  <c r="O362" i="1" s="1"/>
  <c r="P362" i="1" s="1"/>
  <c r="U362" i="1" s="1"/>
  <c r="V362" i="1" s="1"/>
  <c r="N358" i="1"/>
  <c r="O358" i="1" s="1"/>
  <c r="P358" i="1" s="1"/>
  <c r="U358" i="1" s="1"/>
  <c r="V358" i="1" s="1"/>
  <c r="N342" i="1"/>
  <c r="N332" i="1"/>
  <c r="N330" i="1"/>
  <c r="N311" i="1"/>
  <c r="O311" i="1" s="1"/>
  <c r="P311" i="1" s="1"/>
  <c r="U311" i="1" s="1"/>
  <c r="V311" i="1" s="1"/>
  <c r="N307" i="1"/>
  <c r="O307" i="1" s="1"/>
  <c r="P307" i="1" s="1"/>
  <c r="U307" i="1" s="1"/>
  <c r="V307" i="1" s="1"/>
  <c r="N303" i="1"/>
  <c r="O303" i="1" s="1"/>
  <c r="P303" i="1" s="1"/>
  <c r="U303" i="1" s="1"/>
  <c r="V303" i="1" s="1"/>
  <c r="N301" i="1"/>
  <c r="O301" i="1" s="1"/>
  <c r="P301" i="1" s="1"/>
  <c r="U301" i="1" s="1"/>
  <c r="V301" i="1" s="1"/>
  <c r="N299" i="1"/>
  <c r="O299" i="1" s="1"/>
  <c r="P299" i="1" s="1"/>
  <c r="U299" i="1" s="1"/>
  <c r="V299" i="1" s="1"/>
  <c r="N297" i="1"/>
  <c r="O297" i="1" s="1"/>
  <c r="P297" i="1" s="1"/>
  <c r="U297" i="1" s="1"/>
  <c r="V297" i="1" s="1"/>
  <c r="N295" i="1"/>
  <c r="O295" i="1" s="1"/>
  <c r="P295" i="1" s="1"/>
  <c r="U295" i="1" s="1"/>
  <c r="V295" i="1" s="1"/>
  <c r="N293" i="1"/>
  <c r="O293" i="1" s="1"/>
  <c r="P293" i="1" s="1"/>
  <c r="U293" i="1" s="1"/>
  <c r="V293" i="1" s="1"/>
  <c r="N291" i="1"/>
  <c r="O291" i="1" s="1"/>
  <c r="P291" i="1" s="1"/>
  <c r="U291" i="1" s="1"/>
  <c r="V291" i="1" s="1"/>
  <c r="N289" i="1"/>
  <c r="O289" i="1" s="1"/>
  <c r="P289" i="1" s="1"/>
  <c r="U289" i="1" s="1"/>
  <c r="V289" i="1" s="1"/>
  <c r="N279" i="1"/>
  <c r="O279" i="1" s="1"/>
  <c r="P279" i="1" s="1"/>
  <c r="U279" i="1" s="1"/>
  <c r="V279" i="1" s="1"/>
  <c r="N277" i="1"/>
  <c r="O277" i="1" s="1"/>
  <c r="P277" i="1" s="1"/>
  <c r="U277" i="1" s="1"/>
  <c r="V277" i="1" s="1"/>
  <c r="N275" i="1"/>
  <c r="O275" i="1" s="1"/>
  <c r="P275" i="1" s="1"/>
  <c r="U275" i="1" s="1"/>
  <c r="V275" i="1" s="1"/>
  <c r="N259" i="1"/>
  <c r="O259" i="1" s="1"/>
  <c r="P259" i="1" s="1"/>
  <c r="U259" i="1" s="1"/>
  <c r="V259" i="1" s="1"/>
  <c r="N253" i="1"/>
  <c r="O253" i="1" s="1"/>
  <c r="P253" i="1" s="1"/>
  <c r="U253" i="1" s="1"/>
  <c r="V253" i="1" s="1"/>
  <c r="N249" i="1"/>
  <c r="O249" i="1" s="1"/>
  <c r="P249" i="1" s="1"/>
  <c r="U249" i="1" s="1"/>
  <c r="V249" i="1" s="1"/>
  <c r="N245" i="1"/>
  <c r="O245" i="1" s="1"/>
  <c r="P245" i="1" s="1"/>
  <c r="U245" i="1" s="1"/>
  <c r="V245" i="1" s="1"/>
  <c r="N243" i="1"/>
  <c r="O243" i="1" s="1"/>
  <c r="P243" i="1" s="1"/>
  <c r="U243" i="1" s="1"/>
  <c r="V243" i="1" s="1"/>
  <c r="N205" i="1"/>
  <c r="O205" i="1" s="1"/>
  <c r="P205" i="1" s="1"/>
  <c r="U205" i="1" s="1"/>
  <c r="V205" i="1" s="1"/>
  <c r="N193" i="1"/>
  <c r="O193" i="1" s="1"/>
  <c r="P193" i="1" s="1"/>
  <c r="U193" i="1" s="1"/>
  <c r="V193" i="1" s="1"/>
  <c r="N187" i="1"/>
  <c r="O187" i="1" s="1"/>
  <c r="P187" i="1" s="1"/>
  <c r="U187" i="1" s="1"/>
  <c r="V187" i="1" s="1"/>
  <c r="N185" i="1"/>
  <c r="O185" i="1" s="1"/>
  <c r="P185" i="1" s="1"/>
  <c r="U185" i="1" s="1"/>
  <c r="V185" i="1" s="1"/>
  <c r="N183" i="1"/>
  <c r="O183" i="1" s="1"/>
  <c r="P183" i="1" s="1"/>
  <c r="U183" i="1" s="1"/>
  <c r="V183" i="1" s="1"/>
  <c r="N173" i="1"/>
  <c r="O173" i="1" s="1"/>
  <c r="P173" i="1" s="1"/>
  <c r="U173" i="1" s="1"/>
  <c r="V173" i="1" s="1"/>
  <c r="N165" i="1"/>
  <c r="O165" i="1" s="1"/>
  <c r="P165" i="1" s="1"/>
  <c r="U165" i="1" s="1"/>
  <c r="V165" i="1" s="1"/>
  <c r="N161" i="1"/>
  <c r="O161" i="1" s="1"/>
  <c r="P161" i="1" s="1"/>
  <c r="U161" i="1" s="1"/>
  <c r="V161" i="1" s="1"/>
  <c r="N157" i="1"/>
  <c r="O157" i="1" s="1"/>
  <c r="P157" i="1" s="1"/>
  <c r="U157" i="1" s="1"/>
  <c r="V157" i="1" s="1"/>
  <c r="N155" i="1"/>
  <c r="O155" i="1" s="1"/>
  <c r="P155" i="1" s="1"/>
  <c r="U155" i="1" s="1"/>
  <c r="V155" i="1" s="1"/>
  <c r="N153" i="1"/>
  <c r="O153" i="1" s="1"/>
  <c r="P153" i="1" s="1"/>
  <c r="U153" i="1" s="1"/>
  <c r="V153" i="1" s="1"/>
  <c r="N151" i="1"/>
  <c r="O151" i="1" s="1"/>
  <c r="P151" i="1" s="1"/>
  <c r="U151" i="1" s="1"/>
  <c r="V151" i="1" s="1"/>
  <c r="N147" i="1"/>
  <c r="O147" i="1" s="1"/>
  <c r="P147" i="1" s="1"/>
  <c r="U147" i="1" s="1"/>
  <c r="V147" i="1" s="1"/>
  <c r="N143" i="1"/>
  <c r="O143" i="1" s="1"/>
  <c r="P143" i="1" s="1"/>
  <c r="U143" i="1" s="1"/>
  <c r="V143" i="1" s="1"/>
  <c r="N141" i="1"/>
  <c r="O141" i="1" s="1"/>
  <c r="P141" i="1" s="1"/>
  <c r="U141" i="1" s="1"/>
  <c r="V141" i="1" s="1"/>
  <c r="N139" i="1"/>
  <c r="O139" i="1" s="1"/>
  <c r="P139" i="1" s="1"/>
  <c r="U139" i="1" s="1"/>
  <c r="V139" i="1" s="1"/>
  <c r="N124" i="1"/>
  <c r="N114" i="1"/>
  <c r="N112" i="1"/>
  <c r="O112" i="1" s="1"/>
  <c r="P112" i="1" s="1"/>
  <c r="U112" i="1" s="1"/>
  <c r="V112" i="1" s="1"/>
  <c r="N110" i="1"/>
  <c r="O110" i="1" s="1"/>
  <c r="P110" i="1" s="1"/>
  <c r="U110" i="1" s="1"/>
  <c r="V110" i="1" s="1"/>
  <c r="N106" i="1"/>
  <c r="N102" i="1"/>
  <c r="N99" i="1"/>
  <c r="O99" i="1" s="1"/>
  <c r="P99" i="1" s="1"/>
  <c r="U99" i="1" s="1"/>
  <c r="V99" i="1" s="1"/>
  <c r="N70" i="1"/>
  <c r="N44" i="1"/>
  <c r="O44" i="1" s="1"/>
  <c r="P44" i="1" s="1"/>
  <c r="U44" i="1" s="1"/>
  <c r="V44" i="1" s="1"/>
  <c r="N91" i="1"/>
  <c r="O91" i="1" s="1"/>
  <c r="P91" i="1" s="1"/>
  <c r="U91" i="1" s="1"/>
  <c r="V91" i="1" s="1"/>
  <c r="N89" i="1"/>
  <c r="O89" i="1" s="1"/>
  <c r="P89" i="1" s="1"/>
  <c r="U89" i="1" s="1"/>
  <c r="V89" i="1" s="1"/>
  <c r="N87" i="1"/>
  <c r="O87" i="1" s="1"/>
  <c r="P87" i="1" s="1"/>
  <c r="U87" i="1" s="1"/>
  <c r="V87" i="1" s="1"/>
  <c r="N81" i="1"/>
  <c r="O81" i="1" s="1"/>
  <c r="P81" i="1" s="1"/>
  <c r="U81" i="1" s="1"/>
  <c r="V81" i="1" s="1"/>
  <c r="N79" i="1"/>
  <c r="O79" i="1" s="1"/>
  <c r="P79" i="1" s="1"/>
  <c r="U79" i="1" s="1"/>
  <c r="V79" i="1" s="1"/>
  <c r="N67" i="1"/>
  <c r="O67" i="1" s="1"/>
  <c r="P67" i="1" s="1"/>
  <c r="U67" i="1" s="1"/>
  <c r="V67" i="1" s="1"/>
  <c r="N65" i="1"/>
  <c r="O65" i="1" s="1"/>
  <c r="P65" i="1" s="1"/>
  <c r="U65" i="1" s="1"/>
  <c r="V65" i="1" s="1"/>
  <c r="N63" i="1"/>
  <c r="O63" i="1" s="1"/>
  <c r="P63" i="1" s="1"/>
  <c r="U63" i="1" s="1"/>
  <c r="V63" i="1" s="1"/>
  <c r="N61" i="1"/>
  <c r="O61" i="1" s="1"/>
  <c r="P61" i="1" s="1"/>
  <c r="U61" i="1" s="1"/>
  <c r="V61" i="1" s="1"/>
  <c r="N59" i="1"/>
  <c r="O59" i="1" s="1"/>
  <c r="P59" i="1" s="1"/>
  <c r="U59" i="1" s="1"/>
  <c r="V59" i="1" s="1"/>
  <c r="N53" i="1"/>
  <c r="O53" i="1" s="1"/>
  <c r="P53" i="1" s="1"/>
  <c r="U53" i="1" s="1"/>
  <c r="V53" i="1" s="1"/>
  <c r="N47" i="1"/>
  <c r="O47" i="1" s="1"/>
  <c r="P47" i="1" s="1"/>
  <c r="U47" i="1" s="1"/>
  <c r="V47" i="1" s="1"/>
  <c r="O2" i="1" l="1"/>
  <c r="P2" i="1" s="1"/>
  <c r="U2" i="1" s="1"/>
  <c r="V2" i="1" s="1"/>
  <c r="O310" i="1"/>
  <c r="P310" i="1" s="1"/>
  <c r="U310" i="1" s="1"/>
  <c r="V310" i="1" s="1"/>
  <c r="O425" i="1"/>
  <c r="P425" i="1"/>
  <c r="U425" i="1" s="1"/>
  <c r="V425" i="1" s="1"/>
  <c r="O184" i="1"/>
  <c r="P184" i="1" s="1"/>
  <c r="U184" i="1" s="1"/>
  <c r="V184" i="1" s="1"/>
  <c r="O252" i="1"/>
  <c r="P252" i="1" s="1"/>
  <c r="U252" i="1" s="1"/>
  <c r="V252" i="1" s="1"/>
  <c r="O68" i="1"/>
  <c r="P68" i="1" s="1"/>
  <c r="U68" i="1" s="1"/>
  <c r="V68" i="1" s="1"/>
  <c r="O16" i="1"/>
  <c r="P16" i="1" s="1"/>
  <c r="U16" i="1" s="1"/>
  <c r="V16" i="1" s="1"/>
  <c r="O72" i="1"/>
  <c r="P72" i="1" s="1"/>
  <c r="U72" i="1" s="1"/>
  <c r="V72" i="1" s="1"/>
  <c r="O292" i="1"/>
  <c r="P292" i="1" s="1"/>
  <c r="U292" i="1" s="1"/>
  <c r="V292" i="1" s="1"/>
  <c r="O122" i="1"/>
  <c r="P122" i="1" s="1"/>
  <c r="U122" i="1" s="1"/>
  <c r="V122" i="1" s="1"/>
  <c r="O192" i="1"/>
  <c r="P192" i="1" s="1"/>
  <c r="U192" i="1" s="1"/>
  <c r="V192" i="1" s="1"/>
  <c r="O701" i="1"/>
  <c r="P701" i="1"/>
  <c r="U701" i="1" s="1"/>
  <c r="V701" i="1" s="1"/>
  <c r="O106" i="1"/>
  <c r="P106" i="1" s="1"/>
  <c r="U106" i="1" s="1"/>
  <c r="V106" i="1" s="1"/>
  <c r="O124" i="1"/>
  <c r="P124" i="1" s="1"/>
  <c r="U124" i="1" s="1"/>
  <c r="V124" i="1" s="1"/>
  <c r="O364" i="1"/>
  <c r="P364" i="1" s="1"/>
  <c r="U364" i="1" s="1"/>
  <c r="V364" i="1" s="1"/>
  <c r="O512" i="1"/>
  <c r="P512" i="1" s="1"/>
  <c r="U512" i="1" s="1"/>
  <c r="V512" i="1" s="1"/>
  <c r="O410" i="1"/>
  <c r="P410" i="1" s="1"/>
  <c r="U410" i="1" s="1"/>
  <c r="V410" i="1" s="1"/>
  <c r="O422" i="1"/>
  <c r="P422" i="1" s="1"/>
  <c r="U422" i="1" s="1"/>
  <c r="V422" i="1" s="1"/>
  <c r="O606" i="1"/>
  <c r="P606" i="1" s="1"/>
  <c r="U606" i="1" s="1"/>
  <c r="V606" i="1" s="1"/>
  <c r="O618" i="1"/>
  <c r="P618" i="1" s="1"/>
  <c r="U618" i="1" s="1"/>
  <c r="V618" i="1" s="1"/>
  <c r="O6" i="1"/>
  <c r="P6" i="1" s="1"/>
  <c r="U6" i="1" s="1"/>
  <c r="V6" i="1" s="1"/>
  <c r="O142" i="1"/>
  <c r="P142" i="1" s="1"/>
  <c r="U142" i="1" s="1"/>
  <c r="V142" i="1" s="1"/>
  <c r="O188" i="1"/>
  <c r="P188" i="1" s="1"/>
  <c r="U188" i="1" s="1"/>
  <c r="V188" i="1" s="1"/>
  <c r="O298" i="1"/>
  <c r="P298" i="1" s="1"/>
  <c r="U298" i="1" s="1"/>
  <c r="V298" i="1" s="1"/>
  <c r="O88" i="1"/>
  <c r="P88" i="1" s="1"/>
  <c r="U88" i="1" s="1"/>
  <c r="V88" i="1" s="1"/>
  <c r="O5" i="1"/>
  <c r="P5" i="1" s="1"/>
  <c r="U5" i="1" s="1"/>
  <c r="V5" i="1" s="1"/>
  <c r="O54" i="1"/>
  <c r="P54" i="1" s="1"/>
  <c r="U54" i="1" s="1"/>
  <c r="V54" i="1" s="1"/>
  <c r="O80" i="1"/>
  <c r="P80" i="1" s="1"/>
  <c r="U80" i="1" s="1"/>
  <c r="V80" i="1" s="1"/>
  <c r="O172" i="1"/>
  <c r="P172" i="1" s="1"/>
  <c r="U172" i="1" s="1"/>
  <c r="V172" i="1" s="1"/>
  <c r="O278" i="1"/>
  <c r="P278" i="1" s="1"/>
  <c r="U278" i="1" s="1"/>
  <c r="V278" i="1" s="1"/>
  <c r="O472" i="1"/>
  <c r="P472" i="1" s="1"/>
  <c r="U472" i="1" s="1"/>
  <c r="V472" i="1" s="1"/>
  <c r="O540" i="1"/>
  <c r="P540" i="1" s="1"/>
  <c r="U540" i="1" s="1"/>
  <c r="V540" i="1" s="1"/>
  <c r="O652" i="1"/>
  <c r="P652" i="1" s="1"/>
  <c r="U652" i="1" s="1"/>
  <c r="V652" i="1" s="1"/>
  <c r="O686" i="1"/>
  <c r="P686" i="1" s="1"/>
  <c r="U686" i="1" s="1"/>
  <c r="V686" i="1" s="1"/>
  <c r="O724" i="1"/>
  <c r="P724" i="1" s="1"/>
  <c r="U724" i="1" s="1"/>
  <c r="V724" i="1" s="1"/>
  <c r="O9" i="1"/>
  <c r="P9" i="1" s="1"/>
  <c r="U9" i="1" s="1"/>
  <c r="V9" i="1" s="1"/>
  <c r="O332" i="1"/>
  <c r="P332" i="1" s="1"/>
  <c r="U332" i="1" s="1"/>
  <c r="V332" i="1" s="1"/>
  <c r="O408" i="1"/>
  <c r="P408" i="1" s="1"/>
  <c r="U408" i="1" s="1"/>
  <c r="V408" i="1" s="1"/>
  <c r="O480" i="1"/>
  <c r="P480" i="1" s="1"/>
  <c r="U480" i="1" s="1"/>
  <c r="V480" i="1" s="1"/>
  <c r="O578" i="1"/>
  <c r="P578" i="1" s="1"/>
  <c r="U578" i="1" s="1"/>
  <c r="V578" i="1" s="1"/>
  <c r="O562" i="1"/>
  <c r="P562" i="1" s="1"/>
  <c r="U562" i="1" s="1"/>
  <c r="V562" i="1" s="1"/>
  <c r="O22" i="1"/>
  <c r="P22" i="1" s="1"/>
  <c r="U22" i="1" s="1"/>
  <c r="V22" i="1" s="1"/>
  <c r="O8" i="1"/>
  <c r="P8" i="1" s="1"/>
  <c r="U8" i="1" s="1"/>
  <c r="V8" i="1" s="1"/>
  <c r="O156" i="1"/>
  <c r="P156" i="1" s="1"/>
  <c r="U156" i="1" s="1"/>
  <c r="V156" i="1" s="1"/>
  <c r="P174" i="1"/>
  <c r="U174" i="1" s="1"/>
  <c r="V174" i="1" s="1"/>
  <c r="O174" i="1"/>
  <c r="O196" i="1"/>
  <c r="P196" i="1" s="1"/>
  <c r="U196" i="1" s="1"/>
  <c r="V196" i="1" s="1"/>
  <c r="O300" i="1"/>
  <c r="P300" i="1" s="1"/>
  <c r="U300" i="1" s="1"/>
  <c r="V300" i="1" s="1"/>
  <c r="O60" i="1"/>
  <c r="P60" i="1" s="1"/>
  <c r="U60" i="1" s="1"/>
  <c r="V60" i="1" s="1"/>
  <c r="O90" i="1"/>
  <c r="P90" i="1" s="1"/>
  <c r="U90" i="1" s="1"/>
  <c r="V90" i="1" s="1"/>
  <c r="O126" i="1"/>
  <c r="P126" i="1" s="1"/>
  <c r="U126" i="1" s="1"/>
  <c r="V126" i="1" s="1"/>
  <c r="O630" i="1"/>
  <c r="P630" i="1" s="1"/>
  <c r="U630" i="1" s="1"/>
  <c r="V630" i="1" s="1"/>
  <c r="O656" i="1"/>
  <c r="P656" i="1" s="1"/>
  <c r="U656" i="1" s="1"/>
  <c r="V656" i="1" s="1"/>
  <c r="O692" i="1"/>
  <c r="P692" i="1" s="1"/>
  <c r="U692" i="1" s="1"/>
  <c r="V692" i="1" s="1"/>
  <c r="O7" i="1"/>
  <c r="P7" i="1" s="1"/>
  <c r="U7" i="1" s="1"/>
  <c r="V7" i="1" s="1"/>
  <c r="O56" i="1"/>
  <c r="P56" i="1" s="1"/>
  <c r="U56" i="1" s="1"/>
  <c r="V56" i="1" s="1"/>
  <c r="O250" i="1"/>
  <c r="P250" i="1" s="1"/>
  <c r="U250" i="1" s="1"/>
  <c r="V250" i="1" s="1"/>
  <c r="O3" i="1"/>
  <c r="P3" i="1" s="1"/>
  <c r="U3" i="1" s="1"/>
  <c r="V3" i="1" s="1"/>
  <c r="O4" i="1"/>
  <c r="P4" i="1" s="1"/>
  <c r="U4" i="1" s="1"/>
  <c r="V4" i="1" s="1"/>
  <c r="O12" i="1"/>
  <c r="P12" i="1" s="1"/>
  <c r="U12" i="1" s="1"/>
  <c r="V12" i="1" s="1"/>
  <c r="O420" i="1"/>
  <c r="P420" i="1" s="1"/>
  <c r="U420" i="1" s="1"/>
  <c r="V420" i="1" s="1"/>
  <c r="O458" i="1"/>
  <c r="P458" i="1" s="1"/>
  <c r="U458" i="1" s="1"/>
  <c r="V458" i="1" s="1"/>
  <c r="O560" i="1"/>
  <c r="P560" i="1" s="1"/>
  <c r="U560" i="1" s="1"/>
  <c r="V560" i="1" s="1"/>
  <c r="O70" i="1"/>
  <c r="P70" i="1" s="1"/>
  <c r="U70" i="1" s="1"/>
  <c r="V70" i="1" s="1"/>
  <c r="O342" i="1"/>
  <c r="P342" i="1" s="1"/>
  <c r="U342" i="1" s="1"/>
  <c r="V342" i="1" s="1"/>
  <c r="O366" i="1"/>
  <c r="P366" i="1" s="1"/>
  <c r="U366" i="1" s="1"/>
  <c r="V366" i="1" s="1"/>
  <c r="O464" i="1"/>
  <c r="P464" i="1" s="1"/>
  <c r="U464" i="1" s="1"/>
  <c r="V464" i="1" s="1"/>
  <c r="O372" i="1"/>
  <c r="P372" i="1" s="1"/>
  <c r="U372" i="1" s="1"/>
  <c r="V372" i="1" s="1"/>
  <c r="O412" i="1"/>
  <c r="P412" i="1" s="1"/>
  <c r="U412" i="1" s="1"/>
  <c r="V412" i="1" s="1"/>
  <c r="O466" i="1"/>
  <c r="P466" i="1" s="1"/>
  <c r="U466" i="1" s="1"/>
  <c r="V466" i="1" s="1"/>
  <c r="P717" i="1"/>
  <c r="U717" i="1" s="1"/>
  <c r="V717" i="1" s="1"/>
  <c r="O717" i="1"/>
  <c r="O102" i="1"/>
  <c r="P102" i="1" s="1"/>
  <c r="U102" i="1" s="1"/>
  <c r="V102" i="1" s="1"/>
  <c r="O114" i="1"/>
  <c r="P114" i="1" s="1"/>
  <c r="U114" i="1" s="1"/>
  <c r="V114" i="1" s="1"/>
  <c r="O330" i="1"/>
  <c r="P330" i="1" s="1"/>
  <c r="U330" i="1" s="1"/>
  <c r="V330" i="1" s="1"/>
  <c r="O430" i="1"/>
  <c r="P430" i="1" s="1"/>
  <c r="U430" i="1" s="1"/>
  <c r="V430" i="1" s="1"/>
  <c r="O448" i="1"/>
  <c r="P448" i="1" s="1"/>
  <c r="U448" i="1" s="1"/>
  <c r="V448" i="1" s="1"/>
  <c r="O468" i="1"/>
  <c r="P468" i="1" s="1"/>
  <c r="U468" i="1" s="1"/>
  <c r="V468" i="1" s="1"/>
  <c r="O510" i="1"/>
  <c r="P510" i="1" s="1"/>
  <c r="U510" i="1" s="1"/>
  <c r="V510" i="1" s="1"/>
  <c r="O703" i="1"/>
  <c r="P703" i="1"/>
  <c r="U703" i="1" s="1"/>
  <c r="V703" i="1" s="1"/>
  <c r="O10" i="1"/>
  <c r="P10" i="1" s="1"/>
  <c r="U10" i="1" s="1"/>
  <c r="V10" i="1" s="1"/>
  <c r="O158" i="1"/>
  <c r="P158" i="1" s="1"/>
  <c r="U158" i="1" s="1"/>
  <c r="V158" i="1" s="1"/>
  <c r="O182" i="1"/>
  <c r="P182" i="1" s="1"/>
  <c r="U182" i="1" s="1"/>
  <c r="V182" i="1" s="1"/>
  <c r="O206" i="1"/>
  <c r="P206" i="1" s="1"/>
  <c r="U206" i="1" s="1"/>
  <c r="V206" i="1" s="1"/>
  <c r="O276" i="1"/>
  <c r="P276" i="1" s="1"/>
  <c r="U276" i="1" s="1"/>
  <c r="V276" i="1" s="1"/>
  <c r="O668" i="1"/>
  <c r="P668" i="1" s="1"/>
  <c r="U668" i="1" s="1"/>
  <c r="V668" i="1" s="1"/>
  <c r="O720" i="1"/>
  <c r="P720" i="1" s="1"/>
  <c r="U720" i="1" s="1"/>
  <c r="V720" i="1" s="1"/>
  <c r="R315" i="7" l="1"/>
  <c r="S155" i="7"/>
  <c r="P753" i="7"/>
  <c r="T887" i="7"/>
  <c r="T876" i="7"/>
  <c r="Q173" i="7"/>
  <c r="S804" i="7"/>
  <c r="P241" i="6"/>
  <c r="T684" i="7"/>
  <c r="R812" i="7"/>
  <c r="P240" i="7"/>
  <c r="S652" i="7"/>
  <c r="Q542" i="7"/>
  <c r="R239" i="7"/>
  <c r="T606" i="7"/>
  <c r="Q813" i="7"/>
  <c r="S936" i="7"/>
  <c r="T818" i="7"/>
  <c r="P825" i="7"/>
  <c r="R957" i="7"/>
  <c r="R835" i="7"/>
  <c r="T509" i="7"/>
  <c r="T399" i="7"/>
  <c r="S230" i="7"/>
  <c r="P903" i="7"/>
  <c r="S631" i="7"/>
  <c r="T301" i="7"/>
  <c r="S567" i="7"/>
  <c r="R721" i="7"/>
  <c r="T182" i="7"/>
  <c r="T667" i="7"/>
  <c r="S55" i="7"/>
  <c r="Q719" i="7"/>
  <c r="P233" i="7"/>
  <c r="R758" i="7"/>
  <c r="S138" i="7"/>
  <c r="T922" i="7"/>
  <c r="P746" i="7"/>
  <c r="P887" i="7"/>
  <c r="T140" i="7"/>
  <c r="R670" i="7"/>
  <c r="T648" i="7"/>
  <c r="R701" i="7"/>
  <c r="P220" i="7"/>
  <c r="S787" i="7"/>
  <c r="T630" i="7"/>
  <c r="R856" i="7"/>
  <c r="R769" i="7"/>
  <c r="R52" i="7"/>
  <c r="R854" i="7"/>
  <c r="S685" i="7"/>
  <c r="T798" i="7"/>
  <c r="S27" i="7"/>
  <c r="P443" i="7"/>
  <c r="S838" i="7"/>
  <c r="S511" i="7"/>
  <c r="S194" i="7"/>
  <c r="P482" i="7"/>
  <c r="S577" i="7"/>
  <c r="P961" i="7"/>
  <c r="T3" i="7"/>
  <c r="Q508" i="7"/>
  <c r="Q764" i="7"/>
  <c r="R11" i="7"/>
  <c r="P27" i="7"/>
  <c r="T626" i="7"/>
  <c r="T156" i="7"/>
  <c r="T807" i="7"/>
  <c r="P524" i="7"/>
  <c r="S89" i="7"/>
  <c r="P774" i="7"/>
  <c r="S894" i="7"/>
  <c r="R677" i="7"/>
  <c r="T592" i="7"/>
  <c r="Q168" i="7"/>
  <c r="Q776" i="7"/>
  <c r="T403" i="7"/>
  <c r="T656" i="7"/>
  <c r="P515" i="7"/>
  <c r="P24" i="7"/>
  <c r="P166" i="7"/>
  <c r="S769" i="7"/>
  <c r="Q25" i="7"/>
  <c r="P621" i="7"/>
  <c r="P198" i="6"/>
  <c r="Q300" i="7"/>
  <c r="Q433" i="7"/>
  <c r="R602" i="7"/>
  <c r="T517" i="7"/>
  <c r="P186" i="7"/>
  <c r="S939" i="7"/>
  <c r="S571" i="7"/>
  <c r="T677" i="7"/>
  <c r="T973" i="7"/>
  <c r="T466" i="7"/>
  <c r="T173" i="7"/>
  <c r="P635" i="7"/>
  <c r="P932" i="7"/>
  <c r="S214" i="7"/>
  <c r="S52" i="7"/>
  <c r="T960" i="7"/>
  <c r="P817" i="7"/>
  <c r="P52" i="7"/>
  <c r="T834" i="7"/>
  <c r="T229" i="7"/>
  <c r="T935" i="7"/>
  <c r="T10" i="7"/>
  <c r="T820" i="7"/>
  <c r="R645" i="7"/>
  <c r="Q753" i="7"/>
  <c r="Q911" i="7"/>
  <c r="R772" i="7"/>
  <c r="P415" i="7"/>
  <c r="P7" i="7"/>
  <c r="R855" i="7"/>
  <c r="P745" i="7"/>
  <c r="P107" i="7"/>
  <c r="R850" i="7"/>
  <c r="P879" i="7"/>
  <c r="Q389" i="7"/>
  <c r="S142" i="7"/>
  <c r="P846" i="7"/>
  <c r="Q178" i="7"/>
  <c r="S738" i="7"/>
  <c r="Q620" i="7"/>
  <c r="T859" i="7"/>
  <c r="P240" i="6"/>
  <c r="Q973" i="7"/>
  <c r="R54" i="7"/>
  <c r="T948" i="7"/>
  <c r="R605" i="7"/>
  <c r="S692" i="7"/>
  <c r="S832" i="7"/>
  <c r="S630" i="7"/>
  <c r="S206" i="7"/>
  <c r="Q3" i="7"/>
  <c r="R513" i="7"/>
  <c r="P919" i="7"/>
  <c r="T934" i="7"/>
  <c r="T205" i="7"/>
  <c r="Q639" i="7"/>
  <c r="T347" i="7"/>
  <c r="S241" i="7"/>
  <c r="R653" i="7"/>
  <c r="T516" i="7"/>
  <c r="R82" i="7"/>
  <c r="P194" i="7"/>
  <c r="Q969" i="7"/>
  <c r="Q737" i="7"/>
  <c r="Q279" i="7"/>
  <c r="R429" i="7"/>
  <c r="T645" i="7"/>
  <c r="T225" i="7"/>
  <c r="P901" i="7"/>
  <c r="P948" i="7"/>
  <c r="T503" i="7"/>
  <c r="S711" i="7"/>
  <c r="T13" i="7"/>
  <c r="P23" i="7"/>
  <c r="Q878" i="7"/>
  <c r="R128" i="6"/>
  <c r="S157" i="7"/>
  <c r="Q448" i="7"/>
  <c r="Q676" i="7"/>
  <c r="R415" i="7"/>
  <c r="Q851" i="7"/>
  <c r="Q960" i="7"/>
  <c r="P464" i="7"/>
  <c r="P969" i="7"/>
  <c r="P11" i="7"/>
  <c r="Q916" i="7"/>
  <c r="S372" i="7"/>
  <c r="P239" i="7"/>
  <c r="R843" i="7"/>
  <c r="Q114" i="7"/>
  <c r="Q257" i="7"/>
  <c r="R362" i="7"/>
  <c r="P772" i="7"/>
  <c r="P206" i="7"/>
  <c r="R292" i="7"/>
  <c r="S616" i="7"/>
  <c r="S900" i="7"/>
  <c r="T189" i="7"/>
  <c r="T442" i="7"/>
  <c r="Q906" i="7"/>
  <c r="T27" i="7"/>
  <c r="Q899" i="7"/>
  <c r="Q224" i="7"/>
  <c r="T872" i="7"/>
  <c r="Q655" i="7"/>
  <c r="T641" i="7"/>
  <c r="T224" i="7"/>
  <c r="R60" i="7"/>
  <c r="S181" i="7"/>
  <c r="R562" i="7"/>
  <c r="Q846" i="7"/>
  <c r="P196" i="7"/>
  <c r="T241" i="7"/>
  <c r="R503" i="7"/>
  <c r="T89" i="7"/>
  <c r="R804" i="7"/>
  <c r="P820" i="7"/>
  <c r="R453" i="7"/>
  <c r="S166" i="7"/>
  <c r="Q157" i="7"/>
  <c r="T955" i="7"/>
  <c r="R241" i="6"/>
  <c r="T128" i="7"/>
  <c r="Q963" i="7"/>
  <c r="R919" i="7"/>
  <c r="T666" i="7"/>
  <c r="T236" i="7"/>
  <c r="R186" i="7"/>
  <c r="R926" i="7"/>
  <c r="R783" i="7"/>
  <c r="Q19" i="7"/>
  <c r="T655" i="7"/>
  <c r="S240" i="6"/>
  <c r="Q363" i="7"/>
  <c r="Q90" i="7"/>
  <c r="R974" i="7"/>
  <c r="Q232" i="7"/>
  <c r="T214" i="7"/>
  <c r="R917" i="7"/>
  <c r="T480" i="7"/>
  <c r="Q167" i="7"/>
  <c r="T19" i="7"/>
  <c r="T957" i="7"/>
  <c r="S817" i="7"/>
  <c r="Q581" i="7"/>
  <c r="Q10" i="7"/>
  <c r="Q188" i="7"/>
  <c r="T239" i="6"/>
  <c r="S611" i="7"/>
  <c r="P883" i="7"/>
  <c r="Q516" i="7"/>
  <c r="S753" i="7"/>
  <c r="P173" i="7"/>
  <c r="Q855" i="7"/>
  <c r="T362" i="7"/>
  <c r="P643" i="7"/>
  <c r="R22" i="7"/>
  <c r="P720" i="7"/>
  <c r="P214" i="7"/>
  <c r="P897" i="7"/>
  <c r="P387" i="7"/>
  <c r="R329" i="7"/>
  <c r="Q684" i="7"/>
  <c r="P458" i="7"/>
  <c r="P4" i="7"/>
  <c r="R820" i="7"/>
  <c r="Q974" i="7"/>
  <c r="Q480" i="7"/>
  <c r="S242" i="6"/>
  <c r="P692" i="7"/>
  <c r="P531" i="7"/>
  <c r="R62" i="7"/>
  <c r="T821" i="7"/>
  <c r="Q627" i="7"/>
  <c r="Q560" i="7"/>
  <c r="Q519" i="7"/>
  <c r="R240" i="6"/>
  <c r="P14" i="7"/>
  <c r="T152" i="7"/>
  <c r="T181" i="7"/>
  <c r="P973" i="7"/>
  <c r="R719" i="7"/>
  <c r="P834" i="7"/>
  <c r="T566" i="7"/>
  <c r="S128" i="6"/>
  <c r="S671" i="7"/>
  <c r="R631" i="7"/>
  <c r="Q70" i="7"/>
  <c r="P651" i="7"/>
  <c r="T54" i="7"/>
  <c r="S878" i="7"/>
  <c r="T556" i="7"/>
  <c r="T936" i="7"/>
  <c r="Q229" i="7"/>
  <c r="Q44" i="7"/>
  <c r="T90" i="7"/>
  <c r="S68" i="7"/>
  <c r="Q873" i="7"/>
  <c r="S252" i="7"/>
  <c r="S158" i="7"/>
  <c r="R657" i="7"/>
  <c r="T643" i="7"/>
  <c r="T895" i="7"/>
  <c r="P512" i="7"/>
  <c r="R413" i="7"/>
  <c r="R559" i="7"/>
  <c r="T618" i="7"/>
  <c r="R236" i="7"/>
  <c r="S223" i="7"/>
  <c r="S479" i="7"/>
  <c r="S734" i="7"/>
  <c r="P64" i="7"/>
  <c r="R153" i="7"/>
  <c r="S542" i="7"/>
  <c r="S902" i="7"/>
  <c r="R420" i="7"/>
  <c r="T23" i="7"/>
  <c r="T101" i="7"/>
  <c r="R223" i="7"/>
  <c r="Q562" i="7"/>
  <c r="S60" i="7"/>
  <c r="P61" i="7"/>
  <c r="Q856" i="7"/>
  <c r="P479" i="7"/>
  <c r="S666" i="7"/>
  <c r="S452" i="7"/>
  <c r="Q458" i="7"/>
  <c r="S861" i="7"/>
  <c r="P831" i="7"/>
  <c r="S651" i="7"/>
  <c r="T363" i="7"/>
  <c r="Q843" i="7"/>
  <c r="P15" i="7"/>
  <c r="T241" i="6"/>
  <c r="T879" i="7"/>
  <c r="Q919" i="7"/>
  <c r="Q718" i="7"/>
  <c r="S908" i="7"/>
  <c r="Q234" i="7"/>
  <c r="S65" i="7"/>
  <c r="R821" i="7"/>
  <c r="S895" i="7"/>
  <c r="Q151" i="7"/>
  <c r="P62" i="7"/>
  <c r="T808" i="7"/>
  <c r="Q193" i="7"/>
  <c r="R971" i="7"/>
  <c r="T406" i="7"/>
  <c r="R833" i="7"/>
  <c r="T635" i="7"/>
  <c r="P215" i="7"/>
  <c r="R99" i="7"/>
  <c r="Q537" i="7"/>
  <c r="Q941" i="7"/>
  <c r="T213" i="7"/>
  <c r="Q563" i="7"/>
  <c r="R6" i="7"/>
  <c r="T578" i="7"/>
  <c r="Q11" i="7"/>
  <c r="T20" i="7"/>
  <c r="T250" i="7"/>
  <c r="S973" i="7"/>
  <c r="R239" i="6"/>
  <c r="P507" i="7"/>
  <c r="T168" i="7"/>
  <c r="S653" i="7"/>
  <c r="P174" i="7"/>
  <c r="R167" i="7"/>
  <c r="Q128" i="7"/>
  <c r="P556" i="7"/>
  <c r="Q455" i="7"/>
  <c r="S225" i="7"/>
  <c r="S298" i="7"/>
  <c r="Q453" i="7"/>
  <c r="T507" i="7"/>
  <c r="R611" i="7"/>
  <c r="T124" i="7"/>
  <c r="R448" i="7"/>
  <c r="R80" i="7"/>
  <c r="S643" i="7"/>
  <c r="T620" i="7"/>
  <c r="S161" i="7"/>
  <c r="R894" i="7"/>
  <c r="Q240" i="6"/>
  <c r="T407" i="7"/>
  <c r="P56" i="7"/>
  <c r="Q818" i="7"/>
  <c r="S186" i="7"/>
  <c r="R514" i="7"/>
  <c r="S304" i="7"/>
  <c r="P872" i="7"/>
  <c r="R65" i="7"/>
  <c r="Q652" i="7"/>
  <c r="T297" i="7"/>
  <c r="R746" i="7"/>
  <c r="T215" i="7"/>
  <c r="S727" i="7"/>
  <c r="R126" i="7"/>
  <c r="R72" i="7"/>
  <c r="T652" i="7"/>
  <c r="T612" i="7"/>
  <c r="Q242" i="6"/>
  <c r="P560" i="7"/>
  <c r="S703" i="7"/>
  <c r="P447" i="7"/>
  <c r="S834" i="7"/>
  <c r="T963" i="7"/>
  <c r="P434" i="7"/>
  <c r="Q583" i="7"/>
  <c r="S719" i="7"/>
  <c r="R229" i="7"/>
  <c r="S856" i="7"/>
  <c r="P675" i="7"/>
  <c r="Q198" i="7"/>
  <c r="P652" i="7"/>
  <c r="S695" i="7"/>
  <c r="S971" i="7"/>
  <c r="T525" i="7"/>
  <c r="Q890" i="7"/>
  <c r="T759" i="7"/>
  <c r="S129" i="6"/>
  <c r="P187" i="7"/>
  <c r="Q935" i="7"/>
  <c r="Q741" i="7"/>
  <c r="S292" i="7"/>
  <c r="Q407" i="7"/>
  <c r="R364" i="7"/>
  <c r="Q745" i="7"/>
  <c r="S758" i="7"/>
  <c r="P8" i="7"/>
  <c r="S477" i="7"/>
  <c r="S399" i="7"/>
  <c r="R902" i="7"/>
  <c r="R112" i="7"/>
  <c r="P804" i="7"/>
  <c r="Q406" i="7"/>
  <c r="T701" i="7"/>
  <c r="P389" i="7"/>
  <c r="S174" i="7"/>
  <c r="R949" i="7"/>
  <c r="P880" i="7"/>
  <c r="Q131" i="7"/>
  <c r="P408" i="7"/>
  <c r="P239" i="6"/>
  <c r="Q817" i="7"/>
  <c r="R242" i="7"/>
  <c r="S948" i="7"/>
  <c r="Q412" i="7"/>
  <c r="Q669" i="7"/>
  <c r="Q219" i="7"/>
  <c r="R443" i="7"/>
  <c r="P632" i="7"/>
  <c r="P759" i="7"/>
  <c r="S922" i="7"/>
  <c r="T167" i="7"/>
  <c r="P216" i="7"/>
  <c r="R838" i="7"/>
  <c r="T861" i="7"/>
  <c r="P141" i="7"/>
  <c r="S509" i="7"/>
  <c r="T908" i="7"/>
  <c r="R909" i="7"/>
  <c r="Q475" i="7"/>
  <c r="Q240" i="7"/>
  <c r="S800" i="7"/>
  <c r="S562" i="7"/>
  <c r="T866" i="7"/>
  <c r="T128" i="6"/>
  <c r="T454" i="7"/>
  <c r="T331" i="7"/>
  <c r="T884" i="7"/>
  <c r="T737" i="7"/>
  <c r="T829" i="7"/>
  <c r="T519" i="7"/>
  <c r="T80" i="7"/>
  <c r="S82" i="7"/>
  <c r="R905" i="7"/>
  <c r="P721" i="7"/>
  <c r="Q556" i="7"/>
  <c r="P101" i="7"/>
  <c r="P851" i="7"/>
  <c r="R832" i="7"/>
  <c r="T304" i="7"/>
  <c r="P310" i="7"/>
  <c r="Q659" i="7"/>
  <c r="S667" i="7"/>
  <c r="T515" i="7"/>
  <c r="S615" i="7"/>
  <c r="T464" i="7"/>
  <c r="Q894" i="7"/>
  <c r="R610" i="7"/>
  <c r="T329" i="7"/>
  <c r="P60" i="7"/>
  <c r="P906" i="7"/>
  <c r="T812" i="7"/>
  <c r="T681" i="7"/>
  <c r="P242" i="7"/>
  <c r="T724" i="7"/>
  <c r="R901" i="7"/>
  <c r="R7" i="7"/>
  <c r="R225" i="7"/>
  <c r="Q901" i="7"/>
  <c r="R639" i="7"/>
  <c r="Q936" i="7"/>
  <c r="Q102" i="7"/>
  <c r="T695" i="7"/>
  <c r="R944" i="7"/>
  <c r="T831" i="7"/>
  <c r="P677" i="7"/>
  <c r="R829" i="7"/>
  <c r="T240" i="6"/>
  <c r="T804" i="7"/>
  <c r="R558" i="7"/>
  <c r="T548" i="7"/>
  <c r="P114" i="7"/>
  <c r="T218" i="7"/>
  <c r="T800" i="7"/>
  <c r="T155" i="7"/>
  <c r="P80" i="7"/>
  <c r="R479" i="7"/>
  <c r="R131" i="7"/>
  <c r="R190" i="7"/>
  <c r="T216" i="7"/>
  <c r="P628" i="7"/>
  <c r="P367" i="7"/>
  <c r="P741" i="7"/>
  <c r="Q155" i="7"/>
  <c r="Q788" i="7"/>
  <c r="Q443" i="7"/>
  <c r="P481" i="7"/>
  <c r="T453" i="7"/>
  <c r="S670" i="7"/>
  <c r="R734" i="7"/>
  <c r="S684" i="7"/>
  <c r="Q654" i="7"/>
  <c r="P950" i="7"/>
  <c r="Q606" i="7"/>
  <c r="T226" i="7"/>
  <c r="R220" i="7"/>
  <c r="Q198" i="6"/>
  <c r="R878" i="7"/>
  <c r="S825" i="7"/>
  <c r="T227" i="7"/>
  <c r="Q447" i="7"/>
  <c r="R950" i="7"/>
  <c r="T803" i="7"/>
  <c r="T177" i="7"/>
  <c r="S189" i="7"/>
  <c r="P615" i="7"/>
  <c r="S215" i="7"/>
  <c r="P330" i="7"/>
  <c r="P873" i="7"/>
  <c r="S803" i="7"/>
  <c r="P307" i="7"/>
  <c r="S910" i="7"/>
  <c r="P442" i="7"/>
  <c r="T776" i="7"/>
  <c r="P610" i="7"/>
  <c r="R761" i="7"/>
  <c r="P558" i="7"/>
  <c r="T890" i="7"/>
  <c r="S675" i="7"/>
  <c r="S657" i="7"/>
  <c r="P703" i="7"/>
  <c r="T24" i="7"/>
  <c r="S226" i="7"/>
  <c r="T352" i="7"/>
  <c r="Q466" i="7"/>
  <c r="R737" i="7"/>
  <c r="T232" i="7"/>
  <c r="Q109" i="7"/>
  <c r="T447" i="7"/>
  <c r="R933" i="7"/>
  <c r="R601" i="7"/>
  <c r="P949" i="7"/>
  <c r="S9" i="7"/>
  <c r="R908" i="7"/>
  <c r="S331" i="7"/>
  <c r="S873" i="7"/>
  <c r="Q909" i="7"/>
  <c r="T855" i="7"/>
  <c r="Q298" i="7"/>
  <c r="R960" i="7"/>
  <c r="S239" i="6"/>
  <c r="T367" i="7"/>
  <c r="T240" i="7"/>
  <c r="T917" i="7"/>
  <c r="Q617" i="7"/>
  <c r="Q6" i="7"/>
  <c r="Q46" i="7"/>
  <c r="T616" i="7"/>
  <c r="Q558" i="7"/>
  <c r="S512" i="7"/>
  <c r="S442" i="7"/>
  <c r="T56" i="7"/>
  <c r="R724" i="7"/>
  <c r="R198" i="6"/>
  <c r="P722" i="7"/>
  <c r="S741" i="7"/>
  <c r="S859" i="7"/>
  <c r="T718" i="7"/>
  <c r="P601" i="7"/>
  <c r="T300" i="7"/>
  <c r="Q907" i="7"/>
  <c r="P646" i="7"/>
  <c r="Q592" i="7"/>
  <c r="P654" i="7"/>
  <c r="P876" i="7"/>
  <c r="Q883" i="7"/>
  <c r="R573" i="7"/>
  <c r="P517" i="7"/>
  <c r="Q761" i="7"/>
  <c r="R232" i="7"/>
  <c r="Q582" i="7"/>
  <c r="Q812" i="7"/>
  <c r="T654" i="7"/>
  <c r="P573" i="7"/>
  <c r="P50" i="7"/>
  <c r="T631" i="7"/>
  <c r="Q711" i="7"/>
  <c r="T719" i="7"/>
  <c r="S300" i="7"/>
  <c r="R676" i="7"/>
  <c r="S428" i="7"/>
  <c r="P854" i="7"/>
  <c r="R188" i="7"/>
  <c r="T129" i="6"/>
  <c r="P583" i="7"/>
  <c r="R907" i="7"/>
  <c r="P234" i="7"/>
  <c r="S506" i="7"/>
  <c r="S358" i="7"/>
  <c r="Q879" i="7"/>
  <c r="R182" i="7"/>
  <c r="R963" i="7"/>
  <c r="Q82" i="7"/>
  <c r="T746" i="7"/>
  <c r="Q220" i="7"/>
  <c r="Q258" i="7"/>
  <c r="S798" i="7"/>
  <c r="Q643" i="7"/>
  <c r="P70" i="7"/>
  <c r="R114" i="7"/>
  <c r="P910" i="7"/>
  <c r="P671" i="7"/>
  <c r="S131" i="7"/>
  <c r="Q949" i="7"/>
  <c r="R846" i="7"/>
  <c r="P129" i="6"/>
  <c r="P204" i="7"/>
  <c r="P850" i="7"/>
  <c r="R297" i="7"/>
  <c r="S655" i="7"/>
  <c r="Q667" i="7"/>
  <c r="T52" i="7"/>
  <c r="Q513" i="7"/>
  <c r="S510" i="7"/>
  <c r="P751" i="7"/>
  <c r="S783" i="7"/>
  <c r="T413" i="7"/>
  <c r="R848" i="7"/>
  <c r="S513" i="7"/>
  <c r="R580" i="7"/>
  <c r="R509" i="7"/>
  <c r="R129" i="6"/>
  <c r="P223" i="7"/>
  <c r="R866" i="7"/>
  <c r="Q701" i="7"/>
  <c r="P669" i="7"/>
  <c r="R939" i="7"/>
  <c r="Q241" i="7"/>
  <c r="R166" i="7"/>
  <c r="T880" i="7"/>
  <c r="S20" i="7"/>
  <c r="P580" i="7"/>
  <c r="S10" i="7"/>
  <c r="T720" i="7"/>
  <c r="S718" i="7"/>
  <c r="P547" i="7"/>
  <c r="P917" i="7"/>
  <c r="P627" i="7"/>
  <c r="R671" i="7"/>
  <c r="R158" i="7"/>
  <c r="S185" i="7"/>
  <c r="P413" i="7"/>
  <c r="S721" i="7"/>
  <c r="Q65" i="7"/>
  <c r="P676" i="7"/>
  <c r="R250" i="7"/>
  <c r="Q239" i="6"/>
  <c r="R403" i="7"/>
  <c r="T522" i="7"/>
  <c r="Q153" i="7"/>
  <c r="R718" i="7"/>
  <c r="R916" i="7"/>
  <c r="R107" i="7"/>
  <c r="T364" i="7"/>
  <c r="Q129" i="6"/>
  <c r="T493" i="7"/>
  <c r="P243" i="7"/>
  <c r="T112" i="7"/>
  <c r="Q932" i="7"/>
  <c r="R442" i="7"/>
  <c r="S901" i="7"/>
  <c r="S184" i="7"/>
  <c r="Q342" i="7"/>
  <c r="R788" i="7"/>
  <c r="P542" i="7"/>
  <c r="T198" i="6"/>
  <c r="S578" i="7"/>
  <c r="Q140" i="7"/>
  <c r="T738" i="7"/>
  <c r="T482" i="7"/>
  <c r="R753" i="7"/>
  <c r="R189" i="7"/>
  <c r="S15" i="7"/>
  <c r="S285" i="7"/>
  <c r="R293" i="7"/>
  <c r="P112" i="7"/>
  <c r="Q507" i="7"/>
  <c r="R330" i="7"/>
  <c r="Q307" i="7"/>
  <c r="R384" i="7"/>
  <c r="P285" i="7"/>
  <c r="P685" i="7"/>
  <c r="R61" i="7"/>
  <c r="P90" i="7"/>
  <c r="T813" i="7"/>
  <c r="S458" i="7"/>
  <c r="P900" i="7"/>
  <c r="Q835" i="7"/>
  <c r="R233" i="7"/>
  <c r="T242" i="6"/>
  <c r="T636" i="7"/>
  <c r="S390" i="7"/>
  <c r="Q430" i="7"/>
  <c r="T106" i="7"/>
  <c r="P782" i="7"/>
  <c r="T510" i="7"/>
  <c r="R808" i="7"/>
  <c r="S745" i="7"/>
  <c r="P477" i="7"/>
  <c r="T138" i="7"/>
  <c r="R366" i="7"/>
  <c r="S842" i="7"/>
  <c r="Q372" i="7"/>
  <c r="P448" i="7"/>
  <c r="T178" i="7"/>
  <c r="R655" i="7"/>
  <c r="R910" i="7"/>
  <c r="P452" i="7"/>
  <c r="Q68" i="7"/>
  <c r="R932" i="7"/>
  <c r="P514" i="7"/>
  <c r="R231" i="7"/>
  <c r="Q848" i="7"/>
  <c r="S618" i="7"/>
  <c r="P899" i="7"/>
  <c r="S366" i="7"/>
  <c r="S656" i="7"/>
  <c r="S935" i="7"/>
  <c r="P242" i="6"/>
  <c r="S107" i="7"/>
  <c r="T276" i="7"/>
  <c r="S522" i="7"/>
  <c r="S969" i="7"/>
  <c r="R88" i="7"/>
  <c r="T184" i="7"/>
  <c r="S7" i="7"/>
  <c r="R661" i="7"/>
  <c r="Q415" i="7"/>
  <c r="R617" i="7"/>
  <c r="R178" i="7"/>
  <c r="T772" i="7"/>
  <c r="T9" i="7"/>
  <c r="P228" i="7"/>
  <c r="S101" i="7"/>
  <c r="S605" i="7"/>
  <c r="S569" i="7"/>
  <c r="R759" i="7"/>
  <c r="S455" i="7"/>
  <c r="Q746" i="7"/>
  <c r="S310" i="7"/>
  <c r="S276" i="7"/>
  <c r="R519" i="7"/>
  <c r="R836" i="7"/>
  <c r="S835" i="7"/>
  <c r="P329" i="7"/>
  <c r="Q657" i="7"/>
  <c r="T907" i="7"/>
  <c r="Q934" i="7"/>
  <c r="P937" i="7"/>
  <c r="R129" i="7"/>
  <c r="Q330" i="7"/>
  <c r="S866" i="7"/>
  <c r="Q358" i="7"/>
  <c r="Q692" i="7"/>
  <c r="P681" i="7"/>
  <c r="T157" i="7"/>
  <c r="P205" i="7"/>
  <c r="S661" i="7"/>
  <c r="R636" i="7"/>
  <c r="S907" i="7"/>
  <c r="Q15" i="7"/>
  <c r="P342" i="7"/>
  <c r="P622" i="7"/>
  <c r="Q184" i="7"/>
  <c r="P905" i="7"/>
  <c r="R583" i="7"/>
  <c r="T190" i="7"/>
  <c r="P734" i="7"/>
  <c r="P616" i="7"/>
  <c r="R632" i="7"/>
  <c r="Q625" i="7"/>
  <c r="S177" i="7"/>
  <c r="Q285" i="7"/>
  <c r="R174" i="7"/>
  <c r="P172" i="7"/>
  <c r="S140" i="7"/>
  <c r="R475" i="7"/>
  <c r="T921" i="7"/>
  <c r="P225" i="7"/>
  <c r="S632" i="7"/>
  <c r="S855" i="7"/>
  <c r="Q618" i="7"/>
  <c r="S81" i="7"/>
  <c r="T711" i="7"/>
  <c r="R774" i="7"/>
  <c r="S876" i="7"/>
  <c r="R872" i="7"/>
  <c r="R252" i="7"/>
  <c r="R204" i="7"/>
  <c r="Q181" i="7"/>
  <c r="T734" i="7"/>
  <c r="T123" i="7"/>
  <c r="P884" i="7"/>
  <c r="T373" i="7"/>
  <c r="S294" i="7"/>
  <c r="T158" i="7"/>
  <c r="Q421" i="7"/>
  <c r="T841" i="7"/>
  <c r="R242" i="6"/>
  <c r="T933" i="7"/>
  <c r="S635" i="7"/>
  <c r="S812" i="7"/>
  <c r="S846" i="7"/>
  <c r="Q758" i="7"/>
  <c r="Q241" i="6"/>
  <c r="T389" i="7"/>
  <c r="T559" i="7"/>
  <c r="Q807" i="7"/>
  <c r="Q578" i="7"/>
  <c r="T902" i="7"/>
  <c r="P6" i="7"/>
  <c r="R861" i="7"/>
  <c r="R619" i="7"/>
  <c r="T685" i="7"/>
  <c r="R564" i="7"/>
  <c r="T66" i="7"/>
  <c r="R64" i="7"/>
  <c r="T883" i="7"/>
  <c r="S19" i="7"/>
  <c r="Q8" i="7"/>
  <c r="S850" i="7"/>
  <c r="R834" i="7"/>
  <c r="T257" i="7"/>
  <c r="P911" i="7"/>
  <c r="Q656" i="7"/>
  <c r="S676" i="7"/>
  <c r="Q861" i="7"/>
  <c r="R566" i="7"/>
  <c r="S751" i="7"/>
  <c r="T850" i="7"/>
  <c r="R141" i="7"/>
  <c r="P508" i="7"/>
  <c r="Q522" i="7"/>
  <c r="P859" i="7"/>
  <c r="S451" i="7"/>
  <c r="P808" i="7"/>
  <c r="S482" i="7"/>
  <c r="R921" i="7"/>
  <c r="Q2" i="7"/>
  <c r="P636" i="7"/>
  <c r="T506" i="7"/>
  <c r="R342" i="7"/>
  <c r="T475" i="7"/>
  <c r="P44" i="7"/>
  <c r="P419" i="7"/>
  <c r="Q479" i="7"/>
  <c r="P249" i="7"/>
  <c r="S903" i="7"/>
  <c r="R776" i="7"/>
  <c r="S525" i="7"/>
  <c r="S72" i="7"/>
  <c r="P193" i="7"/>
  <c r="S854" i="7"/>
  <c r="T547" i="7"/>
  <c r="S890" i="7"/>
  <c r="T723" i="7"/>
  <c r="Q408" i="7"/>
  <c r="R842" i="7"/>
  <c r="R198" i="7"/>
  <c r="P503" i="7"/>
  <c r="R612" i="7"/>
  <c r="Q831" i="7"/>
  <c r="T153" i="7"/>
  <c r="R727" i="7"/>
  <c r="Q218" i="7"/>
  <c r="P577" i="7"/>
  <c r="T421" i="7"/>
  <c r="T941" i="7"/>
  <c r="P276" i="7"/>
  <c r="S906" i="7"/>
  <c r="S836" i="7"/>
  <c r="T387" i="7"/>
  <c r="Q128" i="6"/>
  <c r="P537" i="7"/>
  <c r="R516" i="7"/>
  <c r="S329" i="7"/>
  <c r="S102" i="7"/>
  <c r="T521" i="7"/>
  <c r="Q294" i="7"/>
  <c r="T217" i="7"/>
  <c r="R969" i="7"/>
  <c r="S774" i="7"/>
  <c r="R654" i="7"/>
  <c r="P366" i="7"/>
  <c r="Q944" i="7"/>
  <c r="R650" i="7"/>
  <c r="Q636" i="7"/>
  <c r="R113" i="7"/>
  <c r="P926" i="7"/>
  <c r="P352" i="7"/>
  <c r="T542" i="7"/>
  <c r="R14" i="7"/>
  <c r="S788" i="7"/>
  <c r="S231" i="7"/>
  <c r="P161" i="7"/>
  <c r="Q615" i="7"/>
  <c r="P902" i="7"/>
  <c r="T481" i="7"/>
  <c r="R181" i="7"/>
  <c r="P213" i="7"/>
  <c r="Q783" i="7"/>
  <c r="S198" i="6"/>
  <c r="P384" i="7"/>
  <c r="T842" i="7"/>
  <c r="Q876" i="7"/>
  <c r="T187" i="7"/>
  <c r="P974" i="7"/>
  <c r="R421" i="7"/>
  <c r="P944" i="7"/>
  <c r="T390" i="7"/>
  <c r="Q214" i="7"/>
  <c r="T670" i="7"/>
  <c r="S430" i="7"/>
  <c r="Q217" i="7"/>
  <c r="T622" i="7"/>
  <c r="Q961" i="7"/>
  <c r="P653" i="7"/>
  <c r="S503" i="7"/>
  <c r="T279" i="7"/>
  <c r="Q113" i="7"/>
  <c r="R480" i="7"/>
  <c r="Q236" i="7"/>
  <c r="Q937" i="7"/>
  <c r="R19" i="7"/>
  <c r="T769" i="7"/>
  <c r="Q641" i="7"/>
  <c r="Q50" i="7"/>
  <c r="Q452" i="7"/>
  <c r="S917" i="7"/>
  <c r="S2" i="7"/>
  <c r="S421" i="7"/>
  <c r="S241" i="6"/>
  <c r="Q677" i="7"/>
  <c r="Q759" i="7"/>
  <c r="Q243" i="7"/>
  <c r="Q304" i="7"/>
  <c r="P659" i="7"/>
  <c r="R128" i="7"/>
  <c r="Q670" i="7"/>
  <c r="T605" i="7"/>
  <c r="Q564" i="7"/>
  <c r="S919" i="7"/>
  <c r="R408" i="7"/>
  <c r="Q619" i="7"/>
  <c r="T767" i="7"/>
  <c r="Q872" i="7"/>
  <c r="Q887" i="7"/>
  <c r="T722" i="7"/>
  <c r="R646" i="7"/>
  <c r="P88" i="7"/>
  <c r="R618" i="7"/>
  <c r="Q635" i="7"/>
  <c r="Q666" i="7"/>
  <c r="T434" i="7"/>
  <c r="S926" i="7"/>
  <c r="R524" i="7"/>
  <c r="Q511" i="7"/>
  <c r="P767" i="7"/>
  <c r="P833" i="7"/>
  <c r="T836" i="7"/>
  <c r="T764" i="7"/>
  <c r="P449" i="7"/>
  <c r="Q20" i="7"/>
  <c r="S531" i="7"/>
  <c r="S514" i="7"/>
  <c r="S609" i="7"/>
  <c r="T950" i="7"/>
  <c r="Q51" i="7"/>
  <c r="Q571" i="7"/>
  <c r="S851" i="7"/>
  <c r="P231" i="7"/>
  <c r="S419" i="7"/>
  <c r="R142" i="7"/>
  <c r="Q842" i="7"/>
  <c r="P661" i="7"/>
  <c r="P420" i="7"/>
  <c r="T661" i="7"/>
  <c r="R656" i="7"/>
  <c r="T832" i="7"/>
  <c r="P99" i="7"/>
  <c r="S224" i="7"/>
  <c r="S813" i="7"/>
  <c r="Q301" i="7"/>
  <c r="R51" i="7"/>
  <c r="R458" i="7"/>
  <c r="S628" i="7"/>
  <c r="T947" i="7"/>
  <c r="S23" i="7"/>
  <c r="Q158" i="7"/>
  <c r="S507" i="7"/>
  <c r="Q206" i="7"/>
  <c r="P54" i="7"/>
  <c r="Q510" i="7"/>
  <c r="S342" i="7"/>
  <c r="Q106" i="7"/>
  <c r="P298" i="7"/>
  <c r="Q866" i="7"/>
  <c r="S232" i="7"/>
  <c r="S560" i="7"/>
  <c r="S622" i="7"/>
  <c r="P648" i="7"/>
  <c r="R563" i="7"/>
  <c r="T274" i="7"/>
  <c r="P939" i="7"/>
  <c r="S564" i="7"/>
  <c r="T419" i="7"/>
  <c r="R234" i="7"/>
  <c r="P46" i="7"/>
  <c r="R187" i="7"/>
  <c r="P10" i="7"/>
  <c r="T910" i="7"/>
  <c r="P374" i="7"/>
  <c r="S8" i="7"/>
  <c r="P761" i="7"/>
  <c r="S190" i="7"/>
  <c r="P773" i="7"/>
  <c r="P451" i="7"/>
  <c r="R358" i="7"/>
  <c r="S909" i="7"/>
  <c r="T61" i="7"/>
  <c r="R890" i="7"/>
  <c r="T617" i="7"/>
  <c r="S648" i="7"/>
  <c r="P510" i="7"/>
  <c r="S62" i="7"/>
  <c r="T709" i="7"/>
  <c r="P168" i="7"/>
  <c r="P294" i="7"/>
  <c r="P428" i="7"/>
  <c r="T920" i="7"/>
  <c r="T761" i="7"/>
  <c r="R493" i="7"/>
  <c r="R434" i="7"/>
  <c r="Q13" i="7"/>
  <c r="Q449" i="7"/>
  <c r="T774" i="7"/>
  <c r="P142" i="7"/>
  <c r="Q723" i="7"/>
  <c r="Q531" i="7"/>
  <c r="S627" i="7"/>
  <c r="P650" i="7"/>
  <c r="R371" i="7"/>
  <c r="S974" i="7"/>
  <c r="Q429" i="7"/>
  <c r="R764" i="7"/>
  <c r="S247" i="7"/>
  <c r="Q727" i="7"/>
  <c r="Q512" i="7"/>
  <c r="R521" i="7"/>
  <c r="Q841" i="7"/>
  <c r="T107" i="7"/>
  <c r="P433" i="7"/>
  <c r="Q772" i="7"/>
  <c r="R89" i="7"/>
  <c r="T223" i="7"/>
  <c r="P711" i="7"/>
  <c r="P301" i="7"/>
  <c r="Q399" i="7"/>
  <c r="S448" i="7"/>
  <c r="S955" i="7"/>
  <c r="T358" i="7"/>
  <c r="P279" i="7"/>
  <c r="Q61" i="7"/>
  <c r="T252" i="7"/>
  <c r="P9" i="7"/>
  <c r="S296" i="7"/>
  <c r="P102" i="7"/>
  <c r="R851" i="7"/>
  <c r="S723" i="7"/>
  <c r="R557" i="7"/>
  <c r="Q24" i="7"/>
  <c r="S681" i="7"/>
  <c r="S883" i="7"/>
  <c r="R817" i="7"/>
  <c r="Q782" i="7"/>
  <c r="R922" i="7"/>
  <c r="R669" i="7"/>
  <c r="R578" i="7"/>
  <c r="T580" i="7"/>
  <c r="R875" i="7"/>
  <c r="R363" i="7"/>
  <c r="T342" i="7"/>
  <c r="T653" i="7"/>
  <c r="S543" i="7"/>
  <c r="S659" i="7"/>
  <c r="T692" i="7"/>
  <c r="P630" i="7"/>
  <c r="P581" i="7"/>
  <c r="S524" i="7"/>
  <c r="S258" i="7"/>
  <c r="S229" i="7"/>
  <c r="Q142" i="7"/>
  <c r="S193" i="7"/>
  <c r="S899" i="6"/>
  <c r="Q631" i="7"/>
  <c r="Q724" i="7"/>
  <c r="Q482" i="7"/>
  <c r="P253" i="7"/>
  <c r="R50" i="7"/>
  <c r="P829" i="7"/>
  <c r="P109" i="7"/>
  <c r="T249" i="7"/>
  <c r="R428" i="7"/>
  <c r="T310" i="7"/>
  <c r="T753" i="7"/>
  <c r="T126" i="7"/>
  <c r="S449" i="7"/>
  <c r="R899" i="7"/>
  <c r="S443" i="7"/>
  <c r="Q799" i="7"/>
  <c r="Q331" i="7"/>
  <c r="S173" i="7"/>
  <c r="P65" i="7"/>
  <c r="Q176" i="7"/>
  <c r="S129" i="7"/>
  <c r="P842" i="7"/>
  <c r="S242" i="7"/>
  <c r="R630" i="7"/>
  <c r="S408" i="7"/>
  <c r="Q838" i="7"/>
  <c r="S933" i="7"/>
  <c r="Q628" i="7"/>
  <c r="T531" i="7"/>
  <c r="T428" i="7"/>
  <c r="T703" i="7"/>
  <c r="S257" i="7"/>
  <c r="P894" i="7"/>
  <c r="S629" i="6"/>
  <c r="R168" i="7"/>
  <c r="P300" i="7"/>
  <c r="R621" i="7"/>
  <c r="Q947" i="7"/>
  <c r="P605" i="7"/>
  <c r="P151" i="7"/>
  <c r="P198" i="7"/>
  <c r="P399" i="7"/>
  <c r="P407" i="7"/>
  <c r="P158" i="6"/>
  <c r="Q138" i="7"/>
  <c r="T949" i="7"/>
  <c r="P219" i="7"/>
  <c r="S761" i="6"/>
  <c r="R196" i="7"/>
  <c r="S56" i="7"/>
  <c r="Q27" i="7"/>
  <c r="T130" i="6"/>
  <c r="T903" i="7"/>
  <c r="T825" i="7"/>
  <c r="T161" i="7"/>
  <c r="S46" i="7"/>
  <c r="R68" i="7"/>
  <c r="P653" i="6"/>
  <c r="T285" i="7"/>
  <c r="R911" i="7"/>
  <c r="Q141" i="7"/>
  <c r="Q607" i="6"/>
  <c r="R641" i="7"/>
  <c r="Q650" i="7"/>
  <c r="Q14" i="7"/>
  <c r="R609" i="7"/>
  <c r="P403" i="7"/>
  <c r="P130" i="6"/>
  <c r="T838" i="7"/>
  <c r="T230" i="7"/>
  <c r="R124" i="7"/>
  <c r="Q769" i="7"/>
  <c r="P189" i="7"/>
  <c r="T430" i="7"/>
  <c r="Q836" i="7"/>
  <c r="R666" i="7"/>
  <c r="R887" i="7"/>
  <c r="P833" i="6"/>
  <c r="Q204" i="7"/>
  <c r="S384" i="7"/>
  <c r="Q734" i="7"/>
  <c r="R279" i="7"/>
  <c r="Q55" i="7"/>
  <c r="S493" i="7"/>
  <c r="Q767" i="7"/>
  <c r="T292" i="7"/>
  <c r="S233" i="7"/>
  <c r="Q310" i="7"/>
  <c r="T2" i="7"/>
  <c r="T82" i="7"/>
  <c r="P217" i="7"/>
  <c r="T819" i="7"/>
  <c r="Q225" i="7"/>
  <c r="Q922" i="7"/>
  <c r="T911" i="7"/>
  <c r="R561" i="7"/>
  <c r="S4" i="7"/>
  <c r="T452" i="7"/>
  <c r="S6" i="7"/>
  <c r="P406" i="7"/>
  <c r="R56" i="7"/>
  <c r="R741" i="7"/>
  <c r="R675" i="7"/>
  <c r="S807" i="7"/>
  <c r="P516" i="7"/>
  <c r="P402" i="7"/>
  <c r="P480" i="7"/>
  <c r="Q434" i="7"/>
  <c r="Q787" i="7"/>
  <c r="P535" i="7"/>
  <c r="R206" i="7"/>
  <c r="P571" i="7"/>
  <c r="P667" i="7"/>
  <c r="T188" i="7"/>
  <c r="S80" i="7"/>
  <c r="T330" i="7"/>
  <c r="R481" i="7"/>
  <c r="Q926" i="7"/>
  <c r="T44" i="7"/>
  <c r="T422" i="7"/>
  <c r="Q895" i="7"/>
  <c r="S772" i="7"/>
  <c r="R522" i="7"/>
  <c r="Q299" i="7"/>
  <c r="Q671" i="7"/>
  <c r="Q172" i="7"/>
  <c r="Q859" i="7"/>
  <c r="S25" i="7"/>
  <c r="P807" i="7"/>
  <c r="S764" i="7"/>
  <c r="S24" i="7"/>
  <c r="R577" i="7"/>
  <c r="R407" i="7"/>
  <c r="Q503" i="7"/>
  <c r="R556" i="7"/>
  <c r="Q621" i="7"/>
  <c r="Q900" i="7"/>
  <c r="T294" i="7"/>
  <c r="S466" i="7"/>
  <c r="Q227" i="7"/>
  <c r="S151" i="7"/>
  <c r="R745" i="7"/>
  <c r="Q577" i="7"/>
  <c r="Q7" i="7"/>
  <c r="P559" i="7"/>
  <c r="S315" i="7"/>
  <c r="R652" i="7"/>
  <c r="S475" i="7"/>
  <c r="S639" i="7"/>
  <c r="P182" i="7"/>
  <c r="P245" i="7"/>
  <c r="P813" i="7"/>
  <c r="R23" i="7"/>
  <c r="P619" i="7"/>
  <c r="R387" i="7"/>
  <c r="S559" i="7"/>
  <c r="T583" i="7"/>
  <c r="R635" i="7"/>
  <c r="R482" i="7"/>
  <c r="S330" i="7"/>
  <c r="P915" i="6"/>
  <c r="T307" i="7"/>
  <c r="T758" i="7"/>
  <c r="T514" i="7"/>
  <c r="P972" i="7"/>
  <c r="S352" i="7"/>
  <c r="S911" i="7"/>
  <c r="T671" i="7"/>
  <c r="Q509" i="7"/>
  <c r="S821" i="7"/>
  <c r="Q373" i="7"/>
  <c r="P670" i="7"/>
  <c r="R507" i="7"/>
  <c r="P934" i="7"/>
  <c r="Q221" i="6"/>
  <c r="Q189" i="7"/>
  <c r="P124" i="7"/>
  <c r="S167" i="7"/>
  <c r="S920" i="7"/>
  <c r="S205" i="7"/>
  <c r="Q721" i="7"/>
  <c r="Q626" i="7"/>
  <c r="R720" i="7"/>
  <c r="P466" i="7"/>
  <c r="T508" i="7"/>
  <c r="R177" i="7"/>
  <c r="R906" i="7"/>
  <c r="Q52" i="7"/>
  <c r="S196" i="7"/>
  <c r="R903" i="7"/>
  <c r="T893" i="6"/>
  <c r="P509" i="7"/>
  <c r="R879" i="7"/>
  <c r="S188" i="7"/>
  <c r="Q291" i="7"/>
  <c r="P364" i="7"/>
  <c r="S677" i="7"/>
  <c r="P390" i="7"/>
  <c r="T627" i="7"/>
  <c r="Q54" i="7"/>
  <c r="T315" i="7"/>
  <c r="P82" i="7"/>
  <c r="S521" i="7"/>
  <c r="R13" i="7"/>
  <c r="T479" i="7"/>
  <c r="T8" i="7"/>
  <c r="S239" i="7"/>
  <c r="S580" i="7"/>
  <c r="P19" i="7"/>
  <c r="Q352" i="7"/>
  <c r="S582" i="7"/>
  <c r="R510" i="7"/>
  <c r="Q276" i="7"/>
  <c r="T408" i="7"/>
  <c r="P909" i="7"/>
  <c r="R70" i="7"/>
  <c r="S619" i="7"/>
  <c r="Q293" i="7"/>
  <c r="Q622" i="7"/>
  <c r="P609" i="7"/>
  <c r="T114" i="7"/>
  <c r="S198" i="7"/>
  <c r="Q804" i="7"/>
  <c r="R300" i="7"/>
  <c r="Q152" i="7"/>
  <c r="P821" i="7"/>
  <c r="S141" i="7"/>
  <c r="T783" i="7"/>
  <c r="T25" i="7"/>
  <c r="Q573" i="7"/>
  <c r="R695" i="7"/>
  <c r="R3" i="7"/>
  <c r="P655" i="7"/>
  <c r="P421" i="7"/>
  <c r="R935" i="7"/>
  <c r="R230" i="7"/>
  <c r="T926" i="7"/>
  <c r="Q233" i="7"/>
  <c r="Q402" i="7"/>
  <c r="Q129" i="7"/>
  <c r="Q646" i="7"/>
  <c r="Q933" i="7"/>
  <c r="Q216" i="7"/>
  <c r="T835" i="7"/>
  <c r="R616" i="7"/>
  <c r="R455" i="7"/>
  <c r="P922" i="7"/>
  <c r="R157" i="7"/>
  <c r="Q661" i="7"/>
  <c r="Q493" i="7"/>
  <c r="S406" i="7"/>
  <c r="T102" i="7"/>
  <c r="P455" i="7"/>
  <c r="T787" i="7"/>
  <c r="Q182" i="7"/>
  <c r="P838" i="7"/>
  <c r="T185" i="7"/>
  <c r="Q605" i="7"/>
  <c r="S156" i="7"/>
  <c r="T558" i="7"/>
  <c r="S548" i="7"/>
  <c r="T198" i="7"/>
  <c r="T7" i="7"/>
  <c r="T131" i="7"/>
  <c r="S204" i="7"/>
  <c r="T563" i="7"/>
  <c r="Q126" i="7"/>
  <c r="T512" i="7"/>
  <c r="Q124" i="7"/>
  <c r="P152" i="7"/>
  <c r="Q174" i="7"/>
  <c r="T64" i="7"/>
  <c r="S604" i="7"/>
  <c r="Q905" i="7"/>
  <c r="T65" i="7"/>
  <c r="P347" i="7"/>
  <c r="Q828" i="7"/>
  <c r="S218" i="7"/>
  <c r="R419" i="7"/>
  <c r="Q101" i="7"/>
  <c r="S767" i="7"/>
  <c r="Q66" i="7"/>
  <c r="T609" i="7"/>
  <c r="Q917" i="7"/>
  <c r="P513" i="7"/>
  <c r="S818" i="7"/>
  <c r="P579" i="7"/>
  <c r="Q948" i="7"/>
  <c r="R787" i="7"/>
  <c r="R152" i="7"/>
  <c r="P274" i="7"/>
  <c r="P250" i="7"/>
  <c r="P177" i="7"/>
  <c r="T817" i="7"/>
  <c r="Q428" i="7"/>
  <c r="P803" i="7"/>
  <c r="R4" i="7"/>
  <c r="P578" i="7"/>
  <c r="R101" i="7"/>
  <c r="R547" i="7"/>
  <c r="R295" i="7"/>
  <c r="T60" i="7"/>
  <c r="Q362" i="7"/>
  <c r="Q548" i="7"/>
  <c r="P416" i="7"/>
  <c r="P131" i="7"/>
  <c r="S216" i="7"/>
  <c r="Q112" i="7"/>
  <c r="S106" i="7"/>
  <c r="P855" i="7"/>
  <c r="P89" i="7"/>
  <c r="P723" i="7"/>
  <c r="P453" i="7"/>
  <c r="R155" i="7"/>
  <c r="P895" i="7"/>
  <c r="P190" i="7"/>
  <c r="Q682" i="7"/>
  <c r="P935" i="7"/>
  <c r="T415" i="7"/>
  <c r="R620" i="7"/>
  <c r="Q295" i="7"/>
  <c r="T372" i="7"/>
  <c r="Q239" i="7"/>
  <c r="S583" i="7"/>
  <c r="T194" i="7"/>
  <c r="Q645" i="7"/>
  <c r="S301" i="7"/>
  <c r="T900" i="7"/>
  <c r="T384" i="7"/>
  <c r="R831" i="7"/>
  <c r="S219" i="7"/>
  <c r="Q722" i="7"/>
  <c r="P641" i="7"/>
  <c r="S654" i="7"/>
  <c r="Q695" i="6"/>
  <c r="T916" i="7"/>
  <c r="P718" i="7"/>
  <c r="R25" i="7"/>
  <c r="Q810" i="7"/>
  <c r="S761" i="7"/>
  <c r="R800" i="7"/>
  <c r="P832" i="7"/>
  <c r="S612" i="7"/>
  <c r="R973" i="7"/>
  <c r="S563" i="7"/>
  <c r="P719" i="7"/>
  <c r="Q194" i="7"/>
  <c r="Q854" i="7"/>
  <c r="S805" i="6"/>
  <c r="P331" i="7"/>
  <c r="P184" i="7"/>
  <c r="P257" i="7"/>
  <c r="Q535" i="7"/>
  <c r="P963" i="7"/>
  <c r="S592" i="7"/>
  <c r="T11" i="7"/>
  <c r="S126" i="7"/>
  <c r="P519" i="7"/>
  <c r="Q628" i="6"/>
  <c r="R102" i="7"/>
  <c r="R767" i="7"/>
  <c r="S51" i="7"/>
  <c r="T547" i="6"/>
  <c r="T601" i="7"/>
  <c r="S626" i="7"/>
  <c r="R895" i="7"/>
  <c r="T50" i="7"/>
  <c r="P81" i="7"/>
  <c r="S44" i="7"/>
  <c r="S957" i="7"/>
  <c r="T569" i="7"/>
  <c r="T745" i="7"/>
  <c r="Q454" i="7"/>
  <c r="R622" i="7"/>
  <c r="R508" i="7"/>
  <c r="Q829" i="7"/>
  <c r="Q223" i="7"/>
  <c r="S746" i="7"/>
  <c r="R667" i="6"/>
  <c r="Q366" i="7"/>
  <c r="R937" i="7"/>
  <c r="Q413" i="7"/>
  <c r="P247" i="7"/>
  <c r="P645" i="7"/>
  <c r="P618" i="7"/>
  <c r="T243" i="7"/>
  <c r="R301" i="7"/>
  <c r="R959" i="7"/>
  <c r="Q296" i="7"/>
  <c r="S657" i="6"/>
  <c r="T213" i="6"/>
  <c r="R798" i="7"/>
  <c r="R138" i="7"/>
  <c r="R722" i="7"/>
  <c r="Q249" i="7"/>
  <c r="R880" i="7"/>
  <c r="S240" i="7"/>
  <c r="R738" i="7"/>
  <c r="Q420" i="7"/>
  <c r="P562" i="7"/>
  <c r="S217" i="7"/>
  <c r="S669" i="7"/>
  <c r="T458" i="7"/>
  <c r="R224" i="7"/>
  <c r="R692" i="7"/>
  <c r="S759" i="7"/>
  <c r="S848" i="7"/>
  <c r="S113" i="7"/>
  <c r="Q833" i="7"/>
  <c r="P525" i="7"/>
  <c r="T220" i="7"/>
  <c r="Q252" i="7"/>
  <c r="T937" i="7"/>
  <c r="S50" i="7"/>
  <c r="S887" i="7"/>
  <c r="S610" i="7"/>
  <c r="P811" i="7"/>
  <c r="R389" i="7"/>
  <c r="Q850" i="7"/>
  <c r="P156" i="7"/>
  <c r="R761" i="6"/>
  <c r="R184" i="7"/>
  <c r="P241" i="7"/>
  <c r="S897" i="7"/>
  <c r="T562" i="7"/>
  <c r="Q825" i="7"/>
  <c r="Q230" i="7"/>
  <c r="T751" i="7"/>
  <c r="S182" i="7"/>
  <c r="T727" i="7"/>
  <c r="T914" i="7"/>
  <c r="T151" i="7"/>
  <c r="T676" i="7"/>
  <c r="Q250" i="7"/>
  <c r="R592" i="6"/>
  <c r="T581" i="7"/>
  <c r="Q506" i="7"/>
  <c r="S168" i="7"/>
  <c r="P684" i="7"/>
  <c r="Q675" i="7"/>
  <c r="T974" i="7"/>
  <c r="T186" i="7"/>
  <c r="Q950" i="7"/>
  <c r="S109" i="7"/>
  <c r="S833" i="7"/>
  <c r="Q364" i="7"/>
  <c r="P362" i="7"/>
  <c r="T969" i="7"/>
  <c r="P569" i="7"/>
  <c r="Q921" i="7"/>
  <c r="R66" i="7"/>
  <c r="P788" i="7"/>
  <c r="P373" i="7"/>
  <c r="R24" i="7"/>
  <c r="R711" i="7"/>
  <c r="Q803" i="7"/>
  <c r="T833" i="7"/>
  <c r="P695" i="7"/>
  <c r="R548" i="7"/>
  <c r="S90" i="7"/>
  <c r="R592" i="7"/>
  <c r="R579" i="7"/>
  <c r="R15" i="7"/>
  <c r="T944" i="7"/>
  <c r="Q384" i="7"/>
  <c r="S374" i="7"/>
  <c r="S934" i="7"/>
  <c r="P252" i="7"/>
  <c r="T901" i="7"/>
  <c r="T174" i="7"/>
  <c r="R873" i="7"/>
  <c r="T788" i="7"/>
  <c r="R90" i="7"/>
  <c r="Q514" i="7"/>
  <c r="R659" i="7"/>
  <c r="R243" i="7"/>
  <c r="Q601" i="7"/>
  <c r="Q60" i="7"/>
  <c r="Q419" i="7"/>
  <c r="R709" i="7"/>
  <c r="R961" i="7"/>
  <c r="P812" i="7"/>
  <c r="P236" i="7"/>
  <c r="P656" i="7"/>
  <c r="Q559" i="7"/>
  <c r="R807" i="7"/>
  <c r="T582" i="7"/>
  <c r="P971" i="7"/>
  <c r="T537" i="7"/>
  <c r="P522" i="7"/>
  <c r="P2" i="7"/>
  <c r="P727" i="7"/>
  <c r="P68" i="7"/>
  <c r="R257" i="7"/>
  <c r="T62" i="7"/>
  <c r="S636" i="7"/>
  <c r="R399" i="7"/>
  <c r="P304" i="7"/>
  <c r="R390" i="7"/>
  <c r="Q161" i="7"/>
  <c r="T939" i="7"/>
  <c r="R934" i="7"/>
  <c r="Q156" i="7"/>
  <c r="R331" i="7"/>
  <c r="R151" i="7"/>
  <c r="T604" i="7"/>
  <c r="S429" i="7"/>
  <c r="Q23" i="7"/>
  <c r="T657" i="7"/>
  <c r="Q468" i="7"/>
  <c r="T894" i="7"/>
  <c r="Q612" i="7"/>
  <c r="R240" i="7"/>
  <c r="T231" i="7"/>
  <c r="S829" i="7"/>
  <c r="R194" i="7"/>
  <c r="S99" i="7"/>
  <c r="S932" i="7"/>
  <c r="R258" i="7"/>
  <c r="S454" i="7"/>
  <c r="P841" i="7"/>
  <c r="Q451" i="7"/>
  <c r="R625" i="7"/>
  <c r="P506" i="7"/>
  <c r="P567" i="7"/>
  <c r="Q751" i="7"/>
  <c r="S547" i="7"/>
  <c r="R569" i="7"/>
  <c r="T619" i="7"/>
  <c r="T856" i="7"/>
  <c r="R803" i="7"/>
  <c r="Q685" i="7"/>
  <c r="Q190" i="7"/>
  <c r="R10" i="7"/>
  <c r="Q315" i="7"/>
  <c r="S625" i="7"/>
  <c r="Q177" i="7"/>
  <c r="P521" i="7"/>
  <c r="S776" i="7"/>
  <c r="P564" i="7"/>
  <c r="T919" i="7"/>
  <c r="S249" i="7"/>
  <c r="Q166" i="7"/>
  <c r="T524" i="7"/>
  <c r="S236" i="7"/>
  <c r="R542" i="7"/>
  <c r="Q703" i="7"/>
  <c r="P430" i="7"/>
  <c r="R466" i="7"/>
  <c r="S403" i="7"/>
  <c r="S831" i="7"/>
  <c r="S363" i="7"/>
  <c r="S782" i="7"/>
  <c r="S602" i="7"/>
  <c r="R430" i="7"/>
  <c r="S234" i="7"/>
  <c r="P657" i="7"/>
  <c r="S950" i="7"/>
  <c r="T611" i="7"/>
  <c r="T906" i="7"/>
  <c r="T219" i="7"/>
  <c r="Q695" i="7"/>
  <c r="S3" i="7"/>
  <c r="R825" i="7"/>
  <c r="R347" i="7"/>
  <c r="T239" i="7"/>
  <c r="T782" i="7"/>
  <c r="Q884" i="7"/>
  <c r="Q798" i="7"/>
  <c r="P563" i="7"/>
  <c r="S617" i="7"/>
  <c r="R27" i="7"/>
  <c r="R948" i="7"/>
  <c r="P20" i="7"/>
  <c r="S128" i="7"/>
  <c r="T909" i="7"/>
  <c r="Q566" i="7"/>
  <c r="S820" i="7"/>
  <c r="Q820" i="7"/>
  <c r="S415" i="7"/>
  <c r="P66" i="7"/>
  <c r="R883" i="7"/>
  <c r="P921" i="7"/>
  <c r="T615" i="7"/>
  <c r="S601" i="7"/>
  <c r="T477" i="7"/>
  <c r="S724" i="7"/>
  <c r="Q442" i="7"/>
  <c r="T70" i="7"/>
  <c r="P224" i="7"/>
  <c r="Q332" i="7"/>
  <c r="T234" i="7"/>
  <c r="R228" i="7"/>
  <c r="R55" i="7"/>
  <c r="R408" i="6"/>
  <c r="P129" i="7"/>
  <c r="P55" i="7"/>
  <c r="Q56" i="7"/>
  <c r="Q567" i="7"/>
  <c r="Q88" i="7"/>
  <c r="T6" i="7"/>
  <c r="P890" i="7"/>
  <c r="R276" i="7"/>
  <c r="P848" i="7"/>
  <c r="P323" i="7"/>
  <c r="S64" i="7"/>
  <c r="Q910" i="7"/>
  <c r="T621" i="7"/>
  <c r="S513" i="6"/>
  <c r="T602" i="7"/>
  <c r="R412" i="7"/>
  <c r="P960" i="7"/>
  <c r="R226" i="7"/>
  <c r="Q957" i="7"/>
  <c r="Q187" i="7"/>
  <c r="S720" i="7"/>
  <c r="R515" i="7"/>
  <c r="T573" i="7"/>
  <c r="T853" i="7"/>
  <c r="S963" i="7"/>
  <c r="R352" i="7"/>
  <c r="R626" i="7"/>
  <c r="P875" i="7"/>
  <c r="T873" i="7"/>
  <c r="T449" i="7"/>
  <c r="S187" i="7"/>
  <c r="T848" i="7"/>
  <c r="S646" i="7"/>
  <c r="S420" i="7"/>
  <c r="S650" i="7"/>
  <c r="R703" i="7"/>
  <c r="Q213" i="7"/>
  <c r="T298" i="7"/>
  <c r="S433" i="7"/>
  <c r="R947" i="7"/>
  <c r="P764" i="7"/>
  <c r="R372" i="7"/>
  <c r="R227" i="7"/>
  <c r="T927" i="6"/>
  <c r="P128" i="7"/>
  <c r="P123" i="7"/>
  <c r="S916" i="7"/>
  <c r="P140" i="7"/>
  <c r="Q738" i="7"/>
  <c r="P918" i="6"/>
  <c r="T402" i="7"/>
  <c r="S581" i="7"/>
  <c r="T971" i="7"/>
  <c r="P128" i="6"/>
  <c r="T961" i="7"/>
  <c r="S123" i="7"/>
  <c r="S537" i="7"/>
  <c r="R173" i="7"/>
  <c r="Q902" i="7"/>
  <c r="T468" i="7"/>
  <c r="Q834" i="7"/>
  <c r="S880" i="7"/>
  <c r="S810" i="7"/>
  <c r="Q72" i="7"/>
  <c r="P292" i="7"/>
  <c r="T897" i="7"/>
  <c r="T81" i="7"/>
  <c r="S701" i="7"/>
  <c r="P218" i="7"/>
  <c r="P258" i="7"/>
  <c r="R723" i="7"/>
  <c r="S373" i="7"/>
  <c r="T420" i="7"/>
  <c r="R506" i="7"/>
  <c r="S347" i="7"/>
  <c r="S22" i="7"/>
  <c r="P363" i="7"/>
  <c r="P957" i="7"/>
  <c r="S130" i="6"/>
  <c r="T899" i="7"/>
  <c r="P138" i="7"/>
  <c r="P835" i="7"/>
  <c r="P454" i="7"/>
  <c r="P3" i="7"/>
  <c r="T366" i="7"/>
  <c r="P167" i="7"/>
  <c r="S387" i="7"/>
  <c r="T228" i="7"/>
  <c r="P181" i="7"/>
  <c r="S641" i="7"/>
  <c r="R955" i="7"/>
  <c r="P606" i="7"/>
  <c r="P113" i="7"/>
  <c r="T448" i="7"/>
  <c r="R628" i="7"/>
  <c r="R249" i="7"/>
  <c r="R782" i="7"/>
  <c r="P836" i="7"/>
  <c r="T55" i="7"/>
  <c r="S949" i="7"/>
  <c r="T88" i="7"/>
  <c r="P666" i="7"/>
  <c r="R156" i="7"/>
  <c r="R454" i="7"/>
  <c r="R841" i="7"/>
  <c r="S620" i="7"/>
  <c r="S14" i="7"/>
  <c r="R512" i="7"/>
  <c r="T639" i="7"/>
  <c r="S307" i="7"/>
  <c r="S434" i="7"/>
  <c r="Q64" i="7"/>
  <c r="P185" i="7"/>
  <c r="T142" i="7"/>
  <c r="T632" i="7"/>
  <c r="S519" i="7"/>
  <c r="Q832" i="7"/>
  <c r="R477" i="7"/>
  <c r="Q186" i="7"/>
  <c r="S515" i="7"/>
  <c r="P412" i="7"/>
  <c r="P836" i="6"/>
  <c r="S516" i="7"/>
  <c r="R161" i="7"/>
  <c r="P13" i="7"/>
  <c r="Q158" i="6"/>
  <c r="S243" i="7"/>
  <c r="S70" i="7"/>
  <c r="Q481" i="7"/>
  <c r="P232" i="7"/>
  <c r="P229" i="7"/>
  <c r="Q123" i="7"/>
  <c r="S220" i="7"/>
  <c r="S517" i="7"/>
  <c r="R9" i="7"/>
  <c r="S816" i="7"/>
  <c r="S88" i="7"/>
  <c r="T14" i="7"/>
  <c r="Q897" i="7"/>
  <c r="P870" i="6"/>
  <c r="T172" i="7"/>
  <c r="P293" i="7"/>
  <c r="R205" i="7"/>
  <c r="Q215" i="7"/>
  <c r="S389" i="7"/>
  <c r="S884" i="7"/>
  <c r="Q62" i="7"/>
  <c r="Q800" i="7"/>
  <c r="P155" i="7"/>
  <c r="S953" i="7"/>
  <c r="T932" i="7"/>
  <c r="Q521" i="7"/>
  <c r="R615" i="7"/>
  <c r="T904" i="7"/>
  <c r="T68" i="7"/>
  <c r="P818" i="7"/>
  <c r="R685" i="7"/>
  <c r="Q515" i="7"/>
  <c r="P511" i="7"/>
  <c r="R307" i="7"/>
  <c r="S937" i="7"/>
  <c r="T650" i="7"/>
  <c r="R511" i="7"/>
  <c r="R884" i="7"/>
  <c r="R373" i="7"/>
  <c r="P917" i="6"/>
  <c r="S153" i="7"/>
  <c r="S481" i="7"/>
  <c r="P737" i="7"/>
  <c r="Q769" i="6"/>
  <c r="Q367" i="7"/>
  <c r="S367" i="7"/>
  <c r="T878" i="7"/>
  <c r="R130" i="6"/>
  <c r="P157" i="7"/>
  <c r="R517" i="7"/>
  <c r="S556" i="7"/>
  <c r="S464" i="7"/>
  <c r="Q89" i="7"/>
  <c r="Q903" i="7"/>
  <c r="P612" i="7"/>
  <c r="Q880" i="7"/>
  <c r="Q390" i="7"/>
  <c r="R811" i="7"/>
  <c r="P226" i="7"/>
  <c r="R667" i="7"/>
  <c r="S407" i="7"/>
  <c r="T802" i="7"/>
  <c r="Q630" i="7"/>
  <c r="R581" i="7"/>
  <c r="P907" i="7"/>
  <c r="S480" i="7"/>
  <c r="T455" i="7"/>
  <c r="S558" i="7"/>
  <c r="S66" i="7"/>
  <c r="P941" i="7"/>
  <c r="R215" i="7"/>
  <c r="S853" i="7"/>
  <c r="R537" i="7"/>
  <c r="R859" i="7"/>
  <c r="S364" i="7"/>
  <c r="R827" i="7"/>
  <c r="R531" i="7"/>
  <c r="R560" i="7"/>
  <c r="S921" i="7"/>
  <c r="T675" i="7"/>
  <c r="P783" i="7"/>
  <c r="T854" i="7"/>
  <c r="R106" i="7"/>
  <c r="T196" i="7"/>
  <c r="P626" i="7"/>
  <c r="P682" i="7"/>
  <c r="R140" i="7"/>
  <c r="Q99" i="7"/>
  <c r="S279" i="7"/>
  <c r="P371" i="7"/>
  <c r="Q908" i="7"/>
  <c r="P631" i="7"/>
  <c r="S112" i="7"/>
  <c r="S621" i="7"/>
  <c r="P758" i="7"/>
  <c r="R285" i="7"/>
  <c r="T564" i="7"/>
  <c r="T193" i="7"/>
  <c r="P126" i="7"/>
  <c r="P866" i="7"/>
  <c r="S737" i="7"/>
  <c r="R332" i="7"/>
  <c r="Q525" i="7"/>
  <c r="P936" i="7"/>
  <c r="S508" i="7"/>
  <c r="P180" i="7"/>
  <c r="R900" i="7"/>
  <c r="T412" i="7"/>
  <c r="T846" i="7"/>
  <c r="S293" i="7"/>
  <c r="Q524" i="7"/>
  <c r="R367" i="7"/>
  <c r="R582" i="7"/>
  <c r="R941" i="7"/>
  <c r="P358" i="7"/>
  <c r="S447" i="7"/>
  <c r="Q648" i="7"/>
  <c r="Q611" i="7"/>
  <c r="Q971" i="7"/>
  <c r="P188" i="7"/>
  <c r="T571" i="7"/>
  <c r="Q403" i="7"/>
  <c r="T451" i="7"/>
  <c r="S413" i="7"/>
  <c r="T560" i="7"/>
  <c r="R46" i="7"/>
  <c r="Q185" i="7"/>
  <c r="T15" i="7"/>
  <c r="T22" i="7"/>
  <c r="P933" i="7"/>
  <c r="T433" i="7"/>
  <c r="S841" i="7"/>
  <c r="R406" i="7"/>
  <c r="T628" i="7"/>
  <c r="P611" i="7"/>
  <c r="R172" i="7"/>
  <c r="Q517" i="7"/>
  <c r="Q610" i="7"/>
  <c r="P787" i="7"/>
  <c r="R627" i="7"/>
  <c r="S606" i="7"/>
  <c r="R452" i="7"/>
  <c r="R897" i="7"/>
  <c r="P800" i="7"/>
  <c r="Q955" i="7"/>
  <c r="R606" i="7"/>
  <c r="R216" i="7"/>
  <c r="R449" i="7"/>
  <c r="S228" i="7"/>
  <c r="T4" i="7"/>
  <c r="T741" i="7"/>
  <c r="P878" i="7"/>
  <c r="T721" i="7"/>
  <c r="S114" i="7"/>
  <c r="P22" i="7"/>
  <c r="T206" i="7"/>
  <c r="P738" i="7"/>
  <c r="S961" i="7"/>
  <c r="R81" i="7"/>
  <c r="Q939" i="7"/>
  <c r="T72" i="7"/>
  <c r="Q130" i="6"/>
  <c r="T113" i="7"/>
  <c r="R44" i="7"/>
  <c r="Q609" i="7"/>
  <c r="Q387" i="7"/>
  <c r="R818" i="7"/>
  <c r="P602" i="7"/>
  <c r="P769" i="7"/>
  <c r="R310" i="7"/>
  <c r="S573" i="7"/>
  <c r="Q205" i="7"/>
  <c r="S172" i="7"/>
  <c r="Q4" i="7"/>
  <c r="R20" i="7"/>
  <c r="R8" i="7"/>
  <c r="Q720" i="7"/>
  <c r="T646" i="7"/>
  <c r="R247" i="7"/>
  <c r="R466" i="6"/>
  <c r="T816" i="7"/>
  <c r="S762" i="6"/>
  <c r="S131" i="6"/>
  <c r="Q654" i="6"/>
  <c r="P156" i="6"/>
  <c r="T190" i="6"/>
  <c r="S106" i="6"/>
  <c r="P773" i="6"/>
  <c r="Q495" i="6"/>
  <c r="S11" i="7"/>
  <c r="S566" i="7"/>
  <c r="S124" i="7"/>
  <c r="S802" i="6"/>
  <c r="P953" i="7"/>
  <c r="R653" i="6"/>
  <c r="T657" i="6"/>
  <c r="Q762" i="6"/>
  <c r="T959" i="7"/>
  <c r="T870" i="6"/>
  <c r="Q245" i="6"/>
  <c r="R765" i="6"/>
  <c r="R332" i="6"/>
  <c r="T798" i="6"/>
  <c r="R123" i="7"/>
  <c r="P724" i="7"/>
  <c r="R648" i="7"/>
  <c r="R153" i="6"/>
  <c r="P962" i="7"/>
  <c r="P299" i="7"/>
  <c r="Q165" i="6"/>
  <c r="T802" i="6"/>
  <c r="R416" i="7"/>
  <c r="R654" i="6"/>
  <c r="P230" i="6"/>
  <c r="T90" i="6"/>
  <c r="R885" i="6"/>
  <c r="S962" i="7"/>
  <c r="Q461" i="7"/>
  <c r="T625" i="7"/>
  <c r="T851" i="7"/>
  <c r="S802" i="7"/>
  <c r="S408" i="6"/>
  <c r="Q557" i="7"/>
  <c r="P893" i="6"/>
  <c r="Q249" i="6"/>
  <c r="T799" i="6"/>
  <c r="P778" i="6"/>
  <c r="S941" i="7"/>
  <c r="T141" i="7"/>
  <c r="S836" i="6"/>
  <c r="S165" i="6"/>
  <c r="R762" i="6"/>
  <c r="Q827" i="7"/>
  <c r="T131" i="6"/>
  <c r="R800" i="6"/>
  <c r="Q80" i="6"/>
  <c r="R114" i="6"/>
  <c r="R416" i="6"/>
  <c r="R447" i="7"/>
  <c r="P861" i="7"/>
  <c r="T835" i="6"/>
  <c r="Q371" i="7"/>
  <c r="S221" i="6"/>
  <c r="S865" i="7"/>
  <c r="T579" i="7"/>
  <c r="Q798" i="6"/>
  <c r="Q754" i="6"/>
  <c r="Q374" i="6"/>
  <c r="T112" i="6"/>
  <c r="P123" i="6"/>
  <c r="R876" i="7"/>
  <c r="Q80" i="7"/>
  <c r="T429" i="7"/>
  <c r="Q18" i="7"/>
  <c r="Q180" i="7"/>
  <c r="S769" i="6"/>
  <c r="S807" i="6"/>
  <c r="S893" i="6"/>
  <c r="P295" i="7"/>
  <c r="S628" i="6"/>
  <c r="T510" i="6"/>
  <c r="S595" i="6"/>
  <c r="T634" i="6"/>
  <c r="P735" i="6"/>
  <c r="S268" i="6"/>
  <c r="P82" i="6"/>
  <c r="R433" i="7"/>
  <c r="R18" i="7"/>
  <c r="Q642" i="6"/>
  <c r="Q802" i="7"/>
  <c r="P835" i="6"/>
  <c r="P695" i="6"/>
  <c r="R245" i="7"/>
  <c r="T777" i="6"/>
  <c r="T774" i="6"/>
  <c r="Q416" i="6"/>
  <c r="P68" i="6"/>
  <c r="Q812" i="6"/>
  <c r="P592" i="7"/>
  <c r="Q774" i="7"/>
  <c r="R304" i="7"/>
  <c r="S291" i="7"/>
  <c r="T827" i="7"/>
  <c r="P628" i="6"/>
  <c r="P969" i="6"/>
  <c r="T543" i="7"/>
  <c r="T296" i="7"/>
  <c r="P805" i="6"/>
  <c r="S837" i="6"/>
  <c r="P559" i="6"/>
  <c r="S464" i="6"/>
  <c r="T347" i="6"/>
  <c r="Q808" i="7"/>
  <c r="S362" i="7"/>
  <c r="P617" i="7"/>
  <c r="R773" i="7"/>
  <c r="P565" i="7"/>
  <c r="S607" i="6"/>
  <c r="R893" i="6"/>
  <c r="T842" i="6"/>
  <c r="S875" i="7"/>
  <c r="P769" i="6"/>
  <c r="P754" i="6"/>
  <c r="S800" i="6"/>
  <c r="Q441" i="6"/>
  <c r="Q99" i="6"/>
  <c r="T126" i="6"/>
  <c r="R99" i="6"/>
  <c r="R751" i="7"/>
  <c r="R681" i="7"/>
  <c r="T165" i="6"/>
  <c r="Q819" i="7"/>
  <c r="P366" i="6"/>
  <c r="S927" i="6"/>
  <c r="Q247" i="7"/>
  <c r="T953" i="7"/>
  <c r="S402" i="7"/>
  <c r="S374" i="6"/>
  <c r="Q562" i="6"/>
  <c r="R562" i="6"/>
  <c r="P80" i="6"/>
  <c r="T562" i="6"/>
  <c r="S798" i="6"/>
  <c r="P513" i="6"/>
  <c r="Q853" i="7"/>
  <c r="S565" i="7"/>
  <c r="T557" i="7"/>
  <c r="P899" i="6"/>
  <c r="S602" i="6"/>
  <c r="P947" i="7"/>
  <c r="P394" i="6"/>
  <c r="P800" i="6"/>
  <c r="T800" i="6"/>
  <c r="Q799" i="6"/>
  <c r="R754" i="6"/>
  <c r="P230" i="7"/>
  <c r="S872" i="7"/>
  <c r="T329" i="6"/>
  <c r="Q653" i="6"/>
  <c r="Q629" i="6"/>
  <c r="P761" i="6"/>
  <c r="S773" i="7"/>
  <c r="S900" i="6"/>
  <c r="T371" i="7"/>
  <c r="R102" i="6"/>
  <c r="P55" i="6"/>
  <c r="T55" i="6"/>
  <c r="R938" i="6"/>
  <c r="R597" i="6"/>
  <c r="R813" i="7"/>
  <c r="R684" i="7"/>
  <c r="Q153" i="6"/>
  <c r="T962" i="7"/>
  <c r="T628" i="6"/>
  <c r="T592" i="6"/>
  <c r="Q920" i="7"/>
  <c r="P468" i="7"/>
  <c r="Q811" i="7"/>
  <c r="S68" i="6"/>
  <c r="Q867" i="6"/>
  <c r="R584" i="6"/>
  <c r="R571" i="6"/>
  <c r="S584" i="6"/>
  <c r="R374" i="6"/>
  <c r="R193" i="7"/>
  <c r="S297" i="7"/>
  <c r="S412" i="7"/>
  <c r="Q917" i="6"/>
  <c r="S561" i="7"/>
  <c r="S15" i="6"/>
  <c r="P810" i="7"/>
  <c r="S295" i="7"/>
  <c r="Q927" i="6"/>
  <c r="T891" i="6"/>
  <c r="R347" i="6"/>
  <c r="T808" i="6"/>
  <c r="Q264" i="6"/>
  <c r="S126" i="6"/>
  <c r="P249" i="6"/>
  <c r="S812" i="6"/>
  <c r="R651" i="7"/>
  <c r="P543" i="7"/>
  <c r="R816" i="7"/>
  <c r="S158" i="6"/>
  <c r="S546" i="6"/>
  <c r="Q777" i="6"/>
  <c r="P799" i="7"/>
  <c r="T833" i="6"/>
  <c r="T82" i="6"/>
  <c r="S441" i="6"/>
  <c r="P798" i="6"/>
  <c r="S571" i="6"/>
  <c r="S453" i="7"/>
  <c r="S843" i="7"/>
  <c r="T233" i="7"/>
  <c r="Q521" i="6"/>
  <c r="R158" i="6"/>
  <c r="S915" i="6"/>
  <c r="S557" i="7"/>
  <c r="Q959" i="7"/>
  <c r="Q27" i="6"/>
  <c r="R90" i="6"/>
  <c r="P787" i="6"/>
  <c r="T938" i="6"/>
  <c r="Q90" i="6"/>
  <c r="P102" i="6"/>
  <c r="R294" i="7"/>
  <c r="P776" i="7"/>
  <c r="R213" i="7"/>
  <c r="P900" i="6"/>
  <c r="P920" i="7"/>
  <c r="T711" i="6"/>
  <c r="P904" i="7"/>
  <c r="Q875" i="7"/>
  <c r="S592" i="6"/>
  <c r="T546" i="6"/>
  <c r="R190" i="6"/>
  <c r="Q571" i="6"/>
  <c r="Q808" i="6"/>
  <c r="Q634" i="6"/>
  <c r="S82" i="6"/>
  <c r="T242" i="7"/>
  <c r="Q580" i="7"/>
  <c r="T669" i="7"/>
  <c r="T565" i="7"/>
  <c r="Q969" i="6"/>
  <c r="P842" i="6"/>
  <c r="P667" i="6"/>
  <c r="T291" i="7"/>
  <c r="R215" i="6"/>
  <c r="P521" i="6"/>
  <c r="R464" i="6"/>
  <c r="T268" i="6"/>
  <c r="T394" i="6"/>
  <c r="P464" i="6"/>
  <c r="S394" i="6"/>
  <c r="R873" i="6"/>
  <c r="R13" i="6"/>
  <c r="P804" i="6"/>
  <c r="P843" i="6"/>
  <c r="R963" i="6"/>
  <c r="Q741" i="6"/>
  <c r="P253" i="6"/>
  <c r="P950" i="6"/>
  <c r="S64" i="6"/>
  <c r="R855" i="6"/>
  <c r="P107" i="6"/>
  <c r="T721" i="6"/>
  <c r="R848" i="6"/>
  <c r="T276" i="6"/>
  <c r="Q60" i="6"/>
  <c r="Q663" i="6"/>
  <c r="S650" i="6"/>
  <c r="P496" i="6"/>
  <c r="P645" i="6"/>
  <c r="S5" i="6"/>
  <c r="R205" i="6"/>
  <c r="Q475" i="6"/>
  <c r="P872" i="6"/>
  <c r="T748" i="6"/>
  <c r="P228" i="6"/>
  <c r="R804" i="6"/>
  <c r="Q955" i="6"/>
  <c r="Q509" i="6"/>
  <c r="T173" i="6"/>
  <c r="S101" i="6"/>
  <c r="T605" i="6"/>
  <c r="Q496" i="6"/>
  <c r="P66" i="6"/>
  <c r="T577" i="6"/>
  <c r="R669" i="6"/>
  <c r="P961" i="6"/>
  <c r="T973" i="6"/>
  <c r="T516" i="6"/>
  <c r="T220" i="6"/>
  <c r="P626" i="6"/>
  <c r="P87" i="6"/>
  <c r="Q523" i="6"/>
  <c r="P877" i="6"/>
  <c r="P783" i="6"/>
  <c r="Q560" i="6"/>
  <c r="S168" i="6"/>
  <c r="R682" i="6"/>
  <c r="P540" i="6"/>
  <c r="T258" i="6"/>
  <c r="P946" i="6"/>
  <c r="S719" i="6"/>
  <c r="T477" i="6"/>
  <c r="S89" i="6"/>
  <c r="Q826" i="6"/>
  <c r="P609" i="6"/>
  <c r="T804" i="6"/>
  <c r="R843" i="6"/>
  <c r="P227" i="6"/>
  <c r="P823" i="6"/>
  <c r="T253" i="6"/>
  <c r="T950" i="6"/>
  <c r="Q850" i="6"/>
  <c r="Q795" i="6"/>
  <c r="T292" i="6"/>
  <c r="R686" i="6"/>
  <c r="P681" i="6"/>
  <c r="Q512" i="6"/>
  <c r="T868" i="6"/>
  <c r="R79" i="6"/>
  <c r="R914" i="6"/>
  <c r="R904" i="6"/>
  <c r="P247" i="6"/>
  <c r="S364" i="6"/>
  <c r="R623" i="6"/>
  <c r="R875" i="6"/>
  <c r="Q301" i="6"/>
  <c r="P936" i="6"/>
  <c r="T259" i="6"/>
  <c r="R64" i="6"/>
  <c r="T855" i="6"/>
  <c r="P580" i="6"/>
  <c r="P721" i="6"/>
  <c r="Q848" i="6"/>
  <c r="S467" i="6"/>
  <c r="R413" i="6"/>
  <c r="T182" i="6"/>
  <c r="T656" i="6"/>
  <c r="R676" i="6"/>
  <c r="R854" i="6"/>
  <c r="R274" i="6"/>
  <c r="S668" i="6"/>
  <c r="S177" i="6"/>
  <c r="S236" i="6"/>
  <c r="P884" i="6"/>
  <c r="T889" i="6"/>
  <c r="T447" i="6"/>
  <c r="P18" i="6"/>
  <c r="T157" i="6"/>
  <c r="T454" i="6"/>
  <c r="Q810" i="6"/>
  <c r="S342" i="6"/>
  <c r="S252" i="6"/>
  <c r="S508" i="6"/>
  <c r="P250" i="6"/>
  <c r="S675" i="6"/>
  <c r="T956" i="6"/>
  <c r="T839" i="6"/>
  <c r="Q906" i="6"/>
  <c r="Q22" i="6"/>
  <c r="Q236" i="6"/>
  <c r="Q395" i="6"/>
  <c r="S417" i="6"/>
  <c r="P14" i="6"/>
  <c r="T945" i="6"/>
  <c r="R508" i="6"/>
  <c r="P972" i="6"/>
  <c r="R477" i="6"/>
  <c r="T139" i="6"/>
  <c r="S880" i="6"/>
  <c r="Q50" i="6"/>
  <c r="T632" i="6"/>
  <c r="Q24" i="6"/>
  <c r="S949" i="6"/>
  <c r="T779" i="6"/>
  <c r="T570" i="6"/>
  <c r="R977" i="6"/>
  <c r="P815" i="6"/>
  <c r="T826" i="6"/>
  <c r="P293" i="6"/>
  <c r="R91" i="6"/>
  <c r="S889" i="6"/>
  <c r="S420" i="6"/>
  <c r="Q540" i="6"/>
  <c r="R258" i="6"/>
  <c r="S26" i="6"/>
  <c r="Q947" i="6"/>
  <c r="S62" i="6"/>
  <c r="R874" i="6"/>
  <c r="P809" i="6"/>
  <c r="P388" i="6"/>
  <c r="Q8" i="6"/>
  <c r="P752" i="6"/>
  <c r="S79" i="6"/>
  <c r="T223" i="6"/>
  <c r="P904" i="6"/>
  <c r="T856" i="6"/>
  <c r="Q578" i="6"/>
  <c r="S615" i="6"/>
  <c r="R421" i="6"/>
  <c r="R272" i="6"/>
  <c r="R458" i="6"/>
  <c r="P948" i="6"/>
  <c r="T618" i="6"/>
  <c r="Q889" i="6"/>
  <c r="S894" i="6"/>
  <c r="S853" i="6"/>
  <c r="R372" i="6"/>
  <c r="P623" i="6"/>
  <c r="S748" i="6"/>
  <c r="Q809" i="6"/>
  <c r="Q182" i="6"/>
  <c r="T8" i="6"/>
  <c r="S567" i="6"/>
  <c r="Q601" i="6"/>
  <c r="Q274" i="6"/>
  <c r="Q192" i="6"/>
  <c r="S155" i="6"/>
  <c r="P581" i="6"/>
  <c r="S482" i="6"/>
  <c r="T433" i="6"/>
  <c r="Q87" i="6"/>
  <c r="T529" i="6"/>
  <c r="Q877" i="6"/>
  <c r="Q177" i="6"/>
  <c r="T434" i="6"/>
  <c r="Q908" i="6"/>
  <c r="S902" i="6"/>
  <c r="R692" i="6"/>
  <c r="R503" i="6"/>
  <c r="S297" i="6"/>
  <c r="S402" i="6"/>
  <c r="S262" i="6"/>
  <c r="Q618" i="6"/>
  <c r="P889" i="6"/>
  <c r="S655" i="6"/>
  <c r="R540" i="6"/>
  <c r="S258" i="6"/>
  <c r="S960" i="6"/>
  <c r="P564" i="6"/>
  <c r="T168" i="6"/>
  <c r="T682" i="6"/>
  <c r="S632" i="6"/>
  <c r="S291" i="6"/>
  <c r="T468" i="6"/>
  <c r="Q462" i="6"/>
  <c r="T645" i="6"/>
  <c r="Q147" i="6"/>
  <c r="T519" i="6"/>
  <c r="Q666" i="6"/>
  <c r="T872" i="6"/>
  <c r="P852" i="6"/>
  <c r="R907" i="6"/>
  <c r="P274" i="6"/>
  <c r="T192" i="6"/>
  <c r="R26" i="6"/>
  <c r="R330" i="6"/>
  <c r="T54" i="6"/>
  <c r="P897" i="6"/>
  <c r="R809" i="6"/>
  <c r="S388" i="6"/>
  <c r="S669" i="6"/>
  <c r="T961" i="6"/>
  <c r="R737" i="6"/>
  <c r="T573" i="6"/>
  <c r="Q220" i="6"/>
  <c r="T626" i="6"/>
  <c r="Q294" i="6"/>
  <c r="R840" i="6"/>
  <c r="Q242" i="7"/>
  <c r="P429" i="7"/>
  <c r="P916" i="7"/>
  <c r="Q9" i="7"/>
  <c r="S969" i="6"/>
  <c r="S156" i="6"/>
  <c r="S758" i="6"/>
  <c r="P709" i="7"/>
  <c r="Q595" i="6"/>
  <c r="T584" i="6"/>
  <c r="P112" i="6"/>
  <c r="P639" i="7"/>
  <c r="R185" i="7"/>
  <c r="Q816" i="7"/>
  <c r="R915" i="6"/>
  <c r="R543" i="7"/>
  <c r="Q870" i="6"/>
  <c r="Q918" i="6"/>
  <c r="P268" i="6"/>
  <c r="P873" i="6"/>
  <c r="Q800" i="6"/>
  <c r="T80" i="6"/>
  <c r="T129" i="7"/>
  <c r="T109" i="7"/>
  <c r="P604" i="7"/>
  <c r="T915" i="6"/>
  <c r="T875" i="7"/>
  <c r="P506" i="6"/>
  <c r="T836" i="6"/>
  <c r="P774" i="6"/>
  <c r="Q967" i="6"/>
  <c r="T264" i="6"/>
  <c r="T249" i="6"/>
  <c r="P114" i="6"/>
  <c r="Q226" i="7"/>
  <c r="P153" i="7"/>
  <c r="P828" i="7"/>
  <c r="S918" i="6"/>
  <c r="P762" i="6"/>
  <c r="T466" i="6"/>
  <c r="T607" i="6"/>
  <c r="Q900" i="6"/>
  <c r="P758" i="6"/>
  <c r="Q774" i="6"/>
  <c r="Q106" i="6"/>
  <c r="Q55" i="6"/>
  <c r="S774" i="6"/>
  <c r="R510" i="6"/>
  <c r="R837" i="6"/>
  <c r="S249" i="6"/>
  <c r="Q602" i="7"/>
  <c r="R836" i="6"/>
  <c r="R607" i="6"/>
  <c r="S695" i="6"/>
  <c r="T416" i="7"/>
  <c r="T799" i="7"/>
  <c r="S835" i="6"/>
  <c r="Q559" i="6"/>
  <c r="S90" i="6"/>
  <c r="R774" i="6"/>
  <c r="Q52" i="6"/>
  <c r="Q347" i="6"/>
  <c r="Q196" i="7"/>
  <c r="P227" i="7"/>
  <c r="R865" i="7"/>
  <c r="Q865" i="6"/>
  <c r="S215" i="6"/>
  <c r="P827" i="7"/>
  <c r="T408" i="6"/>
  <c r="T27" i="6"/>
  <c r="Q602" i="6"/>
  <c r="S636" i="6"/>
  <c r="S967" i="6"/>
  <c r="S778" i="6"/>
  <c r="Q399" i="6"/>
  <c r="T837" i="6"/>
  <c r="T610" i="7"/>
  <c r="T258" i="7"/>
  <c r="R176" i="7"/>
  <c r="P165" i="6"/>
  <c r="Q807" i="6"/>
  <c r="Q546" i="6"/>
  <c r="S870" i="6"/>
  <c r="R853" i="7"/>
  <c r="R329" i="6"/>
  <c r="S808" i="6"/>
  <c r="S230" i="6"/>
  <c r="Q263" i="6"/>
  <c r="R55" i="6"/>
  <c r="S263" i="6"/>
  <c r="S760" i="6"/>
  <c r="P843" i="7"/>
  <c r="P25" i="7"/>
  <c r="T843" i="7"/>
  <c r="R920" i="7"/>
  <c r="R657" i="6"/>
  <c r="R468" i="7"/>
  <c r="P777" i="6"/>
  <c r="S833" i="6"/>
  <c r="R802" i="6"/>
  <c r="T865" i="6"/>
  <c r="S787" i="6"/>
  <c r="R249" i="6"/>
  <c r="P263" i="6"/>
  <c r="T773" i="6"/>
  <c r="Q102" i="6"/>
  <c r="Q228" i="7"/>
  <c r="S468" i="7"/>
  <c r="P153" i="6"/>
  <c r="R807" i="6"/>
  <c r="Q213" i="6"/>
  <c r="P557" i="7"/>
  <c r="T620" i="6"/>
  <c r="R628" i="6"/>
  <c r="S885" i="6"/>
  <c r="P347" i="6"/>
  <c r="T263" i="6"/>
  <c r="Q584" i="6"/>
  <c r="T293" i="7"/>
  <c r="P106" i="7"/>
  <c r="S213" i="7"/>
  <c r="T810" i="7"/>
  <c r="R777" i="6"/>
  <c r="R953" i="7"/>
  <c r="Q579" i="7"/>
  <c r="Q506" i="6"/>
  <c r="T972" i="7"/>
  <c r="Q412" i="6"/>
  <c r="S142" i="6"/>
  <c r="Q636" i="6"/>
  <c r="Q871" i="6"/>
  <c r="R88" i="6"/>
  <c r="P372" i="7"/>
  <c r="Q477" i="7"/>
  <c r="S178" i="7"/>
  <c r="T773" i="7"/>
  <c r="R412" i="6"/>
  <c r="S371" i="7"/>
  <c r="R842" i="6"/>
  <c r="S547" i="6"/>
  <c r="R602" i="6"/>
  <c r="T15" i="6"/>
  <c r="P99" i="6"/>
  <c r="T760" i="6"/>
  <c r="R80" i="6"/>
  <c r="Q109" i="6"/>
  <c r="Q837" i="6"/>
  <c r="R264" i="6"/>
  <c r="Q231" i="7"/>
  <c r="R464" i="7"/>
  <c r="S682" i="7"/>
  <c r="P865" i="7"/>
  <c r="S914" i="7"/>
  <c r="T18" i="7"/>
  <c r="T221" i="6"/>
  <c r="P743" i="6"/>
  <c r="R743" i="6"/>
  <c r="P867" i="6"/>
  <c r="R559" i="6"/>
  <c r="S559" i="6"/>
  <c r="S867" i="6"/>
  <c r="R773" i="6"/>
  <c r="T245" i="6"/>
  <c r="S264" i="6"/>
  <c r="Q543" i="7"/>
  <c r="P329" i="6"/>
  <c r="S891" i="6"/>
  <c r="P466" i="6"/>
  <c r="R769" i="6"/>
  <c r="Q592" i="6"/>
  <c r="S213" i="6"/>
  <c r="T106" i="6"/>
  <c r="P636" i="6"/>
  <c r="R867" i="6"/>
  <c r="S245" i="6"/>
  <c r="P332" i="6"/>
  <c r="Q81" i="7"/>
  <c r="R525" i="7"/>
  <c r="Q323" i="7"/>
  <c r="R682" i="7"/>
  <c r="R374" i="7"/>
  <c r="S972" i="7"/>
  <c r="T695" i="6"/>
  <c r="Q620" i="6"/>
  <c r="P296" i="7"/>
  <c r="T754" i="6"/>
  <c r="T88" i="6"/>
  <c r="Q88" i="6"/>
  <c r="S754" i="6"/>
  <c r="P88" i="6"/>
  <c r="P158" i="7"/>
  <c r="T46" i="7"/>
  <c r="P853" i="7"/>
  <c r="S959" i="7"/>
  <c r="Q604" i="7"/>
  <c r="S904" i="7"/>
  <c r="R506" i="6"/>
  <c r="S654" i="6"/>
  <c r="P657" i="6"/>
  <c r="S510" i="6"/>
  <c r="R799" i="6"/>
  <c r="T109" i="6"/>
  <c r="P871" i="6"/>
  <c r="S109" i="6"/>
  <c r="T374" i="6"/>
  <c r="Q569" i="7"/>
  <c r="S879" i="7"/>
  <c r="R218" i="7"/>
  <c r="R711" i="6"/>
  <c r="R819" i="7"/>
  <c r="P461" i="7"/>
  <c r="Q329" i="6"/>
  <c r="R899" i="6"/>
  <c r="T176" i="7"/>
  <c r="P654" i="6"/>
  <c r="Q760" i="6"/>
  <c r="Q82" i="6"/>
  <c r="S102" i="6"/>
  <c r="S332" i="6"/>
  <c r="S765" i="6"/>
  <c r="S447" i="6"/>
  <c r="R782" i="6"/>
  <c r="S963" i="6"/>
  <c r="R173" i="6"/>
  <c r="Q723" i="6"/>
  <c r="T363" i="6"/>
  <c r="R921" i="6"/>
  <c r="P663" i="6"/>
  <c r="P481" i="6"/>
  <c r="Q721" i="6"/>
  <c r="P577" i="6"/>
  <c r="T193" i="6"/>
  <c r="Q59" i="6"/>
  <c r="P973" i="6"/>
  <c r="P516" i="6"/>
  <c r="P373" i="6"/>
  <c r="R955" i="6"/>
  <c r="P46" i="6"/>
  <c r="S205" i="6"/>
  <c r="T101" i="6"/>
  <c r="Q605" i="6"/>
  <c r="Q820" i="6"/>
  <c r="Q403" i="6"/>
  <c r="R684" i="6"/>
  <c r="P868" i="6"/>
  <c r="R509" i="6"/>
  <c r="Q173" i="6"/>
  <c r="P443" i="6"/>
  <c r="S25" i="6"/>
  <c r="P911" i="6"/>
  <c r="R775" i="6"/>
  <c r="R414" i="6"/>
  <c r="Q193" i="6"/>
  <c r="Q971" i="6"/>
  <c r="Q973" i="6"/>
  <c r="S905" i="6"/>
  <c r="P966" i="6"/>
  <c r="T857" i="6"/>
  <c r="T659" i="6"/>
  <c r="S18" i="6"/>
  <c r="R926" i="6"/>
  <c r="R455" i="6"/>
  <c r="R560" i="6"/>
  <c r="Q652" i="6"/>
  <c r="P300" i="6"/>
  <c r="S231" i="6"/>
  <c r="R291" i="6"/>
  <c r="S226" i="6"/>
  <c r="P524" i="6"/>
  <c r="Q477" i="6"/>
  <c r="P89" i="6"/>
  <c r="S937" i="6"/>
  <c r="S862" i="6"/>
  <c r="P139" i="6"/>
  <c r="Q585" i="6"/>
  <c r="P509" i="6"/>
  <c r="S173" i="6"/>
  <c r="Q253" i="6"/>
  <c r="P631" i="6"/>
  <c r="P921" i="6"/>
  <c r="Q748" i="6"/>
  <c r="T877" i="6"/>
  <c r="S686" i="6"/>
  <c r="T681" i="6"/>
  <c r="S454" i="6"/>
  <c r="P23" i="6"/>
  <c r="R852" i="6"/>
  <c r="Q610" i="6"/>
  <c r="R788" i="6"/>
  <c r="Q881" i="6"/>
  <c r="T364" i="6"/>
  <c r="Q480" i="6"/>
  <c r="P430" i="6"/>
  <c r="S63" i="6"/>
  <c r="S56" i="6"/>
  <c r="P396" i="6"/>
  <c r="S659" i="6"/>
  <c r="R544" i="6"/>
  <c r="T580" i="6"/>
  <c r="T183" i="6"/>
  <c r="Q289" i="6"/>
  <c r="P193" i="6"/>
  <c r="T59" i="6"/>
  <c r="Q272" i="6"/>
  <c r="Q389" i="6"/>
  <c r="R44" i="6"/>
  <c r="S854" i="6"/>
  <c r="T387" i="6"/>
  <c r="S864" i="6"/>
  <c r="T685" i="6"/>
  <c r="R184" i="6"/>
  <c r="T257" i="6"/>
  <c r="Q801" i="6"/>
  <c r="T458" i="6"/>
  <c r="P235" i="6"/>
  <c r="Q720" i="6"/>
  <c r="T944" i="6"/>
  <c r="S194" i="6"/>
  <c r="Q23" i="6"/>
  <c r="Q791" i="6"/>
  <c r="T425" i="6"/>
  <c r="S851" i="6"/>
  <c r="S275" i="6"/>
  <c r="Q976" i="6"/>
  <c r="Q813" i="6"/>
  <c r="R825" i="6"/>
  <c r="Q511" i="6"/>
  <c r="P310" i="6"/>
  <c r="R779" i="6"/>
  <c r="S779" i="6"/>
  <c r="P763" i="6"/>
  <c r="R288" i="6"/>
  <c r="Q945" i="6"/>
  <c r="Q736" i="6"/>
  <c r="S452" i="6"/>
  <c r="P785" i="6"/>
  <c r="T89" i="6"/>
  <c r="P586" i="6"/>
  <c r="R962" i="6"/>
  <c r="S169" i="6"/>
  <c r="T291" i="6"/>
  <c r="T18" i="6"/>
  <c r="P174" i="6"/>
  <c r="Q514" i="6"/>
  <c r="Q7" i="6"/>
  <c r="T886" i="6"/>
  <c r="S739" i="6"/>
  <c r="R139" i="6"/>
  <c r="Q588" i="6"/>
  <c r="P420" i="6"/>
  <c r="Q819" i="6"/>
  <c r="S974" i="6"/>
  <c r="R824" i="6"/>
  <c r="Q524" i="6"/>
  <c r="R54" i="6"/>
  <c r="Q897" i="6"/>
  <c r="T809" i="6"/>
  <c r="T388" i="6"/>
  <c r="T110" i="6"/>
  <c r="R567" i="6"/>
  <c r="T601" i="6"/>
  <c r="T492" i="6"/>
  <c r="P618" i="6"/>
  <c r="S881" i="6"/>
  <c r="R578" i="6"/>
  <c r="R853" i="6"/>
  <c r="S372" i="6"/>
  <c r="P801" i="6"/>
  <c r="P637" i="6"/>
  <c r="R301" i="6"/>
  <c r="P468" i="6"/>
  <c r="R644" i="6"/>
  <c r="Q894" i="6"/>
  <c r="T819" i="6"/>
  <c r="S724" i="6"/>
  <c r="T81" i="6"/>
  <c r="Q206" i="6"/>
  <c r="R440" i="6"/>
  <c r="S764" i="6"/>
  <c r="R110" i="6"/>
  <c r="P567" i="6"/>
  <c r="R601" i="6"/>
  <c r="S11" i="6"/>
  <c r="S303" i="6"/>
  <c r="R168" i="6"/>
  <c r="S184" i="6"/>
  <c r="P806" i="6"/>
  <c r="Q962" i="6"/>
  <c r="R87" i="6"/>
  <c r="Q12" i="6"/>
  <c r="S926" i="6"/>
  <c r="P455" i="6"/>
  <c r="T560" i="6"/>
  <c r="T523" i="6"/>
  <c r="T639" i="6"/>
  <c r="R407" i="6"/>
  <c r="S503" i="6"/>
  <c r="R227" i="6"/>
  <c r="T823" i="6"/>
  <c r="T419" i="6"/>
  <c r="R342" i="6"/>
  <c r="R396" i="6"/>
  <c r="T420" i="6"/>
  <c r="S540" i="6"/>
  <c r="P258" i="6"/>
  <c r="Q226" i="6"/>
  <c r="R524" i="6"/>
  <c r="P482" i="6"/>
  <c r="Q433" i="6"/>
  <c r="P632" i="6"/>
  <c r="P291" i="6"/>
  <c r="R648" i="6"/>
  <c r="P307" i="6"/>
  <c r="T24" i="6"/>
  <c r="T46" i="6"/>
  <c r="P205" i="6"/>
  <c r="R666" i="6"/>
  <c r="S872" i="6"/>
  <c r="R820" i="6"/>
  <c r="P916" i="6"/>
  <c r="T452" i="6"/>
  <c r="R790" i="6"/>
  <c r="P685" i="6"/>
  <c r="Q184" i="6"/>
  <c r="Q54" i="6"/>
  <c r="T897" i="6"/>
  <c r="Q166" i="6"/>
  <c r="P728" i="6"/>
  <c r="P110" i="6"/>
  <c r="Q440" i="6"/>
  <c r="S941" i="6"/>
  <c r="P905" i="6"/>
  <c r="R220" i="6"/>
  <c r="P259" i="6"/>
  <c r="Q659" i="6"/>
  <c r="S533" i="6"/>
  <c r="S580" i="6"/>
  <c r="R174" i="6"/>
  <c r="R425" i="6"/>
  <c r="Q458" i="6"/>
  <c r="R894" i="6"/>
  <c r="R720" i="6"/>
  <c r="P363" i="6"/>
  <c r="R745" i="6"/>
  <c r="S178" i="6"/>
  <c r="T791" i="6"/>
  <c r="T548" i="6"/>
  <c r="P177" i="6"/>
  <c r="R438" i="6"/>
  <c r="R61" i="6"/>
  <c r="Q956" i="6"/>
  <c r="T196" i="6"/>
  <c r="Q920" i="6"/>
  <c r="Q839" i="6"/>
  <c r="Q590" i="6"/>
  <c r="T310" i="6"/>
  <c r="P181" i="6"/>
  <c r="S181" i="6"/>
  <c r="T977" i="6"/>
  <c r="R252" i="6"/>
  <c r="T858" i="6"/>
  <c r="T785" i="6"/>
  <c r="R869" i="6"/>
  <c r="T768" i="6"/>
  <c r="S257" i="6"/>
  <c r="Q783" i="6"/>
  <c r="Q262" i="6"/>
  <c r="T166" i="7"/>
  <c r="P856" i="7"/>
  <c r="Q651" i="7"/>
  <c r="S250" i="7"/>
  <c r="T629" i="6"/>
  <c r="R833" i="6"/>
  <c r="R180" i="7"/>
  <c r="S842" i="6"/>
  <c r="Q778" i="6"/>
  <c r="T571" i="6"/>
  <c r="R68" i="6"/>
  <c r="R214" i="7"/>
  <c r="P475" i="7"/>
  <c r="T153" i="6"/>
  <c r="R802" i="7"/>
  <c r="P602" i="6"/>
  <c r="R296" i="7"/>
  <c r="T332" i="7"/>
  <c r="T765" i="6"/>
  <c r="R245" i="6"/>
  <c r="Q773" i="6"/>
  <c r="P493" i="7"/>
  <c r="P798" i="7"/>
  <c r="P914" i="7"/>
  <c r="R366" i="6"/>
  <c r="Q842" i="6"/>
  <c r="Q915" i="6"/>
  <c r="R27" i="6"/>
  <c r="R787" i="6"/>
  <c r="P109" i="6"/>
  <c r="Q268" i="6"/>
  <c r="T873" i="6"/>
  <c r="R759" i="6"/>
  <c r="P126" i="6"/>
  <c r="P548" i="7"/>
  <c r="R2" i="7"/>
  <c r="R835" i="6"/>
  <c r="T811" i="7"/>
  <c r="S917" i="6"/>
  <c r="S176" i="7"/>
  <c r="T180" i="7"/>
  <c r="R422" i="7"/>
  <c r="Q914" i="7"/>
  <c r="Q759" i="6"/>
  <c r="Q938" i="6"/>
  <c r="P938" i="6"/>
  <c r="S88" i="6"/>
  <c r="S938" i="6"/>
  <c r="R871" i="6"/>
  <c r="S662" i="6"/>
  <c r="R604" i="7"/>
  <c r="Q815" i="7"/>
  <c r="R962" i="7"/>
  <c r="Q245" i="7"/>
  <c r="Q667" i="6"/>
  <c r="T642" i="6"/>
  <c r="P642" i="6"/>
  <c r="T778" i="6"/>
  <c r="T871" i="6"/>
  <c r="P90" i="6"/>
  <c r="R394" i="6"/>
  <c r="R760" i="6"/>
  <c r="S645" i="7"/>
  <c r="S808" i="7"/>
  <c r="P215" i="6"/>
  <c r="Q422" i="7"/>
  <c r="T158" i="6"/>
  <c r="R870" i="6"/>
  <c r="R535" i="7"/>
  <c r="S709" i="7"/>
  <c r="Q962" i="7"/>
  <c r="P72" i="6"/>
  <c r="S406" i="6"/>
  <c r="P406" i="6"/>
  <c r="Q68" i="6"/>
  <c r="S759" i="6"/>
  <c r="Q653" i="7"/>
  <c r="Q22" i="7"/>
  <c r="R521" i="6"/>
  <c r="P332" i="7"/>
  <c r="S653" i="6"/>
  <c r="Q416" i="7"/>
  <c r="R565" i="7"/>
  <c r="S323" i="7"/>
  <c r="R323" i="7"/>
  <c r="S773" i="6"/>
  <c r="Q112" i="6"/>
  <c r="T867" i="6"/>
  <c r="S114" i="6"/>
  <c r="Q885" i="6"/>
  <c r="P595" i="6"/>
  <c r="P51" i="7"/>
  <c r="R217" i="7"/>
  <c r="Q292" i="7"/>
  <c r="P176" i="7"/>
  <c r="T461" i="7"/>
  <c r="Q833" i="6"/>
  <c r="P15" i="6"/>
  <c r="P291" i="7"/>
  <c r="T815" i="7"/>
  <c r="R695" i="6"/>
  <c r="Q661" i="6"/>
  <c r="Q787" i="6"/>
  <c r="P780" i="6"/>
  <c r="T759" i="6"/>
  <c r="T123" i="6"/>
  <c r="Q329" i="7"/>
  <c r="P865" i="6"/>
  <c r="Q374" i="7"/>
  <c r="T561" i="7"/>
  <c r="R213" i="6"/>
  <c r="R891" i="6"/>
  <c r="S828" i="7"/>
  <c r="T247" i="7"/>
  <c r="P812" i="6"/>
  <c r="P837" i="6"/>
  <c r="Q114" i="6"/>
  <c r="S871" i="6"/>
  <c r="R936" i="7"/>
  <c r="S905" i="7"/>
  <c r="S227" i="7"/>
  <c r="T295" i="7"/>
  <c r="S535" i="7"/>
  <c r="T805" i="6"/>
  <c r="P546" i="6"/>
  <c r="S274" i="7"/>
  <c r="Q513" i="6"/>
  <c r="P891" i="6"/>
  <c r="R441" i="6"/>
  <c r="T52" i="6"/>
  <c r="P597" i="6"/>
  <c r="P142" i="6"/>
  <c r="T99" i="7"/>
  <c r="T651" i="7"/>
  <c r="Q632" i="7"/>
  <c r="R274" i="7"/>
  <c r="R299" i="7"/>
  <c r="S366" i="6"/>
  <c r="R805" i="6"/>
  <c r="R253" i="7"/>
  <c r="Q865" i="7"/>
  <c r="S667" i="6"/>
  <c r="P264" i="6"/>
  <c r="T399" i="6"/>
  <c r="T787" i="6"/>
  <c r="R636" i="6"/>
  <c r="R812" i="6"/>
  <c r="R263" i="6"/>
  <c r="T513" i="7"/>
  <c r="P566" i="7"/>
  <c r="R156" i="6"/>
  <c r="Q836" i="6"/>
  <c r="Q711" i="6"/>
  <c r="R620" i="6"/>
  <c r="P18" i="7"/>
  <c r="P592" i="6"/>
  <c r="T374" i="7"/>
  <c r="Q332" i="6"/>
  <c r="S780" i="6"/>
  <c r="R778" i="6"/>
  <c r="T332" i="6"/>
  <c r="R780" i="6"/>
  <c r="R82" i="6"/>
  <c r="R634" i="6"/>
  <c r="P27" i="6"/>
  <c r="R914" i="7"/>
  <c r="T769" i="6"/>
  <c r="T828" i="7"/>
  <c r="P802" i="7"/>
  <c r="P819" i="7"/>
  <c r="P422" i="7"/>
  <c r="R123" i="6"/>
  <c r="S399" i="6"/>
  <c r="P399" i="6"/>
  <c r="R109" i="6"/>
  <c r="R451" i="7"/>
  <c r="P582" i="7"/>
  <c r="S54" i="7"/>
  <c r="T762" i="6"/>
  <c r="Q835" i="6"/>
  <c r="S865" i="6"/>
  <c r="T506" i="6"/>
  <c r="R972" i="7"/>
  <c r="Q408" i="6"/>
  <c r="T917" i="6"/>
  <c r="P634" i="6"/>
  <c r="S597" i="6"/>
  <c r="T662" i="6"/>
  <c r="P562" i="6"/>
  <c r="R798" i="6"/>
  <c r="P72" i="7"/>
  <c r="S722" i="7"/>
  <c r="Q758" i="6"/>
  <c r="R917" i="6"/>
  <c r="Q805" i="6"/>
  <c r="R547" i="6"/>
  <c r="R904" i="7"/>
  <c r="R513" i="6"/>
  <c r="S819" i="7"/>
  <c r="T114" i="6"/>
  <c r="T495" i="6"/>
  <c r="S562" i="6"/>
  <c r="T735" i="6"/>
  <c r="Q123" i="6"/>
  <c r="Q735" i="6"/>
  <c r="Q464" i="7"/>
  <c r="T511" i="7"/>
  <c r="S799" i="7"/>
  <c r="S27" i="6"/>
  <c r="P629" i="6"/>
  <c r="P807" i="6"/>
  <c r="R828" i="7"/>
  <c r="S815" i="7"/>
  <c r="P620" i="6"/>
  <c r="S190" i="6"/>
  <c r="R142" i="6"/>
  <c r="T406" i="6"/>
  <c r="Q190" i="6"/>
  <c r="P760" i="6"/>
  <c r="S416" i="6"/>
  <c r="P910" i="6"/>
  <c r="T352" i="6"/>
  <c r="R723" i="6"/>
  <c r="Q363" i="6"/>
  <c r="T828" i="6"/>
  <c r="Q567" i="6"/>
  <c r="Q548" i="6"/>
  <c r="R183" i="6"/>
  <c r="S289" i="6"/>
  <c r="S193" i="6"/>
  <c r="R59" i="6"/>
  <c r="T279" i="6"/>
  <c r="S776" i="6"/>
  <c r="S966" i="6"/>
  <c r="P857" i="6"/>
  <c r="S509" i="6"/>
  <c r="Q448" i="6"/>
  <c r="P101" i="6"/>
  <c r="P167" i="6"/>
  <c r="R911" i="6"/>
  <c r="S775" i="6"/>
  <c r="T410" i="6"/>
  <c r="R499" i="6"/>
  <c r="S852" i="6"/>
  <c r="T907" i="6"/>
  <c r="T443" i="6"/>
  <c r="P25" i="6"/>
  <c r="Q650" i="6"/>
  <c r="S496" i="6"/>
  <c r="R645" i="6"/>
  <c r="T533" i="6"/>
  <c r="Q425" i="6"/>
  <c r="R279" i="6"/>
  <c r="R776" i="6"/>
  <c r="T966" i="6"/>
  <c r="Q857" i="6"/>
  <c r="S371" i="6"/>
  <c r="P686" i="6"/>
  <c r="Q630" i="6"/>
  <c r="T922" i="6"/>
  <c r="R390" i="6"/>
  <c r="R652" i="6"/>
  <c r="S19" i="6"/>
  <c r="P850" i="6"/>
  <c r="S792" i="6"/>
  <c r="Q648" i="6"/>
  <c r="T396" i="6"/>
  <c r="T349" i="6"/>
  <c r="T827" i="6"/>
  <c r="P937" i="6"/>
  <c r="P862" i="6"/>
  <c r="Q507" i="6"/>
  <c r="P768" i="6"/>
  <c r="R940" i="6"/>
  <c r="Q529" i="6"/>
  <c r="S723" i="6"/>
  <c r="Q25" i="6"/>
  <c r="T921" i="6"/>
  <c r="S692" i="6"/>
  <c r="R548" i="6"/>
  <c r="S455" i="6"/>
  <c r="S560" i="6"/>
  <c r="P454" i="6"/>
  <c r="T23" i="6"/>
  <c r="P746" i="6"/>
  <c r="Q626" i="6"/>
  <c r="T810" i="6"/>
  <c r="T790" i="6"/>
  <c r="Q421" i="6"/>
  <c r="R480" i="6"/>
  <c r="T430" i="6"/>
  <c r="Q822" i="6"/>
  <c r="R217" i="6"/>
  <c r="Q515" i="6"/>
  <c r="Q718" i="6"/>
  <c r="T140" i="6"/>
  <c r="P630" i="6"/>
  <c r="Q183" i="6"/>
  <c r="R289" i="6"/>
  <c r="S260" i="6"/>
  <c r="T557" i="6"/>
  <c r="P279" i="6"/>
  <c r="T776" i="6"/>
  <c r="S422" i="6"/>
  <c r="P829" i="6"/>
  <c r="Q387" i="6"/>
  <c r="S330" i="6"/>
  <c r="P621" i="6"/>
  <c r="T622" i="6"/>
  <c r="Q565" i="6"/>
  <c r="Q277" i="6"/>
  <c r="R180" i="6"/>
  <c r="R56" i="6"/>
  <c r="R247" i="6"/>
  <c r="Q407" i="6"/>
  <c r="T963" i="6"/>
  <c r="P816" i="6"/>
  <c r="Q67" i="6"/>
  <c r="R296" i="6"/>
  <c r="S727" i="6"/>
  <c r="S314" i="6"/>
  <c r="P508" i="6"/>
  <c r="T175" i="6"/>
  <c r="T832" i="6"/>
  <c r="R494" i="6"/>
  <c r="S839" i="6"/>
  <c r="R236" i="6"/>
  <c r="T906" i="6"/>
  <c r="R844" i="6"/>
  <c r="P779" i="6"/>
  <c r="S556" i="6"/>
  <c r="S218" i="6"/>
  <c r="Q179" i="6"/>
  <c r="S415" i="6"/>
  <c r="Q789" i="6"/>
  <c r="R542" i="6"/>
  <c r="P826" i="6"/>
  <c r="R420" i="6"/>
  <c r="R224" i="6"/>
  <c r="Q569" i="6"/>
  <c r="R734" i="6"/>
  <c r="S429" i="6"/>
  <c r="Q174" i="6"/>
  <c r="Q570" i="6"/>
  <c r="P817" i="6"/>
  <c r="S934" i="6"/>
  <c r="P362" i="6"/>
  <c r="S932" i="6"/>
  <c r="R819" i="6"/>
  <c r="P974" i="6"/>
  <c r="T451" i="6"/>
  <c r="Q9" i="6"/>
  <c r="T535" i="6"/>
  <c r="R216" i="6"/>
  <c r="S166" i="6"/>
  <c r="Q728" i="6"/>
  <c r="Q110" i="6"/>
  <c r="R10" i="6"/>
  <c r="Q65" i="6"/>
  <c r="S461" i="6"/>
  <c r="R303" i="6"/>
  <c r="R262" i="6"/>
  <c r="P894" i="6"/>
  <c r="P853" i="6"/>
  <c r="P372" i="6"/>
  <c r="R822" i="6"/>
  <c r="R206" i="6"/>
  <c r="R515" i="6"/>
  <c r="S914" i="6"/>
  <c r="S307" i="6"/>
  <c r="P24" i="6"/>
  <c r="Q214" i="6"/>
  <c r="P724" i="6"/>
  <c r="T709" i="6"/>
  <c r="P9" i="6"/>
  <c r="T935" i="6"/>
  <c r="Q846" i="6"/>
  <c r="P469" i="6"/>
  <c r="R770" i="6"/>
  <c r="S65" i="6"/>
  <c r="P11" i="6"/>
  <c r="P303" i="6"/>
  <c r="S243" i="6"/>
  <c r="R950" i="6"/>
  <c r="Q632" i="6"/>
  <c r="Q291" i="6"/>
  <c r="Q619" i="6"/>
  <c r="S12" i="6"/>
  <c r="P926" i="6"/>
  <c r="P960" i="6"/>
  <c r="R564" i="6"/>
  <c r="R113" i="6"/>
  <c r="T19" i="6"/>
  <c r="R422" i="6"/>
  <c r="R323" i="6"/>
  <c r="S227" i="6"/>
  <c r="S720" i="6"/>
  <c r="Q143" i="6"/>
  <c r="R631" i="6"/>
  <c r="Q285" i="6"/>
  <c r="R767" i="6"/>
  <c r="P819" i="6"/>
  <c r="T974" i="6"/>
  <c r="R226" i="6"/>
  <c r="S524" i="6"/>
  <c r="Q535" i="6"/>
  <c r="Q827" i="6"/>
  <c r="S604" i="6"/>
  <c r="S717" i="6"/>
  <c r="R563" i="6"/>
  <c r="S726" i="6"/>
  <c r="Q612" i="6"/>
  <c r="Q442" i="6"/>
  <c r="Q884" i="6"/>
  <c r="S953" i="6"/>
  <c r="T167" i="6"/>
  <c r="R299" i="6"/>
  <c r="T916" i="6"/>
  <c r="Q410" i="6"/>
  <c r="Q500" i="6"/>
  <c r="R821" i="6"/>
  <c r="S742" i="6"/>
  <c r="T565" i="6"/>
  <c r="T277" i="6"/>
  <c r="R166" i="6"/>
  <c r="T44" i="6"/>
  <c r="Q854" i="6"/>
  <c r="S10" i="6"/>
  <c r="R668" i="6"/>
  <c r="R178" i="6"/>
  <c r="Q966" i="6"/>
  <c r="S861" i="6"/>
  <c r="R659" i="6"/>
  <c r="S140" i="6"/>
  <c r="R630" i="6"/>
  <c r="P183" i="6"/>
  <c r="T289" i="6"/>
  <c r="R488" i="6"/>
  <c r="T22" i="6"/>
  <c r="S247" i="6"/>
  <c r="R297" i="6"/>
  <c r="S910" i="6"/>
  <c r="T442" i="6"/>
  <c r="Q401" i="6"/>
  <c r="P220" i="6"/>
  <c r="Q228" i="6"/>
  <c r="Q631" i="6"/>
  <c r="P858" i="6"/>
  <c r="P714" i="6"/>
  <c r="S671" i="6"/>
  <c r="P275" i="6"/>
  <c r="T624" i="6"/>
  <c r="T417" i="6"/>
  <c r="P511" i="6"/>
  <c r="S919" i="6"/>
  <c r="S22" i="6"/>
  <c r="Q817" i="6"/>
  <c r="Q151" i="6"/>
  <c r="R888" i="6"/>
  <c r="T438" i="6"/>
  <c r="P365" i="6"/>
  <c r="T666" i="6"/>
  <c r="T937" i="6"/>
  <c r="P932" i="6"/>
  <c r="S876" i="6"/>
  <c r="R384" i="6"/>
  <c r="S563" i="6"/>
  <c r="T443" i="7"/>
  <c r="R241" i="7"/>
  <c r="T659" i="7"/>
  <c r="P959" i="7"/>
  <c r="P561" i="7"/>
  <c r="R810" i="7"/>
  <c r="R900" i="6"/>
  <c r="P245" i="6"/>
  <c r="P571" i="6"/>
  <c r="T559" i="6"/>
  <c r="Q464" i="6"/>
  <c r="S960" i="7"/>
  <c r="S416" i="7"/>
  <c r="S947" i="7"/>
  <c r="R546" i="6"/>
  <c r="T245" i="7"/>
  <c r="Q743" i="6"/>
  <c r="Q366" i="6"/>
  <c r="R808" i="6"/>
  <c r="P808" i="6"/>
  <c r="Q780" i="6"/>
  <c r="P955" i="7"/>
  <c r="T577" i="7"/>
  <c r="Q953" i="7"/>
  <c r="Q547" i="6"/>
  <c r="Q253" i="7"/>
  <c r="S253" i="7"/>
  <c r="Q215" i="6"/>
  <c r="P662" i="6"/>
  <c r="P759" i="6"/>
  <c r="Q406" i="6"/>
  <c r="P765" i="6"/>
  <c r="T597" i="6"/>
  <c r="Q821" i="7"/>
  <c r="R571" i="7"/>
  <c r="T905" i="7"/>
  <c r="S299" i="7"/>
  <c r="Q15" i="6"/>
  <c r="S811" i="7"/>
  <c r="T899" i="6"/>
  <c r="P927" i="6"/>
  <c r="S329" i="6"/>
  <c r="S153" i="6"/>
  <c r="Q597" i="6"/>
  <c r="P190" i="6"/>
  <c r="T464" i="6"/>
  <c r="R662" i="6"/>
  <c r="S72" i="6"/>
  <c r="Q873" i="6"/>
  <c r="R643" i="7"/>
  <c r="T412" i="6"/>
  <c r="T521" i="6"/>
  <c r="R15" i="6"/>
  <c r="R131" i="6"/>
  <c r="S245" i="7"/>
  <c r="R927" i="6"/>
  <c r="T653" i="6"/>
  <c r="T416" i="6"/>
  <c r="R735" i="6"/>
  <c r="S735" i="6"/>
  <c r="T885" i="6"/>
  <c r="P625" i="7"/>
  <c r="P178" i="7"/>
  <c r="P297" i="7"/>
  <c r="Q561" i="7"/>
  <c r="T156" i="6"/>
  <c r="Q709" i="7"/>
  <c r="S743" i="6"/>
  <c r="T761" i="6"/>
  <c r="P213" i="6"/>
  <c r="S711" i="6"/>
  <c r="S347" i="6"/>
  <c r="T99" i="6"/>
  <c r="Q662" i="6"/>
  <c r="R268" i="6"/>
  <c r="S944" i="7"/>
  <c r="Q347" i="7"/>
  <c r="S61" i="7"/>
  <c r="T535" i="7"/>
  <c r="R918" i="6"/>
  <c r="S332" i="7"/>
  <c r="P802" i="6"/>
  <c r="P607" i="6"/>
  <c r="S506" i="6"/>
  <c r="T969" i="6"/>
  <c r="S873" i="6"/>
  <c r="R126" i="6"/>
  <c r="S123" i="6"/>
  <c r="Q72" i="6"/>
  <c r="P416" i="6"/>
  <c r="T102" i="6"/>
  <c r="S899" i="7"/>
  <c r="R219" i="7"/>
  <c r="R799" i="7"/>
  <c r="S412" i="6"/>
  <c r="R221" i="6"/>
  <c r="R461" i="7"/>
  <c r="P547" i="6"/>
  <c r="T918" i="6"/>
  <c r="T654" i="6"/>
  <c r="T967" i="6"/>
  <c r="P510" i="6"/>
  <c r="R661" i="6"/>
  <c r="R967" i="6"/>
  <c r="P661" i="6"/>
  <c r="R495" i="6"/>
  <c r="Q297" i="7"/>
  <c r="R969" i="6"/>
  <c r="P711" i="6"/>
  <c r="S466" i="6"/>
  <c r="T865" i="7"/>
  <c r="T682" i="7"/>
  <c r="P131" i="6"/>
  <c r="Q142" i="6"/>
  <c r="S99" i="6"/>
  <c r="P967" i="6"/>
  <c r="P106" i="6"/>
  <c r="Q765" i="6"/>
  <c r="Q616" i="7"/>
  <c r="Q547" i="7"/>
  <c r="S579" i="7"/>
  <c r="S777" i="6"/>
  <c r="Q893" i="6"/>
  <c r="Q773" i="7"/>
  <c r="R629" i="6"/>
  <c r="P412" i="6"/>
  <c r="T743" i="6"/>
  <c r="R230" i="6"/>
  <c r="T661" i="6"/>
  <c r="Q394" i="6"/>
  <c r="Q230" i="6"/>
  <c r="P441" i="6"/>
  <c r="P315" i="7"/>
  <c r="P620" i="7"/>
  <c r="R815" i="7"/>
  <c r="Q156" i="6"/>
  <c r="Q131" i="6"/>
  <c r="T299" i="7"/>
  <c r="Q761" i="6"/>
  <c r="S620" i="6"/>
  <c r="Q657" i="6"/>
  <c r="R406" i="6"/>
  <c r="T441" i="6"/>
  <c r="S799" i="6"/>
  <c r="S661" i="6"/>
  <c r="P799" i="6"/>
  <c r="T595" i="6"/>
  <c r="R298" i="7"/>
  <c r="P908" i="7"/>
  <c r="Q107" i="7"/>
  <c r="Q904" i="7"/>
  <c r="Q899" i="6"/>
  <c r="S180" i="7"/>
  <c r="S521" i="6"/>
  <c r="T667" i="6"/>
  <c r="S18" i="7"/>
  <c r="Q466" i="6"/>
  <c r="Q126" i="6"/>
  <c r="T812" i="6"/>
  <c r="T72" i="6"/>
  <c r="T68" i="6"/>
  <c r="S634" i="6"/>
  <c r="R72" i="6"/>
  <c r="R567" i="7"/>
  <c r="S461" i="7"/>
  <c r="R865" i="6"/>
  <c r="R402" i="7"/>
  <c r="Q891" i="6"/>
  <c r="P408" i="6"/>
  <c r="R758" i="6"/>
  <c r="R165" i="6"/>
  <c r="P495" i="6"/>
  <c r="T142" i="6"/>
  <c r="T780" i="6"/>
  <c r="S112" i="6"/>
  <c r="T51" i="7"/>
  <c r="Q681" i="7"/>
  <c r="R109" i="7"/>
  <c r="T366" i="6"/>
  <c r="S422" i="7"/>
  <c r="S827" i="7"/>
  <c r="T215" i="6"/>
  <c r="T602" i="6"/>
  <c r="Q274" i="7"/>
  <c r="R642" i="6"/>
  <c r="R106" i="6"/>
  <c r="T230" i="6"/>
  <c r="P374" i="6"/>
  <c r="S80" i="6"/>
  <c r="S13" i="7"/>
  <c r="T204" i="7"/>
  <c r="T567" i="7"/>
  <c r="Q972" i="7"/>
  <c r="S642" i="6"/>
  <c r="Q565" i="7"/>
  <c r="T513" i="6"/>
  <c r="P221" i="6"/>
  <c r="T253" i="7"/>
  <c r="T807" i="6"/>
  <c r="T636" i="6"/>
  <c r="Q510" i="6"/>
  <c r="R112" i="6"/>
  <c r="P885" i="6"/>
  <c r="S495" i="6"/>
  <c r="S55" i="6"/>
  <c r="P701" i="7"/>
  <c r="S152" i="7"/>
  <c r="T900" i="6"/>
  <c r="T323" i="7"/>
  <c r="P816" i="7"/>
  <c r="R291" i="7"/>
  <c r="Q802" i="6"/>
  <c r="T758" i="6"/>
  <c r="P815" i="7"/>
  <c r="P584" i="6"/>
  <c r="S52" i="6"/>
  <c r="P52" i="6"/>
  <c r="R595" i="6"/>
  <c r="R52" i="6"/>
  <c r="R399" i="6"/>
  <c r="S53" i="6"/>
  <c r="P742" i="6"/>
  <c r="S828" i="6"/>
  <c r="Q878" i="6"/>
  <c r="Q843" i="6"/>
  <c r="Q11" i="6"/>
  <c r="Q303" i="6"/>
  <c r="T260" i="6"/>
  <c r="R557" i="6"/>
  <c r="Q279" i="6"/>
  <c r="Q776" i="6"/>
  <c r="S107" i="6"/>
  <c r="S568" i="6"/>
  <c r="R371" i="6"/>
  <c r="R257" i="6"/>
  <c r="Q443" i="6"/>
  <c r="T25" i="6"/>
  <c r="S911" i="6"/>
  <c r="T775" i="6"/>
  <c r="S645" i="6"/>
  <c r="P147" i="6"/>
  <c r="S519" i="6"/>
  <c r="S180" i="6"/>
  <c r="P810" i="6"/>
  <c r="P790" i="6"/>
  <c r="R650" i="6"/>
  <c r="Q804" i="6"/>
  <c r="T843" i="6"/>
  <c r="T5" i="6"/>
  <c r="R188" i="6"/>
  <c r="P272" i="6"/>
  <c r="R514" i="6"/>
  <c r="T107" i="6"/>
  <c r="T568" i="6"/>
  <c r="P371" i="6"/>
  <c r="P276" i="6"/>
  <c r="S961" i="6"/>
  <c r="Q454" i="6"/>
  <c r="R23" i="6"/>
  <c r="T67" i="6"/>
  <c r="Q949" i="6"/>
  <c r="T850" i="6"/>
  <c r="R792" i="6"/>
  <c r="R877" i="6"/>
  <c r="R726" i="6"/>
  <c r="T612" i="6"/>
  <c r="P180" i="6"/>
  <c r="R331" i="6"/>
  <c r="R585" i="6"/>
  <c r="S582" i="6"/>
  <c r="S946" i="6"/>
  <c r="R719" i="6"/>
  <c r="P959" i="6"/>
  <c r="P234" i="6"/>
  <c r="S396" i="6"/>
  <c r="Q828" i="6"/>
  <c r="P692" i="6"/>
  <c r="S548" i="6"/>
  <c r="R11" i="6"/>
  <c r="Q823" i="6"/>
  <c r="Q113" i="6"/>
  <c r="P19" i="6"/>
  <c r="S220" i="6"/>
  <c r="R626" i="6"/>
  <c r="P292" i="6"/>
  <c r="T500" i="6"/>
  <c r="T228" i="6"/>
  <c r="S801" i="6"/>
  <c r="S637" i="6"/>
  <c r="Q614" i="6"/>
  <c r="S217" i="6"/>
  <c r="S904" i="6"/>
  <c r="R856" i="6"/>
  <c r="P304" i="6"/>
  <c r="T831" i="6"/>
  <c r="S737" i="6"/>
  <c r="Q573" i="6"/>
  <c r="P260" i="6"/>
  <c r="Q557" i="6"/>
  <c r="R294" i="6"/>
  <c r="Q855" i="6"/>
  <c r="R558" i="6"/>
  <c r="S544" i="6"/>
  <c r="R522" i="6"/>
  <c r="R866" i="6"/>
  <c r="T621" i="6"/>
  <c r="P622" i="6"/>
  <c r="P656" i="6"/>
  <c r="S722" i="6"/>
  <c r="P47" i="6"/>
  <c r="Q392" i="6"/>
  <c r="R586" i="6"/>
  <c r="T614" i="6"/>
  <c r="R618" i="6"/>
  <c r="Q13" i="6"/>
  <c r="T741" i="6"/>
  <c r="P909" i="6"/>
  <c r="R949" i="6"/>
  <c r="S610" i="6"/>
  <c r="Q639" i="6"/>
  <c r="P501" i="6"/>
  <c r="P945" i="6"/>
  <c r="R225" i="6"/>
  <c r="R531" i="6"/>
  <c r="T671" i="6"/>
  <c r="T275" i="6"/>
  <c r="Q367" i="6"/>
  <c r="S310" i="6"/>
  <c r="R16" i="6"/>
  <c r="S590" i="6"/>
  <c r="P543" i="6"/>
  <c r="P232" i="6"/>
  <c r="Q494" i="6"/>
  <c r="P252" i="6"/>
  <c r="Q189" i="6"/>
  <c r="S188" i="6"/>
  <c r="Q609" i="6"/>
  <c r="T267" i="6"/>
  <c r="P792" i="6"/>
  <c r="S414" i="6"/>
  <c r="T307" i="6"/>
  <c r="Q944" i="6"/>
  <c r="Q492" i="6"/>
  <c r="S511" i="6"/>
  <c r="T561" i="6"/>
  <c r="P886" i="6"/>
  <c r="P453" i="6"/>
  <c r="P803" i="6"/>
  <c r="R709" i="6"/>
  <c r="T9" i="6"/>
  <c r="Q91" i="6"/>
  <c r="Q898" i="6"/>
  <c r="Q655" i="6"/>
  <c r="S172" i="6"/>
  <c r="P298" i="6"/>
  <c r="Q770" i="6"/>
  <c r="R65" i="6"/>
  <c r="R62" i="6"/>
  <c r="T186" i="6"/>
  <c r="R243" i="6"/>
  <c r="S187" i="6"/>
  <c r="R214" i="6"/>
  <c r="T724" i="6"/>
  <c r="S822" i="6"/>
  <c r="S206" i="6"/>
  <c r="S935" i="6"/>
  <c r="P856" i="6"/>
  <c r="S788" i="6"/>
  <c r="Q831" i="6"/>
  <c r="S442" i="6"/>
  <c r="T884" i="6"/>
  <c r="Q709" i="6"/>
  <c r="P223" i="6"/>
  <c r="S618" i="6"/>
  <c r="R889" i="6"/>
  <c r="T578" i="6"/>
  <c r="R615" i="6"/>
  <c r="Q180" i="6"/>
  <c r="S522" i="6"/>
  <c r="S874" i="6"/>
  <c r="R253" i="6"/>
  <c r="Q950" i="6"/>
  <c r="P8" i="6"/>
  <c r="R752" i="6"/>
  <c r="P563" i="6"/>
  <c r="R169" i="6"/>
  <c r="T569" i="6"/>
  <c r="T960" i="6"/>
  <c r="S564" i="6"/>
  <c r="R67" i="6"/>
  <c r="P433" i="6"/>
  <c r="R579" i="6"/>
  <c r="R795" i="6"/>
  <c r="R727" i="6"/>
  <c r="T866" i="6"/>
  <c r="R143" i="6"/>
  <c r="S631" i="6"/>
  <c r="Q902" i="6"/>
  <c r="Q747" i="6"/>
  <c r="T235" i="6"/>
  <c r="T469" i="6"/>
  <c r="S709" i="6"/>
  <c r="R9" i="6"/>
  <c r="P349" i="6"/>
  <c r="R827" i="6"/>
  <c r="R655" i="6"/>
  <c r="P12" i="6"/>
  <c r="T926" i="6"/>
  <c r="P726" i="6"/>
  <c r="R612" i="6"/>
  <c r="P168" i="6"/>
  <c r="S682" i="6"/>
  <c r="P429" i="6"/>
  <c r="T948" i="6"/>
  <c r="T911" i="6"/>
  <c r="S789" i="6"/>
  <c r="R410" i="6"/>
  <c r="T147" i="6"/>
  <c r="P519" i="6"/>
  <c r="P684" i="6"/>
  <c r="R879" i="6"/>
  <c r="R467" i="6"/>
  <c r="S47" i="6"/>
  <c r="Q44" i="6"/>
  <c r="S298" i="6"/>
  <c r="Q26" i="6"/>
  <c r="Q330" i="6"/>
  <c r="Q62" i="6"/>
  <c r="P186" i="6"/>
  <c r="T262" i="6"/>
  <c r="T371" i="6"/>
  <c r="P140" i="6"/>
  <c r="S630" i="6"/>
  <c r="R454" i="6"/>
  <c r="P573" i="6"/>
  <c r="Q849" i="6"/>
  <c r="P557" i="6"/>
  <c r="T414" i="6"/>
  <c r="T515" i="6"/>
  <c r="R468" i="6"/>
  <c r="Q323" i="6"/>
  <c r="S352" i="6"/>
  <c r="S390" i="6"/>
  <c r="T20" i="6"/>
  <c r="S626" i="6"/>
  <c r="Q692" i="6"/>
  <c r="T467" i="6"/>
  <c r="Q3" i="6"/>
  <c r="P651" i="6"/>
  <c r="R956" i="6"/>
  <c r="P844" i="6"/>
  <c r="Q233" i="6"/>
  <c r="R525" i="6"/>
  <c r="P590" i="6"/>
  <c r="P417" i="6"/>
  <c r="R265" i="6"/>
  <c r="S393" i="6"/>
  <c r="T939" i="6"/>
  <c r="Q815" i="6"/>
  <c r="S627" i="6"/>
  <c r="T821" i="6"/>
  <c r="Q859" i="6"/>
  <c r="T862" i="6"/>
  <c r="Q229" i="6"/>
  <c r="R523" i="6"/>
  <c r="P2" i="6"/>
  <c r="Q307" i="6"/>
  <c r="Q124" i="6"/>
  <c r="T269" i="6"/>
  <c r="Q834" i="6"/>
  <c r="Q561" i="6"/>
  <c r="Q543" i="6"/>
  <c r="P395" i="6"/>
  <c r="S235" i="6"/>
  <c r="S488" i="6"/>
  <c r="T13" i="6"/>
  <c r="P542" i="6"/>
  <c r="Q782" i="6"/>
  <c r="P727" i="6"/>
  <c r="Q866" i="6"/>
  <c r="R936" i="6"/>
  <c r="P776" i="6"/>
  <c r="Q64" i="6"/>
  <c r="S857" i="6"/>
  <c r="Q481" i="6"/>
  <c r="T66" i="6"/>
  <c r="Q577" i="6"/>
  <c r="P568" i="6"/>
  <c r="Q911" i="6"/>
  <c r="P775" i="6"/>
  <c r="S410" i="6"/>
  <c r="Q373" i="6"/>
  <c r="S955" i="6"/>
  <c r="Q46" i="6"/>
  <c r="T205" i="6"/>
  <c r="R462" i="6"/>
  <c r="S189" i="6"/>
  <c r="R492" i="6"/>
  <c r="P105" i="6"/>
  <c r="Q5" i="6"/>
  <c r="Q188" i="6"/>
  <c r="R475" i="6"/>
  <c r="S448" i="6"/>
  <c r="T174" i="6"/>
  <c r="T219" i="6"/>
  <c r="S481" i="6"/>
  <c r="R66" i="6"/>
  <c r="S577" i="6"/>
  <c r="T824" i="6"/>
  <c r="R971" i="6"/>
  <c r="S849" i="6"/>
  <c r="R314" i="6"/>
  <c r="T723" i="6"/>
  <c r="T143" i="6"/>
  <c r="R851" i="6"/>
  <c r="S196" i="6"/>
  <c r="S888" i="6"/>
  <c r="T295" i="6"/>
  <c r="T581" i="6"/>
  <c r="T401" i="6"/>
  <c r="T851" i="6"/>
  <c r="R122" i="6"/>
  <c r="T514" i="6"/>
  <c r="P963" i="6"/>
  <c r="S363" i="6"/>
  <c r="P782" i="6"/>
  <c r="P53" i="6"/>
  <c r="P422" i="6"/>
  <c r="P908" i="6"/>
  <c r="S848" i="6"/>
  <c r="S973" i="6"/>
  <c r="S276" i="6"/>
  <c r="Q516" i="6"/>
  <c r="Q107" i="6"/>
  <c r="Q414" i="6"/>
  <c r="P188" i="6"/>
  <c r="T820" i="6"/>
  <c r="S475" i="6"/>
  <c r="S403" i="6"/>
  <c r="Q645" i="6"/>
  <c r="Q972" i="6"/>
  <c r="R859" i="6"/>
  <c r="Q625" i="6"/>
  <c r="Q295" i="6"/>
  <c r="R772" i="6"/>
  <c r="T955" i="6"/>
  <c r="S267" i="6"/>
  <c r="R973" i="6"/>
  <c r="R857" i="6"/>
  <c r="S971" i="6"/>
  <c r="R107" i="6"/>
  <c r="P895" i="6"/>
  <c r="S617" i="6"/>
  <c r="S401" i="6"/>
  <c r="P449" i="6"/>
  <c r="Q292" i="6"/>
  <c r="P169" i="6"/>
  <c r="R569" i="6"/>
  <c r="Q960" i="6"/>
  <c r="T564" i="6"/>
  <c r="Q717" i="6"/>
  <c r="P507" i="6"/>
  <c r="Q768" i="6"/>
  <c r="Q940" i="6"/>
  <c r="T226" i="6"/>
  <c r="Q234" i="6"/>
  <c r="S477" i="6"/>
  <c r="S616" i="6"/>
  <c r="P500" i="6"/>
  <c r="Q105" i="6"/>
  <c r="Q422" i="6"/>
  <c r="R829" i="6"/>
  <c r="T727" i="6"/>
  <c r="S866" i="6"/>
  <c r="S746" i="6"/>
  <c r="T641" i="6"/>
  <c r="P579" i="6"/>
  <c r="S795" i="6"/>
  <c r="S358" i="6"/>
  <c r="S972" i="6"/>
  <c r="R785" i="6"/>
  <c r="P822" i="6"/>
  <c r="T206" i="6"/>
  <c r="P515" i="6"/>
  <c r="P914" i="6"/>
  <c r="Q304" i="6"/>
  <c r="P831" i="6"/>
  <c r="Q468" i="6"/>
  <c r="P644" i="6"/>
  <c r="R849" i="6"/>
  <c r="Q617" i="6"/>
  <c r="Q936" i="6"/>
  <c r="S259" i="6"/>
  <c r="P558" i="6"/>
  <c r="T544" i="6"/>
  <c r="T481" i="6"/>
  <c r="P204" i="6"/>
  <c r="S253" i="6"/>
  <c r="S950" i="6"/>
  <c r="P565" i="6"/>
  <c r="P277" i="6"/>
  <c r="T563" i="6"/>
  <c r="P44" i="6"/>
  <c r="T854" i="6"/>
  <c r="P301" i="6"/>
  <c r="P178" i="6"/>
  <c r="S468" i="6"/>
  <c r="Q974" i="6"/>
  <c r="P352" i="6"/>
  <c r="P488" i="6"/>
  <c r="Q20" i="6"/>
  <c r="T496" i="6"/>
  <c r="R512" i="6"/>
  <c r="S323" i="6"/>
  <c r="P51" i="6"/>
  <c r="R901" i="6"/>
  <c r="Q844" i="6"/>
  <c r="R624" i="6"/>
  <c r="R611" i="6"/>
  <c r="Q841" i="6"/>
  <c r="S397" i="6"/>
  <c r="S176" i="6"/>
  <c r="R590" i="6"/>
  <c r="S61" i="6"/>
  <c r="T923" i="6"/>
  <c r="P556" i="6"/>
  <c r="T498" i="6"/>
  <c r="R486" i="6"/>
  <c r="P859" i="6"/>
  <c r="R722" i="6"/>
  <c r="S959" i="6"/>
  <c r="P753" i="6"/>
  <c r="T296" i="6"/>
  <c r="T726" i="6"/>
  <c r="T429" i="6"/>
  <c r="P390" i="6"/>
  <c r="P901" i="6"/>
  <c r="R219" i="6"/>
  <c r="R365" i="6"/>
  <c r="S646" i="6"/>
  <c r="P218" i="6"/>
  <c r="T229" i="6"/>
  <c r="Q315" i="6"/>
  <c r="R453" i="6"/>
  <c r="S803" i="6"/>
  <c r="R738" i="6"/>
  <c r="Q293" i="6"/>
  <c r="R479" i="6"/>
  <c r="R861" i="6"/>
  <c r="R47" i="6"/>
  <c r="Q172" i="6"/>
  <c r="R298" i="6"/>
  <c r="T461" i="6"/>
  <c r="R947" i="6"/>
  <c r="P522" i="6"/>
  <c r="P874" i="6"/>
  <c r="Q185" i="6"/>
  <c r="Q372" i="6"/>
  <c r="T214" i="6"/>
  <c r="R637" i="6"/>
  <c r="T79" i="6"/>
  <c r="R223" i="6"/>
  <c r="Q904" i="6"/>
  <c r="S856" i="6"/>
  <c r="Q63" i="6"/>
  <c r="Q56" i="6"/>
  <c r="S81" i="6"/>
  <c r="S751" i="6"/>
  <c r="Q935" i="6"/>
  <c r="S846" i="6"/>
  <c r="P788" i="6"/>
  <c r="R881" i="6"/>
  <c r="S623" i="6"/>
  <c r="R461" i="6"/>
  <c r="P947" i="6"/>
  <c r="Q522" i="6"/>
  <c r="Q874" i="6"/>
  <c r="T413" i="6"/>
  <c r="S182" i="6"/>
  <c r="S656" i="6"/>
  <c r="S529" i="6"/>
  <c r="S50" i="6"/>
  <c r="R816" i="6"/>
  <c r="S612" i="6"/>
  <c r="Q4" i="6"/>
  <c r="T745" i="6"/>
  <c r="T746" i="6"/>
  <c r="Q641" i="6"/>
  <c r="T227" i="6"/>
  <c r="R823" i="6"/>
  <c r="S419" i="6"/>
  <c r="T342" i="6"/>
  <c r="R434" i="6"/>
  <c r="P767" i="6"/>
  <c r="T902" i="6"/>
  <c r="Q742" i="6"/>
  <c r="S453" i="6"/>
  <c r="P751" i="6"/>
  <c r="T941" i="6"/>
  <c r="R905" i="6"/>
  <c r="S479" i="6"/>
  <c r="P861" i="6"/>
  <c r="T648" i="6"/>
  <c r="P676" i="6"/>
  <c r="S606" i="6"/>
  <c r="R960" i="6"/>
  <c r="P864" i="6"/>
  <c r="T638" i="6"/>
  <c r="P718" i="6"/>
  <c r="S820" i="6"/>
  <c r="T403" i="6"/>
  <c r="R452" i="6"/>
  <c r="R789" i="6"/>
  <c r="S821" i="6"/>
  <c r="S147" i="6"/>
  <c r="S785" i="6"/>
  <c r="P425" i="6"/>
  <c r="Q656" i="6"/>
  <c r="T722" i="6"/>
  <c r="Q47" i="6"/>
  <c r="P10" i="6"/>
  <c r="P668" i="6"/>
  <c r="P461" i="6"/>
  <c r="T947" i="6"/>
  <c r="Q644" i="6"/>
  <c r="T655" i="6"/>
  <c r="Q533" i="6"/>
  <c r="Q580" i="6"/>
  <c r="R895" i="6"/>
  <c r="P838" i="6"/>
  <c r="P737" i="6"/>
  <c r="R573" i="6"/>
  <c r="P269" i="6"/>
  <c r="P830" i="6"/>
  <c r="P614" i="6"/>
  <c r="T285" i="6"/>
  <c r="Q503" i="6"/>
  <c r="S734" i="6"/>
  <c r="S909" i="6"/>
  <c r="Q681" i="6"/>
  <c r="R610" i="6"/>
  <c r="T747" i="6"/>
  <c r="Q832" i="6"/>
  <c r="P887" i="6"/>
  <c r="P883" i="6"/>
  <c r="T841" i="6"/>
  <c r="Q675" i="6"/>
  <c r="P906" i="6"/>
  <c r="S219" i="6"/>
  <c r="S367" i="6"/>
  <c r="T525" i="6"/>
  <c r="Q311" i="6"/>
  <c r="P311" i="6"/>
  <c r="R627" i="6"/>
  <c r="P415" i="6"/>
  <c r="Q953" i="6"/>
  <c r="T189" i="6"/>
  <c r="R315" i="6"/>
  <c r="T609" i="6"/>
  <c r="S677" i="6"/>
  <c r="P791" i="6"/>
  <c r="P682" i="6"/>
  <c r="T663" i="6"/>
  <c r="S269" i="6"/>
  <c r="P934" i="6"/>
  <c r="R643" i="6"/>
  <c r="T14" i="6"/>
  <c r="T311" i="6"/>
  <c r="R815" i="6"/>
  <c r="S543" i="6"/>
  <c r="Q627" i="6"/>
  <c r="T566" i="6"/>
  <c r="S976" i="6"/>
  <c r="T876" i="6"/>
  <c r="R89" i="6"/>
  <c r="T508" i="6"/>
  <c r="R858" i="6"/>
  <c r="T887" i="6"/>
  <c r="Q671" i="6"/>
  <c r="P839" i="6"/>
  <c r="S624" i="6"/>
  <c r="P764" i="6"/>
  <c r="P151" i="6"/>
  <c r="P517" i="6"/>
  <c r="S472" i="6"/>
  <c r="S741" i="6"/>
  <c r="T742" i="6"/>
  <c r="T949" i="6"/>
  <c r="Q314" i="6"/>
  <c r="S810" i="6"/>
  <c r="S843" i="6"/>
  <c r="T616" i="6"/>
  <c r="T586" i="6"/>
  <c r="T962" i="6"/>
  <c r="R177" i="6"/>
  <c r="R20" i="6"/>
  <c r="T50" i="6"/>
  <c r="Q266" i="6"/>
  <c r="R763" i="6"/>
  <c r="Q646" i="6"/>
  <c r="R945" i="6"/>
  <c r="S939" i="6"/>
  <c r="S714" i="6"/>
  <c r="Q811" i="6"/>
  <c r="S827" i="6"/>
  <c r="S736" i="6"/>
  <c r="P486" i="6"/>
  <c r="R275" i="6"/>
  <c r="Q196" i="6"/>
  <c r="R417" i="6"/>
  <c r="S261" i="6"/>
  <c r="S537" i="6"/>
  <c r="T670" i="6"/>
  <c r="T875" i="6"/>
  <c r="T751" i="6"/>
  <c r="R363" i="6"/>
  <c r="T588" i="6"/>
  <c r="Q18" i="6"/>
  <c r="S174" i="6"/>
  <c r="S228" i="6"/>
  <c r="P173" i="6"/>
  <c r="S898" i="6"/>
  <c r="T728" i="6"/>
  <c r="Q753" i="6"/>
  <c r="S462" i="6"/>
  <c r="S124" i="6"/>
  <c r="P811" i="6"/>
  <c r="S832" i="6"/>
  <c r="T919" i="6"/>
  <c r="Q886" i="6"/>
  <c r="S570" i="6"/>
  <c r="P393" i="6"/>
  <c r="Q890" i="6"/>
  <c r="T901" i="6"/>
  <c r="T811" i="6"/>
  <c r="Q479" i="6"/>
  <c r="R747" i="6"/>
  <c r="P176" i="6"/>
  <c r="T651" i="6"/>
  <c r="S152" i="6"/>
  <c r="S250" i="6"/>
  <c r="Q430" i="6"/>
  <c r="S747" i="6"/>
  <c r="R18" i="6"/>
  <c r="Q519" i="6"/>
  <c r="Q586" i="6"/>
  <c r="T652" i="6"/>
  <c r="P512" i="6"/>
  <c r="Q830" i="6"/>
  <c r="P566" i="6"/>
  <c r="R677" i="6"/>
  <c r="P440" i="6"/>
  <c r="R883" i="6"/>
  <c r="R671" i="6"/>
  <c r="R739" i="6"/>
  <c r="S878" i="6"/>
  <c r="P922" i="6"/>
  <c r="Q872" i="6"/>
  <c r="Q738" i="6"/>
  <c r="S850" i="6"/>
  <c r="T155" i="6"/>
  <c r="T176" i="6"/>
  <c r="Q493" i="6"/>
  <c r="R903" i="6"/>
  <c r="R181" i="6"/>
  <c r="Q225" i="6"/>
  <c r="R250" i="6"/>
  <c r="Q934" i="6"/>
  <c r="P818" i="6"/>
  <c r="Q390" i="6"/>
  <c r="R828" i="6"/>
  <c r="Q677" i="6"/>
  <c r="R876" i="6"/>
  <c r="T236" i="6"/>
  <c r="P825" i="6"/>
  <c r="T124" i="6"/>
  <c r="R768" i="6"/>
  <c r="S387" i="6"/>
  <c r="R561" i="6"/>
  <c r="T914" i="6"/>
  <c r="Q157" i="6"/>
  <c r="T266" i="6"/>
  <c r="Q888" i="6"/>
  <c r="R261" i="6"/>
  <c r="S566" i="6"/>
  <c r="Q139" i="6"/>
  <c r="P944" i="6"/>
  <c r="S493" i="6"/>
  <c r="S395" i="6"/>
  <c r="Q643" i="6"/>
  <c r="T543" i="6"/>
  <c r="P723" i="6"/>
  <c r="T542" i="6"/>
  <c r="T869" i="6"/>
  <c r="S13" i="6"/>
  <c r="S413" i="6"/>
  <c r="S721" i="6"/>
  <c r="P59" i="6"/>
  <c r="R481" i="6"/>
  <c r="R260" i="6"/>
  <c r="S855" i="6"/>
  <c r="P971" i="6"/>
  <c r="R5" i="6"/>
  <c r="P605" i="6"/>
  <c r="P955" i="6"/>
  <c r="P820" i="6"/>
  <c r="S499" i="6"/>
  <c r="Q167" i="6"/>
  <c r="T70" i="6"/>
  <c r="P933" i="6"/>
  <c r="T188" i="6"/>
  <c r="T625" i="6"/>
  <c r="T373" i="6"/>
  <c r="R403" i="6"/>
  <c r="Q257" i="6"/>
  <c r="R966" i="6"/>
  <c r="S824" i="6"/>
  <c r="T216" i="6"/>
  <c r="R577" i="6"/>
  <c r="Q579" i="6"/>
  <c r="P840" i="6"/>
  <c r="T21" i="6"/>
  <c r="T169" i="6"/>
  <c r="S569" i="6"/>
  <c r="T2" i="6"/>
  <c r="R581" i="6"/>
  <c r="T482" i="6"/>
  <c r="R433" i="6"/>
  <c r="R946" i="6"/>
  <c r="T719" i="6"/>
  <c r="Q959" i="6"/>
  <c r="R234" i="6"/>
  <c r="R349" i="6"/>
  <c r="P827" i="6"/>
  <c r="Q937" i="6"/>
  <c r="Q862" i="6"/>
  <c r="Q542" i="6"/>
  <c r="T782" i="6"/>
  <c r="Q727" i="6"/>
  <c r="P866" i="6"/>
  <c r="S434" i="6"/>
  <c r="T908" i="6"/>
  <c r="R292" i="6"/>
  <c r="R529" i="6"/>
  <c r="P358" i="6"/>
  <c r="T455" i="6"/>
  <c r="P560" i="6"/>
  <c r="Q70" i="6"/>
  <c r="T859" i="6"/>
  <c r="T904" i="6"/>
  <c r="Q856" i="6"/>
  <c r="R304" i="6"/>
  <c r="R831" i="6"/>
  <c r="S421" i="6"/>
  <c r="T480" i="6"/>
  <c r="R430" i="6"/>
  <c r="Q204" i="6"/>
  <c r="T294" i="6"/>
  <c r="Q840" i="6"/>
  <c r="T558" i="6"/>
  <c r="R140" i="6"/>
  <c r="P848" i="6"/>
  <c r="S183" i="6"/>
  <c r="R60" i="6"/>
  <c r="P499" i="6"/>
  <c r="S921" i="6"/>
  <c r="P748" i="6"/>
  <c r="Q563" i="6"/>
  <c r="S274" i="6"/>
  <c r="P192" i="6"/>
  <c r="T26" i="6"/>
  <c r="T330" i="6"/>
  <c r="T585" i="6"/>
  <c r="R919" i="6"/>
  <c r="P480" i="6"/>
  <c r="P419" i="6"/>
  <c r="Q53" i="6"/>
  <c r="R429" i="6"/>
  <c r="R21" i="6"/>
  <c r="P659" i="6"/>
  <c r="Q868" i="6"/>
  <c r="R908" i="6"/>
  <c r="Q486" i="6"/>
  <c r="P288" i="6"/>
  <c r="S3" i="6"/>
  <c r="T920" i="6"/>
  <c r="R179" i="6"/>
  <c r="S428" i="6"/>
  <c r="Q764" i="6"/>
  <c r="T830" i="6"/>
  <c r="R233" i="6"/>
  <c r="Q919" i="6"/>
  <c r="S923" i="6"/>
  <c r="R498" i="6"/>
  <c r="Q901" i="6"/>
  <c r="S684" i="6"/>
  <c r="T299" i="6"/>
  <c r="Q582" i="6"/>
  <c r="T234" i="6"/>
  <c r="R811" i="6"/>
  <c r="Q300" i="6"/>
  <c r="S192" i="6"/>
  <c r="Q948" i="6"/>
  <c r="S663" i="6"/>
  <c r="S161" i="6"/>
  <c r="T817" i="6"/>
  <c r="R834" i="6"/>
  <c r="S141" i="6"/>
  <c r="T151" i="6"/>
  <c r="Q451" i="6"/>
  <c r="Q616" i="6"/>
  <c r="S738" i="6"/>
  <c r="R293" i="6"/>
  <c r="R818" i="6"/>
  <c r="R588" i="6"/>
  <c r="Q371" i="6"/>
  <c r="Q10" i="6"/>
  <c r="Q668" i="6"/>
  <c r="Q461" i="6"/>
  <c r="S947" i="6"/>
  <c r="P243" i="6"/>
  <c r="T187" i="6"/>
  <c r="P413" i="6"/>
  <c r="R182" i="6"/>
  <c r="P81" i="6"/>
  <c r="Q751" i="6"/>
  <c r="Q79" i="6"/>
  <c r="S223" i="6"/>
  <c r="T788" i="6"/>
  <c r="P881" i="6"/>
  <c r="R364" i="6"/>
  <c r="Q623" i="6"/>
  <c r="S638" i="6"/>
  <c r="T718" i="6"/>
  <c r="P935" i="6"/>
  <c r="P846" i="6"/>
  <c r="T818" i="6"/>
  <c r="P615" i="6"/>
  <c r="T894" i="6"/>
  <c r="P262" i="6"/>
  <c r="P722" i="6"/>
  <c r="Q243" i="6"/>
  <c r="Q187" i="6"/>
  <c r="Q413" i="6"/>
  <c r="P182" i="6"/>
  <c r="P389" i="6"/>
  <c r="Q676" i="6"/>
  <c r="P606" i="6"/>
  <c r="R783" i="6"/>
  <c r="P384" i="6"/>
  <c r="P4" i="6"/>
  <c r="Q745" i="6"/>
  <c r="T231" i="6"/>
  <c r="R449" i="6"/>
  <c r="S292" i="6"/>
  <c r="P529" i="6"/>
  <c r="P143" i="6"/>
  <c r="T631" i="6"/>
  <c r="P285" i="6"/>
  <c r="T767" i="6"/>
  <c r="R639" i="6"/>
  <c r="P407" i="6"/>
  <c r="T503" i="6"/>
  <c r="R469" i="6"/>
  <c r="P738" i="6"/>
  <c r="S293" i="6"/>
  <c r="P479" i="6"/>
  <c r="T861" i="6"/>
  <c r="R507" i="6"/>
  <c r="Q726" i="6"/>
  <c r="P612" i="6"/>
  <c r="R387" i="6"/>
  <c r="T864" i="6"/>
  <c r="Q482" i="6"/>
  <c r="S433" i="6"/>
  <c r="Q517" i="6"/>
  <c r="S278" i="6"/>
  <c r="P410" i="6"/>
  <c r="T499" i="6"/>
  <c r="P821" i="6"/>
  <c r="R46" i="6"/>
  <c r="Q205" i="6"/>
  <c r="P666" i="6"/>
  <c r="R872" i="6"/>
  <c r="S44" i="6"/>
  <c r="P854" i="6"/>
  <c r="T10" i="6"/>
  <c r="T668" i="6"/>
  <c r="Q685" i="6"/>
  <c r="Q186" i="6"/>
  <c r="S54" i="6"/>
  <c r="P187" i="6"/>
  <c r="S66" i="6"/>
  <c r="Q258" i="6"/>
  <c r="S895" i="6"/>
  <c r="T838" i="6"/>
  <c r="P849" i="6"/>
  <c r="P617" i="6"/>
  <c r="T936" i="6"/>
  <c r="Q259" i="6"/>
  <c r="T301" i="6"/>
  <c r="P875" i="6"/>
  <c r="Q217" i="6"/>
  <c r="Q767" i="6"/>
  <c r="T878" i="6"/>
  <c r="R663" i="6"/>
  <c r="Q922" i="6"/>
  <c r="S512" i="6"/>
  <c r="Q227" i="6"/>
  <c r="Q178" i="6"/>
  <c r="S531" i="6"/>
  <c r="P570" i="6"/>
  <c r="T288" i="6"/>
  <c r="P175" i="6"/>
  <c r="T813" i="6"/>
  <c r="Q181" i="6"/>
  <c r="T428" i="6"/>
  <c r="S225" i="6"/>
  <c r="S525" i="6"/>
  <c r="P977" i="6"/>
  <c r="T903" i="6"/>
  <c r="Q310" i="6"/>
  <c r="R923" i="6"/>
  <c r="Q907" i="6"/>
  <c r="P492" i="6"/>
  <c r="T959" i="6"/>
  <c r="T91" i="6"/>
  <c r="S652" i="6"/>
  <c r="R619" i="6"/>
  <c r="Q429" i="6"/>
  <c r="P157" i="6"/>
  <c r="Q772" i="6"/>
  <c r="Q537" i="6"/>
  <c r="Q122" i="6"/>
  <c r="R161" i="6"/>
  <c r="S670" i="6"/>
  <c r="Q739" i="6"/>
  <c r="R395" i="6"/>
  <c r="R670" i="6"/>
  <c r="R218" i="6"/>
  <c r="R617" i="6"/>
  <c r="P585" i="6"/>
  <c r="T180" i="6"/>
  <c r="T6" i="6"/>
  <c r="P3" i="6"/>
  <c r="Q61" i="6"/>
  <c r="S956" i="6"/>
  <c r="P196" i="6"/>
  <c r="P233" i="6"/>
  <c r="T763" i="6"/>
  <c r="S651" i="6"/>
  <c r="P278" i="6"/>
  <c r="R447" i="6"/>
  <c r="R285" i="6"/>
  <c r="S157" i="6"/>
  <c r="P734" i="6"/>
  <c r="T579" i="6"/>
  <c r="S790" i="6"/>
  <c r="R959" i="6"/>
  <c r="R937" i="6"/>
  <c r="S296" i="6"/>
  <c r="P619" i="6"/>
  <c r="R621" i="6"/>
  <c r="Q635" i="6"/>
  <c r="T610" i="6"/>
  <c r="R537" i="6"/>
  <c r="Q232" i="6"/>
  <c r="P646" i="6"/>
  <c r="T415" i="6"/>
  <c r="Q858" i="6"/>
  <c r="P795" i="6"/>
  <c r="T540" i="6"/>
  <c r="R500" i="6"/>
  <c r="Q651" i="6"/>
  <c r="P834" i="6"/>
  <c r="S844" i="6"/>
  <c r="Q624" i="6"/>
  <c r="Q611" i="6"/>
  <c r="S813" i="6"/>
  <c r="S122" i="6"/>
  <c r="S883" i="6"/>
  <c r="P63" i="6"/>
  <c r="S143" i="6"/>
  <c r="Q235" i="6"/>
  <c r="P401" i="6"/>
  <c r="R944" i="6"/>
  <c r="T358" i="6"/>
  <c r="T684" i="6"/>
  <c r="R826" i="6"/>
  <c r="R582" i="6"/>
  <c r="P224" i="6"/>
  <c r="S811" i="6"/>
  <c r="R604" i="6"/>
  <c r="T493" i="6"/>
  <c r="S962" i="6"/>
  <c r="R570" i="6"/>
  <c r="T395" i="6"/>
  <c r="T643" i="6"/>
  <c r="R556" i="6"/>
  <c r="S16" i="6"/>
  <c r="P498" i="6"/>
  <c r="S365" i="6"/>
  <c r="R70" i="6"/>
  <c r="Q719" i="6"/>
  <c r="Q6" i="6"/>
  <c r="P494" i="6"/>
  <c r="R714" i="6"/>
  <c r="T463" i="6"/>
  <c r="P841" i="6"/>
  <c r="T976" i="6"/>
  <c r="Q397" i="6"/>
  <c r="Q670" i="6"/>
  <c r="T63" i="6"/>
  <c r="T738" i="6"/>
  <c r="R235" i="6"/>
  <c r="S782" i="6"/>
  <c r="S944" i="6"/>
  <c r="T449" i="6"/>
  <c r="Q684" i="6"/>
  <c r="R443" i="6"/>
  <c r="T582" i="6"/>
  <c r="R803" i="6"/>
  <c r="P569" i="6"/>
  <c r="T300" i="6"/>
  <c r="T224" i="6"/>
  <c r="R176" i="6"/>
  <c r="P179" i="6"/>
  <c r="T524" i="6"/>
  <c r="R813" i="6"/>
  <c r="R638" i="6"/>
  <c r="S869" i="6"/>
  <c r="T315" i="6"/>
  <c r="T194" i="6"/>
  <c r="P514" i="6"/>
  <c r="S718" i="6"/>
  <c r="S907" i="6"/>
  <c r="S806" i="6"/>
  <c r="P531" i="6"/>
  <c r="T644" i="6"/>
  <c r="T87" i="6"/>
  <c r="T714" i="6"/>
  <c r="R463" i="6"/>
  <c r="T161" i="6"/>
  <c r="T365" i="6"/>
  <c r="R974" i="6"/>
  <c r="P442" i="6"/>
  <c r="P20" i="6"/>
  <c r="P261" i="6"/>
  <c r="Q763" i="6"/>
  <c r="S7" i="6"/>
  <c r="Q402" i="6"/>
  <c r="S295" i="6"/>
  <c r="T772" i="6"/>
  <c r="P869" i="6"/>
  <c r="R389" i="6"/>
  <c r="R193" i="6"/>
  <c r="Q568" i="6"/>
  <c r="P60" i="6"/>
  <c r="T64" i="6"/>
  <c r="P824" i="6"/>
  <c r="S216" i="6"/>
  <c r="R101" i="6"/>
  <c r="R373" i="6"/>
  <c r="R448" i="6"/>
  <c r="P650" i="6"/>
  <c r="P953" i="6"/>
  <c r="P789" i="6"/>
  <c r="P880" i="6"/>
  <c r="P5" i="6"/>
  <c r="S605" i="6"/>
  <c r="S105" i="6"/>
  <c r="S443" i="6"/>
  <c r="P467" i="6"/>
  <c r="P161" i="6"/>
  <c r="T60" i="6"/>
  <c r="S535" i="6"/>
  <c r="Q66" i="6"/>
  <c r="P216" i="6"/>
  <c r="Q358" i="6"/>
  <c r="T816" i="6"/>
  <c r="T909" i="6"/>
  <c r="Q2" i="6"/>
  <c r="Q581" i="6"/>
  <c r="Q746" i="6"/>
  <c r="S641" i="6"/>
  <c r="P604" i="6"/>
  <c r="P717" i="6"/>
  <c r="Q941" i="6"/>
  <c r="Q89" i="6"/>
  <c r="S349" i="6"/>
  <c r="R609" i="6"/>
  <c r="P331" i="6"/>
  <c r="S585" i="6"/>
  <c r="P582" i="6"/>
  <c r="S266" i="6"/>
  <c r="P295" i="6"/>
  <c r="Q869" i="6"/>
  <c r="P434" i="6"/>
  <c r="S908" i="6"/>
  <c r="S389" i="6"/>
  <c r="Q169" i="6"/>
  <c r="R681" i="6"/>
  <c r="Q455" i="6"/>
  <c r="R838" i="6"/>
  <c r="S113" i="6"/>
  <c r="Q19" i="6"/>
  <c r="T880" i="6"/>
  <c r="T933" i="6"/>
  <c r="Q364" i="6"/>
  <c r="T623" i="6"/>
  <c r="Q875" i="6"/>
  <c r="T801" i="6"/>
  <c r="T637" i="6"/>
  <c r="S614" i="6"/>
  <c r="T217" i="6"/>
  <c r="S501" i="6"/>
  <c r="R580" i="6"/>
  <c r="R721" i="6"/>
  <c r="T848" i="6"/>
  <c r="T737" i="6"/>
  <c r="S573" i="6"/>
  <c r="Q260" i="6"/>
  <c r="S557" i="6"/>
  <c r="T567" i="6"/>
  <c r="S601" i="6"/>
  <c r="T274" i="6"/>
  <c r="R192" i="6"/>
  <c r="R685" i="6"/>
  <c r="P184" i="6"/>
  <c r="P54" i="6"/>
  <c r="R897" i="6"/>
  <c r="S440" i="6"/>
  <c r="S304" i="6"/>
  <c r="R24" i="6"/>
  <c r="Q342" i="6"/>
  <c r="R742" i="6"/>
  <c r="R948" i="6"/>
  <c r="R12" i="6"/>
  <c r="T501" i="6"/>
  <c r="P297" i="6"/>
  <c r="P257" i="6"/>
  <c r="S901" i="6"/>
  <c r="Q14" i="6"/>
  <c r="Q714" i="6"/>
  <c r="P463" i="6"/>
  <c r="S841" i="6"/>
  <c r="R839" i="6"/>
  <c r="S265" i="6"/>
  <c r="P397" i="6"/>
  <c r="T825" i="6"/>
  <c r="S232" i="6"/>
  <c r="Q556" i="6"/>
  <c r="P611" i="6"/>
  <c r="T815" i="6"/>
  <c r="P879" i="6"/>
  <c r="R916" i="6"/>
  <c r="S362" i="6"/>
  <c r="S451" i="6"/>
  <c r="T783" i="6"/>
  <c r="T806" i="6"/>
  <c r="R442" i="6"/>
  <c r="R922" i="6"/>
  <c r="Q488" i="6"/>
  <c r="P219" i="6"/>
  <c r="T397" i="6"/>
  <c r="T181" i="6"/>
  <c r="P265" i="6"/>
  <c r="S311" i="6"/>
  <c r="P91" i="6"/>
  <c r="P898" i="6"/>
  <c r="Q818" i="6"/>
  <c r="Q362" i="6"/>
  <c r="R932" i="6"/>
  <c r="P669" i="6"/>
  <c r="R961" i="6"/>
  <c r="T62" i="6"/>
  <c r="S186" i="6"/>
  <c r="T243" i="6"/>
  <c r="R187" i="6"/>
  <c r="T166" i="6"/>
  <c r="S752" i="6"/>
  <c r="S110" i="6"/>
  <c r="T440" i="6"/>
  <c r="R935" i="6"/>
  <c r="T846" i="6"/>
  <c r="Q788" i="6"/>
  <c r="T881" i="6"/>
  <c r="P421" i="6"/>
  <c r="Q853" i="6"/>
  <c r="S430" i="6"/>
  <c r="T272" i="6"/>
  <c r="T517" i="6"/>
  <c r="R278" i="6"/>
  <c r="S578" i="6"/>
  <c r="P185" i="6"/>
  <c r="P472" i="6"/>
  <c r="S214" i="6"/>
  <c r="Q724" i="6"/>
  <c r="R748" i="6"/>
  <c r="T934" i="6"/>
  <c r="S8" i="6"/>
  <c r="T752" i="6"/>
  <c r="T389" i="6"/>
  <c r="T770" i="6"/>
  <c r="T65" i="6"/>
  <c r="P387" i="6"/>
  <c r="R864" i="6"/>
  <c r="P652" i="6"/>
  <c r="S300" i="6"/>
  <c r="Q231" i="6"/>
  <c r="S449" i="6"/>
  <c r="S648" i="6"/>
  <c r="Q686" i="6"/>
  <c r="S681" i="6"/>
  <c r="Q469" i="6"/>
  <c r="Q921" i="6"/>
  <c r="P747" i="6"/>
  <c r="S639" i="6"/>
  <c r="T297" i="6"/>
  <c r="P323" i="6"/>
  <c r="P447" i="6"/>
  <c r="T720" i="6"/>
  <c r="S204" i="6"/>
  <c r="S818" i="6"/>
  <c r="P588" i="6"/>
  <c r="S507" i="6"/>
  <c r="T669" i="6"/>
  <c r="Q961" i="6"/>
  <c r="T4" i="6"/>
  <c r="Q682" i="6"/>
  <c r="R482" i="6"/>
  <c r="Q622" i="6"/>
  <c r="T604" i="6"/>
  <c r="T717" i="6"/>
  <c r="T635" i="6"/>
  <c r="S373" i="6"/>
  <c r="R519" i="6"/>
  <c r="S46" i="6"/>
  <c r="Q879" i="6"/>
  <c r="T953" i="6"/>
  <c r="R167" i="6"/>
  <c r="P299" i="6"/>
  <c r="Q916" i="6"/>
  <c r="P26" i="6"/>
  <c r="P330" i="6"/>
  <c r="P62" i="6"/>
  <c r="R186" i="6"/>
  <c r="R565" i="6"/>
  <c r="S277" i="6"/>
  <c r="P166" i="6"/>
  <c r="R728" i="6"/>
  <c r="Q824" i="6"/>
  <c r="T971" i="6"/>
  <c r="T849" i="6"/>
  <c r="T617" i="6"/>
  <c r="S294" i="6"/>
  <c r="T840" i="6"/>
  <c r="S558" i="6"/>
  <c r="Q501" i="6"/>
  <c r="T204" i="6"/>
  <c r="R307" i="6"/>
  <c r="P709" i="6"/>
  <c r="R53" i="6"/>
  <c r="R402" i="6"/>
  <c r="S21" i="6"/>
  <c r="Q564" i="6"/>
  <c r="S868" i="6"/>
  <c r="R902" i="6"/>
  <c r="S469" i="6"/>
  <c r="P627" i="6"/>
  <c r="R920" i="6"/>
  <c r="T883" i="6"/>
  <c r="Q250" i="6"/>
  <c r="Q887" i="6"/>
  <c r="Q525" i="6"/>
  <c r="Q16" i="6"/>
  <c r="R764" i="6"/>
  <c r="Q219" i="6"/>
  <c r="S886" i="6"/>
  <c r="S179" i="6"/>
  <c r="S890" i="6"/>
  <c r="S494" i="6"/>
  <c r="Q299" i="6"/>
  <c r="R105" i="6"/>
  <c r="Q803" i="6"/>
  <c r="T898" i="6"/>
  <c r="R300" i="6"/>
  <c r="S523" i="6"/>
  <c r="S948" i="6"/>
  <c r="Q21" i="6"/>
  <c r="R267" i="6"/>
  <c r="R906" i="6"/>
  <c r="Q141" i="6"/>
  <c r="R14" i="6"/>
  <c r="S977" i="6"/>
  <c r="P643" i="6"/>
  <c r="R311" i="6"/>
  <c r="R51" i="6"/>
  <c r="S945" i="6"/>
  <c r="R880" i="6"/>
  <c r="P477" i="6"/>
  <c r="S492" i="6"/>
  <c r="S858" i="6"/>
  <c r="T250" i="6"/>
  <c r="S887" i="6"/>
  <c r="Q218" i="6"/>
  <c r="P624" i="6"/>
  <c r="S906" i="6"/>
  <c r="R646" i="6"/>
  <c r="S458" i="6"/>
  <c r="S875" i="6"/>
  <c r="P720" i="6"/>
  <c r="S767" i="6"/>
  <c r="P194" i="6"/>
  <c r="Q816" i="6"/>
  <c r="S299" i="6"/>
  <c r="Q821" i="6"/>
  <c r="S234" i="6"/>
  <c r="R898" i="6"/>
  <c r="P610" i="6"/>
  <c r="P523" i="6"/>
  <c r="R622" i="6"/>
  <c r="R501" i="6"/>
  <c r="R717" i="6"/>
  <c r="P22" i="6"/>
  <c r="S14" i="6"/>
  <c r="T739" i="6"/>
  <c r="Q939" i="6"/>
  <c r="Q438" i="6"/>
  <c r="Q876" i="6"/>
  <c r="Q349" i="6"/>
  <c r="Q544" i="6"/>
  <c r="T486" i="6"/>
  <c r="Q851" i="6"/>
  <c r="P6" i="6"/>
  <c r="T590" i="6"/>
  <c r="Q288" i="6"/>
  <c r="T367" i="6"/>
  <c r="S815" i="6"/>
  <c r="P364" i="6"/>
  <c r="P56" i="6"/>
  <c r="Q352" i="6"/>
  <c r="T488" i="6"/>
  <c r="S20" i="6"/>
  <c r="S4" i="6"/>
  <c r="R189" i="6"/>
  <c r="T879" i="6"/>
  <c r="S609" i="6"/>
  <c r="T362" i="6"/>
  <c r="R791" i="6"/>
  <c r="S783" i="6"/>
  <c r="Q722" i="6"/>
  <c r="T753" i="6"/>
  <c r="Q396" i="6"/>
  <c r="P919" i="6"/>
  <c r="R830" i="6"/>
  <c r="P525" i="6"/>
  <c r="P923" i="6"/>
  <c r="P438" i="6"/>
  <c r="T890" i="6"/>
  <c r="Q393" i="6"/>
  <c r="S859" i="6"/>
  <c r="R862" i="6"/>
  <c r="T179" i="6"/>
  <c r="P832" i="6"/>
  <c r="S920" i="6"/>
  <c r="S611" i="6"/>
  <c r="P428" i="6"/>
  <c r="P675" i="6"/>
  <c r="Q261" i="6"/>
  <c r="T736" i="6"/>
  <c r="T56" i="6"/>
  <c r="R846" i="6"/>
  <c r="R878" i="6"/>
  <c r="P392" i="6"/>
  <c r="S922" i="6"/>
  <c r="Q895" i="6"/>
  <c r="S879" i="6"/>
  <c r="R25" i="6"/>
  <c r="S229" i="6"/>
  <c r="Q467" i="6"/>
  <c r="Q155" i="6"/>
  <c r="T676" i="6"/>
  <c r="P638" i="6"/>
  <c r="Q384" i="6"/>
  <c r="S438" i="6"/>
  <c r="R232" i="6"/>
  <c r="P670" i="6"/>
  <c r="Q923" i="6"/>
  <c r="Q903" i="6"/>
  <c r="Q838" i="6"/>
  <c r="R933" i="6"/>
  <c r="R533" i="6"/>
  <c r="S51" i="6"/>
  <c r="P851" i="6"/>
  <c r="R841" i="6"/>
  <c r="P976" i="6"/>
  <c r="P671" i="6"/>
  <c r="T51" i="6"/>
  <c r="S407" i="6"/>
  <c r="S67" i="6"/>
  <c r="R451" i="6"/>
  <c r="P677" i="6"/>
  <c r="S817" i="6"/>
  <c r="Q447" i="6"/>
  <c r="S224" i="6"/>
  <c r="R887" i="6"/>
  <c r="S825" i="6"/>
  <c r="S903" i="6"/>
  <c r="T972" i="6"/>
  <c r="R50" i="6"/>
  <c r="S884" i="6"/>
  <c r="R269" i="6"/>
  <c r="T764" i="6"/>
  <c r="T556" i="6"/>
  <c r="P878" i="6"/>
  <c r="P741" i="6"/>
  <c r="R625" i="6"/>
  <c r="R295" i="6"/>
  <c r="P772" i="6"/>
  <c r="T829" i="6"/>
  <c r="Q558" i="6"/>
  <c r="Q276" i="6"/>
  <c r="R516" i="6"/>
  <c r="S60" i="6"/>
  <c r="S279" i="6"/>
  <c r="R568" i="6"/>
  <c r="T105" i="6"/>
  <c r="P475" i="6"/>
  <c r="P403" i="6"/>
  <c r="P448" i="6"/>
  <c r="Q452" i="6"/>
  <c r="Q752" i="6"/>
  <c r="Q785" i="6"/>
  <c r="Q101" i="6"/>
  <c r="Q775" i="6"/>
  <c r="R605" i="6"/>
  <c r="T650" i="6"/>
  <c r="Q269" i="6"/>
  <c r="R276" i="6"/>
  <c r="S516" i="6"/>
  <c r="P655" i="6"/>
  <c r="R535" i="6"/>
  <c r="P533" i="6"/>
  <c r="S838" i="6"/>
  <c r="R4" i="6"/>
  <c r="S745" i="6"/>
  <c r="R746" i="6"/>
  <c r="P641" i="6"/>
  <c r="S619" i="6"/>
  <c r="T12" i="6"/>
  <c r="Q606" i="6"/>
  <c r="P414" i="6"/>
  <c r="T479" i="6"/>
  <c r="Q861" i="6"/>
  <c r="T331" i="6"/>
  <c r="S768" i="6"/>
  <c r="T940" i="6"/>
  <c r="R229" i="6"/>
  <c r="S315" i="6"/>
  <c r="T615" i="6"/>
  <c r="S625" i="6"/>
  <c r="S772" i="6"/>
  <c r="P639" i="6"/>
  <c r="T422" i="6"/>
  <c r="Q829" i="6"/>
  <c r="R2" i="6"/>
  <c r="S581" i="6"/>
  <c r="P113" i="6"/>
  <c r="R19" i="6"/>
  <c r="S579" i="6"/>
  <c r="T795" i="6"/>
  <c r="P876" i="6"/>
  <c r="T853" i="6"/>
  <c r="T372" i="6"/>
  <c r="R801" i="6"/>
  <c r="Q637" i="6"/>
  <c r="S515" i="6"/>
  <c r="Q914" i="6"/>
  <c r="P458" i="6"/>
  <c r="Q247" i="6"/>
  <c r="T895" i="6"/>
  <c r="P289" i="6"/>
  <c r="Q737" i="6"/>
  <c r="S59" i="6"/>
  <c r="S936" i="6"/>
  <c r="R259" i="6"/>
  <c r="P64" i="6"/>
  <c r="P855" i="6"/>
  <c r="T11" i="6"/>
  <c r="T303" i="6"/>
  <c r="S685" i="6"/>
  <c r="T184" i="6"/>
  <c r="R632" i="6"/>
  <c r="R277" i="6"/>
  <c r="R656" i="6"/>
  <c r="S728" i="6"/>
  <c r="P267" i="6"/>
  <c r="S831" i="6"/>
  <c r="S819" i="6"/>
  <c r="Q910" i="6"/>
  <c r="P828" i="6"/>
  <c r="R401" i="6"/>
  <c r="Q926" i="6"/>
  <c r="R228" i="6"/>
  <c r="Q434" i="6"/>
  <c r="P544" i="6"/>
  <c r="Q365" i="6"/>
  <c r="Q275" i="6"/>
  <c r="T3" i="6"/>
  <c r="T265" i="6"/>
  <c r="Q152" i="6"/>
  <c r="S233" i="6"/>
  <c r="T611" i="6"/>
  <c r="T511" i="6"/>
  <c r="R511" i="6"/>
  <c r="T218" i="6"/>
  <c r="R543" i="6"/>
  <c r="P939" i="6"/>
  <c r="R6" i="6"/>
  <c r="P70" i="6"/>
  <c r="P625" i="6"/>
  <c r="T932" i="6"/>
  <c r="R616" i="6"/>
  <c r="S384" i="6"/>
  <c r="R641" i="6"/>
  <c r="R884" i="6"/>
  <c r="T734" i="6"/>
  <c r="T462" i="6"/>
  <c r="Q161" i="6"/>
  <c r="T7" i="6"/>
  <c r="T834" i="6"/>
  <c r="R566" i="6"/>
  <c r="S151" i="6"/>
  <c r="Q420" i="6"/>
  <c r="R362" i="6"/>
  <c r="Q472" i="6"/>
  <c r="Q453" i="6"/>
  <c r="T803" i="6"/>
  <c r="R941" i="6"/>
  <c r="T905" i="6"/>
  <c r="S809" i="6"/>
  <c r="R388" i="6"/>
  <c r="R8" i="6"/>
  <c r="T172" i="6"/>
  <c r="Q298" i="6"/>
  <c r="S770" i="6"/>
  <c r="P65" i="6"/>
  <c r="P266" i="6"/>
  <c r="P578" i="6"/>
  <c r="Q615" i="6"/>
  <c r="T421" i="6"/>
  <c r="P214" i="6"/>
  <c r="R724" i="6"/>
  <c r="T822" i="6"/>
  <c r="P206" i="6"/>
  <c r="T177" i="6"/>
  <c r="P635" i="6"/>
  <c r="T185" i="6"/>
  <c r="T472" i="6"/>
  <c r="R81" i="6"/>
  <c r="R751" i="6"/>
  <c r="P79" i="6"/>
  <c r="Q223" i="6"/>
  <c r="S588" i="6"/>
  <c r="R172" i="6"/>
  <c r="P601" i="6"/>
  <c r="P770" i="6"/>
  <c r="S829" i="6"/>
  <c r="T522" i="6"/>
  <c r="T874" i="6"/>
  <c r="S621" i="6"/>
  <c r="S622" i="6"/>
  <c r="R850" i="6"/>
  <c r="T792" i="6"/>
  <c r="P648" i="6"/>
  <c r="S816" i="6"/>
  <c r="R909" i="6"/>
  <c r="S2" i="6"/>
  <c r="S23" i="6"/>
  <c r="T692" i="6"/>
  <c r="P548" i="6"/>
  <c r="Q297" i="6"/>
  <c r="T323" i="6"/>
  <c r="R419" i="6"/>
  <c r="P342" i="6"/>
  <c r="R910" i="6"/>
  <c r="R352" i="6"/>
  <c r="R185" i="6"/>
  <c r="R472" i="6"/>
  <c r="Q669" i="6"/>
  <c r="P719" i="6"/>
  <c r="P941" i="6"/>
  <c r="Q905" i="6"/>
  <c r="R231" i="6"/>
  <c r="Q449" i="6"/>
  <c r="Q604" i="6"/>
  <c r="S676" i="6"/>
  <c r="R606" i="6"/>
  <c r="R63" i="6"/>
  <c r="P493" i="6"/>
  <c r="T475" i="6"/>
  <c r="T448" i="6"/>
  <c r="R953" i="6"/>
  <c r="S167" i="6"/>
  <c r="P452" i="6"/>
  <c r="T789" i="6"/>
  <c r="P189" i="6"/>
  <c r="Q499" i="6"/>
  <c r="Q621" i="6"/>
  <c r="S897" i="6"/>
  <c r="S565" i="6"/>
  <c r="Q388" i="6"/>
  <c r="T47" i="6"/>
  <c r="P172" i="6"/>
  <c r="T298" i="6"/>
  <c r="R392" i="6"/>
  <c r="P535" i="6"/>
  <c r="Q216" i="6"/>
  <c r="P294" i="6"/>
  <c r="S840" i="6"/>
  <c r="R358" i="6"/>
  <c r="Q140" i="6"/>
  <c r="T630" i="6"/>
  <c r="P462" i="6"/>
  <c r="T122" i="6"/>
  <c r="S24" i="6"/>
  <c r="S9" i="6"/>
  <c r="T407" i="6"/>
  <c r="S301" i="6"/>
  <c r="R124" i="6"/>
  <c r="T686" i="6"/>
  <c r="Q296" i="6"/>
  <c r="S823" i="6"/>
  <c r="R651" i="6"/>
  <c r="Q531" i="6"/>
  <c r="S463" i="6"/>
  <c r="Q265" i="6"/>
  <c r="T16" i="6"/>
  <c r="P813" i="6"/>
  <c r="Q428" i="6"/>
  <c r="P236" i="6"/>
  <c r="T152" i="6"/>
  <c r="P561" i="6"/>
  <c r="Q415" i="6"/>
  <c r="P903" i="6"/>
  <c r="T627" i="6"/>
  <c r="Q176" i="6"/>
  <c r="S933" i="6"/>
  <c r="T946" i="6"/>
  <c r="S826" i="6"/>
  <c r="P155" i="6"/>
  <c r="Q224" i="6"/>
  <c r="Q168" i="6"/>
  <c r="Q734" i="6"/>
  <c r="R194" i="6"/>
  <c r="R367" i="6"/>
  <c r="T537" i="6"/>
  <c r="T232" i="6"/>
  <c r="R151" i="6"/>
  <c r="R886" i="6"/>
  <c r="P739" i="6"/>
  <c r="R939" i="6"/>
  <c r="Q252" i="6"/>
  <c r="R415" i="6"/>
  <c r="Q933" i="6"/>
  <c r="T507" i="6"/>
  <c r="Q267" i="6"/>
  <c r="S6" i="6"/>
  <c r="R976" i="6"/>
  <c r="P61" i="6"/>
  <c r="Q825" i="6"/>
  <c r="R196" i="6"/>
  <c r="T233" i="6"/>
  <c r="Q566" i="6"/>
  <c r="T247" i="6"/>
  <c r="S185" i="6"/>
  <c r="Q963" i="6"/>
  <c r="T53" i="6"/>
  <c r="P67" i="6"/>
  <c r="Q909" i="6"/>
  <c r="S916" i="6"/>
  <c r="S804" i="6"/>
  <c r="P451" i="6"/>
  <c r="S139" i="6"/>
  <c r="Q806" i="6"/>
  <c r="S877" i="6"/>
  <c r="S517" i="6"/>
  <c r="P296" i="6"/>
  <c r="P314" i="6"/>
  <c r="Q779" i="6"/>
  <c r="P152" i="6"/>
  <c r="P890" i="6"/>
  <c r="P888" i="6"/>
  <c r="P736" i="6"/>
  <c r="R972" i="6"/>
  <c r="P940" i="6"/>
  <c r="S272" i="6"/>
  <c r="R890" i="6"/>
  <c r="Q508" i="6"/>
  <c r="T844" i="6"/>
  <c r="P920" i="6"/>
  <c r="Q883" i="6"/>
  <c r="P367" i="6"/>
  <c r="T888" i="6"/>
  <c r="S644" i="6"/>
  <c r="Q81" i="6"/>
  <c r="S285" i="6"/>
  <c r="P13" i="6"/>
  <c r="S87" i="6"/>
  <c r="P745" i="6"/>
  <c r="S500" i="6"/>
  <c r="T509" i="6"/>
  <c r="S91" i="6"/>
  <c r="Q932" i="6"/>
  <c r="T619" i="6"/>
  <c r="T384" i="6"/>
  <c r="R635" i="6"/>
  <c r="R806" i="6"/>
  <c r="T178" i="6"/>
  <c r="R397" i="6"/>
  <c r="Q977" i="6"/>
  <c r="S763" i="6"/>
  <c r="R7" i="6"/>
  <c r="R736" i="6"/>
  <c r="S498" i="6"/>
  <c r="R753" i="6"/>
  <c r="Q946" i="6"/>
  <c r="S586" i="6"/>
  <c r="T225" i="6"/>
  <c r="P537" i="6"/>
  <c r="Q463" i="6"/>
  <c r="S288" i="6"/>
  <c r="P16" i="6"/>
  <c r="R393" i="6"/>
  <c r="S643" i="6"/>
  <c r="S480" i="6"/>
  <c r="Q638" i="6"/>
  <c r="P902" i="6"/>
  <c r="P402" i="6"/>
  <c r="S635" i="6"/>
  <c r="T390" i="6"/>
  <c r="R147" i="6"/>
  <c r="T852" i="6"/>
  <c r="Q331" i="6"/>
  <c r="P315" i="6"/>
  <c r="P50" i="6"/>
  <c r="T677" i="6"/>
  <c r="T606" i="6"/>
  <c r="Q194" i="6"/>
  <c r="S791" i="6"/>
  <c r="P122" i="6"/>
  <c r="S514" i="6"/>
  <c r="P141" i="6"/>
  <c r="T261" i="6"/>
  <c r="R832" i="6"/>
  <c r="S70" i="6"/>
  <c r="P226" i="6"/>
  <c r="S392" i="6"/>
  <c r="T61" i="6"/>
  <c r="S175" i="6"/>
  <c r="Q175" i="6"/>
  <c r="R175" i="6"/>
  <c r="P956" i="6"/>
  <c r="R428" i="6"/>
  <c r="S830" i="6"/>
  <c r="R614" i="6"/>
  <c r="T304" i="6"/>
  <c r="P503" i="6"/>
  <c r="R741" i="6"/>
  <c r="R493" i="6"/>
  <c r="P949" i="6"/>
  <c r="S666" i="6"/>
  <c r="R810" i="6"/>
  <c r="S940" i="6"/>
  <c r="P616" i="6"/>
  <c r="R868" i="6"/>
  <c r="P962" i="6"/>
  <c r="Q864" i="6"/>
  <c r="T278" i="6"/>
  <c r="R496" i="6"/>
  <c r="R817" i="6"/>
  <c r="R934" i="6"/>
  <c r="T141" i="6"/>
  <c r="R3" i="6"/>
  <c r="Q417" i="6"/>
  <c r="R141" i="6"/>
  <c r="R718" i="6"/>
  <c r="S542" i="6"/>
  <c r="P231" i="6"/>
  <c r="P907" i="6"/>
  <c r="T453" i="6"/>
  <c r="S753" i="6"/>
  <c r="P124" i="6"/>
  <c r="S425" i="6"/>
  <c r="P7" i="6"/>
  <c r="T494" i="6"/>
  <c r="T531" i="6"/>
  <c r="S331" i="6"/>
  <c r="Q51" i="6"/>
  <c r="P225" i="6"/>
  <c r="R675" i="6"/>
  <c r="T675" i="6"/>
  <c r="P217" i="6"/>
  <c r="Q278" i="6"/>
  <c r="T910" i="6"/>
  <c r="P21" i="6"/>
  <c r="Q790" i="6"/>
  <c r="P229" i="6"/>
  <c r="R155" i="6"/>
  <c r="R157" i="6"/>
  <c r="R204" i="6"/>
  <c r="S561" i="6"/>
  <c r="R22" i="6"/>
  <c r="R266" i="6"/>
  <c r="Q498" i="6"/>
  <c r="Q880" i="6"/>
  <c r="T252" i="6"/>
  <c r="R152" i="6"/>
  <c r="R310" i="6"/>
  <c r="T393" i="6"/>
  <c r="T402" i="6"/>
  <c r="T392" i="6"/>
  <c r="Q852" i="6"/>
  <c r="T293" i="6"/>
  <c r="Q792" i="6"/>
  <c r="T314" i="6"/>
  <c r="S834" i="6"/>
  <c r="S486" i="6"/>
  <c r="Q419" i="6"/>
  <c r="T113" i="6"/>
  <c r="T512" i="6"/>
  <c r="R517" i="6"/>
  <c r="T646" i="6"/>
  <c r="Y646" i="6" l="1"/>
  <c r="W517" i="6"/>
  <c r="Y512" i="6"/>
  <c r="Y113" i="6"/>
  <c r="V419" i="6"/>
  <c r="X486" i="6"/>
  <c r="X834" i="6"/>
  <c r="Y314" i="6"/>
  <c r="V792" i="6"/>
  <c r="Y293" i="6"/>
  <c r="V852" i="6"/>
  <c r="Y392" i="6"/>
  <c r="Y402" i="6"/>
  <c r="Y393" i="6"/>
  <c r="W310" i="6"/>
  <c r="W152" i="6"/>
  <c r="Y252" i="6"/>
  <c r="V880" i="6"/>
  <c r="V498" i="6"/>
  <c r="W266" i="6"/>
  <c r="W22" i="6"/>
  <c r="X561" i="6"/>
  <c r="W204" i="6"/>
  <c r="W157" i="6"/>
  <c r="W155" i="6"/>
  <c r="U229" i="6"/>
  <c r="V790" i="6"/>
  <c r="U21" i="6"/>
  <c r="Y910" i="6"/>
  <c r="V278" i="6"/>
  <c r="U217" i="6"/>
  <c r="Y675" i="6"/>
  <c r="W675" i="6"/>
  <c r="U225" i="6"/>
  <c r="V51" i="6"/>
  <c r="X331" i="6"/>
  <c r="Y531" i="6"/>
  <c r="Y494" i="6"/>
  <c r="U7" i="6"/>
  <c r="X425" i="6"/>
  <c r="U124" i="6"/>
  <c r="X753" i="6"/>
  <c r="Y453" i="6"/>
  <c r="U907" i="6"/>
  <c r="U231" i="6"/>
  <c r="X542" i="6"/>
  <c r="W718" i="6"/>
  <c r="W141" i="6"/>
  <c r="V417" i="6"/>
  <c r="W3" i="6"/>
  <c r="Y141" i="6"/>
  <c r="W934" i="6"/>
  <c r="W817" i="6"/>
  <c r="W496" i="6"/>
  <c r="Y278" i="6"/>
  <c r="V864" i="6"/>
  <c r="U962" i="6"/>
  <c r="W868" i="6"/>
  <c r="U616" i="6"/>
  <c r="X940" i="6"/>
  <c r="W810" i="6"/>
  <c r="X666" i="6"/>
  <c r="U949" i="6"/>
  <c r="W493" i="6"/>
  <c r="W741" i="6"/>
  <c r="U503" i="6"/>
  <c r="Y304" i="6"/>
  <c r="W614" i="6"/>
  <c r="X830" i="6"/>
  <c r="W428" i="6"/>
  <c r="U956" i="6"/>
  <c r="W175" i="6"/>
  <c r="V175" i="6"/>
  <c r="X175" i="6"/>
  <c r="Y61" i="6"/>
  <c r="X392" i="6"/>
  <c r="U226" i="6"/>
  <c r="X70" i="6"/>
  <c r="W832" i="6"/>
  <c r="Y261" i="6"/>
  <c r="U141" i="6"/>
  <c r="X514" i="6"/>
  <c r="U122" i="6"/>
  <c r="X791" i="6"/>
  <c r="V194" i="6"/>
  <c r="Y606" i="6"/>
  <c r="Y677" i="6"/>
  <c r="U50" i="6"/>
  <c r="U315" i="6"/>
  <c r="V331" i="6"/>
  <c r="Y852" i="6"/>
  <c r="W147" i="6"/>
  <c r="Y390" i="6"/>
  <c r="X635" i="6"/>
  <c r="U402" i="6"/>
  <c r="U902" i="6"/>
  <c r="V638" i="6"/>
  <c r="X480" i="6"/>
  <c r="X643" i="6"/>
  <c r="W393" i="6"/>
  <c r="U16" i="6"/>
  <c r="X288" i="6"/>
  <c r="V463" i="6"/>
  <c r="U537" i="6"/>
  <c r="Y225" i="6"/>
  <c r="X586" i="6"/>
  <c r="V946" i="6"/>
  <c r="W753" i="6"/>
  <c r="X498" i="6"/>
  <c r="W736" i="6"/>
  <c r="W7" i="6"/>
  <c r="X763" i="6"/>
  <c r="V977" i="6"/>
  <c r="W397" i="6"/>
  <c r="Y178" i="6"/>
  <c r="W806" i="6"/>
  <c r="W635" i="6"/>
  <c r="Y384" i="6"/>
  <c r="Y619" i="6"/>
  <c r="V932" i="6"/>
  <c r="X91" i="6"/>
  <c r="Y509" i="6"/>
  <c r="X500" i="6"/>
  <c r="U745" i="6"/>
  <c r="X87" i="6"/>
  <c r="U13" i="6"/>
  <c r="X285" i="6"/>
  <c r="V81" i="6"/>
  <c r="X644" i="6"/>
  <c r="Y888" i="6"/>
  <c r="U367" i="6"/>
  <c r="V883" i="6"/>
  <c r="U920" i="6"/>
  <c r="Y844" i="6"/>
  <c r="V508" i="6"/>
  <c r="W890" i="6"/>
  <c r="X272" i="6"/>
  <c r="U940" i="6"/>
  <c r="W972" i="6"/>
  <c r="U736" i="6"/>
  <c r="U888" i="6"/>
  <c r="U890" i="6"/>
  <c r="U152" i="6"/>
  <c r="V779" i="6"/>
  <c r="U314" i="6"/>
  <c r="U296" i="6"/>
  <c r="X517" i="6"/>
  <c r="X877" i="6"/>
  <c r="V806" i="6"/>
  <c r="X139" i="6"/>
  <c r="U451" i="6"/>
  <c r="X804" i="6"/>
  <c r="X916" i="6"/>
  <c r="V909" i="6"/>
  <c r="U67" i="6"/>
  <c r="Y53" i="6"/>
  <c r="V963" i="6"/>
  <c r="X185" i="6"/>
  <c r="Y247" i="6"/>
  <c r="V566" i="6"/>
  <c r="Y233" i="6"/>
  <c r="W196" i="6"/>
  <c r="V825" i="6"/>
  <c r="U61" i="6"/>
  <c r="W976" i="6"/>
  <c r="X6" i="6"/>
  <c r="V267" i="6"/>
  <c r="Y507" i="6"/>
  <c r="V933" i="6"/>
  <c r="W415" i="6"/>
  <c r="V252" i="6"/>
  <c r="W939" i="6"/>
  <c r="U739" i="6"/>
  <c r="W886" i="6"/>
  <c r="W151" i="6"/>
  <c r="Y232" i="6"/>
  <c r="Y537" i="6"/>
  <c r="W367" i="6"/>
  <c r="W194" i="6"/>
  <c r="V734" i="6"/>
  <c r="V168" i="6"/>
  <c r="V224" i="6"/>
  <c r="U155" i="6"/>
  <c r="X826" i="6"/>
  <c r="Y946" i="6"/>
  <c r="X933" i="6"/>
  <c r="V176" i="6"/>
  <c r="Y627" i="6"/>
  <c r="U903" i="6"/>
  <c r="V415" i="6"/>
  <c r="U561" i="6"/>
  <c r="Y152" i="6"/>
  <c r="U236" i="6"/>
  <c r="V428" i="6"/>
  <c r="U813" i="6"/>
  <c r="Y16" i="6"/>
  <c r="V265" i="6"/>
  <c r="X463" i="6"/>
  <c r="V531" i="6"/>
  <c r="W651" i="6"/>
  <c r="X823" i="6"/>
  <c r="V296" i="6"/>
  <c r="Y686" i="6"/>
  <c r="W124" i="6"/>
  <c r="X301" i="6"/>
  <c r="Y407" i="6"/>
  <c r="X9" i="6"/>
  <c r="X24" i="6"/>
  <c r="Y122" i="6"/>
  <c r="U462" i="6"/>
  <c r="Y630" i="6"/>
  <c r="V140" i="6"/>
  <c r="W358" i="6"/>
  <c r="X840" i="6"/>
  <c r="U294" i="6"/>
  <c r="V216" i="6"/>
  <c r="U535" i="6"/>
  <c r="W392" i="6"/>
  <c r="Y298" i="6"/>
  <c r="U172" i="6"/>
  <c r="Y47" i="6"/>
  <c r="V388" i="6"/>
  <c r="X565" i="6"/>
  <c r="X897" i="6"/>
  <c r="V621" i="6"/>
  <c r="V499" i="6"/>
  <c r="U189" i="6"/>
  <c r="Y789" i="6"/>
  <c r="U452" i="6"/>
  <c r="X167" i="6"/>
  <c r="W953" i="6"/>
  <c r="Y448" i="6"/>
  <c r="Y475" i="6"/>
  <c r="U493" i="6"/>
  <c r="W63" i="6"/>
  <c r="W606" i="6"/>
  <c r="X676" i="6"/>
  <c r="V604" i="6"/>
  <c r="V449" i="6"/>
  <c r="W231" i="6"/>
  <c r="V905" i="6"/>
  <c r="U941" i="6"/>
  <c r="U719" i="6"/>
  <c r="V669" i="6"/>
  <c r="W472" i="6"/>
  <c r="W185" i="6"/>
  <c r="W352" i="6"/>
  <c r="W910" i="6"/>
  <c r="U342" i="6"/>
  <c r="W419" i="6"/>
  <c r="Y323" i="6"/>
  <c r="V297" i="6"/>
  <c r="U548" i="6"/>
  <c r="Y692" i="6"/>
  <c r="X23" i="6"/>
  <c r="X2" i="6"/>
  <c r="W909" i="6"/>
  <c r="X816" i="6"/>
  <c r="U648" i="6"/>
  <c r="Y792" i="6"/>
  <c r="W850" i="6"/>
  <c r="X622" i="6"/>
  <c r="X621" i="6"/>
  <c r="Y874" i="6"/>
  <c r="Y522" i="6"/>
  <c r="X829" i="6"/>
  <c r="U770" i="6"/>
  <c r="U601" i="6"/>
  <c r="W172" i="6"/>
  <c r="X588" i="6"/>
  <c r="V223" i="6"/>
  <c r="U79" i="6"/>
  <c r="W751" i="6"/>
  <c r="W81" i="6"/>
  <c r="Y472" i="6"/>
  <c r="Y185" i="6"/>
  <c r="U635" i="6"/>
  <c r="Y177" i="6"/>
  <c r="U206" i="6"/>
  <c r="Y822" i="6"/>
  <c r="W724" i="6"/>
  <c r="U214" i="6"/>
  <c r="Y421" i="6"/>
  <c r="V615" i="6"/>
  <c r="U578" i="6"/>
  <c r="U266" i="6"/>
  <c r="U65" i="6"/>
  <c r="X770" i="6"/>
  <c r="V298" i="6"/>
  <c r="Y172" i="6"/>
  <c r="W8" i="6"/>
  <c r="W388" i="6"/>
  <c r="X809" i="6"/>
  <c r="Y905" i="6"/>
  <c r="W941" i="6"/>
  <c r="Y803" i="6"/>
  <c r="V453" i="6"/>
  <c r="V472" i="6"/>
  <c r="W362" i="6"/>
  <c r="V420" i="6"/>
  <c r="X151" i="6"/>
  <c r="W566" i="6"/>
  <c r="Y834" i="6"/>
  <c r="Y7" i="6"/>
  <c r="V161" i="6"/>
  <c r="Y462" i="6"/>
  <c r="Y734" i="6"/>
  <c r="W884" i="6"/>
  <c r="W641" i="6"/>
  <c r="X384" i="6"/>
  <c r="W616" i="6"/>
  <c r="Y932" i="6"/>
  <c r="U625" i="6"/>
  <c r="U70" i="6"/>
  <c r="W6" i="6"/>
  <c r="U939" i="6"/>
  <c r="W543" i="6"/>
  <c r="Y218" i="6"/>
  <c r="W511" i="6"/>
  <c r="Y511" i="6"/>
  <c r="Y611" i="6"/>
  <c r="X233" i="6"/>
  <c r="V152" i="6"/>
  <c r="Y265" i="6"/>
  <c r="Y3" i="6"/>
  <c r="V275" i="6"/>
  <c r="V365" i="6"/>
  <c r="U544" i="6"/>
  <c r="V434" i="6"/>
  <c r="W228" i="6"/>
  <c r="V926" i="6"/>
  <c r="W401" i="6"/>
  <c r="U828" i="6"/>
  <c r="V910" i="6"/>
  <c r="X819" i="6"/>
  <c r="X831" i="6"/>
  <c r="U267" i="6"/>
  <c r="X728" i="6"/>
  <c r="W656" i="6"/>
  <c r="W277" i="6"/>
  <c r="W632" i="6"/>
  <c r="Y184" i="6"/>
  <c r="X685" i="6"/>
  <c r="Y303" i="6"/>
  <c r="Y11" i="6"/>
  <c r="U855" i="6"/>
  <c r="U64" i="6"/>
  <c r="W259" i="6"/>
  <c r="X936" i="6"/>
  <c r="X59" i="6"/>
  <c r="V737" i="6"/>
  <c r="U289" i="6"/>
  <c r="Y895" i="6"/>
  <c r="V247" i="6"/>
  <c r="U458" i="6"/>
  <c r="V914" i="6"/>
  <c r="X515" i="6"/>
  <c r="V637" i="6"/>
  <c r="W801" i="6"/>
  <c r="Y372" i="6"/>
  <c r="Y853" i="6"/>
  <c r="U876" i="6"/>
  <c r="Y795" i="6"/>
  <c r="X579" i="6"/>
  <c r="W19" i="6"/>
  <c r="U113" i="6"/>
  <c r="X581" i="6"/>
  <c r="W2" i="6"/>
  <c r="V829" i="6"/>
  <c r="Y422" i="6"/>
  <c r="U639" i="6"/>
  <c r="X772" i="6"/>
  <c r="X625" i="6"/>
  <c r="Y615" i="6"/>
  <c r="X315" i="6"/>
  <c r="W229" i="6"/>
  <c r="Y940" i="6"/>
  <c r="X768" i="6"/>
  <c r="Y331" i="6"/>
  <c r="V861" i="6"/>
  <c r="Y479" i="6"/>
  <c r="U414" i="6"/>
  <c r="V606" i="6"/>
  <c r="Y12" i="6"/>
  <c r="X619" i="6"/>
  <c r="U641" i="6"/>
  <c r="W746" i="6"/>
  <c r="X745" i="6"/>
  <c r="W4" i="6"/>
  <c r="X838" i="6"/>
  <c r="U533" i="6"/>
  <c r="W535" i="6"/>
  <c r="U655" i="6"/>
  <c r="X516" i="6"/>
  <c r="W276" i="6"/>
  <c r="V269" i="6"/>
  <c r="Y650" i="6"/>
  <c r="W605" i="6"/>
  <c r="V775" i="6"/>
  <c r="V101" i="6"/>
  <c r="V785" i="6"/>
  <c r="V752" i="6"/>
  <c r="V452" i="6"/>
  <c r="U448" i="6"/>
  <c r="U403" i="6"/>
  <c r="U475" i="6"/>
  <c r="Y105" i="6"/>
  <c r="W568" i="6"/>
  <c r="X279" i="6"/>
  <c r="X60" i="6"/>
  <c r="W516" i="6"/>
  <c r="V276" i="6"/>
  <c r="V558" i="6"/>
  <c r="Y829" i="6"/>
  <c r="U772" i="6"/>
  <c r="W295" i="6"/>
  <c r="W625" i="6"/>
  <c r="U741" i="6"/>
  <c r="U878" i="6"/>
  <c r="Y556" i="6"/>
  <c r="Y764" i="6"/>
  <c r="W269" i="6"/>
  <c r="X884" i="6"/>
  <c r="W50" i="6"/>
  <c r="Y972" i="6"/>
  <c r="X903" i="6"/>
  <c r="X825" i="6"/>
  <c r="W887" i="6"/>
  <c r="X224" i="6"/>
  <c r="V447" i="6"/>
  <c r="X817" i="6"/>
  <c r="U677" i="6"/>
  <c r="W451" i="6"/>
  <c r="X67" i="6"/>
  <c r="X407" i="6"/>
  <c r="Y51" i="6"/>
  <c r="U671" i="6"/>
  <c r="U976" i="6"/>
  <c r="W841" i="6"/>
  <c r="U851" i="6"/>
  <c r="X51" i="6"/>
  <c r="W533" i="6"/>
  <c r="W933" i="6"/>
  <c r="V838" i="6"/>
  <c r="V903" i="6"/>
  <c r="V923" i="6"/>
  <c r="U670" i="6"/>
  <c r="W232" i="6"/>
  <c r="X438" i="6"/>
  <c r="V384" i="6"/>
  <c r="U638" i="6"/>
  <c r="Y676" i="6"/>
  <c r="V155" i="6"/>
  <c r="V467" i="6"/>
  <c r="X229" i="6"/>
  <c r="W25" i="6"/>
  <c r="X879" i="6"/>
  <c r="V895" i="6"/>
  <c r="X922" i="6"/>
  <c r="U392" i="6"/>
  <c r="W878" i="6"/>
  <c r="W846" i="6"/>
  <c r="Y56" i="6"/>
  <c r="Y736" i="6"/>
  <c r="V261" i="6"/>
  <c r="U675" i="6"/>
  <c r="U428" i="6"/>
  <c r="X611" i="6"/>
  <c r="X920" i="6"/>
  <c r="U832" i="6"/>
  <c r="Y179" i="6"/>
  <c r="W862" i="6"/>
  <c r="X859" i="6"/>
  <c r="V393" i="6"/>
  <c r="Y890" i="6"/>
  <c r="U438" i="6"/>
  <c r="U923" i="6"/>
  <c r="U525" i="6"/>
  <c r="W830" i="6"/>
  <c r="U919" i="6"/>
  <c r="V396" i="6"/>
  <c r="Y753" i="6"/>
  <c r="V722" i="6"/>
  <c r="X783" i="6"/>
  <c r="W791" i="6"/>
  <c r="Y362" i="6"/>
  <c r="X609" i="6"/>
  <c r="Y879" i="6"/>
  <c r="W189" i="6"/>
  <c r="X4" i="6"/>
  <c r="X20" i="6"/>
  <c r="Y488" i="6"/>
  <c r="V352" i="6"/>
  <c r="U56" i="6"/>
  <c r="U364" i="6"/>
  <c r="X815" i="6"/>
  <c r="Y367" i="6"/>
  <c r="V288" i="6"/>
  <c r="Y590" i="6"/>
  <c r="U6" i="6"/>
  <c r="V851" i="6"/>
  <c r="Y486" i="6"/>
  <c r="V544" i="6"/>
  <c r="V349" i="6"/>
  <c r="V876" i="6"/>
  <c r="V438" i="6"/>
  <c r="V939" i="6"/>
  <c r="Y739" i="6"/>
  <c r="X14" i="6"/>
  <c r="U22" i="6"/>
  <c r="W717" i="6"/>
  <c r="W501" i="6"/>
  <c r="W622" i="6"/>
  <c r="U523" i="6"/>
  <c r="U610" i="6"/>
  <c r="W898" i="6"/>
  <c r="X234" i="6"/>
  <c r="V821" i="6"/>
  <c r="X299" i="6"/>
  <c r="V816" i="6"/>
  <c r="U194" i="6"/>
  <c r="X767" i="6"/>
  <c r="U720" i="6"/>
  <c r="X875" i="6"/>
  <c r="X458" i="6"/>
  <c r="W646" i="6"/>
  <c r="X906" i="6"/>
  <c r="U624" i="6"/>
  <c r="V218" i="6"/>
  <c r="X887" i="6"/>
  <c r="Y250" i="6"/>
  <c r="X858" i="6"/>
  <c r="X492" i="6"/>
  <c r="U477" i="6"/>
  <c r="W880" i="6"/>
  <c r="X945" i="6"/>
  <c r="W51" i="6"/>
  <c r="W311" i="6"/>
  <c r="U643" i="6"/>
  <c r="X977" i="6"/>
  <c r="W14" i="6"/>
  <c r="V141" i="6"/>
  <c r="W906" i="6"/>
  <c r="W267" i="6"/>
  <c r="V21" i="6"/>
  <c r="X948" i="6"/>
  <c r="X523" i="6"/>
  <c r="W300" i="6"/>
  <c r="Y898" i="6"/>
  <c r="V803" i="6"/>
  <c r="W105" i="6"/>
  <c r="V299" i="6"/>
  <c r="X494" i="6"/>
  <c r="X890" i="6"/>
  <c r="X179" i="6"/>
  <c r="X886" i="6"/>
  <c r="V219" i="6"/>
  <c r="W764" i="6"/>
  <c r="V16" i="6"/>
  <c r="V525" i="6"/>
  <c r="V887" i="6"/>
  <c r="V250" i="6"/>
  <c r="Y883" i="6"/>
  <c r="W920" i="6"/>
  <c r="U627" i="6"/>
  <c r="X469" i="6"/>
  <c r="W902" i="6"/>
  <c r="X868" i="6"/>
  <c r="V564" i="6"/>
  <c r="X21" i="6"/>
  <c r="W402" i="6"/>
  <c r="W53" i="6"/>
  <c r="U709" i="6"/>
  <c r="W307" i="6"/>
  <c r="Y204" i="6"/>
  <c r="V501" i="6"/>
  <c r="X558" i="6"/>
  <c r="Y840" i="6"/>
  <c r="X294" i="6"/>
  <c r="Y617" i="6"/>
  <c r="Y849" i="6"/>
  <c r="Y971" i="6"/>
  <c r="V824" i="6"/>
  <c r="W728" i="6"/>
  <c r="U166" i="6"/>
  <c r="X277" i="6"/>
  <c r="W565" i="6"/>
  <c r="W186" i="6"/>
  <c r="U62" i="6"/>
  <c r="U330" i="6"/>
  <c r="U26" i="6"/>
  <c r="V916" i="6"/>
  <c r="U299" i="6"/>
  <c r="W167" i="6"/>
  <c r="Y953" i="6"/>
  <c r="V879" i="6"/>
  <c r="X46" i="6"/>
  <c r="W519" i="6"/>
  <c r="X373" i="6"/>
  <c r="Y635" i="6"/>
  <c r="Y717" i="6"/>
  <c r="Y604" i="6"/>
  <c r="V622" i="6"/>
  <c r="W482" i="6"/>
  <c r="V682" i="6"/>
  <c r="Y4" i="6"/>
  <c r="V961" i="6"/>
  <c r="Y669" i="6"/>
  <c r="X507" i="6"/>
  <c r="U588" i="6"/>
  <c r="X818" i="6"/>
  <c r="X204" i="6"/>
  <c r="Y720" i="6"/>
  <c r="U447" i="6"/>
  <c r="U323" i="6"/>
  <c r="Y297" i="6"/>
  <c r="X639" i="6"/>
  <c r="U747" i="6"/>
  <c r="V921" i="6"/>
  <c r="V469" i="6"/>
  <c r="X681" i="6"/>
  <c r="V686" i="6"/>
  <c r="X648" i="6"/>
  <c r="X449" i="6"/>
  <c r="V231" i="6"/>
  <c r="X300" i="6"/>
  <c r="U652" i="6"/>
  <c r="W864" i="6"/>
  <c r="U387" i="6"/>
  <c r="Y65" i="6"/>
  <c r="Y770" i="6"/>
  <c r="Y389" i="6"/>
  <c r="Y752" i="6"/>
  <c r="X8" i="6"/>
  <c r="Y934" i="6"/>
  <c r="W748" i="6"/>
  <c r="V724" i="6"/>
  <c r="X214" i="6"/>
  <c r="U472" i="6"/>
  <c r="U185" i="6"/>
  <c r="X578" i="6"/>
  <c r="W278" i="6"/>
  <c r="Y517" i="6"/>
  <c r="Y272" i="6"/>
  <c r="X430" i="6"/>
  <c r="V853" i="6"/>
  <c r="U421" i="6"/>
  <c r="Y881" i="6"/>
  <c r="V788" i="6"/>
  <c r="Y846" i="6"/>
  <c r="W935" i="6"/>
  <c r="Y440" i="6"/>
  <c r="X110" i="6"/>
  <c r="X752" i="6"/>
  <c r="Y166" i="6"/>
  <c r="W187" i="6"/>
  <c r="Y243" i="6"/>
  <c r="X186" i="6"/>
  <c r="Y62" i="6"/>
  <c r="W961" i="6"/>
  <c r="U669" i="6"/>
  <c r="W932" i="6"/>
  <c r="V362" i="6"/>
  <c r="V818" i="6"/>
  <c r="U898" i="6"/>
  <c r="U91" i="6"/>
  <c r="X311" i="6"/>
  <c r="U265" i="6"/>
  <c r="Y181" i="6"/>
  <c r="Y397" i="6"/>
  <c r="U219" i="6"/>
  <c r="V488" i="6"/>
  <c r="W922" i="6"/>
  <c r="W442" i="6"/>
  <c r="Y806" i="6"/>
  <c r="Y783" i="6"/>
  <c r="X451" i="6"/>
  <c r="X362" i="6"/>
  <c r="W916" i="6"/>
  <c r="U879" i="6"/>
  <c r="Y815" i="6"/>
  <c r="U611" i="6"/>
  <c r="V556" i="6"/>
  <c r="X232" i="6"/>
  <c r="Y825" i="6"/>
  <c r="U397" i="6"/>
  <c r="X265" i="6"/>
  <c r="W839" i="6"/>
  <c r="X841" i="6"/>
  <c r="U463" i="6"/>
  <c r="V714" i="6"/>
  <c r="V14" i="6"/>
  <c r="X901" i="6"/>
  <c r="U257" i="6"/>
  <c r="U297" i="6"/>
  <c r="Y501" i="6"/>
  <c r="W12" i="6"/>
  <c r="W948" i="6"/>
  <c r="W742" i="6"/>
  <c r="V342" i="6"/>
  <c r="W24" i="6"/>
  <c r="X304" i="6"/>
  <c r="X440" i="6"/>
  <c r="W897" i="6"/>
  <c r="U54" i="6"/>
  <c r="U184" i="6"/>
  <c r="W685" i="6"/>
  <c r="W192" i="6"/>
  <c r="Y274" i="6"/>
  <c r="X601" i="6"/>
  <c r="Y567" i="6"/>
  <c r="X557" i="6"/>
  <c r="V260" i="6"/>
  <c r="X573" i="6"/>
  <c r="Y737" i="6"/>
  <c r="Y848" i="6"/>
  <c r="W721" i="6"/>
  <c r="W580" i="6"/>
  <c r="X501" i="6"/>
  <c r="Y217" i="6"/>
  <c r="X614" i="6"/>
  <c r="Y637" i="6"/>
  <c r="Y801" i="6"/>
  <c r="V875" i="6"/>
  <c r="Y623" i="6"/>
  <c r="V364" i="6"/>
  <c r="Y933" i="6"/>
  <c r="Y880" i="6"/>
  <c r="V19" i="6"/>
  <c r="X113" i="6"/>
  <c r="W838" i="6"/>
  <c r="V455" i="6"/>
  <c r="W681" i="6"/>
  <c r="V169" i="6"/>
  <c r="X389" i="6"/>
  <c r="X908" i="6"/>
  <c r="U434" i="6"/>
  <c r="V869" i="6"/>
  <c r="U295" i="6"/>
  <c r="X266" i="6"/>
  <c r="U582" i="6"/>
  <c r="X585" i="6"/>
  <c r="U331" i="6"/>
  <c r="W609" i="6"/>
  <c r="X349" i="6"/>
  <c r="V89" i="6"/>
  <c r="V941" i="6"/>
  <c r="U717" i="6"/>
  <c r="U604" i="6"/>
  <c r="X641" i="6"/>
  <c r="V746" i="6"/>
  <c r="V581" i="6"/>
  <c r="V2" i="6"/>
  <c r="Y909" i="6"/>
  <c r="Y816" i="6"/>
  <c r="V358" i="6"/>
  <c r="U216" i="6"/>
  <c r="V66" i="6"/>
  <c r="X535" i="6"/>
  <c r="Y60" i="6"/>
  <c r="U161" i="6"/>
  <c r="U467" i="6"/>
  <c r="X443" i="6"/>
  <c r="X105" i="6"/>
  <c r="X605" i="6"/>
  <c r="U5" i="6"/>
  <c r="U880" i="6"/>
  <c r="U789" i="6"/>
  <c r="U953" i="6"/>
  <c r="U650" i="6"/>
  <c r="W448" i="6"/>
  <c r="W373" i="6"/>
  <c r="W101" i="6"/>
  <c r="X216" i="6"/>
  <c r="U824" i="6"/>
  <c r="Y64" i="6"/>
  <c r="U60" i="6"/>
  <c r="V568" i="6"/>
  <c r="W193" i="6"/>
  <c r="W389" i="6"/>
  <c r="U869" i="6"/>
  <c r="Y772" i="6"/>
  <c r="X295" i="6"/>
  <c r="V402" i="6"/>
  <c r="X7" i="6"/>
  <c r="V763" i="6"/>
  <c r="U261" i="6"/>
  <c r="U20" i="6"/>
  <c r="U442" i="6"/>
  <c r="W974" i="6"/>
  <c r="Y365" i="6"/>
  <c r="Y161" i="6"/>
  <c r="W463" i="6"/>
  <c r="Y714" i="6"/>
  <c r="Y87" i="6"/>
  <c r="Y644" i="6"/>
  <c r="U531" i="6"/>
  <c r="X806" i="6"/>
  <c r="X907" i="6"/>
  <c r="X718" i="6"/>
  <c r="U514" i="6"/>
  <c r="Y194" i="6"/>
  <c r="Y315" i="6"/>
  <c r="X869" i="6"/>
  <c r="W638" i="6"/>
  <c r="W813" i="6"/>
  <c r="Y524" i="6"/>
  <c r="U179" i="6"/>
  <c r="W176" i="6"/>
  <c r="Y224" i="6"/>
  <c r="Y300" i="6"/>
  <c r="U569" i="6"/>
  <c r="W803" i="6"/>
  <c r="Y582" i="6"/>
  <c r="W443" i="6"/>
  <c r="V684" i="6"/>
  <c r="Y449" i="6"/>
  <c r="X944" i="6"/>
  <c r="X782" i="6"/>
  <c r="W235" i="6"/>
  <c r="Y738" i="6"/>
  <c r="Y63" i="6"/>
  <c r="V670" i="6"/>
  <c r="V397" i="6"/>
  <c r="Y976" i="6"/>
  <c r="U841" i="6"/>
  <c r="Y463" i="6"/>
  <c r="W714" i="6"/>
  <c r="U494" i="6"/>
  <c r="V6" i="6"/>
  <c r="V719" i="6"/>
  <c r="W70" i="6"/>
  <c r="X365" i="6"/>
  <c r="U498" i="6"/>
  <c r="X16" i="6"/>
  <c r="W556" i="6"/>
  <c r="Y643" i="6"/>
  <c r="Y395" i="6"/>
  <c r="W570" i="6"/>
  <c r="X962" i="6"/>
  <c r="Y493" i="6"/>
  <c r="W604" i="6"/>
  <c r="X811" i="6"/>
  <c r="U224" i="6"/>
  <c r="W582" i="6"/>
  <c r="W826" i="6"/>
  <c r="Y684" i="6"/>
  <c r="Y358" i="6"/>
  <c r="W944" i="6"/>
  <c r="U401" i="6"/>
  <c r="V235" i="6"/>
  <c r="X143" i="6"/>
  <c r="U63" i="6"/>
  <c r="X883" i="6"/>
  <c r="X122" i="6"/>
  <c r="X813" i="6"/>
  <c r="V611" i="6"/>
  <c r="V624" i="6"/>
  <c r="X844" i="6"/>
  <c r="U834" i="6"/>
  <c r="V651" i="6"/>
  <c r="W500" i="6"/>
  <c r="Y540" i="6"/>
  <c r="U795" i="6"/>
  <c r="V858" i="6"/>
  <c r="Y415" i="6"/>
  <c r="U646" i="6"/>
  <c r="V232" i="6"/>
  <c r="W537" i="6"/>
  <c r="Y610" i="6"/>
  <c r="V635" i="6"/>
  <c r="W621" i="6"/>
  <c r="U619" i="6"/>
  <c r="X296" i="6"/>
  <c r="W937" i="6"/>
  <c r="W959" i="6"/>
  <c r="X790" i="6"/>
  <c r="Y579" i="6"/>
  <c r="U734" i="6"/>
  <c r="X157" i="6"/>
  <c r="W285" i="6"/>
  <c r="W447" i="6"/>
  <c r="U278" i="6"/>
  <c r="X651" i="6"/>
  <c r="Y763" i="6"/>
  <c r="U233" i="6"/>
  <c r="U196" i="6"/>
  <c r="X956" i="6"/>
  <c r="V61" i="6"/>
  <c r="U3" i="6"/>
  <c r="Y6" i="6"/>
  <c r="Y180" i="6"/>
  <c r="U585" i="6"/>
  <c r="W617" i="6"/>
  <c r="W218" i="6"/>
  <c r="W670" i="6"/>
  <c r="W395" i="6"/>
  <c r="V739" i="6"/>
  <c r="X670" i="6"/>
  <c r="W161" i="6"/>
  <c r="V122" i="6"/>
  <c r="V537" i="6"/>
  <c r="V772" i="6"/>
  <c r="U157" i="6"/>
  <c r="V429" i="6"/>
  <c r="W619" i="6"/>
  <c r="X652" i="6"/>
  <c r="Y91" i="6"/>
  <c r="Y959" i="6"/>
  <c r="U492" i="6"/>
  <c r="V907" i="6"/>
  <c r="W923" i="6"/>
  <c r="V310" i="6"/>
  <c r="Y903" i="6"/>
  <c r="U977" i="6"/>
  <c r="X525" i="6"/>
  <c r="X225" i="6"/>
  <c r="Y428" i="6"/>
  <c r="V181" i="6"/>
  <c r="Y813" i="6"/>
  <c r="U175" i="6"/>
  <c r="Y288" i="6"/>
  <c r="U570" i="6"/>
  <c r="X531" i="6"/>
  <c r="V178" i="6"/>
  <c r="V227" i="6"/>
  <c r="X512" i="6"/>
  <c r="V922" i="6"/>
  <c r="W663" i="6"/>
  <c r="Y878" i="6"/>
  <c r="V767" i="6"/>
  <c r="V217" i="6"/>
  <c r="U875" i="6"/>
  <c r="Y301" i="6"/>
  <c r="V259" i="6"/>
  <c r="Y936" i="6"/>
  <c r="U617" i="6"/>
  <c r="U849" i="6"/>
  <c r="Y838" i="6"/>
  <c r="X895" i="6"/>
  <c r="V258" i="6"/>
  <c r="X66" i="6"/>
  <c r="U187" i="6"/>
  <c r="X54" i="6"/>
  <c r="V186" i="6"/>
  <c r="V685" i="6"/>
  <c r="Y668" i="6"/>
  <c r="Y10" i="6"/>
  <c r="U854" i="6"/>
  <c r="X44" i="6"/>
  <c r="W872" i="6"/>
  <c r="U666" i="6"/>
  <c r="V205" i="6"/>
  <c r="W46" i="6"/>
  <c r="U821" i="6"/>
  <c r="Y499" i="6"/>
  <c r="U410" i="6"/>
  <c r="X278" i="6"/>
  <c r="V517" i="6"/>
  <c r="X433" i="6"/>
  <c r="V482" i="6"/>
  <c r="Y864" i="6"/>
  <c r="W387" i="6"/>
  <c r="U612" i="6"/>
  <c r="V726" i="6"/>
  <c r="W507" i="6"/>
  <c r="Y861" i="6"/>
  <c r="U479" i="6"/>
  <c r="X293" i="6"/>
  <c r="U738" i="6"/>
  <c r="W469" i="6"/>
  <c r="Y503" i="6"/>
  <c r="U407" i="6"/>
  <c r="W639" i="6"/>
  <c r="Y767" i="6"/>
  <c r="U285" i="6"/>
  <c r="Y631" i="6"/>
  <c r="U143" i="6"/>
  <c r="U529" i="6"/>
  <c r="X292" i="6"/>
  <c r="W449" i="6"/>
  <c r="Y231" i="6"/>
  <c r="V745" i="6"/>
  <c r="U4" i="6"/>
  <c r="U384" i="6"/>
  <c r="W783" i="6"/>
  <c r="U606" i="6"/>
  <c r="V676" i="6"/>
  <c r="U389" i="6"/>
  <c r="U182" i="6"/>
  <c r="V413" i="6"/>
  <c r="V187" i="6"/>
  <c r="V243" i="6"/>
  <c r="U722" i="6"/>
  <c r="U262" i="6"/>
  <c r="Y894" i="6"/>
  <c r="U615" i="6"/>
  <c r="Y818" i="6"/>
  <c r="U846" i="6"/>
  <c r="U935" i="6"/>
  <c r="Y718" i="6"/>
  <c r="X638" i="6"/>
  <c r="V623" i="6"/>
  <c r="W364" i="6"/>
  <c r="U881" i="6"/>
  <c r="Y788" i="6"/>
  <c r="X223" i="6"/>
  <c r="V79" i="6"/>
  <c r="V751" i="6"/>
  <c r="U81" i="6"/>
  <c r="W182" i="6"/>
  <c r="U413" i="6"/>
  <c r="Y187" i="6"/>
  <c r="U243" i="6"/>
  <c r="X947" i="6"/>
  <c r="V461" i="6"/>
  <c r="V668" i="6"/>
  <c r="V10" i="6"/>
  <c r="V371" i="6"/>
  <c r="W588" i="6"/>
  <c r="W818" i="6"/>
  <c r="W293" i="6"/>
  <c r="X738" i="6"/>
  <c r="V616" i="6"/>
  <c r="V451" i="6"/>
  <c r="Y151" i="6"/>
  <c r="X141" i="6"/>
  <c r="W834" i="6"/>
  <c r="Y817" i="6"/>
  <c r="X161" i="6"/>
  <c r="X663" i="6"/>
  <c r="V948" i="6"/>
  <c r="X192" i="6"/>
  <c r="V300" i="6"/>
  <c r="W811" i="6"/>
  <c r="Y234" i="6"/>
  <c r="V582" i="6"/>
  <c r="Y299" i="6"/>
  <c r="X684" i="6"/>
  <c r="V901" i="6"/>
  <c r="W498" i="6"/>
  <c r="X923" i="6"/>
  <c r="V919" i="6"/>
  <c r="W233" i="6"/>
  <c r="Y830" i="6"/>
  <c r="V764" i="6"/>
  <c r="X428" i="6"/>
  <c r="W179" i="6"/>
  <c r="Y920" i="6"/>
  <c r="X3" i="6"/>
  <c r="U288" i="6"/>
  <c r="V486" i="6"/>
  <c r="W908" i="6"/>
  <c r="V868" i="6"/>
  <c r="U659" i="6"/>
  <c r="W21" i="6"/>
  <c r="W429" i="6"/>
  <c r="V53" i="6"/>
  <c r="U419" i="6"/>
  <c r="U480" i="6"/>
  <c r="W919" i="6"/>
  <c r="Y585" i="6"/>
  <c r="Y330" i="6"/>
  <c r="Y26" i="6"/>
  <c r="U192" i="6"/>
  <c r="X274" i="6"/>
  <c r="V563" i="6"/>
  <c r="U748" i="6"/>
  <c r="X921" i="6"/>
  <c r="U499" i="6"/>
  <c r="W60" i="6"/>
  <c r="X183" i="6"/>
  <c r="U848" i="6"/>
  <c r="W140" i="6"/>
  <c r="Y558" i="6"/>
  <c r="V840" i="6"/>
  <c r="Y294" i="6"/>
  <c r="V204" i="6"/>
  <c r="W430" i="6"/>
  <c r="Y480" i="6"/>
  <c r="X421" i="6"/>
  <c r="W831" i="6"/>
  <c r="W304" i="6"/>
  <c r="V856" i="6"/>
  <c r="Y904" i="6"/>
  <c r="Y859" i="6"/>
  <c r="V70" i="6"/>
  <c r="U560" i="6"/>
  <c r="Y455" i="6"/>
  <c r="U358" i="6"/>
  <c r="W529" i="6"/>
  <c r="W292" i="6"/>
  <c r="Y908" i="6"/>
  <c r="X434" i="6"/>
  <c r="U866" i="6"/>
  <c r="V727" i="6"/>
  <c r="Y782" i="6"/>
  <c r="V542" i="6"/>
  <c r="V862" i="6"/>
  <c r="V937" i="6"/>
  <c r="U827" i="6"/>
  <c r="W349" i="6"/>
  <c r="W234" i="6"/>
  <c r="V959" i="6"/>
  <c r="Y719" i="6"/>
  <c r="W946" i="6"/>
  <c r="W433" i="6"/>
  <c r="Y482" i="6"/>
  <c r="W581" i="6"/>
  <c r="Y2" i="6"/>
  <c r="X569" i="6"/>
  <c r="Y169" i="6"/>
  <c r="Y21" i="6"/>
  <c r="U840" i="6"/>
  <c r="V579" i="6"/>
  <c r="W577" i="6"/>
  <c r="Y216" i="6"/>
  <c r="X824" i="6"/>
  <c r="W966" i="6"/>
  <c r="V257" i="6"/>
  <c r="W403" i="6"/>
  <c r="Y373" i="6"/>
  <c r="Y625" i="6"/>
  <c r="Y188" i="6"/>
  <c r="U933" i="6"/>
  <c r="Y70" i="6"/>
  <c r="V167" i="6"/>
  <c r="X499" i="6"/>
  <c r="U820" i="6"/>
  <c r="U955" i="6"/>
  <c r="U605" i="6"/>
  <c r="W5" i="6"/>
  <c r="U971" i="6"/>
  <c r="X855" i="6"/>
  <c r="W260" i="6"/>
  <c r="W481" i="6"/>
  <c r="U59" i="6"/>
  <c r="X721" i="6"/>
  <c r="X413" i="6"/>
  <c r="X13" i="6"/>
  <c r="Y869" i="6"/>
  <c r="Y542" i="6"/>
  <c r="U723" i="6"/>
  <c r="Y543" i="6"/>
  <c r="V643" i="6"/>
  <c r="X395" i="6"/>
  <c r="X493" i="6"/>
  <c r="U944" i="6"/>
  <c r="V139" i="6"/>
  <c r="X566" i="6"/>
  <c r="W261" i="6"/>
  <c r="V888" i="6"/>
  <c r="Y266" i="6"/>
  <c r="V157" i="6"/>
  <c r="Y914" i="6"/>
  <c r="W561" i="6"/>
  <c r="X387" i="6"/>
  <c r="W768" i="6"/>
  <c r="Y124" i="6"/>
  <c r="U825" i="6"/>
  <c r="Y236" i="6"/>
  <c r="W876" i="6"/>
  <c r="V677" i="6"/>
  <c r="W828" i="6"/>
  <c r="V390" i="6"/>
  <c r="U818" i="6"/>
  <c r="V934" i="6"/>
  <c r="W250" i="6"/>
  <c r="V225" i="6"/>
  <c r="W181" i="6"/>
  <c r="W903" i="6"/>
  <c r="V493" i="6"/>
  <c r="Y176" i="6"/>
  <c r="Y155" i="6"/>
  <c r="X850" i="6"/>
  <c r="V738" i="6"/>
  <c r="V872" i="6"/>
  <c r="U922" i="6"/>
  <c r="X878" i="6"/>
  <c r="W739" i="6"/>
  <c r="W671" i="6"/>
  <c r="W883" i="6"/>
  <c r="U440" i="6"/>
  <c r="W677" i="6"/>
  <c r="U566" i="6"/>
  <c r="V830" i="6"/>
  <c r="U512" i="6"/>
  <c r="Y652" i="6"/>
  <c r="V586" i="6"/>
  <c r="V519" i="6"/>
  <c r="W18" i="6"/>
  <c r="X747" i="6"/>
  <c r="V430" i="6"/>
  <c r="X250" i="6"/>
  <c r="X152" i="6"/>
  <c r="Y651" i="6"/>
  <c r="U176" i="6"/>
  <c r="W747" i="6"/>
  <c r="V479" i="6"/>
  <c r="Y811" i="6"/>
  <c r="Y901" i="6"/>
  <c r="V890" i="6"/>
  <c r="U393" i="6"/>
  <c r="X570" i="6"/>
  <c r="V886" i="6"/>
  <c r="Y919" i="6"/>
  <c r="X832" i="6"/>
  <c r="U811" i="6"/>
  <c r="X124" i="6"/>
  <c r="X462" i="6"/>
  <c r="V753" i="6"/>
  <c r="Y728" i="6"/>
  <c r="X898" i="6"/>
  <c r="U173" i="6"/>
  <c r="X228" i="6"/>
  <c r="X174" i="6"/>
  <c r="V18" i="6"/>
  <c r="Y588" i="6"/>
  <c r="W363" i="6"/>
  <c r="Y751" i="6"/>
  <c r="Y875" i="6"/>
  <c r="Y670" i="6"/>
  <c r="X537" i="6"/>
  <c r="X261" i="6"/>
  <c r="W417" i="6"/>
  <c r="V196" i="6"/>
  <c r="W275" i="6"/>
  <c r="U486" i="6"/>
  <c r="X736" i="6"/>
  <c r="X827" i="6"/>
  <c r="V811" i="6"/>
  <c r="X714" i="6"/>
  <c r="X939" i="6"/>
  <c r="W945" i="6"/>
  <c r="V646" i="6"/>
  <c r="W763" i="6"/>
  <c r="V266" i="6"/>
  <c r="Y50" i="6"/>
  <c r="W20" i="6"/>
  <c r="W177" i="6"/>
  <c r="Y962" i="6"/>
  <c r="Y586" i="6"/>
  <c r="Y616" i="6"/>
  <c r="X843" i="6"/>
  <c r="X810" i="6"/>
  <c r="V314" i="6"/>
  <c r="Y949" i="6"/>
  <c r="Y742" i="6"/>
  <c r="X741" i="6"/>
  <c r="X472" i="6"/>
  <c r="U517" i="6"/>
  <c r="U151" i="6"/>
  <c r="U764" i="6"/>
  <c r="X624" i="6"/>
  <c r="U839" i="6"/>
  <c r="V671" i="6"/>
  <c r="Y887" i="6"/>
  <c r="W858" i="6"/>
  <c r="Y508" i="6"/>
  <c r="W89" i="6"/>
  <c r="Y876" i="6"/>
  <c r="X976" i="6"/>
  <c r="Y566" i="6"/>
  <c r="V627" i="6"/>
  <c r="X543" i="6"/>
  <c r="W815" i="6"/>
  <c r="Y311" i="6"/>
  <c r="Y14" i="6"/>
  <c r="W643" i="6"/>
  <c r="U934" i="6"/>
  <c r="X269" i="6"/>
  <c r="Y663" i="6"/>
  <c r="U682" i="6"/>
  <c r="U791" i="6"/>
  <c r="X677" i="6"/>
  <c r="Y609" i="6"/>
  <c r="W315" i="6"/>
  <c r="Y189" i="6"/>
  <c r="V953" i="6"/>
  <c r="U415" i="6"/>
  <c r="W627" i="6"/>
  <c r="U311" i="6"/>
  <c r="V311" i="6"/>
  <c r="Y525" i="6"/>
  <c r="X367" i="6"/>
  <c r="X219" i="6"/>
  <c r="U906" i="6"/>
  <c r="V675" i="6"/>
  <c r="Y841" i="6"/>
  <c r="U883" i="6"/>
  <c r="U887" i="6"/>
  <c r="V832" i="6"/>
  <c r="Y747" i="6"/>
  <c r="W610" i="6"/>
  <c r="V681" i="6"/>
  <c r="X909" i="6"/>
  <c r="X734" i="6"/>
  <c r="V503" i="6"/>
  <c r="Y285" i="6"/>
  <c r="U614" i="6"/>
  <c r="U830" i="6"/>
  <c r="U269" i="6"/>
  <c r="W573" i="6"/>
  <c r="U737" i="6"/>
  <c r="U838" i="6"/>
  <c r="W895" i="6"/>
  <c r="V580" i="6"/>
  <c r="V533" i="6"/>
  <c r="Y655" i="6"/>
  <c r="V644" i="6"/>
  <c r="Y947" i="6"/>
  <c r="U461" i="6"/>
  <c r="U668" i="6"/>
  <c r="U10" i="6"/>
  <c r="V47" i="6"/>
  <c r="Y722" i="6"/>
  <c r="V656" i="6"/>
  <c r="U425" i="6"/>
  <c r="X785" i="6"/>
  <c r="X147" i="6"/>
  <c r="X821" i="6"/>
  <c r="W789" i="6"/>
  <c r="W452" i="6"/>
  <c r="Y403" i="6"/>
  <c r="X820" i="6"/>
  <c r="U718" i="6"/>
  <c r="Y638" i="6"/>
  <c r="U864" i="6"/>
  <c r="W960" i="6"/>
  <c r="X606" i="6"/>
  <c r="U676" i="6"/>
  <c r="Y648" i="6"/>
  <c r="U861" i="6"/>
  <c r="X479" i="6"/>
  <c r="W905" i="6"/>
  <c r="Y941" i="6"/>
  <c r="U751" i="6"/>
  <c r="X453" i="6"/>
  <c r="V742" i="6"/>
  <c r="Y902" i="6"/>
  <c r="U767" i="6"/>
  <c r="W434" i="6"/>
  <c r="Y342" i="6"/>
  <c r="X419" i="6"/>
  <c r="W823" i="6"/>
  <c r="Y227" i="6"/>
  <c r="V641" i="6"/>
  <c r="Y746" i="6"/>
  <c r="Y745" i="6"/>
  <c r="V4" i="6"/>
  <c r="X612" i="6"/>
  <c r="W816" i="6"/>
  <c r="X50" i="6"/>
  <c r="X529" i="6"/>
  <c r="X656" i="6"/>
  <c r="X182" i="6"/>
  <c r="Y413" i="6"/>
  <c r="V874" i="6"/>
  <c r="V522" i="6"/>
  <c r="U947" i="6"/>
  <c r="W461" i="6"/>
  <c r="X623" i="6"/>
  <c r="W881" i="6"/>
  <c r="U788" i="6"/>
  <c r="X846" i="6"/>
  <c r="V935" i="6"/>
  <c r="X751" i="6"/>
  <c r="X81" i="6"/>
  <c r="V56" i="6"/>
  <c r="V63" i="6"/>
  <c r="X856" i="6"/>
  <c r="V904" i="6"/>
  <c r="W223" i="6"/>
  <c r="Y79" i="6"/>
  <c r="W637" i="6"/>
  <c r="Y214" i="6"/>
  <c r="V372" i="6"/>
  <c r="V185" i="6"/>
  <c r="U874" i="6"/>
  <c r="U522" i="6"/>
  <c r="W947" i="6"/>
  <c r="Y461" i="6"/>
  <c r="W298" i="6"/>
  <c r="V172" i="6"/>
  <c r="W47" i="6"/>
  <c r="W861" i="6"/>
  <c r="W479" i="6"/>
  <c r="V293" i="6"/>
  <c r="W738" i="6"/>
  <c r="X803" i="6"/>
  <c r="W453" i="6"/>
  <c r="V315" i="6"/>
  <c r="Y229" i="6"/>
  <c r="U218" i="6"/>
  <c r="X646" i="6"/>
  <c r="W365" i="6"/>
  <c r="W219" i="6"/>
  <c r="U901" i="6"/>
  <c r="U390" i="6"/>
  <c r="Y429" i="6"/>
  <c r="Y726" i="6"/>
  <c r="Y296" i="6"/>
  <c r="U753" i="6"/>
  <c r="X959" i="6"/>
  <c r="W722" i="6"/>
  <c r="U859" i="6"/>
  <c r="W486" i="6"/>
  <c r="Y498" i="6"/>
  <c r="U556" i="6"/>
  <c r="Y923" i="6"/>
  <c r="X61" i="6"/>
  <c r="W590" i="6"/>
  <c r="X176" i="6"/>
  <c r="X397" i="6"/>
  <c r="V841" i="6"/>
  <c r="W611" i="6"/>
  <c r="W624" i="6"/>
  <c r="V844" i="6"/>
  <c r="W901" i="6"/>
  <c r="U51" i="6"/>
  <c r="X323" i="6"/>
  <c r="W512" i="6"/>
  <c r="Y496" i="6"/>
  <c r="V20" i="6"/>
  <c r="U488" i="6"/>
  <c r="U352" i="6"/>
  <c r="V974" i="6"/>
  <c r="X468" i="6"/>
  <c r="U178" i="6"/>
  <c r="U301" i="6"/>
  <c r="Y854" i="6"/>
  <c r="U44" i="6"/>
  <c r="Y563" i="6"/>
  <c r="U277" i="6"/>
  <c r="U565" i="6"/>
  <c r="X950" i="6"/>
  <c r="X253" i="6"/>
  <c r="U204" i="6"/>
  <c r="Y481" i="6"/>
  <c r="Y544" i="6"/>
  <c r="U558" i="6"/>
  <c r="X259" i="6"/>
  <c r="V936" i="6"/>
  <c r="V617" i="6"/>
  <c r="W849" i="6"/>
  <c r="U644" i="6"/>
  <c r="V468" i="6"/>
  <c r="U831" i="6"/>
  <c r="V304" i="6"/>
  <c r="U914" i="6"/>
  <c r="U515" i="6"/>
  <c r="Y206" i="6"/>
  <c r="U822" i="6"/>
  <c r="W785" i="6"/>
  <c r="X972" i="6"/>
  <c r="X358" i="6"/>
  <c r="X795" i="6"/>
  <c r="U579" i="6"/>
  <c r="Y641" i="6"/>
  <c r="X746" i="6"/>
  <c r="X866" i="6"/>
  <c r="Y727" i="6"/>
  <c r="W829" i="6"/>
  <c r="V422" i="6"/>
  <c r="V105" i="6"/>
  <c r="U500" i="6"/>
  <c r="X616" i="6"/>
  <c r="X477" i="6"/>
  <c r="V234" i="6"/>
  <c r="Y226" i="6"/>
  <c r="V940" i="6"/>
  <c r="V768" i="6"/>
  <c r="U507" i="6"/>
  <c r="V717" i="6"/>
  <c r="Y564" i="6"/>
  <c r="V960" i="6"/>
  <c r="W569" i="6"/>
  <c r="U169" i="6"/>
  <c r="V292" i="6"/>
  <c r="U449" i="6"/>
  <c r="X401" i="6"/>
  <c r="X617" i="6"/>
  <c r="U895" i="6"/>
  <c r="W107" i="6"/>
  <c r="X971" i="6"/>
  <c r="W857" i="6"/>
  <c r="W973" i="6"/>
  <c r="X267" i="6"/>
  <c r="Y955" i="6"/>
  <c r="W772" i="6"/>
  <c r="V295" i="6"/>
  <c r="V625" i="6"/>
  <c r="W859" i="6"/>
  <c r="V972" i="6"/>
  <c r="V645" i="6"/>
  <c r="X403" i="6"/>
  <c r="X475" i="6"/>
  <c r="Y820" i="6"/>
  <c r="U188" i="6"/>
  <c r="V414" i="6"/>
  <c r="V107" i="6"/>
  <c r="V516" i="6"/>
  <c r="X276" i="6"/>
  <c r="X973" i="6"/>
  <c r="X848" i="6"/>
  <c r="U908" i="6"/>
  <c r="U422" i="6"/>
  <c r="U53" i="6"/>
  <c r="U782" i="6"/>
  <c r="X363" i="6"/>
  <c r="U963" i="6"/>
  <c r="Y514" i="6"/>
  <c r="W122" i="6"/>
  <c r="Y851" i="6"/>
  <c r="Y401" i="6"/>
  <c r="Y581" i="6"/>
  <c r="Y295" i="6"/>
  <c r="X888" i="6"/>
  <c r="X196" i="6"/>
  <c r="W851" i="6"/>
  <c r="Y143" i="6"/>
  <c r="Y723" i="6"/>
  <c r="W314" i="6"/>
  <c r="X849" i="6"/>
  <c r="W971" i="6"/>
  <c r="Y824" i="6"/>
  <c r="X577" i="6"/>
  <c r="W66" i="6"/>
  <c r="X481" i="6"/>
  <c r="Y219" i="6"/>
  <c r="Y174" i="6"/>
  <c r="X448" i="6"/>
  <c r="W475" i="6"/>
  <c r="V188" i="6"/>
  <c r="V5" i="6"/>
  <c r="U105" i="6"/>
  <c r="W492" i="6"/>
  <c r="X189" i="6"/>
  <c r="W462" i="6"/>
  <c r="Y205" i="6"/>
  <c r="V46" i="6"/>
  <c r="X955" i="6"/>
  <c r="V373" i="6"/>
  <c r="X410" i="6"/>
  <c r="U775" i="6"/>
  <c r="V911" i="6"/>
  <c r="U568" i="6"/>
  <c r="V577" i="6"/>
  <c r="Y66" i="6"/>
  <c r="V481" i="6"/>
  <c r="X857" i="6"/>
  <c r="V64" i="6"/>
  <c r="U776" i="6"/>
  <c r="W936" i="6"/>
  <c r="V866" i="6"/>
  <c r="U727" i="6"/>
  <c r="V782" i="6"/>
  <c r="U542" i="6"/>
  <c r="Y13" i="6"/>
  <c r="X488" i="6"/>
  <c r="X235" i="6"/>
  <c r="U395" i="6"/>
  <c r="V543" i="6"/>
  <c r="V561" i="6"/>
  <c r="V834" i="6"/>
  <c r="Y269" i="6"/>
  <c r="V124" i="6"/>
  <c r="V307" i="6"/>
  <c r="U2" i="6"/>
  <c r="W523" i="6"/>
  <c r="V229" i="6"/>
  <c r="Y862" i="6"/>
  <c r="V859" i="6"/>
  <c r="Y821" i="6"/>
  <c r="X627" i="6"/>
  <c r="V815" i="6"/>
  <c r="Y939" i="6"/>
  <c r="X393" i="6"/>
  <c r="W265" i="6"/>
  <c r="U417" i="6"/>
  <c r="U590" i="6"/>
  <c r="W525" i="6"/>
  <c r="V233" i="6"/>
  <c r="U844" i="6"/>
  <c r="W956" i="6"/>
  <c r="U651" i="6"/>
  <c r="V3" i="6"/>
  <c r="Y467" i="6"/>
  <c r="V692" i="6"/>
  <c r="X626" i="6"/>
  <c r="Y20" i="6"/>
  <c r="X390" i="6"/>
  <c r="X352" i="6"/>
  <c r="V323" i="6"/>
  <c r="W468" i="6"/>
  <c r="Y515" i="6"/>
  <c r="Y414" i="6"/>
  <c r="U557" i="6"/>
  <c r="V849" i="6"/>
  <c r="U573" i="6"/>
  <c r="W454" i="6"/>
  <c r="X630" i="6"/>
  <c r="U140" i="6"/>
  <c r="Y371" i="6"/>
  <c r="Y262" i="6"/>
  <c r="U186" i="6"/>
  <c r="V62" i="6"/>
  <c r="V330" i="6"/>
  <c r="V26" i="6"/>
  <c r="X298" i="6"/>
  <c r="V44" i="6"/>
  <c r="X47" i="6"/>
  <c r="W467" i="6"/>
  <c r="W879" i="6"/>
  <c r="U684" i="6"/>
  <c r="U519" i="6"/>
  <c r="Y147" i="6"/>
  <c r="W410" i="6"/>
  <c r="X789" i="6"/>
  <c r="Y911" i="6"/>
  <c r="Y948" i="6"/>
  <c r="U429" i="6"/>
  <c r="X682" i="6"/>
  <c r="U168" i="6"/>
  <c r="W612" i="6"/>
  <c r="U726" i="6"/>
  <c r="Y926" i="6"/>
  <c r="U12" i="6"/>
  <c r="W655" i="6"/>
  <c r="W827" i="6"/>
  <c r="U349" i="6"/>
  <c r="W9" i="6"/>
  <c r="X709" i="6"/>
  <c r="Y469" i="6"/>
  <c r="Y235" i="6"/>
  <c r="V747" i="6"/>
  <c r="V902" i="6"/>
  <c r="X631" i="6"/>
  <c r="W143" i="6"/>
  <c r="Y866" i="6"/>
  <c r="W727" i="6"/>
  <c r="W795" i="6"/>
  <c r="W579" i="6"/>
  <c r="U433" i="6"/>
  <c r="W67" i="6"/>
  <c r="X564" i="6"/>
  <c r="Y960" i="6"/>
  <c r="Y569" i="6"/>
  <c r="W169" i="6"/>
  <c r="U563" i="6"/>
  <c r="W752" i="6"/>
  <c r="U8" i="6"/>
  <c r="V950" i="6"/>
  <c r="W253" i="6"/>
  <c r="X874" i="6"/>
  <c r="X522" i="6"/>
  <c r="V180" i="6"/>
  <c r="W615" i="6"/>
  <c r="Y578" i="6"/>
  <c r="W889" i="6"/>
  <c r="X618" i="6"/>
  <c r="U223" i="6"/>
  <c r="V709" i="6"/>
  <c r="Y884" i="6"/>
  <c r="X442" i="6"/>
  <c r="V831" i="6"/>
  <c r="X788" i="6"/>
  <c r="U856" i="6"/>
  <c r="X935" i="6"/>
  <c r="X206" i="6"/>
  <c r="X822" i="6"/>
  <c r="Y724" i="6"/>
  <c r="W214" i="6"/>
  <c r="X187" i="6"/>
  <c r="W243" i="6"/>
  <c r="Y186" i="6"/>
  <c r="W62" i="6"/>
  <c r="W65" i="6"/>
  <c r="V770" i="6"/>
  <c r="U298" i="6"/>
  <c r="X172" i="6"/>
  <c r="V655" i="6"/>
  <c r="V898" i="6"/>
  <c r="V91" i="6"/>
  <c r="Y9" i="6"/>
  <c r="W709" i="6"/>
  <c r="U803" i="6"/>
  <c r="U453" i="6"/>
  <c r="U886" i="6"/>
  <c r="Y561" i="6"/>
  <c r="X511" i="6"/>
  <c r="V492" i="6"/>
  <c r="V944" i="6"/>
  <c r="Y307" i="6"/>
  <c r="X414" i="6"/>
  <c r="U792" i="6"/>
  <c r="Y267" i="6"/>
  <c r="V609" i="6"/>
  <c r="X188" i="6"/>
  <c r="V189" i="6"/>
  <c r="U252" i="6"/>
  <c r="V494" i="6"/>
  <c r="U232" i="6"/>
  <c r="U543" i="6"/>
  <c r="X590" i="6"/>
  <c r="W16" i="6"/>
  <c r="X310" i="6"/>
  <c r="V367" i="6"/>
  <c r="Y275" i="6"/>
  <c r="Y671" i="6"/>
  <c r="W531" i="6"/>
  <c r="W225" i="6"/>
  <c r="U945" i="6"/>
  <c r="U501" i="6"/>
  <c r="V639" i="6"/>
  <c r="X610" i="6"/>
  <c r="W949" i="6"/>
  <c r="U909" i="6"/>
  <c r="Y741" i="6"/>
  <c r="V13" i="6"/>
  <c r="W618" i="6"/>
  <c r="Y614" i="6"/>
  <c r="W586" i="6"/>
  <c r="V392" i="6"/>
  <c r="U47" i="6"/>
  <c r="X722" i="6"/>
  <c r="U656" i="6"/>
  <c r="U622" i="6"/>
  <c r="Y621" i="6"/>
  <c r="W866" i="6"/>
  <c r="W522" i="6"/>
  <c r="X544" i="6"/>
  <c r="W558" i="6"/>
  <c r="V855" i="6"/>
  <c r="W294" i="6"/>
  <c r="V557" i="6"/>
  <c r="U260" i="6"/>
  <c r="V573" i="6"/>
  <c r="X737" i="6"/>
  <c r="Y831" i="6"/>
  <c r="U304" i="6"/>
  <c r="W856" i="6"/>
  <c r="X904" i="6"/>
  <c r="X217" i="6"/>
  <c r="V614" i="6"/>
  <c r="X637" i="6"/>
  <c r="X801" i="6"/>
  <c r="Y228" i="6"/>
  <c r="Y500" i="6"/>
  <c r="U292" i="6"/>
  <c r="W626" i="6"/>
  <c r="X220" i="6"/>
  <c r="U19" i="6"/>
  <c r="V113" i="6"/>
  <c r="V823" i="6"/>
  <c r="W11" i="6"/>
  <c r="X548" i="6"/>
  <c r="U692" i="6"/>
  <c r="V828" i="6"/>
  <c r="X396" i="6"/>
  <c r="U234" i="6"/>
  <c r="U959" i="6"/>
  <c r="W719" i="6"/>
  <c r="X946" i="6"/>
  <c r="X582" i="6"/>
  <c r="W585" i="6"/>
  <c r="W331" i="6"/>
  <c r="U180" i="6"/>
  <c r="Y612" i="6"/>
  <c r="W726" i="6"/>
  <c r="W877" i="6"/>
  <c r="W792" i="6"/>
  <c r="Y850" i="6"/>
  <c r="V949" i="6"/>
  <c r="Y67" i="6"/>
  <c r="W23" i="6"/>
  <c r="V454" i="6"/>
  <c r="X961" i="6"/>
  <c r="U276" i="6"/>
  <c r="U371" i="6"/>
  <c r="Y568" i="6"/>
  <c r="Y107" i="6"/>
  <c r="W514" i="6"/>
  <c r="U272" i="6"/>
  <c r="W188" i="6"/>
  <c r="Y5" i="6"/>
  <c r="Y843" i="6"/>
  <c r="V804" i="6"/>
  <c r="W650" i="6"/>
  <c r="U790" i="6"/>
  <c r="U810" i="6"/>
  <c r="X180" i="6"/>
  <c r="X519" i="6"/>
  <c r="U147" i="6"/>
  <c r="X645" i="6"/>
  <c r="Y775" i="6"/>
  <c r="X911" i="6"/>
  <c r="Y25" i="6"/>
  <c r="V443" i="6"/>
  <c r="W257" i="6"/>
  <c r="W371" i="6"/>
  <c r="X568" i="6"/>
  <c r="X107" i="6"/>
  <c r="V776" i="6"/>
  <c r="V279" i="6"/>
  <c r="W557" i="6"/>
  <c r="Y260" i="6"/>
  <c r="V303" i="6"/>
  <c r="V11" i="6"/>
  <c r="V843" i="6"/>
  <c r="V878" i="6"/>
  <c r="X828" i="6"/>
  <c r="U742" i="6"/>
  <c r="X53" i="6"/>
  <c r="W399" i="6"/>
  <c r="W52" i="6"/>
  <c r="W595" i="6"/>
  <c r="U52" i="6"/>
  <c r="X52" i="6"/>
  <c r="U584" i="6"/>
  <c r="U815" i="7"/>
  <c r="AD815" i="7" s="1"/>
  <c r="Y758" i="6"/>
  <c r="V802" i="6"/>
  <c r="W291" i="7"/>
  <c r="AF291" i="7" s="1"/>
  <c r="U816" i="7"/>
  <c r="AD816" i="7" s="1"/>
  <c r="Y323" i="7"/>
  <c r="AH323" i="7" s="1"/>
  <c r="Y900" i="6"/>
  <c r="X152" i="7"/>
  <c r="U701" i="7"/>
  <c r="AD701" i="7" s="1"/>
  <c r="X55" i="6"/>
  <c r="X495" i="6"/>
  <c r="U885" i="6"/>
  <c r="W112" i="6"/>
  <c r="V510" i="6"/>
  <c r="Y636" i="6"/>
  <c r="Y807" i="6"/>
  <c r="Y253" i="7"/>
  <c r="AH253" i="7" s="1"/>
  <c r="U221" i="6"/>
  <c r="Y513" i="6"/>
  <c r="V565" i="7"/>
  <c r="AE565" i="7" s="1"/>
  <c r="X642" i="6"/>
  <c r="V972" i="7"/>
  <c r="AE972" i="7" s="1"/>
  <c r="Y567" i="7"/>
  <c r="AH567" i="7" s="1"/>
  <c r="Y204" i="7"/>
  <c r="X13" i="7"/>
  <c r="AG13" i="7" s="1"/>
  <c r="X80" i="6"/>
  <c r="U374" i="6"/>
  <c r="Y230" i="6"/>
  <c r="W106" i="6"/>
  <c r="W642" i="6"/>
  <c r="V274" i="7"/>
  <c r="AE274" i="7" s="1"/>
  <c r="Y602" i="6"/>
  <c r="Y215" i="6"/>
  <c r="X827" i="7"/>
  <c r="AG827" i="7" s="1"/>
  <c r="X422" i="7"/>
  <c r="AG422" i="7" s="1"/>
  <c r="Y366" i="6"/>
  <c r="W109" i="7"/>
  <c r="AF109" i="7" s="1"/>
  <c r="V681" i="7"/>
  <c r="AE681" i="7" s="1"/>
  <c r="Y51" i="7"/>
  <c r="AH51" i="7" s="1"/>
  <c r="X112" i="6"/>
  <c r="Y780" i="6"/>
  <c r="Y142" i="6"/>
  <c r="U495" i="6"/>
  <c r="W165" i="6"/>
  <c r="W758" i="6"/>
  <c r="U408" i="6"/>
  <c r="V891" i="6"/>
  <c r="W402" i="7"/>
  <c r="AF402" i="7" s="1"/>
  <c r="W865" i="6"/>
  <c r="X461" i="7"/>
  <c r="AG461" i="7" s="1"/>
  <c r="W567" i="7"/>
  <c r="AF567" i="7" s="1"/>
  <c r="W72" i="6"/>
  <c r="X634" i="6"/>
  <c r="Y68" i="6"/>
  <c r="Y72" i="6"/>
  <c r="Y812" i="6"/>
  <c r="V126" i="6"/>
  <c r="V466" i="6"/>
  <c r="X18" i="7"/>
  <c r="AG18" i="7" s="1"/>
  <c r="Y667" i="6"/>
  <c r="X521" i="6"/>
  <c r="X180" i="7"/>
  <c r="V899" i="6"/>
  <c r="V904" i="7"/>
  <c r="AE904" i="7" s="1"/>
  <c r="V107" i="7"/>
  <c r="AE107" i="7" s="1"/>
  <c r="U908" i="7"/>
  <c r="AD908" i="7" s="1"/>
  <c r="W298" i="7"/>
  <c r="AF298" i="7" s="1"/>
  <c r="Y595" i="6"/>
  <c r="U799" i="6"/>
  <c r="X661" i="6"/>
  <c r="X799" i="6"/>
  <c r="Y441" i="6"/>
  <c r="W406" i="6"/>
  <c r="V657" i="6"/>
  <c r="X620" i="6"/>
  <c r="V761" i="6"/>
  <c r="Y299" i="7"/>
  <c r="AH299" i="7" s="1"/>
  <c r="V131" i="6"/>
  <c r="V156" i="6"/>
  <c r="W815" i="7"/>
  <c r="AF815" i="7" s="1"/>
  <c r="U620" i="7"/>
  <c r="AD620" i="7" s="1"/>
  <c r="U315" i="7"/>
  <c r="AD315" i="7" s="1"/>
  <c r="U441" i="6"/>
  <c r="V230" i="6"/>
  <c r="V394" i="6"/>
  <c r="Y661" i="6"/>
  <c r="W230" i="6"/>
  <c r="Y743" i="6"/>
  <c r="U412" i="6"/>
  <c r="W629" i="6"/>
  <c r="V773" i="7"/>
  <c r="AE773" i="7" s="1"/>
  <c r="V893" i="6"/>
  <c r="X777" i="6"/>
  <c r="X579" i="7"/>
  <c r="AG579" i="7" s="1"/>
  <c r="V547" i="7"/>
  <c r="AE547" i="7" s="1"/>
  <c r="V616" i="7"/>
  <c r="AE616" i="7" s="1"/>
  <c r="V765" i="6"/>
  <c r="U106" i="6"/>
  <c r="U967" i="6"/>
  <c r="X99" i="6"/>
  <c r="V142" i="6"/>
  <c r="U131" i="6"/>
  <c r="Y682" i="7"/>
  <c r="AH682" i="7" s="1"/>
  <c r="Y865" i="7"/>
  <c r="AH865" i="7" s="1"/>
  <c r="X466" i="6"/>
  <c r="U711" i="6"/>
  <c r="W969" i="6"/>
  <c r="V297" i="7"/>
  <c r="AE297" i="7" s="1"/>
  <c r="W495" i="6"/>
  <c r="U661" i="6"/>
  <c r="W967" i="6"/>
  <c r="W661" i="6"/>
  <c r="U510" i="6"/>
  <c r="Y967" i="6"/>
  <c r="Y654" i="6"/>
  <c r="Y918" i="6"/>
  <c r="U547" i="6"/>
  <c r="W461" i="7"/>
  <c r="AF461" i="7" s="1"/>
  <c r="W221" i="6"/>
  <c r="X412" i="6"/>
  <c r="W799" i="7"/>
  <c r="AF799" i="7" s="1"/>
  <c r="W219" i="7"/>
  <c r="X899" i="7"/>
  <c r="AG899" i="7" s="1"/>
  <c r="Y102" i="6"/>
  <c r="U416" i="6"/>
  <c r="V72" i="6"/>
  <c r="X123" i="6"/>
  <c r="W126" i="6"/>
  <c r="X873" i="6"/>
  <c r="Y969" i="6"/>
  <c r="X506" i="6"/>
  <c r="U607" i="6"/>
  <c r="U802" i="6"/>
  <c r="X332" i="7"/>
  <c r="AG332" i="7" s="1"/>
  <c r="W918" i="6"/>
  <c r="Y535" i="7"/>
  <c r="AH535" i="7" s="1"/>
  <c r="X61" i="7"/>
  <c r="AG61" i="7" s="1"/>
  <c r="V347" i="7"/>
  <c r="AE347" i="7" s="1"/>
  <c r="X944" i="7"/>
  <c r="AG944" i="7" s="1"/>
  <c r="W268" i="6"/>
  <c r="V662" i="6"/>
  <c r="Y99" i="6"/>
  <c r="X347" i="6"/>
  <c r="X711" i="6"/>
  <c r="U213" i="6"/>
  <c r="Y761" i="6"/>
  <c r="X743" i="6"/>
  <c r="V709" i="7"/>
  <c r="AE709" i="7" s="1"/>
  <c r="Y156" i="6"/>
  <c r="V561" i="7"/>
  <c r="AE561" i="7" s="1"/>
  <c r="U297" i="7"/>
  <c r="AD297" i="7" s="1"/>
  <c r="U178" i="7"/>
  <c r="U625" i="7"/>
  <c r="AD625" i="7" s="1"/>
  <c r="Y885" i="6"/>
  <c r="X735" i="6"/>
  <c r="W735" i="6"/>
  <c r="Y416" i="6"/>
  <c r="Y653" i="6"/>
  <c r="W927" i="6"/>
  <c r="X245" i="7"/>
  <c r="AG245" i="7" s="1"/>
  <c r="W131" i="6"/>
  <c r="W15" i="6"/>
  <c r="Y521" i="6"/>
  <c r="Y412" i="6"/>
  <c r="W643" i="7"/>
  <c r="AF643" i="7" s="1"/>
  <c r="V873" i="6"/>
  <c r="X72" i="6"/>
  <c r="W662" i="6"/>
  <c r="Y464" i="6"/>
  <c r="U190" i="6"/>
  <c r="V597" i="6"/>
  <c r="X153" i="6"/>
  <c r="X329" i="6"/>
  <c r="U927" i="6"/>
  <c r="Y899" i="6"/>
  <c r="X811" i="7"/>
  <c r="AG811" i="7" s="1"/>
  <c r="V15" i="6"/>
  <c r="X299" i="7"/>
  <c r="AG299" i="7" s="1"/>
  <c r="Y905" i="7"/>
  <c r="AH905" i="7" s="1"/>
  <c r="W571" i="7"/>
  <c r="AF571" i="7" s="1"/>
  <c r="V821" i="7"/>
  <c r="AE821" i="7" s="1"/>
  <c r="Y597" i="6"/>
  <c r="U765" i="6"/>
  <c r="V406" i="6"/>
  <c r="U759" i="6"/>
  <c r="U662" i="6"/>
  <c r="V215" i="6"/>
  <c r="X253" i="7"/>
  <c r="AG253" i="7" s="1"/>
  <c r="V253" i="7"/>
  <c r="AE253" i="7" s="1"/>
  <c r="V547" i="6"/>
  <c r="V953" i="7"/>
  <c r="AE953" i="7" s="1"/>
  <c r="Y577" i="7"/>
  <c r="AH577" i="7" s="1"/>
  <c r="U955" i="7"/>
  <c r="AD955" i="7" s="1"/>
  <c r="V780" i="6"/>
  <c r="U808" i="6"/>
  <c r="W808" i="6"/>
  <c r="V366" i="6"/>
  <c r="V743" i="6"/>
  <c r="Y245" i="7"/>
  <c r="AH245" i="7" s="1"/>
  <c r="W546" i="6"/>
  <c r="X947" i="7"/>
  <c r="AG947" i="7" s="1"/>
  <c r="X416" i="7"/>
  <c r="AG416" i="7" s="1"/>
  <c r="X960" i="7"/>
  <c r="AG960" i="7" s="1"/>
  <c r="V464" i="6"/>
  <c r="Y559" i="6"/>
  <c r="U571" i="6"/>
  <c r="U245" i="6"/>
  <c r="W900" i="6"/>
  <c r="W810" i="7"/>
  <c r="AF810" i="7" s="1"/>
  <c r="U561" i="7"/>
  <c r="AD561" i="7" s="1"/>
  <c r="U959" i="7"/>
  <c r="AD959" i="7" s="1"/>
  <c r="Y659" i="7"/>
  <c r="AH659" i="7" s="1"/>
  <c r="W241" i="7"/>
  <c r="AF241" i="7" s="1"/>
  <c r="Y443" i="7"/>
  <c r="AH443" i="7" s="1"/>
  <c r="X563" i="6"/>
  <c r="W384" i="6"/>
  <c r="X876" i="6"/>
  <c r="U932" i="6"/>
  <c r="Y937" i="6"/>
  <c r="Y666" i="6"/>
  <c r="U365" i="6"/>
  <c r="Y438" i="6"/>
  <c r="W888" i="6"/>
  <c r="V151" i="6"/>
  <c r="V817" i="6"/>
  <c r="X22" i="6"/>
  <c r="X919" i="6"/>
  <c r="U511" i="6"/>
  <c r="Y417" i="6"/>
  <c r="Y624" i="6"/>
  <c r="U275" i="6"/>
  <c r="X671" i="6"/>
  <c r="U714" i="6"/>
  <c r="U858" i="6"/>
  <c r="V631" i="6"/>
  <c r="V228" i="6"/>
  <c r="U220" i="6"/>
  <c r="V401" i="6"/>
  <c r="Y442" i="6"/>
  <c r="X910" i="6"/>
  <c r="W297" i="6"/>
  <c r="X247" i="6"/>
  <c r="Y22" i="6"/>
  <c r="W488" i="6"/>
  <c r="Y289" i="6"/>
  <c r="U183" i="6"/>
  <c r="W630" i="6"/>
  <c r="X140" i="6"/>
  <c r="W659" i="6"/>
  <c r="X861" i="6"/>
  <c r="V966" i="6"/>
  <c r="W178" i="6"/>
  <c r="W668" i="6"/>
  <c r="X10" i="6"/>
  <c r="V854" i="6"/>
  <c r="Y44" i="6"/>
  <c r="W166" i="6"/>
  <c r="Y277" i="6"/>
  <c r="Y565" i="6"/>
  <c r="X742" i="6"/>
  <c r="W821" i="6"/>
  <c r="V500" i="6"/>
  <c r="V410" i="6"/>
  <c r="Y916" i="6"/>
  <c r="W299" i="6"/>
  <c r="Y167" i="6"/>
  <c r="X953" i="6"/>
  <c r="V884" i="6"/>
  <c r="V442" i="6"/>
  <c r="V612" i="6"/>
  <c r="X726" i="6"/>
  <c r="W563" i="6"/>
  <c r="X717" i="6"/>
  <c r="X604" i="6"/>
  <c r="V827" i="6"/>
  <c r="V535" i="6"/>
  <c r="X524" i="6"/>
  <c r="W226" i="6"/>
  <c r="Y974" i="6"/>
  <c r="U819" i="6"/>
  <c r="W767" i="6"/>
  <c r="V285" i="6"/>
  <c r="W631" i="6"/>
  <c r="V143" i="6"/>
  <c r="X720" i="6"/>
  <c r="X227" i="6"/>
  <c r="W323" i="6"/>
  <c r="W422" i="6"/>
  <c r="Y19" i="6"/>
  <c r="W113" i="6"/>
  <c r="W564" i="6"/>
  <c r="U960" i="6"/>
  <c r="U926" i="6"/>
  <c r="X12" i="6"/>
  <c r="V619" i="6"/>
  <c r="V291" i="6"/>
  <c r="V632" i="6"/>
  <c r="W950" i="6"/>
  <c r="X243" i="6"/>
  <c r="U303" i="6"/>
  <c r="U11" i="6"/>
  <c r="X65" i="6"/>
  <c r="W770" i="6"/>
  <c r="U469" i="6"/>
  <c r="V846" i="6"/>
  <c r="Y935" i="6"/>
  <c r="U9" i="6"/>
  <c r="Y709" i="6"/>
  <c r="U724" i="6"/>
  <c r="V214" i="6"/>
  <c r="U24" i="6"/>
  <c r="X307" i="6"/>
  <c r="X914" i="6"/>
  <c r="W515" i="6"/>
  <c r="W206" i="6"/>
  <c r="W822" i="6"/>
  <c r="U372" i="6"/>
  <c r="U853" i="6"/>
  <c r="U894" i="6"/>
  <c r="W262" i="6"/>
  <c r="W303" i="6"/>
  <c r="X461" i="6"/>
  <c r="V65" i="6"/>
  <c r="W10" i="6"/>
  <c r="V110" i="6"/>
  <c r="V728" i="6"/>
  <c r="X166" i="6"/>
  <c r="W216" i="6"/>
  <c r="Y535" i="6"/>
  <c r="V9" i="6"/>
  <c r="Y451" i="6"/>
  <c r="U974" i="6"/>
  <c r="W819" i="6"/>
  <c r="X932" i="6"/>
  <c r="U362" i="6"/>
  <c r="X934" i="6"/>
  <c r="U817" i="6"/>
  <c r="V570" i="6"/>
  <c r="V174" i="6"/>
  <c r="X429" i="6"/>
  <c r="W734" i="6"/>
  <c r="V569" i="6"/>
  <c r="W224" i="6"/>
  <c r="W420" i="6"/>
  <c r="U826" i="6"/>
  <c r="W542" i="6"/>
  <c r="V789" i="6"/>
  <c r="X415" i="6"/>
  <c r="V179" i="6"/>
  <c r="X218" i="6"/>
  <c r="X556" i="6"/>
  <c r="U779" i="6"/>
  <c r="W844" i="6"/>
  <c r="Y906" i="6"/>
  <c r="W236" i="6"/>
  <c r="X839" i="6"/>
  <c r="W494" i="6"/>
  <c r="Y832" i="6"/>
  <c r="Y175" i="6"/>
  <c r="U508" i="6"/>
  <c r="X314" i="6"/>
  <c r="X727" i="6"/>
  <c r="W296" i="6"/>
  <c r="V67" i="6"/>
  <c r="U816" i="6"/>
  <c r="Y963" i="6"/>
  <c r="V407" i="6"/>
  <c r="W247" i="6"/>
  <c r="W56" i="6"/>
  <c r="W180" i="6"/>
  <c r="V277" i="6"/>
  <c r="V565" i="6"/>
  <c r="Y622" i="6"/>
  <c r="U621" i="6"/>
  <c r="X330" i="6"/>
  <c r="V387" i="6"/>
  <c r="U829" i="6"/>
  <c r="X422" i="6"/>
  <c r="Y776" i="6"/>
  <c r="U279" i="6"/>
  <c r="Y557" i="6"/>
  <c r="X260" i="6"/>
  <c r="W289" i="6"/>
  <c r="V183" i="6"/>
  <c r="U630" i="6"/>
  <c r="Y140" i="6"/>
  <c r="V718" i="6"/>
  <c r="V515" i="6"/>
  <c r="W217" i="6"/>
  <c r="V822" i="6"/>
  <c r="Y430" i="6"/>
  <c r="W480" i="6"/>
  <c r="V421" i="6"/>
  <c r="Y790" i="6"/>
  <c r="Y810" i="6"/>
  <c r="V626" i="6"/>
  <c r="U746" i="6"/>
  <c r="Y23" i="6"/>
  <c r="U454" i="6"/>
  <c r="X560" i="6"/>
  <c r="X455" i="6"/>
  <c r="W548" i="6"/>
  <c r="X692" i="6"/>
  <c r="Y921" i="6"/>
  <c r="V25" i="6"/>
  <c r="X723" i="6"/>
  <c r="V529" i="6"/>
  <c r="W940" i="6"/>
  <c r="U768" i="6"/>
  <c r="V507" i="6"/>
  <c r="U862" i="6"/>
  <c r="U937" i="6"/>
  <c r="Y827" i="6"/>
  <c r="Y349" i="6"/>
  <c r="Y396" i="6"/>
  <c r="V648" i="6"/>
  <c r="X792" i="6"/>
  <c r="U850" i="6"/>
  <c r="X19" i="6"/>
  <c r="W652" i="6"/>
  <c r="W390" i="6"/>
  <c r="Y922" i="6"/>
  <c r="V630" i="6"/>
  <c r="U686" i="6"/>
  <c r="X371" i="6"/>
  <c r="V857" i="6"/>
  <c r="Y966" i="6"/>
  <c r="W776" i="6"/>
  <c r="W279" i="6"/>
  <c r="V425" i="6"/>
  <c r="Y533" i="6"/>
  <c r="W645" i="6"/>
  <c r="X496" i="6"/>
  <c r="V650" i="6"/>
  <c r="U25" i="6"/>
  <c r="Y443" i="6"/>
  <c r="Y907" i="6"/>
  <c r="X852" i="6"/>
  <c r="W499" i="6"/>
  <c r="Y410" i="6"/>
  <c r="X775" i="6"/>
  <c r="W911" i="6"/>
  <c r="U167" i="6"/>
  <c r="U101" i="6"/>
  <c r="V448" i="6"/>
  <c r="X509" i="6"/>
  <c r="U857" i="6"/>
  <c r="X966" i="6"/>
  <c r="X776" i="6"/>
  <c r="Y279" i="6"/>
  <c r="W59" i="6"/>
  <c r="X193" i="6"/>
  <c r="X289" i="6"/>
  <c r="W183" i="6"/>
  <c r="V548" i="6"/>
  <c r="V567" i="6"/>
  <c r="Y828" i="6"/>
  <c r="V363" i="6"/>
  <c r="W723" i="6"/>
  <c r="Y352" i="6"/>
  <c r="U910" i="6"/>
  <c r="X416" i="6"/>
  <c r="U760" i="6"/>
  <c r="V190" i="6"/>
  <c r="Y406" i="6"/>
  <c r="W142" i="6"/>
  <c r="X190" i="6"/>
  <c r="U620" i="6"/>
  <c r="X815" i="7"/>
  <c r="AG815" i="7" s="1"/>
  <c r="W828" i="7"/>
  <c r="AF828" i="7" s="1"/>
  <c r="U807" i="6"/>
  <c r="U629" i="6"/>
  <c r="X27" i="6"/>
  <c r="X799" i="7"/>
  <c r="AG799" i="7" s="1"/>
  <c r="Y511" i="7"/>
  <c r="AH511" i="7" s="1"/>
  <c r="V464" i="7"/>
  <c r="AE464" i="7" s="1"/>
  <c r="V735" i="6"/>
  <c r="V123" i="6"/>
  <c r="Y735" i="6"/>
  <c r="X562" i="6"/>
  <c r="Y495" i="6"/>
  <c r="Y114" i="6"/>
  <c r="X819" i="7"/>
  <c r="AG819" i="7" s="1"/>
  <c r="W513" i="6"/>
  <c r="W904" i="7"/>
  <c r="AF904" i="7" s="1"/>
  <c r="W547" i="6"/>
  <c r="V805" i="6"/>
  <c r="W917" i="6"/>
  <c r="V758" i="6"/>
  <c r="X722" i="7"/>
  <c r="AG722" i="7" s="1"/>
  <c r="U72" i="7"/>
  <c r="AD72" i="7" s="1"/>
  <c r="W798" i="6"/>
  <c r="U562" i="6"/>
  <c r="Y662" i="6"/>
  <c r="X597" i="6"/>
  <c r="U634" i="6"/>
  <c r="Y917" i="6"/>
  <c r="V408" i="6"/>
  <c r="W972" i="7"/>
  <c r="AF972" i="7" s="1"/>
  <c r="Y506" i="6"/>
  <c r="X865" i="6"/>
  <c r="V835" i="6"/>
  <c r="Y762" i="6"/>
  <c r="X54" i="7"/>
  <c r="AG54" i="7" s="1"/>
  <c r="U582" i="7"/>
  <c r="AD582" i="7" s="1"/>
  <c r="W451" i="7"/>
  <c r="AF451" i="7" s="1"/>
  <c r="W109" i="6"/>
  <c r="U399" i="6"/>
  <c r="X399" i="6"/>
  <c r="W123" i="6"/>
  <c r="U422" i="7"/>
  <c r="AD422" i="7" s="1"/>
  <c r="U819" i="7"/>
  <c r="AD819" i="7" s="1"/>
  <c r="U802" i="7"/>
  <c r="AD802" i="7" s="1"/>
  <c r="Y828" i="7"/>
  <c r="AH828" i="7" s="1"/>
  <c r="Y769" i="6"/>
  <c r="W914" i="7"/>
  <c r="AF914" i="7" s="1"/>
  <c r="U27" i="6"/>
  <c r="W634" i="6"/>
  <c r="W82" i="6"/>
  <c r="W780" i="6"/>
  <c r="Y332" i="6"/>
  <c r="W778" i="6"/>
  <c r="X780" i="6"/>
  <c r="V332" i="6"/>
  <c r="Y374" i="7"/>
  <c r="AH374" i="7" s="1"/>
  <c r="U592" i="6"/>
  <c r="U18" i="7"/>
  <c r="AD18" i="7" s="1"/>
  <c r="W620" i="6"/>
  <c r="V711" i="6"/>
  <c r="V836" i="6"/>
  <c r="W156" i="6"/>
  <c r="U566" i="7"/>
  <c r="AD566" i="7" s="1"/>
  <c r="Y513" i="7"/>
  <c r="AH513" i="7" s="1"/>
  <c r="W263" i="6"/>
  <c r="W812" i="6"/>
  <c r="W636" i="6"/>
  <c r="Y787" i="6"/>
  <c r="Y399" i="6"/>
  <c r="U264" i="6"/>
  <c r="X667" i="6"/>
  <c r="V865" i="7"/>
  <c r="AE865" i="7" s="1"/>
  <c r="W253" i="7"/>
  <c r="AF253" i="7" s="1"/>
  <c r="W805" i="6"/>
  <c r="X366" i="6"/>
  <c r="W299" i="7"/>
  <c r="AF299" i="7" s="1"/>
  <c r="W274" i="7"/>
  <c r="AF274" i="7" s="1"/>
  <c r="V632" i="7"/>
  <c r="AE632" i="7" s="1"/>
  <c r="Y651" i="7"/>
  <c r="AH651" i="7" s="1"/>
  <c r="Y99" i="7"/>
  <c r="AH99" i="7" s="1"/>
  <c r="U142" i="6"/>
  <c r="U597" i="6"/>
  <c r="Y52" i="6"/>
  <c r="W441" i="6"/>
  <c r="U891" i="6"/>
  <c r="V513" i="6"/>
  <c r="X274" i="7"/>
  <c r="AG274" i="7" s="1"/>
  <c r="U546" i="6"/>
  <c r="Y805" i="6"/>
  <c r="X535" i="7"/>
  <c r="AG535" i="7" s="1"/>
  <c r="Y295" i="7"/>
  <c r="AH295" i="7" s="1"/>
  <c r="X227" i="7"/>
  <c r="X905" i="7"/>
  <c r="AG905" i="7" s="1"/>
  <c r="W936" i="7"/>
  <c r="AF936" i="7" s="1"/>
  <c r="X871" i="6"/>
  <c r="V114" i="6"/>
  <c r="U837" i="6"/>
  <c r="U812" i="6"/>
  <c r="Y247" i="7"/>
  <c r="AH247" i="7" s="1"/>
  <c r="X828" i="7"/>
  <c r="AG828" i="7" s="1"/>
  <c r="W891" i="6"/>
  <c r="W213" i="6"/>
  <c r="Y561" i="7"/>
  <c r="AH561" i="7" s="1"/>
  <c r="V374" i="7"/>
  <c r="AE374" i="7" s="1"/>
  <c r="U865" i="6"/>
  <c r="V329" i="7"/>
  <c r="AE329" i="7" s="1"/>
  <c r="Y123" i="6"/>
  <c r="Y759" i="6"/>
  <c r="U780" i="6"/>
  <c r="V787" i="6"/>
  <c r="V661" i="6"/>
  <c r="W695" i="6"/>
  <c r="Y815" i="7"/>
  <c r="AH815" i="7" s="1"/>
  <c r="U291" i="7"/>
  <c r="AD291" i="7" s="1"/>
  <c r="U15" i="6"/>
  <c r="V833" i="6"/>
  <c r="Y461" i="7"/>
  <c r="AH461" i="7" s="1"/>
  <c r="U176" i="7"/>
  <c r="V292" i="7"/>
  <c r="AE292" i="7" s="1"/>
  <c r="W217" i="7"/>
  <c r="U51" i="7"/>
  <c r="AD51" i="7" s="1"/>
  <c r="U595" i="6"/>
  <c r="V885" i="6"/>
  <c r="X114" i="6"/>
  <c r="Y867" i="6"/>
  <c r="V112" i="6"/>
  <c r="X773" i="6"/>
  <c r="W323" i="7"/>
  <c r="AF323" i="7" s="1"/>
  <c r="X323" i="7"/>
  <c r="AG323" i="7" s="1"/>
  <c r="W565" i="7"/>
  <c r="AF565" i="7" s="1"/>
  <c r="V416" i="7"/>
  <c r="AE416" i="7" s="1"/>
  <c r="X653" i="6"/>
  <c r="U332" i="7"/>
  <c r="AD332" i="7" s="1"/>
  <c r="W521" i="6"/>
  <c r="V22" i="7"/>
  <c r="AE22" i="7" s="1"/>
  <c r="V653" i="7"/>
  <c r="AE653" i="7" s="1"/>
  <c r="X759" i="6"/>
  <c r="V68" i="6"/>
  <c r="U406" i="6"/>
  <c r="X406" i="6"/>
  <c r="U72" i="6"/>
  <c r="V962" i="7"/>
  <c r="AE962" i="7" s="1"/>
  <c r="X709" i="7"/>
  <c r="AG709" i="7" s="1"/>
  <c r="W535" i="7"/>
  <c r="AF535" i="7" s="1"/>
  <c r="W870" i="6"/>
  <c r="Y158" i="6"/>
  <c r="V422" i="7"/>
  <c r="AE422" i="7" s="1"/>
  <c r="U215" i="6"/>
  <c r="X808" i="7"/>
  <c r="AG808" i="7" s="1"/>
  <c r="X645" i="7"/>
  <c r="AG645" i="7" s="1"/>
  <c r="W760" i="6"/>
  <c r="W394" i="6"/>
  <c r="U90" i="6"/>
  <c r="Y871" i="6"/>
  <c r="Y778" i="6"/>
  <c r="U642" i="6"/>
  <c r="Y642" i="6"/>
  <c r="V667" i="6"/>
  <c r="V245" i="7"/>
  <c r="AE245" i="7" s="1"/>
  <c r="W962" i="7"/>
  <c r="AF962" i="7" s="1"/>
  <c r="V815" i="7"/>
  <c r="AE815" i="7" s="1"/>
  <c r="W604" i="7"/>
  <c r="AF604" i="7" s="1"/>
  <c r="X662" i="6"/>
  <c r="W871" i="6"/>
  <c r="X938" i="6"/>
  <c r="X88" i="6"/>
  <c r="U938" i="6"/>
  <c r="V938" i="6"/>
  <c r="V759" i="6"/>
  <c r="V914" i="7"/>
  <c r="AE914" i="7" s="1"/>
  <c r="W422" i="7"/>
  <c r="AF422" i="7" s="1"/>
  <c r="Y180" i="7"/>
  <c r="X176" i="7"/>
  <c r="X917" i="6"/>
  <c r="Y811" i="7"/>
  <c r="AH811" i="7" s="1"/>
  <c r="W835" i="6"/>
  <c r="W2" i="7"/>
  <c r="AF2" i="7" s="1"/>
  <c r="U548" i="7"/>
  <c r="AD548" i="7" s="1"/>
  <c r="U126" i="6"/>
  <c r="W759" i="6"/>
  <c r="Y873" i="6"/>
  <c r="V268" i="6"/>
  <c r="U109" i="6"/>
  <c r="W787" i="6"/>
  <c r="W27" i="6"/>
  <c r="V915" i="6"/>
  <c r="V842" i="6"/>
  <c r="W366" i="6"/>
  <c r="U914" i="7"/>
  <c r="AD914" i="7" s="1"/>
  <c r="U798" i="7"/>
  <c r="AD798" i="7" s="1"/>
  <c r="U493" i="7"/>
  <c r="AD493" i="7" s="1"/>
  <c r="V773" i="6"/>
  <c r="W245" i="6"/>
  <c r="Y765" i="6"/>
  <c r="Y332" i="7"/>
  <c r="AH332" i="7" s="1"/>
  <c r="W296" i="7"/>
  <c r="AF296" i="7" s="1"/>
  <c r="U602" i="6"/>
  <c r="W802" i="7"/>
  <c r="AF802" i="7" s="1"/>
  <c r="Y153" i="6"/>
  <c r="U475" i="7"/>
  <c r="AD475" i="7" s="1"/>
  <c r="W214" i="7"/>
  <c r="W68" i="6"/>
  <c r="Y571" i="6"/>
  <c r="V778" i="6"/>
  <c r="X842" i="6"/>
  <c r="W180" i="7"/>
  <c r="W833" i="6"/>
  <c r="Y629" i="6"/>
  <c r="X250" i="7"/>
  <c r="AG250" i="7" s="1"/>
  <c r="V651" i="7"/>
  <c r="AE651" i="7" s="1"/>
  <c r="U856" i="7"/>
  <c r="AD856" i="7" s="1"/>
  <c r="Y166" i="7"/>
  <c r="AH166" i="7" s="1"/>
  <c r="V262" i="6"/>
  <c r="V783" i="6"/>
  <c r="X257" i="6"/>
  <c r="Y768" i="6"/>
  <c r="W869" i="6"/>
  <c r="Y785" i="6"/>
  <c r="Y858" i="6"/>
  <c r="W252" i="6"/>
  <c r="Y977" i="6"/>
  <c r="X181" i="6"/>
  <c r="U181" i="6"/>
  <c r="Y310" i="6"/>
  <c r="V590" i="6"/>
  <c r="V839" i="6"/>
  <c r="V920" i="6"/>
  <c r="Y196" i="6"/>
  <c r="V956" i="6"/>
  <c r="W61" i="6"/>
  <c r="W438" i="6"/>
  <c r="U177" i="6"/>
  <c r="Y548" i="6"/>
  <c r="Y791" i="6"/>
  <c r="X178" i="6"/>
  <c r="W745" i="6"/>
  <c r="U363" i="6"/>
  <c r="W720" i="6"/>
  <c r="W894" i="6"/>
  <c r="V458" i="6"/>
  <c r="W425" i="6"/>
  <c r="W174" i="6"/>
  <c r="X580" i="6"/>
  <c r="X533" i="6"/>
  <c r="V659" i="6"/>
  <c r="U259" i="6"/>
  <c r="W220" i="6"/>
  <c r="U905" i="6"/>
  <c r="X941" i="6"/>
  <c r="V440" i="6"/>
  <c r="U110" i="6"/>
  <c r="U728" i="6"/>
  <c r="V166" i="6"/>
  <c r="Y897" i="6"/>
  <c r="V54" i="6"/>
  <c r="V184" i="6"/>
  <c r="U685" i="6"/>
  <c r="W790" i="6"/>
  <c r="Y452" i="6"/>
  <c r="U916" i="6"/>
  <c r="W820" i="6"/>
  <c r="X872" i="6"/>
  <c r="W666" i="6"/>
  <c r="U205" i="6"/>
  <c r="Y46" i="6"/>
  <c r="Y24" i="6"/>
  <c r="U307" i="6"/>
  <c r="W648" i="6"/>
  <c r="U291" i="6"/>
  <c r="U632" i="6"/>
  <c r="V433" i="6"/>
  <c r="U482" i="6"/>
  <c r="W524" i="6"/>
  <c r="V226" i="6"/>
  <c r="U258" i="6"/>
  <c r="X540" i="6"/>
  <c r="Y420" i="6"/>
  <c r="W396" i="6"/>
  <c r="W342" i="6"/>
  <c r="Y419" i="6"/>
  <c r="Y823" i="6"/>
  <c r="W227" i="6"/>
  <c r="X503" i="6"/>
  <c r="W407" i="6"/>
  <c r="Y639" i="6"/>
  <c r="Y523" i="6"/>
  <c r="Y560" i="6"/>
  <c r="U455" i="6"/>
  <c r="X926" i="6"/>
  <c r="V12" i="6"/>
  <c r="W87" i="6"/>
  <c r="V962" i="6"/>
  <c r="U806" i="6"/>
  <c r="X184" i="6"/>
  <c r="W168" i="6"/>
  <c r="X303" i="6"/>
  <c r="X11" i="6"/>
  <c r="W601" i="6"/>
  <c r="U567" i="6"/>
  <c r="W110" i="6"/>
  <c r="X764" i="6"/>
  <c r="W440" i="6"/>
  <c r="V206" i="6"/>
  <c r="Y81" i="6"/>
  <c r="X724" i="6"/>
  <c r="Y819" i="6"/>
  <c r="V894" i="6"/>
  <c r="W644" i="6"/>
  <c r="U468" i="6"/>
  <c r="W301" i="6"/>
  <c r="U637" i="6"/>
  <c r="U801" i="6"/>
  <c r="X372" i="6"/>
  <c r="W853" i="6"/>
  <c r="W578" i="6"/>
  <c r="X881" i="6"/>
  <c r="U618" i="6"/>
  <c r="Y492" i="6"/>
  <c r="Y601" i="6"/>
  <c r="W567" i="6"/>
  <c r="Y110" i="6"/>
  <c r="Y388" i="6"/>
  <c r="Y809" i="6"/>
  <c r="V897" i="6"/>
  <c r="W54" i="6"/>
  <c r="V524" i="6"/>
  <c r="W824" i="6"/>
  <c r="X974" i="6"/>
  <c r="V819" i="6"/>
  <c r="U420" i="6"/>
  <c r="V588" i="6"/>
  <c r="W139" i="6"/>
  <c r="X739" i="6"/>
  <c r="Y886" i="6"/>
  <c r="V7" i="6"/>
  <c r="V514" i="6"/>
  <c r="U174" i="6"/>
  <c r="Y18" i="6"/>
  <c r="Y291" i="6"/>
  <c r="X169" i="6"/>
  <c r="W962" i="6"/>
  <c r="U586" i="6"/>
  <c r="Y89" i="6"/>
  <c r="U785" i="6"/>
  <c r="X452" i="6"/>
  <c r="V736" i="6"/>
  <c r="V945" i="6"/>
  <c r="W288" i="6"/>
  <c r="U763" i="6"/>
  <c r="X779" i="6"/>
  <c r="W779" i="6"/>
  <c r="U310" i="6"/>
  <c r="V511" i="6"/>
  <c r="W825" i="6"/>
  <c r="V813" i="6"/>
  <c r="V976" i="6"/>
  <c r="X275" i="6"/>
  <c r="X851" i="6"/>
  <c r="Y425" i="6"/>
  <c r="V791" i="6"/>
  <c r="V23" i="6"/>
  <c r="X194" i="6"/>
  <c r="Y944" i="6"/>
  <c r="V720" i="6"/>
  <c r="U235" i="6"/>
  <c r="Y458" i="6"/>
  <c r="V801" i="6"/>
  <c r="Y257" i="6"/>
  <c r="W184" i="6"/>
  <c r="Y685" i="6"/>
  <c r="X864" i="6"/>
  <c r="Y387" i="6"/>
  <c r="X854" i="6"/>
  <c r="W44" i="6"/>
  <c r="V389" i="6"/>
  <c r="V272" i="6"/>
  <c r="Y59" i="6"/>
  <c r="U193" i="6"/>
  <c r="V289" i="6"/>
  <c r="Y183" i="6"/>
  <c r="Y580" i="6"/>
  <c r="W544" i="6"/>
  <c r="X659" i="6"/>
  <c r="U396" i="6"/>
  <c r="X56" i="6"/>
  <c r="X63" i="6"/>
  <c r="U430" i="6"/>
  <c r="V480" i="6"/>
  <c r="Y364" i="6"/>
  <c r="V881" i="6"/>
  <c r="W788" i="6"/>
  <c r="V610" i="6"/>
  <c r="W852" i="6"/>
  <c r="U23" i="6"/>
  <c r="X454" i="6"/>
  <c r="Y681" i="6"/>
  <c r="X686" i="6"/>
  <c r="Y877" i="6"/>
  <c r="V748" i="6"/>
  <c r="U921" i="6"/>
  <c r="U631" i="6"/>
  <c r="V253" i="6"/>
  <c r="X173" i="6"/>
  <c r="U509" i="6"/>
  <c r="V585" i="6"/>
  <c r="U139" i="6"/>
  <c r="X862" i="6"/>
  <c r="X937" i="6"/>
  <c r="U89" i="6"/>
  <c r="V477" i="6"/>
  <c r="U524" i="6"/>
  <c r="X226" i="6"/>
  <c r="W291" i="6"/>
  <c r="X231" i="6"/>
  <c r="U300" i="6"/>
  <c r="V652" i="6"/>
  <c r="W560" i="6"/>
  <c r="W455" i="6"/>
  <c r="W926" i="6"/>
  <c r="X18" i="6"/>
  <c r="Y659" i="6"/>
  <c r="Y857" i="6"/>
  <c r="U966" i="6"/>
  <c r="X905" i="6"/>
  <c r="V973" i="6"/>
  <c r="V971" i="6"/>
  <c r="V193" i="6"/>
  <c r="W414" i="6"/>
  <c r="W775" i="6"/>
  <c r="U911" i="6"/>
  <c r="X25" i="6"/>
  <c r="U443" i="6"/>
  <c r="V173" i="6"/>
  <c r="W509" i="6"/>
  <c r="U868" i="6"/>
  <c r="W684" i="6"/>
  <c r="V403" i="6"/>
  <c r="V820" i="6"/>
  <c r="V605" i="6"/>
  <c r="Y101" i="6"/>
  <c r="X205" i="6"/>
  <c r="U46" i="6"/>
  <c r="W955" i="6"/>
  <c r="U373" i="6"/>
  <c r="U516" i="6"/>
  <c r="U973" i="6"/>
  <c r="V59" i="6"/>
  <c r="Y193" i="6"/>
  <c r="U577" i="6"/>
  <c r="V721" i="6"/>
  <c r="U481" i="6"/>
  <c r="U663" i="6"/>
  <c r="W921" i="6"/>
  <c r="Y363" i="6"/>
  <c r="V723" i="6"/>
  <c r="W173" i="6"/>
  <c r="X963" i="6"/>
  <c r="W782" i="6"/>
  <c r="X447" i="6"/>
  <c r="X765" i="6"/>
  <c r="X332" i="6"/>
  <c r="X102" i="6"/>
  <c r="V82" i="6"/>
  <c r="V760" i="6"/>
  <c r="U654" i="6"/>
  <c r="Y176" i="7"/>
  <c r="W899" i="6"/>
  <c r="V329" i="6"/>
  <c r="U461" i="7"/>
  <c r="AD461" i="7" s="1"/>
  <c r="W819" i="7"/>
  <c r="AF819" i="7" s="1"/>
  <c r="W711" i="6"/>
  <c r="W218" i="7"/>
  <c r="X879" i="7"/>
  <c r="AG879" i="7" s="1"/>
  <c r="V569" i="7"/>
  <c r="AE569" i="7" s="1"/>
  <c r="Y374" i="6"/>
  <c r="X109" i="6"/>
  <c r="U871" i="6"/>
  <c r="Y109" i="6"/>
  <c r="W799" i="6"/>
  <c r="X510" i="6"/>
  <c r="U657" i="6"/>
  <c r="X654" i="6"/>
  <c r="W506" i="6"/>
  <c r="X904" i="7"/>
  <c r="AG904" i="7" s="1"/>
  <c r="V604" i="7"/>
  <c r="AE604" i="7" s="1"/>
  <c r="X959" i="7"/>
  <c r="AG959" i="7" s="1"/>
  <c r="U853" i="7"/>
  <c r="AD853" i="7" s="1"/>
  <c r="Y46" i="7"/>
  <c r="AH46" i="7" s="1"/>
  <c r="U158" i="7"/>
  <c r="AD158" i="7" s="1"/>
  <c r="U88" i="6"/>
  <c r="X754" i="6"/>
  <c r="V88" i="6"/>
  <c r="Y88" i="6"/>
  <c r="Y754" i="6"/>
  <c r="U296" i="7"/>
  <c r="AD296" i="7" s="1"/>
  <c r="V620" i="6"/>
  <c r="Y695" i="6"/>
  <c r="X972" i="7"/>
  <c r="AG972" i="7" s="1"/>
  <c r="W374" i="7"/>
  <c r="AF374" i="7" s="1"/>
  <c r="W682" i="7"/>
  <c r="AF682" i="7" s="1"/>
  <c r="V323" i="7"/>
  <c r="AE323" i="7" s="1"/>
  <c r="W525" i="7"/>
  <c r="AF525" i="7" s="1"/>
  <c r="V81" i="7"/>
  <c r="AE81" i="7" s="1"/>
  <c r="U332" i="6"/>
  <c r="X245" i="6"/>
  <c r="W867" i="6"/>
  <c r="U636" i="6"/>
  <c r="Y106" i="6"/>
  <c r="X213" i="6"/>
  <c r="V592" i="6"/>
  <c r="W769" i="6"/>
  <c r="U466" i="6"/>
  <c r="X891" i="6"/>
  <c r="U329" i="6"/>
  <c r="V543" i="7"/>
  <c r="AE543" i="7" s="1"/>
  <c r="X264" i="6"/>
  <c r="Y245" i="6"/>
  <c r="W773" i="6"/>
  <c r="X867" i="6"/>
  <c r="X559" i="6"/>
  <c r="W559" i="6"/>
  <c r="U867" i="6"/>
  <c r="W743" i="6"/>
  <c r="U743" i="6"/>
  <c r="Y221" i="6"/>
  <c r="Y18" i="7"/>
  <c r="AH18" i="7" s="1"/>
  <c r="X914" i="7"/>
  <c r="AG914" i="7" s="1"/>
  <c r="U865" i="7"/>
  <c r="AD865" i="7" s="1"/>
  <c r="X682" i="7"/>
  <c r="AG682" i="7" s="1"/>
  <c r="W464" i="7"/>
  <c r="AF464" i="7" s="1"/>
  <c r="V231" i="7"/>
  <c r="W264" i="6"/>
  <c r="V837" i="6"/>
  <c r="V109" i="6"/>
  <c r="W80" i="6"/>
  <c r="Y760" i="6"/>
  <c r="U99" i="6"/>
  <c r="Y15" i="6"/>
  <c r="W602" i="6"/>
  <c r="X547" i="6"/>
  <c r="W842" i="6"/>
  <c r="X371" i="7"/>
  <c r="AG371" i="7" s="1"/>
  <c r="W412" i="6"/>
  <c r="Y773" i="7"/>
  <c r="AH773" i="7" s="1"/>
  <c r="X178" i="7"/>
  <c r="V477" i="7"/>
  <c r="AE477" i="7" s="1"/>
  <c r="U372" i="7"/>
  <c r="AD372" i="7" s="1"/>
  <c r="W88" i="6"/>
  <c r="V871" i="6"/>
  <c r="V636" i="6"/>
  <c r="X142" i="6"/>
  <c r="V412" i="6"/>
  <c r="Y972" i="7"/>
  <c r="AH972" i="7" s="1"/>
  <c r="V506" i="6"/>
  <c r="V579" i="7"/>
  <c r="AE579" i="7" s="1"/>
  <c r="W953" i="7"/>
  <c r="AF953" i="7" s="1"/>
  <c r="W777" i="6"/>
  <c r="Y810" i="7"/>
  <c r="AH810" i="7" s="1"/>
  <c r="X213" i="7"/>
  <c r="U106" i="7"/>
  <c r="AD106" i="7" s="1"/>
  <c r="Y293" i="7"/>
  <c r="AH293" i="7" s="1"/>
  <c r="V584" i="6"/>
  <c r="Y263" i="6"/>
  <c r="U347" i="6"/>
  <c r="X885" i="6"/>
  <c r="W628" i="6"/>
  <c r="Y620" i="6"/>
  <c r="U557" i="7"/>
  <c r="AD557" i="7" s="1"/>
  <c r="V213" i="6"/>
  <c r="W807" i="6"/>
  <c r="U153" i="6"/>
  <c r="X468" i="7"/>
  <c r="AG468" i="7" s="1"/>
  <c r="V228" i="7"/>
  <c r="V102" i="6"/>
  <c r="Y773" i="6"/>
  <c r="U263" i="6"/>
  <c r="W249" i="6"/>
  <c r="X787" i="6"/>
  <c r="Y865" i="6"/>
  <c r="W802" i="6"/>
  <c r="X833" i="6"/>
  <c r="U777" i="6"/>
  <c r="W468" i="7"/>
  <c r="AF468" i="7" s="1"/>
  <c r="W657" i="6"/>
  <c r="W920" i="7"/>
  <c r="AF920" i="7" s="1"/>
  <c r="Y843" i="7"/>
  <c r="AH843" i="7" s="1"/>
  <c r="U25" i="7"/>
  <c r="AD25" i="7" s="1"/>
  <c r="U843" i="7"/>
  <c r="AD843" i="7" s="1"/>
  <c r="X760" i="6"/>
  <c r="X263" i="6"/>
  <c r="W55" i="6"/>
  <c r="V263" i="6"/>
  <c r="X230" i="6"/>
  <c r="X808" i="6"/>
  <c r="W329" i="6"/>
  <c r="W853" i="7"/>
  <c r="AF853" i="7" s="1"/>
  <c r="X870" i="6"/>
  <c r="V546" i="6"/>
  <c r="V807" i="6"/>
  <c r="U165" i="6"/>
  <c r="W176" i="7"/>
  <c r="Y258" i="7"/>
  <c r="AH258" i="7" s="1"/>
  <c r="Y610" i="7"/>
  <c r="AH610" i="7" s="1"/>
  <c r="Y837" i="6"/>
  <c r="V399" i="6"/>
  <c r="X778" i="6"/>
  <c r="X967" i="6"/>
  <c r="X636" i="6"/>
  <c r="V602" i="6"/>
  <c r="Y27" i="6"/>
  <c r="Y408" i="6"/>
  <c r="U827" i="7"/>
  <c r="AD827" i="7" s="1"/>
  <c r="X215" i="6"/>
  <c r="V865" i="6"/>
  <c r="W865" i="7"/>
  <c r="AF865" i="7" s="1"/>
  <c r="U227" i="7"/>
  <c r="V196" i="7"/>
  <c r="AE196" i="7" s="1"/>
  <c r="V347" i="6"/>
  <c r="V52" i="6"/>
  <c r="W774" i="6"/>
  <c r="X90" i="6"/>
  <c r="V559" i="6"/>
  <c r="X835" i="6"/>
  <c r="Y799" i="7"/>
  <c r="AH799" i="7" s="1"/>
  <c r="Y416" i="7"/>
  <c r="AH416" i="7" s="1"/>
  <c r="X695" i="6"/>
  <c r="W607" i="6"/>
  <c r="W836" i="6"/>
  <c r="V602" i="7"/>
  <c r="AE602" i="7" s="1"/>
  <c r="X249" i="6"/>
  <c r="W837" i="6"/>
  <c r="W510" i="6"/>
  <c r="X774" i="6"/>
  <c r="V55" i="6"/>
  <c r="V106" i="6"/>
  <c r="V774" i="6"/>
  <c r="U758" i="6"/>
  <c r="V900" i="6"/>
  <c r="Y607" i="6"/>
  <c r="Y466" i="6"/>
  <c r="U762" i="6"/>
  <c r="X918" i="6"/>
  <c r="U828" i="7"/>
  <c r="AD828" i="7" s="1"/>
  <c r="U153" i="7"/>
  <c r="AD153" i="7" s="1"/>
  <c r="V226" i="7"/>
  <c r="U114" i="6"/>
  <c r="Y249" i="6"/>
  <c r="Y264" i="6"/>
  <c r="V967" i="6"/>
  <c r="U774" i="6"/>
  <c r="Y836" i="6"/>
  <c r="U506" i="6"/>
  <c r="Y875" i="7"/>
  <c r="AH875" i="7" s="1"/>
  <c r="Y915" i="6"/>
  <c r="U604" i="7"/>
  <c r="AD604" i="7" s="1"/>
  <c r="Y109" i="7"/>
  <c r="AH109" i="7" s="1"/>
  <c r="Y129" i="7"/>
  <c r="AH129" i="7" s="1"/>
  <c r="Y80" i="6"/>
  <c r="V800" i="6"/>
  <c r="U873" i="6"/>
  <c r="U268" i="6"/>
  <c r="V918" i="6"/>
  <c r="V870" i="6"/>
  <c r="W543" i="7"/>
  <c r="AF543" i="7" s="1"/>
  <c r="W915" i="6"/>
  <c r="V816" i="7"/>
  <c r="AE816" i="7" s="1"/>
  <c r="W185" i="7"/>
  <c r="AF185" i="7" s="1"/>
  <c r="U639" i="7"/>
  <c r="AD639" i="7" s="1"/>
  <c r="U112" i="6"/>
  <c r="Y584" i="6"/>
  <c r="V595" i="6"/>
  <c r="U709" i="7"/>
  <c r="AD709" i="7" s="1"/>
  <c r="X758" i="6"/>
  <c r="X156" i="6"/>
  <c r="X969" i="6"/>
  <c r="V9" i="7"/>
  <c r="AE9" i="7" s="1"/>
  <c r="U916" i="7"/>
  <c r="AD916" i="7" s="1"/>
  <c r="U429" i="7"/>
  <c r="AD429" i="7" s="1"/>
  <c r="V242" i="7"/>
  <c r="AE242" i="7" s="1"/>
  <c r="W840" i="6"/>
  <c r="V294" i="6"/>
  <c r="Y626" i="6"/>
  <c r="V220" i="6"/>
  <c r="Y573" i="6"/>
  <c r="W737" i="6"/>
  <c r="Y961" i="6"/>
  <c r="X669" i="6"/>
  <c r="X388" i="6"/>
  <c r="W809" i="6"/>
  <c r="U897" i="6"/>
  <c r="Y54" i="6"/>
  <c r="W330" i="6"/>
  <c r="W26" i="6"/>
  <c r="Y192" i="6"/>
  <c r="U274" i="6"/>
  <c r="W907" i="6"/>
  <c r="U852" i="6"/>
  <c r="Y872" i="6"/>
  <c r="V666" i="6"/>
  <c r="Y519" i="6"/>
  <c r="V147" i="6"/>
  <c r="Y645" i="6"/>
  <c r="V462" i="6"/>
  <c r="Y468" i="6"/>
  <c r="X291" i="6"/>
  <c r="X632" i="6"/>
  <c r="Y682" i="6"/>
  <c r="Y168" i="6"/>
  <c r="U564" i="6"/>
  <c r="X960" i="6"/>
  <c r="X258" i="6"/>
  <c r="W540" i="6"/>
  <c r="X655" i="6"/>
  <c r="U889" i="6"/>
  <c r="V618" i="6"/>
  <c r="X262" i="6"/>
  <c r="X402" i="6"/>
  <c r="X297" i="6"/>
  <c r="W503" i="6"/>
  <c r="W692" i="6"/>
  <c r="X902" i="6"/>
  <c r="V908" i="6"/>
  <c r="Y434" i="6"/>
  <c r="V177" i="6"/>
  <c r="V877" i="6"/>
  <c r="Y529" i="6"/>
  <c r="V87" i="6"/>
  <c r="Y433" i="6"/>
  <c r="X482" i="6"/>
  <c r="U581" i="6"/>
  <c r="X155" i="6"/>
  <c r="V192" i="6"/>
  <c r="V274" i="6"/>
  <c r="V601" i="6"/>
  <c r="X567" i="6"/>
  <c r="Y8" i="6"/>
  <c r="V182" i="6"/>
  <c r="V809" i="6"/>
  <c r="X748" i="6"/>
  <c r="U623" i="6"/>
  <c r="W372" i="6"/>
  <c r="X853" i="6"/>
  <c r="X894" i="6"/>
  <c r="V889" i="6"/>
  <c r="Y618" i="6"/>
  <c r="U948" i="6"/>
  <c r="W458" i="6"/>
  <c r="W272" i="6"/>
  <c r="W421" i="6"/>
  <c r="X615" i="6"/>
  <c r="V578" i="6"/>
  <c r="Y856" i="6"/>
  <c r="U904" i="6"/>
  <c r="Y223" i="6"/>
  <c r="X79" i="6"/>
  <c r="U752" i="6"/>
  <c r="V8" i="6"/>
  <c r="U388" i="6"/>
  <c r="U809" i="6"/>
  <c r="W874" i="6"/>
  <c r="X62" i="6"/>
  <c r="V947" i="6"/>
  <c r="X26" i="6"/>
  <c r="W258" i="6"/>
  <c r="V540" i="6"/>
  <c r="X420" i="6"/>
  <c r="X889" i="6"/>
  <c r="W91" i="6"/>
  <c r="U293" i="6"/>
  <c r="Y826" i="6"/>
  <c r="U815" i="6"/>
  <c r="W977" i="6"/>
  <c r="Y570" i="6"/>
  <c r="Y779" i="6"/>
  <c r="X949" i="6"/>
  <c r="V24" i="6"/>
  <c r="Y632" i="6"/>
  <c r="V50" i="6"/>
  <c r="X880" i="6"/>
  <c r="Y139" i="6"/>
  <c r="W477" i="6"/>
  <c r="U972" i="6"/>
  <c r="W508" i="6"/>
  <c r="Y945" i="6"/>
  <c r="U14" i="6"/>
  <c r="X417" i="6"/>
  <c r="V395" i="6"/>
  <c r="V236" i="6"/>
  <c r="V22" i="6"/>
  <c r="V906" i="6"/>
  <c r="Y839" i="6"/>
  <c r="Y956" i="6"/>
  <c r="X675" i="6"/>
  <c r="U250" i="6"/>
  <c r="X508" i="6"/>
  <c r="X252" i="6"/>
  <c r="X342" i="6"/>
  <c r="V810" i="6"/>
  <c r="Y454" i="6"/>
  <c r="Y157" i="6"/>
  <c r="U18" i="6"/>
  <c r="Y447" i="6"/>
  <c r="Y889" i="6"/>
  <c r="U884" i="6"/>
  <c r="X236" i="6"/>
  <c r="X177" i="6"/>
  <c r="X668" i="6"/>
  <c r="W274" i="6"/>
  <c r="W854" i="6"/>
  <c r="W676" i="6"/>
  <c r="Y656" i="6"/>
  <c r="Y182" i="6"/>
  <c r="W413" i="6"/>
  <c r="X467" i="6"/>
  <c r="V848" i="6"/>
  <c r="U721" i="6"/>
  <c r="U580" i="6"/>
  <c r="Y855" i="6"/>
  <c r="W64" i="6"/>
  <c r="Y259" i="6"/>
  <c r="U936" i="6"/>
  <c r="V301" i="6"/>
  <c r="W875" i="6"/>
  <c r="W623" i="6"/>
  <c r="X364" i="6"/>
  <c r="U247" i="6"/>
  <c r="W904" i="6"/>
  <c r="W914" i="6"/>
  <c r="W79" i="6"/>
  <c r="Y868" i="6"/>
  <c r="V512" i="6"/>
  <c r="U681" i="6"/>
  <c r="W686" i="6"/>
  <c r="Y292" i="6"/>
  <c r="V795" i="6"/>
  <c r="V850" i="6"/>
  <c r="Y950" i="6"/>
  <c r="Y253" i="6"/>
  <c r="U823" i="6"/>
  <c r="U227" i="6"/>
  <c r="W843" i="6"/>
  <c r="Y804" i="6"/>
  <c r="U609" i="6"/>
  <c r="V826" i="6"/>
  <c r="X89" i="6"/>
  <c r="Y477" i="6"/>
  <c r="X719" i="6"/>
  <c r="U946" i="6"/>
  <c r="Y258" i="6"/>
  <c r="U540" i="6"/>
  <c r="W682" i="6"/>
  <c r="X168" i="6"/>
  <c r="V560" i="6"/>
  <c r="U783" i="6"/>
  <c r="U877" i="6"/>
  <c r="V523" i="6"/>
  <c r="U87" i="6"/>
  <c r="U626" i="6"/>
  <c r="Y220" i="6"/>
  <c r="Y516" i="6"/>
  <c r="Y973" i="6"/>
  <c r="U961" i="6"/>
  <c r="W669" i="6"/>
  <c r="Y577" i="6"/>
  <c r="U66" i="6"/>
  <c r="V496" i="6"/>
  <c r="Y605" i="6"/>
  <c r="X101" i="6"/>
  <c r="Y173" i="6"/>
  <c r="V509" i="6"/>
  <c r="V955" i="6"/>
  <c r="W804" i="6"/>
  <c r="U228" i="6"/>
  <c r="Y748" i="6"/>
  <c r="U872" i="6"/>
  <c r="V475" i="6"/>
  <c r="W205" i="6"/>
  <c r="X5" i="6"/>
  <c r="U645" i="6"/>
  <c r="U496" i="6"/>
  <c r="X650" i="6"/>
  <c r="V663" i="6"/>
  <c r="V60" i="6"/>
  <c r="Y276" i="6"/>
  <c r="W848" i="6"/>
  <c r="Y721" i="6"/>
  <c r="U107" i="6"/>
  <c r="W855" i="6"/>
  <c r="X64" i="6"/>
  <c r="U950" i="6"/>
  <c r="U253" i="6"/>
  <c r="V741" i="6"/>
  <c r="W963" i="6"/>
  <c r="U843" i="6"/>
  <c r="U804" i="6"/>
  <c r="W13" i="6"/>
  <c r="W873" i="6"/>
  <c r="X394" i="6"/>
  <c r="U464" i="6"/>
  <c r="Y394" i="6"/>
  <c r="Y268" i="6"/>
  <c r="W464" i="6"/>
  <c r="U521" i="6"/>
  <c r="W215" i="6"/>
  <c r="Y291" i="7"/>
  <c r="AH291" i="7" s="1"/>
  <c r="U667" i="6"/>
  <c r="U842" i="6"/>
  <c r="V969" i="6"/>
  <c r="Y565" i="7"/>
  <c r="AH565" i="7" s="1"/>
  <c r="Y669" i="7"/>
  <c r="AH669" i="7" s="1"/>
  <c r="V580" i="7"/>
  <c r="AE580" i="7" s="1"/>
  <c r="Y242" i="7"/>
  <c r="AH242" i="7" s="1"/>
  <c r="X82" i="6"/>
  <c r="V634" i="6"/>
  <c r="V808" i="6"/>
  <c r="V571" i="6"/>
  <c r="W190" i="6"/>
  <c r="Y546" i="6"/>
  <c r="X592" i="6"/>
  <c r="V875" i="7"/>
  <c r="AE875" i="7" s="1"/>
  <c r="U904" i="7"/>
  <c r="AD904" i="7" s="1"/>
  <c r="Y711" i="6"/>
  <c r="U920" i="7"/>
  <c r="AD920" i="7" s="1"/>
  <c r="U900" i="6"/>
  <c r="W213" i="7"/>
  <c r="U776" i="7"/>
  <c r="AD776" i="7" s="1"/>
  <c r="W294" i="7"/>
  <c r="AF294" i="7" s="1"/>
  <c r="U102" i="6"/>
  <c r="V90" i="6"/>
  <c r="Y938" i="6"/>
  <c r="U787" i="6"/>
  <c r="W90" i="6"/>
  <c r="V27" i="6"/>
  <c r="V959" i="7"/>
  <c r="AE959" i="7" s="1"/>
  <c r="X557" i="7"/>
  <c r="AG557" i="7" s="1"/>
  <c r="X915" i="6"/>
  <c r="W158" i="6"/>
  <c r="V521" i="6"/>
  <c r="Y233" i="7"/>
  <c r="X843" i="7"/>
  <c r="AG843" i="7" s="1"/>
  <c r="X453" i="7"/>
  <c r="AG453" i="7" s="1"/>
  <c r="X571" i="6"/>
  <c r="U798" i="6"/>
  <c r="X441" i="6"/>
  <c r="Y82" i="6"/>
  <c r="Y833" i="6"/>
  <c r="U799" i="7"/>
  <c r="AD799" i="7" s="1"/>
  <c r="V777" i="6"/>
  <c r="X546" i="6"/>
  <c r="X158" i="6"/>
  <c r="W816" i="7"/>
  <c r="AF816" i="7" s="1"/>
  <c r="U543" i="7"/>
  <c r="AD543" i="7" s="1"/>
  <c r="W651" i="7"/>
  <c r="AF651" i="7" s="1"/>
  <c r="X812" i="6"/>
  <c r="U249" i="6"/>
  <c r="X126" i="6"/>
  <c r="V264" i="6"/>
  <c r="Y808" i="6"/>
  <c r="W347" i="6"/>
  <c r="Y891" i="6"/>
  <c r="V927" i="6"/>
  <c r="X295" i="7"/>
  <c r="AG295" i="7" s="1"/>
  <c r="U810" i="7"/>
  <c r="AD810" i="7" s="1"/>
  <c r="X15" i="6"/>
  <c r="X561" i="7"/>
  <c r="AG561" i="7" s="1"/>
  <c r="V917" i="6"/>
  <c r="X412" i="7"/>
  <c r="AG412" i="7" s="1"/>
  <c r="X297" i="7"/>
  <c r="AG297" i="7" s="1"/>
  <c r="W193" i="7"/>
  <c r="AF193" i="7" s="1"/>
  <c r="W374" i="6"/>
  <c r="X584" i="6"/>
  <c r="W571" i="6"/>
  <c r="W584" i="6"/>
  <c r="V867" i="6"/>
  <c r="X68" i="6"/>
  <c r="V811" i="7"/>
  <c r="AE811" i="7" s="1"/>
  <c r="U468" i="7"/>
  <c r="AD468" i="7" s="1"/>
  <c r="V920" i="7"/>
  <c r="AE920" i="7" s="1"/>
  <c r="Y592" i="6"/>
  <c r="Y628" i="6"/>
  <c r="Y962" i="7"/>
  <c r="AH962" i="7" s="1"/>
  <c r="V153" i="6"/>
  <c r="W684" i="7"/>
  <c r="AF684" i="7" s="1"/>
  <c r="W813" i="7"/>
  <c r="AF813" i="7" s="1"/>
  <c r="W597" i="6"/>
  <c r="W938" i="6"/>
  <c r="Y55" i="6"/>
  <c r="U55" i="6"/>
  <c r="W102" i="6"/>
  <c r="Y371" i="7"/>
  <c r="AH371" i="7" s="1"/>
  <c r="X900" i="6"/>
  <c r="X773" i="7"/>
  <c r="AG773" i="7" s="1"/>
  <c r="U761" i="6"/>
  <c r="V629" i="6"/>
  <c r="V653" i="6"/>
  <c r="Y329" i="6"/>
  <c r="X872" i="7"/>
  <c r="AG872" i="7" s="1"/>
  <c r="U230" i="7"/>
  <c r="W754" i="6"/>
  <c r="V799" i="6"/>
  <c r="Y800" i="6"/>
  <c r="U800" i="6"/>
  <c r="U394" i="6"/>
  <c r="U947" i="7"/>
  <c r="AD947" i="7" s="1"/>
  <c r="X602" i="6"/>
  <c r="U899" i="6"/>
  <c r="Y557" i="7"/>
  <c r="AH557" i="7" s="1"/>
  <c r="X565" i="7"/>
  <c r="AG565" i="7" s="1"/>
  <c r="V853" i="7"/>
  <c r="AE853" i="7" s="1"/>
  <c r="U513" i="6"/>
  <c r="X798" i="6"/>
  <c r="Y562" i="6"/>
  <c r="U80" i="6"/>
  <c r="W562" i="6"/>
  <c r="V562" i="6"/>
  <c r="X374" i="6"/>
  <c r="X402" i="7"/>
  <c r="AG402" i="7" s="1"/>
  <c r="Y953" i="7"/>
  <c r="AH953" i="7" s="1"/>
  <c r="V247" i="7"/>
  <c r="AE247" i="7" s="1"/>
  <c r="X927" i="6"/>
  <c r="U366" i="6"/>
  <c r="V819" i="7"/>
  <c r="AE819" i="7" s="1"/>
  <c r="Y165" i="6"/>
  <c r="W681" i="7"/>
  <c r="AF681" i="7" s="1"/>
  <c r="W751" i="7"/>
  <c r="AF751" i="7" s="1"/>
  <c r="W99" i="6"/>
  <c r="Y126" i="6"/>
  <c r="V99" i="6"/>
  <c r="V441" i="6"/>
  <c r="X800" i="6"/>
  <c r="U754" i="6"/>
  <c r="U769" i="6"/>
  <c r="X875" i="7"/>
  <c r="AG875" i="7" s="1"/>
  <c r="Y842" i="6"/>
  <c r="W893" i="6"/>
  <c r="X607" i="6"/>
  <c r="U565" i="7"/>
  <c r="AD565" i="7" s="1"/>
  <c r="W773" i="7"/>
  <c r="AF773" i="7" s="1"/>
  <c r="U617" i="7"/>
  <c r="AD617" i="7" s="1"/>
  <c r="X362" i="7"/>
  <c r="AG362" i="7" s="1"/>
  <c r="V808" i="7"/>
  <c r="AE808" i="7" s="1"/>
  <c r="Y347" i="6"/>
  <c r="X464" i="6"/>
  <c r="U559" i="6"/>
  <c r="X837" i="6"/>
  <c r="U805" i="6"/>
  <c r="Y296" i="7"/>
  <c r="AH296" i="7" s="1"/>
  <c r="Y543" i="7"/>
  <c r="AH543" i="7" s="1"/>
  <c r="U969" i="6"/>
  <c r="U628" i="6"/>
  <c r="Y827" i="7"/>
  <c r="AH827" i="7" s="1"/>
  <c r="X291" i="7"/>
  <c r="AG291" i="7" s="1"/>
  <c r="W304" i="7"/>
  <c r="AF304" i="7" s="1"/>
  <c r="V774" i="7"/>
  <c r="AE774" i="7" s="1"/>
  <c r="U592" i="7"/>
  <c r="AD592" i="7" s="1"/>
  <c r="V812" i="6"/>
  <c r="U68" i="6"/>
  <c r="V416" i="6"/>
  <c r="Y774" i="6"/>
  <c r="Y777" i="6"/>
  <c r="W245" i="7"/>
  <c r="AF245" i="7" s="1"/>
  <c r="U695" i="6"/>
  <c r="U835" i="6"/>
  <c r="V802" i="7"/>
  <c r="AE802" i="7" s="1"/>
  <c r="V642" i="6"/>
  <c r="W18" i="7"/>
  <c r="AF18" i="7" s="1"/>
  <c r="W433" i="7"/>
  <c r="AF433" i="7" s="1"/>
  <c r="U82" i="6"/>
  <c r="X268" i="6"/>
  <c r="U735" i="6"/>
  <c r="Y634" i="6"/>
  <c r="X595" i="6"/>
  <c r="Y510" i="6"/>
  <c r="X628" i="6"/>
  <c r="U295" i="7"/>
  <c r="AD295" i="7" s="1"/>
  <c r="X893" i="6"/>
  <c r="X807" i="6"/>
  <c r="X769" i="6"/>
  <c r="V180" i="7"/>
  <c r="V18" i="7"/>
  <c r="AE18" i="7" s="1"/>
  <c r="Y429" i="7"/>
  <c r="AH429" i="7" s="1"/>
  <c r="V80" i="7"/>
  <c r="AE80" i="7" s="1"/>
  <c r="W876" i="7"/>
  <c r="AF876" i="7" s="1"/>
  <c r="U123" i="6"/>
  <c r="Y112" i="6"/>
  <c r="V374" i="6"/>
  <c r="V754" i="6"/>
  <c r="V798" i="6"/>
  <c r="Y579" i="7"/>
  <c r="AH579" i="7" s="1"/>
  <c r="X865" i="7"/>
  <c r="AG865" i="7" s="1"/>
  <c r="X221" i="6"/>
  <c r="V371" i="7"/>
  <c r="AE371" i="7" s="1"/>
  <c r="Y835" i="6"/>
  <c r="U861" i="7"/>
  <c r="AD861" i="7" s="1"/>
  <c r="W447" i="7"/>
  <c r="AF447" i="7" s="1"/>
  <c r="W416" i="6"/>
  <c r="W114" i="6"/>
  <c r="V80" i="6"/>
  <c r="W800" i="6"/>
  <c r="Y131" i="6"/>
  <c r="V827" i="7"/>
  <c r="AE827" i="7" s="1"/>
  <c r="W762" i="6"/>
  <c r="X165" i="6"/>
  <c r="X836" i="6"/>
  <c r="Y141" i="7"/>
  <c r="AH141" i="7" s="1"/>
  <c r="X941" i="7"/>
  <c r="AG941" i="7" s="1"/>
  <c r="U778" i="6"/>
  <c r="Y799" i="6"/>
  <c r="V249" i="6"/>
  <c r="U893" i="6"/>
  <c r="V557" i="7"/>
  <c r="AE557" i="7" s="1"/>
  <c r="X408" i="6"/>
  <c r="X802" i="7"/>
  <c r="AG802" i="7" s="1"/>
  <c r="Y851" i="7"/>
  <c r="AH851" i="7" s="1"/>
  <c r="Y625" i="7"/>
  <c r="AH625" i="7" s="1"/>
  <c r="V461" i="7"/>
  <c r="AE461" i="7" s="1"/>
  <c r="X962" i="7"/>
  <c r="AG962" i="7" s="1"/>
  <c r="W885" i="6"/>
  <c r="Y90" i="6"/>
  <c r="U230" i="6"/>
  <c r="W654" i="6"/>
  <c r="W416" i="7"/>
  <c r="AF416" i="7" s="1"/>
  <c r="Y802" i="6"/>
  <c r="V165" i="6"/>
  <c r="U299" i="7"/>
  <c r="AD299" i="7" s="1"/>
  <c r="U962" i="7"/>
  <c r="AD962" i="7" s="1"/>
  <c r="W153" i="6"/>
  <c r="W648" i="7"/>
  <c r="AF648" i="7" s="1"/>
  <c r="U724" i="7"/>
  <c r="AD724" i="7" s="1"/>
  <c r="W123" i="7"/>
  <c r="AF123" i="7" s="1"/>
  <c r="Y798" i="6"/>
  <c r="W332" i="6"/>
  <c r="W765" i="6"/>
  <c r="V245" i="6"/>
  <c r="Y870" i="6"/>
  <c r="Y959" i="7"/>
  <c r="AH959" i="7" s="1"/>
  <c r="V762" i="6"/>
  <c r="Y657" i="6"/>
  <c r="W653" i="6"/>
  <c r="U953" i="7"/>
  <c r="AD953" i="7" s="1"/>
  <c r="X802" i="6"/>
  <c r="X124" i="7"/>
  <c r="AG124" i="7" s="1"/>
  <c r="X566" i="7"/>
  <c r="AG566" i="7" s="1"/>
  <c r="X11" i="7"/>
  <c r="V495" i="6"/>
  <c r="U773" i="6"/>
  <c r="X106" i="6"/>
  <c r="Y190" i="6"/>
  <c r="U156" i="6"/>
  <c r="V654" i="6"/>
  <c r="X131" i="6"/>
  <c r="X762" i="6"/>
  <c r="Y816" i="7"/>
  <c r="AH816" i="7" s="1"/>
  <c r="W466" i="6"/>
  <c r="W247" i="7"/>
  <c r="AF247" i="7" s="1"/>
  <c r="Y646" i="7"/>
  <c r="AH646" i="7" s="1"/>
  <c r="V720" i="7"/>
  <c r="AE720" i="7" s="1"/>
  <c r="W8" i="7"/>
  <c r="AF8" i="7" s="1"/>
  <c r="W20" i="7"/>
  <c r="AF20" i="7" s="1"/>
  <c r="V4" i="7"/>
  <c r="AE4" i="7" s="1"/>
  <c r="X172" i="7"/>
  <c r="AG172" i="7" s="1"/>
  <c r="V205" i="7"/>
  <c r="AE205" i="7" s="1"/>
  <c r="X573" i="7"/>
  <c r="AG573" i="7" s="1"/>
  <c r="W310" i="7"/>
  <c r="AF310" i="7" s="1"/>
  <c r="U769" i="7"/>
  <c r="AD769" i="7" s="1"/>
  <c r="U602" i="7"/>
  <c r="AD602" i="7" s="1"/>
  <c r="W818" i="7"/>
  <c r="AF818" i="7" s="1"/>
  <c r="V387" i="7"/>
  <c r="AE387" i="7" s="1"/>
  <c r="V609" i="7"/>
  <c r="AE609" i="7" s="1"/>
  <c r="W44" i="7"/>
  <c r="AF44" i="7" s="1"/>
  <c r="Y113" i="7"/>
  <c r="AH113" i="7" s="1"/>
  <c r="Y72" i="7"/>
  <c r="AH72" i="7" s="1"/>
  <c r="V939" i="7"/>
  <c r="AE939" i="7" s="1"/>
  <c r="W81" i="7"/>
  <c r="AF81" i="7" s="1"/>
  <c r="X961" i="7"/>
  <c r="AG961" i="7" s="1"/>
  <c r="U738" i="7"/>
  <c r="AD738" i="7" s="1"/>
  <c r="Y206" i="7"/>
  <c r="AH206" i="7" s="1"/>
  <c r="U22" i="7"/>
  <c r="AD22" i="7" s="1"/>
  <c r="X114" i="7"/>
  <c r="AG114" i="7" s="1"/>
  <c r="Y721" i="7"/>
  <c r="AH721" i="7" s="1"/>
  <c r="U878" i="7"/>
  <c r="AD878" i="7" s="1"/>
  <c r="Y741" i="7"/>
  <c r="AH741" i="7" s="1"/>
  <c r="Y4" i="7"/>
  <c r="AH4" i="7" s="1"/>
  <c r="X228" i="7"/>
  <c r="W449" i="7"/>
  <c r="AF449" i="7" s="1"/>
  <c r="W216" i="7"/>
  <c r="W606" i="7"/>
  <c r="AF606" i="7" s="1"/>
  <c r="V955" i="7"/>
  <c r="AE955" i="7" s="1"/>
  <c r="U800" i="7"/>
  <c r="AD800" i="7" s="1"/>
  <c r="W897" i="7"/>
  <c r="AF897" i="7" s="1"/>
  <c r="W452" i="7"/>
  <c r="AF452" i="7" s="1"/>
  <c r="X606" i="7"/>
  <c r="AG606" i="7" s="1"/>
  <c r="W627" i="7"/>
  <c r="AF627" i="7" s="1"/>
  <c r="U787" i="7"/>
  <c r="AD787" i="7" s="1"/>
  <c r="V610" i="7"/>
  <c r="AE610" i="7" s="1"/>
  <c r="V517" i="7"/>
  <c r="AE517" i="7" s="1"/>
  <c r="W172" i="7"/>
  <c r="AF172" i="7" s="1"/>
  <c r="U611" i="7"/>
  <c r="AD611" i="7" s="1"/>
  <c r="Y628" i="7"/>
  <c r="AH628" i="7" s="1"/>
  <c r="W406" i="7"/>
  <c r="AF406" i="7" s="1"/>
  <c r="X841" i="7"/>
  <c r="AG841" i="7" s="1"/>
  <c r="Y433" i="7"/>
  <c r="AH433" i="7" s="1"/>
  <c r="U933" i="7"/>
  <c r="AD933" i="7" s="1"/>
  <c r="Y22" i="7"/>
  <c r="AH22" i="7" s="1"/>
  <c r="Y15" i="7"/>
  <c r="AH15" i="7" s="1"/>
  <c r="V185" i="7"/>
  <c r="AE185" i="7" s="1"/>
  <c r="W46" i="7"/>
  <c r="AF46" i="7" s="1"/>
  <c r="Y560" i="7"/>
  <c r="AH560" i="7" s="1"/>
  <c r="X413" i="7"/>
  <c r="AG413" i="7" s="1"/>
  <c r="Y451" i="7"/>
  <c r="AH451" i="7" s="1"/>
  <c r="V403" i="7"/>
  <c r="AE403" i="7" s="1"/>
  <c r="Y571" i="7"/>
  <c r="AH571" i="7" s="1"/>
  <c r="U188" i="7"/>
  <c r="AD188" i="7" s="1"/>
  <c r="V971" i="7"/>
  <c r="AE971" i="7" s="1"/>
  <c r="V611" i="7"/>
  <c r="AE611" i="7" s="1"/>
  <c r="V648" i="7"/>
  <c r="AE648" i="7" s="1"/>
  <c r="X447" i="7"/>
  <c r="AG447" i="7" s="1"/>
  <c r="U358" i="7"/>
  <c r="AD358" i="7" s="1"/>
  <c r="W941" i="7"/>
  <c r="AF941" i="7" s="1"/>
  <c r="W582" i="7"/>
  <c r="AF582" i="7" s="1"/>
  <c r="W367" i="7"/>
  <c r="AF367" i="7" s="1"/>
  <c r="V524" i="7"/>
  <c r="AE524" i="7" s="1"/>
  <c r="X293" i="7"/>
  <c r="AG293" i="7" s="1"/>
  <c r="Y846" i="7"/>
  <c r="AH846" i="7" s="1"/>
  <c r="Y412" i="7"/>
  <c r="AH412" i="7" s="1"/>
  <c r="W900" i="7"/>
  <c r="AF900" i="7" s="1"/>
  <c r="U180" i="7"/>
  <c r="X508" i="7"/>
  <c r="AG508" i="7" s="1"/>
  <c r="U936" i="7"/>
  <c r="AD936" i="7" s="1"/>
  <c r="V525" i="7"/>
  <c r="AE525" i="7" s="1"/>
  <c r="W332" i="7"/>
  <c r="AF332" i="7" s="1"/>
  <c r="X737" i="7"/>
  <c r="AG737" i="7" s="1"/>
  <c r="U866" i="7"/>
  <c r="AD866" i="7" s="1"/>
  <c r="U126" i="7"/>
  <c r="AD126" i="7" s="1"/>
  <c r="Y193" i="7"/>
  <c r="AH193" i="7" s="1"/>
  <c r="Y564" i="7"/>
  <c r="AH564" i="7" s="1"/>
  <c r="W285" i="7"/>
  <c r="AF285" i="7" s="1"/>
  <c r="U758" i="7"/>
  <c r="AD758" i="7" s="1"/>
  <c r="X621" i="7"/>
  <c r="AG621" i="7" s="1"/>
  <c r="X112" i="7"/>
  <c r="AG112" i="7" s="1"/>
  <c r="U631" i="7"/>
  <c r="AD631" i="7" s="1"/>
  <c r="V908" i="7"/>
  <c r="AE908" i="7" s="1"/>
  <c r="U371" i="7"/>
  <c r="AD371" i="7" s="1"/>
  <c r="X279" i="7"/>
  <c r="AG279" i="7" s="1"/>
  <c r="V99" i="7"/>
  <c r="AE99" i="7" s="1"/>
  <c r="W140" i="7"/>
  <c r="AF140" i="7" s="1"/>
  <c r="U682" i="7"/>
  <c r="AD682" i="7" s="1"/>
  <c r="U626" i="7"/>
  <c r="AD626" i="7" s="1"/>
  <c r="Y196" i="7"/>
  <c r="AH196" i="7" s="1"/>
  <c r="W106" i="7"/>
  <c r="AF106" i="7" s="1"/>
  <c r="Y854" i="7"/>
  <c r="AH854" i="7" s="1"/>
  <c r="U783" i="7"/>
  <c r="AD783" i="7" s="1"/>
  <c r="Y675" i="7"/>
  <c r="AH675" i="7" s="1"/>
  <c r="X921" i="7"/>
  <c r="AG921" i="7" s="1"/>
  <c r="W560" i="7"/>
  <c r="AF560" i="7" s="1"/>
  <c r="W531" i="7"/>
  <c r="AF531" i="7" s="1"/>
  <c r="W827" i="7"/>
  <c r="AF827" i="7" s="1"/>
  <c r="X364" i="7"/>
  <c r="AG364" i="7" s="1"/>
  <c r="W859" i="7"/>
  <c r="AF859" i="7" s="1"/>
  <c r="W537" i="7"/>
  <c r="AF537" i="7" s="1"/>
  <c r="X853" i="7"/>
  <c r="AG853" i="7" s="1"/>
  <c r="W215" i="7"/>
  <c r="U941" i="7"/>
  <c r="AD941" i="7" s="1"/>
  <c r="X66" i="7"/>
  <c r="AG66" i="7" s="1"/>
  <c r="X558" i="7"/>
  <c r="AG558" i="7" s="1"/>
  <c r="Y455" i="7"/>
  <c r="AH455" i="7" s="1"/>
  <c r="X480" i="7"/>
  <c r="AG480" i="7" s="1"/>
  <c r="U907" i="7"/>
  <c r="AD907" i="7" s="1"/>
  <c r="W581" i="7"/>
  <c r="AF581" i="7" s="1"/>
  <c r="V630" i="7"/>
  <c r="AE630" i="7" s="1"/>
  <c r="Y802" i="7"/>
  <c r="AH802" i="7" s="1"/>
  <c r="X407" i="7"/>
  <c r="AG407" i="7" s="1"/>
  <c r="W667" i="7"/>
  <c r="AF667" i="7" s="1"/>
  <c r="U226" i="7"/>
  <c r="W811" i="7"/>
  <c r="AF811" i="7" s="1"/>
  <c r="V390" i="7"/>
  <c r="AE390" i="7" s="1"/>
  <c r="V880" i="7"/>
  <c r="AE880" i="7" s="1"/>
  <c r="U612" i="7"/>
  <c r="AD612" i="7" s="1"/>
  <c r="V903" i="7"/>
  <c r="AE903" i="7" s="1"/>
  <c r="V89" i="7"/>
  <c r="AE89" i="7" s="1"/>
  <c r="X464" i="7"/>
  <c r="AG464" i="7" s="1"/>
  <c r="X556" i="7"/>
  <c r="AG556" i="7" s="1"/>
  <c r="W517" i="7"/>
  <c r="AF517" i="7" s="1"/>
  <c r="U157" i="7"/>
  <c r="AD157" i="7" s="1"/>
  <c r="Y878" i="7"/>
  <c r="AH878" i="7" s="1"/>
  <c r="X367" i="7"/>
  <c r="AG367" i="7" s="1"/>
  <c r="V367" i="7"/>
  <c r="AE367" i="7" s="1"/>
  <c r="V769" i="6"/>
  <c r="U737" i="7"/>
  <c r="AD737" i="7" s="1"/>
  <c r="X481" i="7"/>
  <c r="AG481" i="7" s="1"/>
  <c r="X153" i="7"/>
  <c r="AG153" i="7" s="1"/>
  <c r="U917" i="6"/>
  <c r="W373" i="7"/>
  <c r="AF373" i="7" s="1"/>
  <c r="W884" i="7"/>
  <c r="AF884" i="7" s="1"/>
  <c r="W511" i="7"/>
  <c r="AF511" i="7" s="1"/>
  <c r="Y650" i="7"/>
  <c r="AH650" i="7" s="1"/>
  <c r="X937" i="7"/>
  <c r="AG937" i="7" s="1"/>
  <c r="W307" i="7"/>
  <c r="AF307" i="7" s="1"/>
  <c r="U511" i="7"/>
  <c r="AD511" i="7" s="1"/>
  <c r="V515" i="7"/>
  <c r="AE515" i="7" s="1"/>
  <c r="W685" i="7"/>
  <c r="AF685" i="7" s="1"/>
  <c r="U818" i="7"/>
  <c r="AD818" i="7" s="1"/>
  <c r="Y68" i="7"/>
  <c r="AH68" i="7" s="1"/>
  <c r="Y904" i="7"/>
  <c r="AH904" i="7" s="1"/>
  <c r="W615" i="7"/>
  <c r="V521" i="7"/>
  <c r="AE521" i="7" s="1"/>
  <c r="Y932" i="7"/>
  <c r="AH932" i="7" s="1"/>
  <c r="X953" i="7"/>
  <c r="AG953" i="7" s="1"/>
  <c r="U155" i="7"/>
  <c r="AD155" i="7" s="1"/>
  <c r="V800" i="7"/>
  <c r="AE800" i="7" s="1"/>
  <c r="V62" i="7"/>
  <c r="AE62" i="7" s="1"/>
  <c r="X884" i="7"/>
  <c r="AG884" i="7" s="1"/>
  <c r="X389" i="7"/>
  <c r="AG389" i="7" s="1"/>
  <c r="V215" i="7"/>
  <c r="W205" i="7"/>
  <c r="AF205" i="7" s="1"/>
  <c r="U293" i="7"/>
  <c r="AD293" i="7" s="1"/>
  <c r="Y172" i="7"/>
  <c r="AH172" i="7" s="1"/>
  <c r="U870" i="6"/>
  <c r="V897" i="7"/>
  <c r="AE897" i="7" s="1"/>
  <c r="Y14" i="7"/>
  <c r="AH14" i="7" s="1"/>
  <c r="X88" i="7"/>
  <c r="AG88" i="7" s="1"/>
  <c r="X816" i="7"/>
  <c r="AG816" i="7" s="1"/>
  <c r="W9" i="7"/>
  <c r="AF9" i="7" s="1"/>
  <c r="X517" i="7"/>
  <c r="AG517" i="7" s="1"/>
  <c r="X220" i="7"/>
  <c r="V123" i="7"/>
  <c r="AE123" i="7" s="1"/>
  <c r="U229" i="7"/>
  <c r="U232" i="7"/>
  <c r="V481" i="7"/>
  <c r="AE481" i="7" s="1"/>
  <c r="X70" i="7"/>
  <c r="AG70" i="7" s="1"/>
  <c r="X243" i="7"/>
  <c r="AG243" i="7" s="1"/>
  <c r="V158" i="6"/>
  <c r="U13" i="7"/>
  <c r="AD13" i="7" s="1"/>
  <c r="W161" i="7"/>
  <c r="AF161" i="7" s="1"/>
  <c r="X516" i="7"/>
  <c r="AG516" i="7" s="1"/>
  <c r="U836" i="6"/>
  <c r="U412" i="7"/>
  <c r="AD412" i="7" s="1"/>
  <c r="X515" i="7"/>
  <c r="AG515" i="7" s="1"/>
  <c r="V186" i="7"/>
  <c r="AE186" i="7" s="1"/>
  <c r="W477" i="7"/>
  <c r="AF477" i="7" s="1"/>
  <c r="V832" i="7"/>
  <c r="AE832" i="7" s="1"/>
  <c r="X519" i="7"/>
  <c r="AG519" i="7" s="1"/>
  <c r="Y632" i="7"/>
  <c r="AH632" i="7" s="1"/>
  <c r="Y142" i="7"/>
  <c r="AH142" i="7" s="1"/>
  <c r="U185" i="7"/>
  <c r="AD185" i="7" s="1"/>
  <c r="V64" i="7"/>
  <c r="AE64" i="7" s="1"/>
  <c r="X434" i="7"/>
  <c r="AG434" i="7" s="1"/>
  <c r="X307" i="7"/>
  <c r="AG307" i="7" s="1"/>
  <c r="Y639" i="7"/>
  <c r="AH639" i="7" s="1"/>
  <c r="W512" i="7"/>
  <c r="AF512" i="7" s="1"/>
  <c r="X14" i="7"/>
  <c r="AG14" i="7" s="1"/>
  <c r="X620" i="7"/>
  <c r="AG620" i="7" s="1"/>
  <c r="W841" i="7"/>
  <c r="AF841" i="7" s="1"/>
  <c r="W454" i="7"/>
  <c r="AF454" i="7" s="1"/>
  <c r="W156" i="7"/>
  <c r="AF156" i="7" s="1"/>
  <c r="U666" i="7"/>
  <c r="AD666" i="7" s="1"/>
  <c r="Y88" i="7"/>
  <c r="AH88" i="7" s="1"/>
  <c r="X949" i="7"/>
  <c r="AG949" i="7" s="1"/>
  <c r="Y55" i="7"/>
  <c r="AH55" i="7" s="1"/>
  <c r="U836" i="7"/>
  <c r="AD836" i="7" s="1"/>
  <c r="W782" i="7"/>
  <c r="AF782" i="7" s="1"/>
  <c r="W249" i="7"/>
  <c r="AF249" i="7" s="1"/>
  <c r="W628" i="7"/>
  <c r="AF628" i="7" s="1"/>
  <c r="Y448" i="7"/>
  <c r="AH448" i="7" s="1"/>
  <c r="U113" i="7"/>
  <c r="AD113" i="7" s="1"/>
  <c r="U606" i="7"/>
  <c r="AD606" i="7" s="1"/>
  <c r="W955" i="7"/>
  <c r="AF955" i="7" s="1"/>
  <c r="X641" i="7"/>
  <c r="AG641" i="7" s="1"/>
  <c r="U181" i="7"/>
  <c r="Y228" i="7"/>
  <c r="X387" i="7"/>
  <c r="AG387" i="7" s="1"/>
  <c r="U167" i="7"/>
  <c r="AD167" i="7" s="1"/>
  <c r="Y366" i="7"/>
  <c r="AH366" i="7" s="1"/>
  <c r="U3" i="7"/>
  <c r="AD3" i="7" s="1"/>
  <c r="U454" i="7"/>
  <c r="AD454" i="7" s="1"/>
  <c r="U835" i="7"/>
  <c r="AD835" i="7" s="1"/>
  <c r="U138" i="7"/>
  <c r="AD138" i="7" s="1"/>
  <c r="Y899" i="7"/>
  <c r="AH899" i="7" s="1"/>
  <c r="U957" i="7"/>
  <c r="AD957" i="7" s="1"/>
  <c r="U363" i="7"/>
  <c r="AD363" i="7" s="1"/>
  <c r="X22" i="7"/>
  <c r="AG22" i="7" s="1"/>
  <c r="X347" i="7"/>
  <c r="AG347" i="7" s="1"/>
  <c r="W506" i="7"/>
  <c r="AF506" i="7" s="1"/>
  <c r="Y420" i="7"/>
  <c r="AH420" i="7" s="1"/>
  <c r="X373" i="7"/>
  <c r="AG373" i="7" s="1"/>
  <c r="W723" i="7"/>
  <c r="AF723" i="7" s="1"/>
  <c r="U258" i="7"/>
  <c r="AD258" i="7" s="1"/>
  <c r="U218" i="7"/>
  <c r="X701" i="7"/>
  <c r="AG701" i="7" s="1"/>
  <c r="Y81" i="7"/>
  <c r="AH81" i="7" s="1"/>
  <c r="Y897" i="7"/>
  <c r="AH897" i="7" s="1"/>
  <c r="U292" i="7"/>
  <c r="AD292" i="7" s="1"/>
  <c r="V72" i="7"/>
  <c r="AE72" i="7" s="1"/>
  <c r="X810" i="7"/>
  <c r="AG810" i="7" s="1"/>
  <c r="X880" i="7"/>
  <c r="AG880" i="7" s="1"/>
  <c r="V834" i="7"/>
  <c r="AE834" i="7" s="1"/>
  <c r="Y468" i="7"/>
  <c r="AH468" i="7" s="1"/>
  <c r="V902" i="7"/>
  <c r="AE902" i="7" s="1"/>
  <c r="W173" i="7"/>
  <c r="AF173" i="7" s="1"/>
  <c r="X537" i="7"/>
  <c r="AG537" i="7" s="1"/>
  <c r="X123" i="7"/>
  <c r="AG123" i="7" s="1"/>
  <c r="Y961" i="7"/>
  <c r="AH961" i="7" s="1"/>
  <c r="U128" i="6"/>
  <c r="Y971" i="7"/>
  <c r="AH971" i="7" s="1"/>
  <c r="X581" i="7"/>
  <c r="AG581" i="7" s="1"/>
  <c r="Y402" i="7"/>
  <c r="AH402" i="7" s="1"/>
  <c r="U918" i="6"/>
  <c r="V738" i="7"/>
  <c r="AE738" i="7" s="1"/>
  <c r="U140" i="7"/>
  <c r="AD140" i="7" s="1"/>
  <c r="X916" i="7"/>
  <c r="AG916" i="7" s="1"/>
  <c r="U123" i="7"/>
  <c r="AD123" i="7" s="1"/>
  <c r="U128" i="7"/>
  <c r="AD128" i="7" s="1"/>
  <c r="Y927" i="6"/>
  <c r="W227" i="7"/>
  <c r="W372" i="7"/>
  <c r="AF372" i="7" s="1"/>
  <c r="U764" i="7"/>
  <c r="AD764" i="7" s="1"/>
  <c r="W947" i="7"/>
  <c r="AF947" i="7" s="1"/>
  <c r="X433" i="7"/>
  <c r="AG433" i="7" s="1"/>
  <c r="Y298" i="7"/>
  <c r="AH298" i="7" s="1"/>
  <c r="V213" i="7"/>
  <c r="W703" i="7"/>
  <c r="AF703" i="7" s="1"/>
  <c r="X650" i="7"/>
  <c r="AG650" i="7" s="1"/>
  <c r="X420" i="7"/>
  <c r="AG420" i="7" s="1"/>
  <c r="X646" i="7"/>
  <c r="AG646" i="7" s="1"/>
  <c r="Y848" i="7"/>
  <c r="AH848" i="7" s="1"/>
  <c r="X187" i="7"/>
  <c r="AG187" i="7" s="1"/>
  <c r="Y449" i="7"/>
  <c r="AH449" i="7" s="1"/>
  <c r="Y873" i="7"/>
  <c r="AH873" i="7" s="1"/>
  <c r="U875" i="7"/>
  <c r="AD875" i="7" s="1"/>
  <c r="W626" i="7"/>
  <c r="AF626" i="7" s="1"/>
  <c r="W352" i="7"/>
  <c r="AF352" i="7" s="1"/>
  <c r="X963" i="7"/>
  <c r="AG963" i="7" s="1"/>
  <c r="Y853" i="7"/>
  <c r="AH853" i="7" s="1"/>
  <c r="Y573" i="7"/>
  <c r="AH573" i="7" s="1"/>
  <c r="W515" i="7"/>
  <c r="AF515" i="7" s="1"/>
  <c r="X720" i="7"/>
  <c r="AG720" i="7" s="1"/>
  <c r="V187" i="7"/>
  <c r="AE187" i="7" s="1"/>
  <c r="V957" i="7"/>
  <c r="AE957" i="7" s="1"/>
  <c r="W226" i="7"/>
  <c r="U960" i="7"/>
  <c r="AD960" i="7" s="1"/>
  <c r="W412" i="7"/>
  <c r="AF412" i="7" s="1"/>
  <c r="Y602" i="7"/>
  <c r="AH602" i="7" s="1"/>
  <c r="X513" i="6"/>
  <c r="Y621" i="7"/>
  <c r="AH621" i="7" s="1"/>
  <c r="V910" i="7"/>
  <c r="AE910" i="7" s="1"/>
  <c r="X64" i="7"/>
  <c r="AG64" i="7" s="1"/>
  <c r="U323" i="7"/>
  <c r="AD323" i="7" s="1"/>
  <c r="U848" i="7"/>
  <c r="AD848" i="7" s="1"/>
  <c r="W276" i="7"/>
  <c r="AF276" i="7" s="1"/>
  <c r="U890" i="7"/>
  <c r="AD890" i="7" s="1"/>
  <c r="Y6" i="7"/>
  <c r="AH6" i="7" s="1"/>
  <c r="V88" i="7"/>
  <c r="AE88" i="7" s="1"/>
  <c r="V567" i="7"/>
  <c r="AE567" i="7" s="1"/>
  <c r="V56" i="7"/>
  <c r="AE56" i="7" s="1"/>
  <c r="U55" i="7"/>
  <c r="AD55" i="7" s="1"/>
  <c r="U129" i="7"/>
  <c r="AD129" i="7" s="1"/>
  <c r="W408" i="6"/>
  <c r="W55" i="7"/>
  <c r="AF55" i="7" s="1"/>
  <c r="W228" i="7"/>
  <c r="Y234" i="7"/>
  <c r="V332" i="7"/>
  <c r="AE332" i="7" s="1"/>
  <c r="U224" i="7"/>
  <c r="Y70" i="7"/>
  <c r="AH70" i="7" s="1"/>
  <c r="V442" i="7"/>
  <c r="AE442" i="7" s="1"/>
  <c r="X724" i="7"/>
  <c r="AG724" i="7" s="1"/>
  <c r="Y477" i="7"/>
  <c r="AH477" i="7" s="1"/>
  <c r="X601" i="7"/>
  <c r="AG601" i="7" s="1"/>
  <c r="Y615" i="7"/>
  <c r="U921" i="7"/>
  <c r="AD921" i="7" s="1"/>
  <c r="W883" i="7"/>
  <c r="AF883" i="7" s="1"/>
  <c r="U66" i="7"/>
  <c r="AD66" i="7" s="1"/>
  <c r="X415" i="7"/>
  <c r="AG415" i="7" s="1"/>
  <c r="V820" i="7"/>
  <c r="AE820" i="7" s="1"/>
  <c r="X820" i="7"/>
  <c r="AG820" i="7" s="1"/>
  <c r="V566" i="7"/>
  <c r="AE566" i="7" s="1"/>
  <c r="Y909" i="7"/>
  <c r="AH909" i="7" s="1"/>
  <c r="X128" i="7"/>
  <c r="AG128" i="7" s="1"/>
  <c r="U20" i="7"/>
  <c r="AD20" i="7" s="1"/>
  <c r="W948" i="7"/>
  <c r="AF948" i="7" s="1"/>
  <c r="W27" i="7"/>
  <c r="AF27" i="7" s="1"/>
  <c r="X617" i="7"/>
  <c r="AG617" i="7" s="1"/>
  <c r="U563" i="7"/>
  <c r="AD563" i="7" s="1"/>
  <c r="V798" i="7"/>
  <c r="AE798" i="7" s="1"/>
  <c r="V884" i="7"/>
  <c r="AE884" i="7" s="1"/>
  <c r="Y782" i="7"/>
  <c r="AH782" i="7" s="1"/>
  <c r="Y239" i="7"/>
  <c r="AH239" i="7" s="1"/>
  <c r="W347" i="7"/>
  <c r="AF347" i="7" s="1"/>
  <c r="W825" i="7"/>
  <c r="AF825" i="7" s="1"/>
  <c r="X3" i="7"/>
  <c r="AG3" i="7" s="1"/>
  <c r="V695" i="7"/>
  <c r="AE695" i="7" s="1"/>
  <c r="Y219" i="7"/>
  <c r="Y906" i="7"/>
  <c r="AH906" i="7" s="1"/>
  <c r="Y611" i="7"/>
  <c r="AH611" i="7" s="1"/>
  <c r="X950" i="7"/>
  <c r="AG950" i="7" s="1"/>
  <c r="U657" i="7"/>
  <c r="AD657" i="7" s="1"/>
  <c r="X234" i="7"/>
  <c r="W430" i="7"/>
  <c r="AF430" i="7" s="1"/>
  <c r="X602" i="7"/>
  <c r="AG602" i="7" s="1"/>
  <c r="X782" i="7"/>
  <c r="AG782" i="7" s="1"/>
  <c r="X363" i="7"/>
  <c r="AG363" i="7" s="1"/>
  <c r="X831" i="7"/>
  <c r="AG831" i="7" s="1"/>
  <c r="X403" i="7"/>
  <c r="AG403" i="7" s="1"/>
  <c r="W466" i="7"/>
  <c r="AF466" i="7" s="1"/>
  <c r="U430" i="7"/>
  <c r="AD430" i="7" s="1"/>
  <c r="V703" i="7"/>
  <c r="AE703" i="7" s="1"/>
  <c r="W542" i="7"/>
  <c r="AF542" i="7" s="1"/>
  <c r="X236" i="7"/>
  <c r="Y524" i="7"/>
  <c r="AH524" i="7" s="1"/>
  <c r="V166" i="7"/>
  <c r="AE166" i="7" s="1"/>
  <c r="X249" i="7"/>
  <c r="AG249" i="7" s="1"/>
  <c r="Y919" i="7"/>
  <c r="AH919" i="7" s="1"/>
  <c r="U564" i="7"/>
  <c r="AD564" i="7" s="1"/>
  <c r="X776" i="7"/>
  <c r="AG776" i="7" s="1"/>
  <c r="U521" i="7"/>
  <c r="AD521" i="7" s="1"/>
  <c r="V177" i="7"/>
  <c r="X625" i="7"/>
  <c r="AG625" i="7" s="1"/>
  <c r="V315" i="7"/>
  <c r="AE315" i="7" s="1"/>
  <c r="W10" i="7"/>
  <c r="AF10" i="7" s="1"/>
  <c r="V190" i="7"/>
  <c r="AE190" i="7" s="1"/>
  <c r="V685" i="7"/>
  <c r="AE685" i="7" s="1"/>
  <c r="W803" i="7"/>
  <c r="AF803" i="7" s="1"/>
  <c r="Y856" i="7"/>
  <c r="AH856" i="7" s="1"/>
  <c r="Y619" i="7"/>
  <c r="AH619" i="7" s="1"/>
  <c r="W569" i="7"/>
  <c r="AF569" i="7" s="1"/>
  <c r="X547" i="7"/>
  <c r="AG547" i="7" s="1"/>
  <c r="V751" i="7"/>
  <c r="AE751" i="7" s="1"/>
  <c r="U567" i="7"/>
  <c r="AD567" i="7" s="1"/>
  <c r="U506" i="7"/>
  <c r="AD506" i="7" s="1"/>
  <c r="W625" i="7"/>
  <c r="AF625" i="7" s="1"/>
  <c r="V451" i="7"/>
  <c r="AE451" i="7" s="1"/>
  <c r="U841" i="7"/>
  <c r="AD841" i="7" s="1"/>
  <c r="X454" i="7"/>
  <c r="AG454" i="7" s="1"/>
  <c r="W258" i="7"/>
  <c r="AF258" i="7" s="1"/>
  <c r="X932" i="7"/>
  <c r="AG932" i="7" s="1"/>
  <c r="X99" i="7"/>
  <c r="AG99" i="7" s="1"/>
  <c r="W194" i="7"/>
  <c r="AF194" i="7" s="1"/>
  <c r="X829" i="7"/>
  <c r="AG829" i="7" s="1"/>
  <c r="Y231" i="7"/>
  <c r="W240" i="7"/>
  <c r="AF240" i="7" s="1"/>
  <c r="V612" i="7"/>
  <c r="AE612" i="7" s="1"/>
  <c r="Y894" i="7"/>
  <c r="AH894" i="7" s="1"/>
  <c r="V468" i="7"/>
  <c r="AE468" i="7" s="1"/>
  <c r="Y657" i="7"/>
  <c r="AH657" i="7" s="1"/>
  <c r="V23" i="7"/>
  <c r="AE23" i="7" s="1"/>
  <c r="X429" i="7"/>
  <c r="AG429" i="7" s="1"/>
  <c r="Y604" i="7"/>
  <c r="AH604" i="7" s="1"/>
  <c r="W151" i="7"/>
  <c r="AF151" i="7" s="1"/>
  <c r="W331" i="7"/>
  <c r="AF331" i="7" s="1"/>
  <c r="V156" i="7"/>
  <c r="AE156" i="7" s="1"/>
  <c r="W934" i="7"/>
  <c r="AF934" i="7" s="1"/>
  <c r="Y939" i="7"/>
  <c r="AH939" i="7" s="1"/>
  <c r="V161" i="7"/>
  <c r="AE161" i="7" s="1"/>
  <c r="W390" i="7"/>
  <c r="AF390" i="7" s="1"/>
  <c r="U304" i="7"/>
  <c r="AD304" i="7" s="1"/>
  <c r="W399" i="7"/>
  <c r="AF399" i="7" s="1"/>
  <c r="X636" i="7"/>
  <c r="AG636" i="7" s="1"/>
  <c r="Y62" i="7"/>
  <c r="AH62" i="7" s="1"/>
  <c r="W257" i="7"/>
  <c r="U68" i="7"/>
  <c r="AD68" i="7" s="1"/>
  <c r="U727" i="7"/>
  <c r="AD727" i="7" s="1"/>
  <c r="U2" i="7"/>
  <c r="AD2" i="7" s="1"/>
  <c r="U522" i="7"/>
  <c r="AD522" i="7" s="1"/>
  <c r="Y537" i="7"/>
  <c r="AH537" i="7" s="1"/>
  <c r="U971" i="7"/>
  <c r="AD971" i="7" s="1"/>
  <c r="Y582" i="7"/>
  <c r="AH582" i="7" s="1"/>
  <c r="W807" i="7"/>
  <c r="AF807" i="7" s="1"/>
  <c r="V559" i="7"/>
  <c r="AE559" i="7" s="1"/>
  <c r="U656" i="7"/>
  <c r="AD656" i="7" s="1"/>
  <c r="U236" i="7"/>
  <c r="U812" i="7"/>
  <c r="AD812" i="7" s="1"/>
  <c r="W961" i="7"/>
  <c r="AF961" i="7" s="1"/>
  <c r="W709" i="7"/>
  <c r="AF709" i="7" s="1"/>
  <c r="V419" i="7"/>
  <c r="AE419" i="7" s="1"/>
  <c r="V60" i="7"/>
  <c r="AE60" i="7" s="1"/>
  <c r="V601" i="7"/>
  <c r="AE601" i="7" s="1"/>
  <c r="W243" i="7"/>
  <c r="AF243" i="7" s="1"/>
  <c r="W659" i="7"/>
  <c r="AF659" i="7" s="1"/>
  <c r="V514" i="7"/>
  <c r="AE514" i="7" s="1"/>
  <c r="W90" i="7"/>
  <c r="AF90" i="7" s="1"/>
  <c r="Y788" i="7"/>
  <c r="AH788" i="7" s="1"/>
  <c r="W873" i="7"/>
  <c r="AF873" i="7" s="1"/>
  <c r="Y174" i="7"/>
  <c r="Y901" i="7"/>
  <c r="AH901" i="7" s="1"/>
  <c r="U252" i="7"/>
  <c r="AD252" i="7" s="1"/>
  <c r="X934" i="7"/>
  <c r="AG934" i="7" s="1"/>
  <c r="X374" i="7"/>
  <c r="AG374" i="7" s="1"/>
  <c r="V384" i="7"/>
  <c r="AE384" i="7" s="1"/>
  <c r="Y944" i="7"/>
  <c r="AH944" i="7" s="1"/>
  <c r="W15" i="7"/>
  <c r="AF15" i="7" s="1"/>
  <c r="W579" i="7"/>
  <c r="AF579" i="7" s="1"/>
  <c r="W592" i="7"/>
  <c r="AF592" i="7" s="1"/>
  <c r="X90" i="7"/>
  <c r="AG90" i="7" s="1"/>
  <c r="W548" i="7"/>
  <c r="AF548" i="7" s="1"/>
  <c r="U695" i="7"/>
  <c r="AD695" i="7" s="1"/>
  <c r="Y833" i="7"/>
  <c r="AH833" i="7" s="1"/>
  <c r="V803" i="7"/>
  <c r="AE803" i="7" s="1"/>
  <c r="W711" i="7"/>
  <c r="AF711" i="7" s="1"/>
  <c r="W24" i="7"/>
  <c r="AF24" i="7" s="1"/>
  <c r="U373" i="7"/>
  <c r="AD373" i="7" s="1"/>
  <c r="U788" i="7"/>
  <c r="AD788" i="7" s="1"/>
  <c r="W66" i="7"/>
  <c r="AF66" i="7" s="1"/>
  <c r="V921" i="7"/>
  <c r="AE921" i="7" s="1"/>
  <c r="U569" i="7"/>
  <c r="AD569" i="7" s="1"/>
  <c r="Y969" i="7"/>
  <c r="AH969" i="7" s="1"/>
  <c r="U362" i="7"/>
  <c r="AD362" i="7" s="1"/>
  <c r="V364" i="7"/>
  <c r="AE364" i="7" s="1"/>
  <c r="X833" i="7"/>
  <c r="AG833" i="7" s="1"/>
  <c r="X109" i="7"/>
  <c r="AG109" i="7" s="1"/>
  <c r="V950" i="7"/>
  <c r="AE950" i="7" s="1"/>
  <c r="Y186" i="7"/>
  <c r="AH186" i="7" s="1"/>
  <c r="Y974" i="7"/>
  <c r="AH974" i="7" s="1"/>
  <c r="V675" i="7"/>
  <c r="AE675" i="7" s="1"/>
  <c r="U684" i="7"/>
  <c r="AD684" i="7" s="1"/>
  <c r="X168" i="7"/>
  <c r="AG168" i="7" s="1"/>
  <c r="V506" i="7"/>
  <c r="AE506" i="7" s="1"/>
  <c r="Y581" i="7"/>
  <c r="AH581" i="7" s="1"/>
  <c r="W592" i="6"/>
  <c r="V250" i="7"/>
  <c r="AE250" i="7" s="1"/>
  <c r="Y676" i="7"/>
  <c r="AH676" i="7" s="1"/>
  <c r="Y151" i="7"/>
  <c r="AH151" i="7" s="1"/>
  <c r="Y914" i="7"/>
  <c r="AH914" i="7" s="1"/>
  <c r="Y727" i="7"/>
  <c r="AH727" i="7" s="1"/>
  <c r="X182" i="7"/>
  <c r="AG182" i="7" s="1"/>
  <c r="Y751" i="7"/>
  <c r="AH751" i="7" s="1"/>
  <c r="V230" i="7"/>
  <c r="V825" i="7"/>
  <c r="AE825" i="7" s="1"/>
  <c r="Y562" i="7"/>
  <c r="AH562" i="7" s="1"/>
  <c r="X897" i="7"/>
  <c r="AG897" i="7" s="1"/>
  <c r="U241" i="7"/>
  <c r="AD241" i="7" s="1"/>
  <c r="W184" i="7"/>
  <c r="AF184" i="7" s="1"/>
  <c r="W761" i="6"/>
  <c r="U156" i="7"/>
  <c r="AD156" i="7" s="1"/>
  <c r="V850" i="7"/>
  <c r="AE850" i="7" s="1"/>
  <c r="W389" i="7"/>
  <c r="AF389" i="7" s="1"/>
  <c r="U811" i="7"/>
  <c r="AD811" i="7" s="1"/>
  <c r="X610" i="7"/>
  <c r="AG610" i="7" s="1"/>
  <c r="X887" i="7"/>
  <c r="AG887" i="7" s="1"/>
  <c r="X50" i="7"/>
  <c r="AG50" i="7" s="1"/>
  <c r="Y937" i="7"/>
  <c r="AH937" i="7" s="1"/>
  <c r="V252" i="7"/>
  <c r="AE252" i="7" s="1"/>
  <c r="Y220" i="7"/>
  <c r="U525" i="7"/>
  <c r="AD525" i="7" s="1"/>
  <c r="V833" i="7"/>
  <c r="AE833" i="7" s="1"/>
  <c r="X113" i="7"/>
  <c r="AG113" i="7" s="1"/>
  <c r="X848" i="7"/>
  <c r="AG848" i="7" s="1"/>
  <c r="X759" i="7"/>
  <c r="AG759" i="7" s="1"/>
  <c r="W692" i="7"/>
  <c r="AF692" i="7" s="1"/>
  <c r="W224" i="7"/>
  <c r="Y458" i="7"/>
  <c r="AH458" i="7" s="1"/>
  <c r="X669" i="7"/>
  <c r="AG669" i="7" s="1"/>
  <c r="X217" i="7"/>
  <c r="U562" i="7"/>
  <c r="AD562" i="7" s="1"/>
  <c r="V420" i="7"/>
  <c r="AE420" i="7" s="1"/>
  <c r="W738" i="7"/>
  <c r="AF738" i="7" s="1"/>
  <c r="X240" i="7"/>
  <c r="AG240" i="7" s="1"/>
  <c r="W880" i="7"/>
  <c r="AF880" i="7" s="1"/>
  <c r="V249" i="7"/>
  <c r="AE249" i="7" s="1"/>
  <c r="W722" i="7"/>
  <c r="AF722" i="7" s="1"/>
  <c r="W138" i="7"/>
  <c r="AF138" i="7" s="1"/>
  <c r="W798" i="7"/>
  <c r="AF798" i="7" s="1"/>
  <c r="Y213" i="6"/>
  <c r="X657" i="6"/>
  <c r="V296" i="7"/>
  <c r="AE296" i="7" s="1"/>
  <c r="W959" i="7"/>
  <c r="AF959" i="7" s="1"/>
  <c r="W301" i="7"/>
  <c r="AF301" i="7" s="1"/>
  <c r="Y243" i="7"/>
  <c r="AH243" i="7" s="1"/>
  <c r="U618" i="7"/>
  <c r="AD618" i="7" s="1"/>
  <c r="U645" i="7"/>
  <c r="AD645" i="7" s="1"/>
  <c r="U247" i="7"/>
  <c r="AD247" i="7" s="1"/>
  <c r="V413" i="7"/>
  <c r="AE413" i="7" s="1"/>
  <c r="W937" i="7"/>
  <c r="AF937" i="7" s="1"/>
  <c r="V366" i="7"/>
  <c r="AE366" i="7" s="1"/>
  <c r="W667" i="6"/>
  <c r="X746" i="7"/>
  <c r="AG746" i="7" s="1"/>
  <c r="V223" i="7"/>
  <c r="V829" i="7"/>
  <c r="AE829" i="7" s="1"/>
  <c r="W508" i="7"/>
  <c r="AF508" i="7" s="1"/>
  <c r="W622" i="7"/>
  <c r="AF622" i="7" s="1"/>
  <c r="V454" i="7"/>
  <c r="AE454" i="7" s="1"/>
  <c r="Y745" i="7"/>
  <c r="AH745" i="7" s="1"/>
  <c r="Y569" i="7"/>
  <c r="AH569" i="7" s="1"/>
  <c r="X957" i="7"/>
  <c r="AG957" i="7" s="1"/>
  <c r="X44" i="7"/>
  <c r="AG44" i="7" s="1"/>
  <c r="U81" i="7"/>
  <c r="AD81" i="7" s="1"/>
  <c r="Y50" i="7"/>
  <c r="AH50" i="7" s="1"/>
  <c r="W895" i="7"/>
  <c r="AF895" i="7" s="1"/>
  <c r="X626" i="7"/>
  <c r="AG626" i="7" s="1"/>
  <c r="Y601" i="7"/>
  <c r="AH601" i="7" s="1"/>
  <c r="Y547" i="6"/>
  <c r="X51" i="7"/>
  <c r="AG51" i="7" s="1"/>
  <c r="W767" i="7"/>
  <c r="AF767" i="7" s="1"/>
  <c r="W102" i="7"/>
  <c r="AF102" i="7" s="1"/>
  <c r="V628" i="6"/>
  <c r="U519" i="7"/>
  <c r="AD519" i="7" s="1"/>
  <c r="X126" i="7"/>
  <c r="AG126" i="7" s="1"/>
  <c r="Y11" i="7"/>
  <c r="X592" i="7"/>
  <c r="AG592" i="7" s="1"/>
  <c r="U963" i="7"/>
  <c r="AD963" i="7" s="1"/>
  <c r="V535" i="7"/>
  <c r="AE535" i="7" s="1"/>
  <c r="U257" i="7"/>
  <c r="U184" i="7"/>
  <c r="AD184" i="7" s="1"/>
  <c r="U331" i="7"/>
  <c r="AD331" i="7" s="1"/>
  <c r="X805" i="6"/>
  <c r="V854" i="7"/>
  <c r="AE854" i="7" s="1"/>
  <c r="V194" i="7"/>
  <c r="AE194" i="7" s="1"/>
  <c r="U719" i="7"/>
  <c r="AD719" i="7" s="1"/>
  <c r="X563" i="7"/>
  <c r="AG563" i="7" s="1"/>
  <c r="W973" i="7"/>
  <c r="AF973" i="7" s="1"/>
  <c r="X612" i="7"/>
  <c r="AG612" i="7" s="1"/>
  <c r="U832" i="7"/>
  <c r="AD832" i="7" s="1"/>
  <c r="W800" i="7"/>
  <c r="AF800" i="7" s="1"/>
  <c r="X761" i="7"/>
  <c r="AG761" i="7" s="1"/>
  <c r="V810" i="7"/>
  <c r="AE810" i="7" s="1"/>
  <c r="W25" i="7"/>
  <c r="AF25" i="7" s="1"/>
  <c r="U718" i="7"/>
  <c r="AD718" i="7" s="1"/>
  <c r="Y916" i="7"/>
  <c r="AH916" i="7" s="1"/>
  <c r="V695" i="6"/>
  <c r="X654" i="7"/>
  <c r="AG654" i="7" s="1"/>
  <c r="U641" i="7"/>
  <c r="AD641" i="7" s="1"/>
  <c r="V722" i="7"/>
  <c r="AE722" i="7" s="1"/>
  <c r="X219" i="7"/>
  <c r="W831" i="7"/>
  <c r="AF831" i="7" s="1"/>
  <c r="Y384" i="7"/>
  <c r="AH384" i="7" s="1"/>
  <c r="Y900" i="7"/>
  <c r="AH900" i="7" s="1"/>
  <c r="X301" i="7"/>
  <c r="AG301" i="7" s="1"/>
  <c r="V645" i="7"/>
  <c r="AE645" i="7" s="1"/>
  <c r="Y194" i="7"/>
  <c r="AH194" i="7" s="1"/>
  <c r="X583" i="7"/>
  <c r="AG583" i="7" s="1"/>
  <c r="V239" i="7"/>
  <c r="AE239" i="7" s="1"/>
  <c r="Y372" i="7"/>
  <c r="AH372" i="7" s="1"/>
  <c r="V295" i="7"/>
  <c r="AE295" i="7" s="1"/>
  <c r="W620" i="7"/>
  <c r="AF620" i="7" s="1"/>
  <c r="Y415" i="7"/>
  <c r="AH415" i="7" s="1"/>
  <c r="U935" i="7"/>
  <c r="AD935" i="7" s="1"/>
  <c r="V682" i="7"/>
  <c r="AE682" i="7" s="1"/>
  <c r="U190" i="7"/>
  <c r="AD190" i="7" s="1"/>
  <c r="U895" i="7"/>
  <c r="AD895" i="7" s="1"/>
  <c r="W155" i="7"/>
  <c r="AF155" i="7" s="1"/>
  <c r="U453" i="7"/>
  <c r="AD453" i="7" s="1"/>
  <c r="U723" i="7"/>
  <c r="AD723" i="7" s="1"/>
  <c r="U89" i="7"/>
  <c r="AD89" i="7" s="1"/>
  <c r="U855" i="7"/>
  <c r="AD855" i="7" s="1"/>
  <c r="X106" i="7"/>
  <c r="AG106" i="7" s="1"/>
  <c r="V112" i="7"/>
  <c r="AE112" i="7" s="1"/>
  <c r="X216" i="7"/>
  <c r="U131" i="7"/>
  <c r="AD131" i="7" s="1"/>
  <c r="U416" i="7"/>
  <c r="AD416" i="7" s="1"/>
  <c r="V548" i="7"/>
  <c r="AE548" i="7" s="1"/>
  <c r="V362" i="7"/>
  <c r="AE362" i="7" s="1"/>
  <c r="Y60" i="7"/>
  <c r="AH60" i="7" s="1"/>
  <c r="W295" i="7"/>
  <c r="AF295" i="7" s="1"/>
  <c r="W547" i="7"/>
  <c r="AF547" i="7" s="1"/>
  <c r="W101" i="7"/>
  <c r="AF101" i="7" s="1"/>
  <c r="U578" i="7"/>
  <c r="AD578" i="7" s="1"/>
  <c r="W4" i="7"/>
  <c r="AF4" i="7" s="1"/>
  <c r="U803" i="7"/>
  <c r="AD803" i="7" s="1"/>
  <c r="V428" i="7"/>
  <c r="AE428" i="7" s="1"/>
  <c r="Y817" i="7"/>
  <c r="AH817" i="7" s="1"/>
  <c r="U177" i="7"/>
  <c r="U250" i="7"/>
  <c r="AD250" i="7" s="1"/>
  <c r="U274" i="7"/>
  <c r="AD274" i="7" s="1"/>
  <c r="W152" i="7"/>
  <c r="W787" i="7"/>
  <c r="AF787" i="7" s="1"/>
  <c r="V948" i="7"/>
  <c r="AE948" i="7" s="1"/>
  <c r="U579" i="7"/>
  <c r="AD579" i="7" s="1"/>
  <c r="X818" i="7"/>
  <c r="AG818" i="7" s="1"/>
  <c r="U513" i="7"/>
  <c r="AD513" i="7" s="1"/>
  <c r="V917" i="7"/>
  <c r="AE917" i="7" s="1"/>
  <c r="Y609" i="7"/>
  <c r="AH609" i="7" s="1"/>
  <c r="V66" i="7"/>
  <c r="AE66" i="7" s="1"/>
  <c r="X767" i="7"/>
  <c r="AG767" i="7" s="1"/>
  <c r="V101" i="7"/>
  <c r="AE101" i="7" s="1"/>
  <c r="W419" i="7"/>
  <c r="AF419" i="7" s="1"/>
  <c r="X218" i="7"/>
  <c r="V828" i="7"/>
  <c r="AE828" i="7" s="1"/>
  <c r="U347" i="7"/>
  <c r="AD347" i="7" s="1"/>
  <c r="Y65" i="7"/>
  <c r="AH65" i="7" s="1"/>
  <c r="V905" i="7"/>
  <c r="AE905" i="7" s="1"/>
  <c r="X604" i="7"/>
  <c r="AG604" i="7" s="1"/>
  <c r="Y64" i="7"/>
  <c r="AH64" i="7" s="1"/>
  <c r="V174" i="7"/>
  <c r="U152" i="7"/>
  <c r="V124" i="7"/>
  <c r="AE124" i="7" s="1"/>
  <c r="Y512" i="7"/>
  <c r="AH512" i="7" s="1"/>
  <c r="V126" i="7"/>
  <c r="AE126" i="7" s="1"/>
  <c r="Y563" i="7"/>
  <c r="AH563" i="7" s="1"/>
  <c r="X204" i="7"/>
  <c r="Y131" i="7"/>
  <c r="AH131" i="7" s="1"/>
  <c r="Y7" i="7"/>
  <c r="AH7" i="7" s="1"/>
  <c r="Y198" i="7"/>
  <c r="AH198" i="7" s="1"/>
  <c r="X548" i="7"/>
  <c r="AG548" i="7" s="1"/>
  <c r="Y558" i="7"/>
  <c r="AH558" i="7" s="1"/>
  <c r="X156" i="7"/>
  <c r="AG156" i="7" s="1"/>
  <c r="V605" i="7"/>
  <c r="AE605" i="7" s="1"/>
  <c r="Y185" i="7"/>
  <c r="AH185" i="7" s="1"/>
  <c r="U838" i="7"/>
  <c r="AD838" i="7" s="1"/>
  <c r="V182" i="7"/>
  <c r="AE182" i="7" s="1"/>
  <c r="Y787" i="7"/>
  <c r="AH787" i="7" s="1"/>
  <c r="U455" i="7"/>
  <c r="AD455" i="7" s="1"/>
  <c r="Y102" i="7"/>
  <c r="AH102" i="7" s="1"/>
  <c r="X406" i="7"/>
  <c r="AG406" i="7" s="1"/>
  <c r="V493" i="7"/>
  <c r="AE493" i="7" s="1"/>
  <c r="V661" i="7"/>
  <c r="W157" i="7"/>
  <c r="AF157" i="7" s="1"/>
  <c r="U922" i="7"/>
  <c r="AD922" i="7" s="1"/>
  <c r="W455" i="7"/>
  <c r="AF455" i="7" s="1"/>
  <c r="W616" i="7"/>
  <c r="AF616" i="7" s="1"/>
  <c r="Y835" i="7"/>
  <c r="AH835" i="7" s="1"/>
  <c r="V216" i="7"/>
  <c r="V933" i="7"/>
  <c r="AE933" i="7" s="1"/>
  <c r="V646" i="7"/>
  <c r="AE646" i="7" s="1"/>
  <c r="V129" i="7"/>
  <c r="AE129" i="7" s="1"/>
  <c r="V402" i="7"/>
  <c r="AE402" i="7" s="1"/>
  <c r="V233" i="7"/>
  <c r="Y926" i="7"/>
  <c r="AH926" i="7" s="1"/>
  <c r="W230" i="7"/>
  <c r="W935" i="7"/>
  <c r="AF935" i="7" s="1"/>
  <c r="U421" i="7"/>
  <c r="AD421" i="7" s="1"/>
  <c r="U655" i="7"/>
  <c r="AD655" i="7" s="1"/>
  <c r="W3" i="7"/>
  <c r="AF3" i="7" s="1"/>
  <c r="W695" i="7"/>
  <c r="AF695" i="7" s="1"/>
  <c r="V573" i="7"/>
  <c r="AE573" i="7" s="1"/>
  <c r="Y25" i="7"/>
  <c r="AH25" i="7" s="1"/>
  <c r="Y783" i="7"/>
  <c r="AH783" i="7" s="1"/>
  <c r="X141" i="7"/>
  <c r="AG141" i="7" s="1"/>
  <c r="U821" i="7"/>
  <c r="AD821" i="7" s="1"/>
  <c r="V152" i="7"/>
  <c r="W300" i="7"/>
  <c r="AF300" i="7" s="1"/>
  <c r="V804" i="7"/>
  <c r="AE804" i="7" s="1"/>
  <c r="X198" i="7"/>
  <c r="AG198" i="7" s="1"/>
  <c r="Y114" i="7"/>
  <c r="AH114" i="7" s="1"/>
  <c r="U609" i="7"/>
  <c r="AD609" i="7" s="1"/>
  <c r="V622" i="7"/>
  <c r="AE622" i="7" s="1"/>
  <c r="V293" i="7"/>
  <c r="AE293" i="7" s="1"/>
  <c r="X619" i="7"/>
  <c r="AG619" i="7" s="1"/>
  <c r="W70" i="7"/>
  <c r="AF70" i="7" s="1"/>
  <c r="U909" i="7"/>
  <c r="AD909" i="7" s="1"/>
  <c r="Y408" i="7"/>
  <c r="AH408" i="7" s="1"/>
  <c r="V276" i="7"/>
  <c r="AE276" i="7" s="1"/>
  <c r="W510" i="7"/>
  <c r="AF510" i="7" s="1"/>
  <c r="X582" i="7"/>
  <c r="AG582" i="7" s="1"/>
  <c r="V352" i="7"/>
  <c r="AE352" i="7" s="1"/>
  <c r="U19" i="7"/>
  <c r="AD19" i="7" s="1"/>
  <c r="X580" i="7"/>
  <c r="AG580" i="7" s="1"/>
  <c r="X239" i="7"/>
  <c r="AG239" i="7" s="1"/>
  <c r="Y8" i="7"/>
  <c r="AH8" i="7" s="1"/>
  <c r="Y479" i="7"/>
  <c r="AH479" i="7" s="1"/>
  <c r="W13" i="7"/>
  <c r="AF13" i="7" s="1"/>
  <c r="X521" i="7"/>
  <c r="AG521" i="7" s="1"/>
  <c r="U82" i="7"/>
  <c r="AD82" i="7" s="1"/>
  <c r="Y315" i="7"/>
  <c r="AH315" i="7" s="1"/>
  <c r="V54" i="7"/>
  <c r="AE54" i="7" s="1"/>
  <c r="Y627" i="7"/>
  <c r="AH627" i="7" s="1"/>
  <c r="U390" i="7"/>
  <c r="AD390" i="7" s="1"/>
  <c r="X677" i="7"/>
  <c r="AG677" i="7" s="1"/>
  <c r="U364" i="7"/>
  <c r="AD364" i="7" s="1"/>
  <c r="V291" i="7"/>
  <c r="AE291" i="7" s="1"/>
  <c r="X188" i="7"/>
  <c r="AG188" i="7" s="1"/>
  <c r="W879" i="7"/>
  <c r="AF879" i="7" s="1"/>
  <c r="U509" i="7"/>
  <c r="AD509" i="7" s="1"/>
  <c r="Y893" i="6"/>
  <c r="W903" i="7"/>
  <c r="AF903" i="7" s="1"/>
  <c r="X196" i="7"/>
  <c r="AG196" i="7" s="1"/>
  <c r="V52" i="7"/>
  <c r="AE52" i="7" s="1"/>
  <c r="W906" i="7"/>
  <c r="AF906" i="7" s="1"/>
  <c r="W177" i="7"/>
  <c r="Y508" i="7"/>
  <c r="AH508" i="7" s="1"/>
  <c r="U466" i="7"/>
  <c r="AD466" i="7" s="1"/>
  <c r="W720" i="7"/>
  <c r="AF720" i="7" s="1"/>
  <c r="V626" i="7"/>
  <c r="AE626" i="7" s="1"/>
  <c r="V721" i="7"/>
  <c r="AE721" i="7" s="1"/>
  <c r="X205" i="7"/>
  <c r="AG205" i="7" s="1"/>
  <c r="X920" i="7"/>
  <c r="AG920" i="7" s="1"/>
  <c r="X167" i="7"/>
  <c r="AG167" i="7" s="1"/>
  <c r="U124" i="7"/>
  <c r="AD124" i="7" s="1"/>
  <c r="V189" i="7"/>
  <c r="AE189" i="7" s="1"/>
  <c r="V221" i="6"/>
  <c r="U934" i="7"/>
  <c r="AD934" i="7" s="1"/>
  <c r="W507" i="7"/>
  <c r="AF507" i="7" s="1"/>
  <c r="U670" i="7"/>
  <c r="AD670" i="7" s="1"/>
  <c r="V373" i="7"/>
  <c r="AE373" i="7" s="1"/>
  <c r="X821" i="7"/>
  <c r="AG821" i="7" s="1"/>
  <c r="V509" i="7"/>
  <c r="AE509" i="7" s="1"/>
  <c r="Y671" i="7"/>
  <c r="AH671" i="7" s="1"/>
  <c r="X911" i="7"/>
  <c r="AG911" i="7" s="1"/>
  <c r="X352" i="7"/>
  <c r="AG352" i="7" s="1"/>
  <c r="U972" i="7"/>
  <c r="AD972" i="7" s="1"/>
  <c r="Y514" i="7"/>
  <c r="AH514" i="7" s="1"/>
  <c r="Y758" i="7"/>
  <c r="AH758" i="7" s="1"/>
  <c r="Y307" i="7"/>
  <c r="AH307" i="7" s="1"/>
  <c r="U915" i="6"/>
  <c r="X330" i="7"/>
  <c r="AG330" i="7" s="1"/>
  <c r="W482" i="7"/>
  <c r="AF482" i="7" s="1"/>
  <c r="W635" i="7"/>
  <c r="AF635" i="7" s="1"/>
  <c r="Y583" i="7"/>
  <c r="AH583" i="7" s="1"/>
  <c r="X559" i="7"/>
  <c r="AG559" i="7" s="1"/>
  <c r="W387" i="7"/>
  <c r="AF387" i="7" s="1"/>
  <c r="U619" i="7"/>
  <c r="AD619" i="7" s="1"/>
  <c r="W23" i="7"/>
  <c r="AF23" i="7" s="1"/>
  <c r="U813" i="7"/>
  <c r="AD813" i="7" s="1"/>
  <c r="U245" i="7"/>
  <c r="AD245" i="7" s="1"/>
  <c r="U182" i="7"/>
  <c r="AD182" i="7" s="1"/>
  <c r="X639" i="7"/>
  <c r="AG639" i="7" s="1"/>
  <c r="X475" i="7"/>
  <c r="AG475" i="7" s="1"/>
  <c r="W652" i="7"/>
  <c r="AF652" i="7" s="1"/>
  <c r="X315" i="7"/>
  <c r="AG315" i="7" s="1"/>
  <c r="U559" i="7"/>
  <c r="AD559" i="7" s="1"/>
  <c r="V7" i="7"/>
  <c r="AE7" i="7" s="1"/>
  <c r="V577" i="7"/>
  <c r="AE577" i="7" s="1"/>
  <c r="W745" i="7"/>
  <c r="AF745" i="7" s="1"/>
  <c r="X151" i="7"/>
  <c r="AG151" i="7" s="1"/>
  <c r="V227" i="7"/>
  <c r="X466" i="7"/>
  <c r="AG466" i="7" s="1"/>
  <c r="Y294" i="7"/>
  <c r="AH294" i="7" s="1"/>
  <c r="V900" i="7"/>
  <c r="AE900" i="7" s="1"/>
  <c r="V621" i="7"/>
  <c r="AE621" i="7" s="1"/>
  <c r="W556" i="7"/>
  <c r="AF556" i="7" s="1"/>
  <c r="V503" i="7"/>
  <c r="AE503" i="7" s="1"/>
  <c r="W407" i="7"/>
  <c r="AF407" i="7" s="1"/>
  <c r="W577" i="7"/>
  <c r="AF577" i="7" s="1"/>
  <c r="X24" i="7"/>
  <c r="AG24" i="7" s="1"/>
  <c r="X764" i="7"/>
  <c r="AG764" i="7" s="1"/>
  <c r="U807" i="7"/>
  <c r="AD807" i="7" s="1"/>
  <c r="X25" i="7"/>
  <c r="AG25" i="7" s="1"/>
  <c r="V859" i="7"/>
  <c r="AE859" i="7" s="1"/>
  <c r="V172" i="7"/>
  <c r="AE172" i="7" s="1"/>
  <c r="V671" i="7"/>
  <c r="AE671" i="7" s="1"/>
  <c r="V299" i="7"/>
  <c r="AE299" i="7" s="1"/>
  <c r="W522" i="7"/>
  <c r="AF522" i="7" s="1"/>
  <c r="X772" i="7"/>
  <c r="AG772" i="7" s="1"/>
  <c r="V895" i="7"/>
  <c r="AE895" i="7" s="1"/>
  <c r="Y422" i="7"/>
  <c r="AH422" i="7" s="1"/>
  <c r="Y44" i="7"/>
  <c r="AH44" i="7" s="1"/>
  <c r="V926" i="7"/>
  <c r="AE926" i="7" s="1"/>
  <c r="W481" i="7"/>
  <c r="AF481" i="7" s="1"/>
  <c r="Y330" i="7"/>
  <c r="AH330" i="7" s="1"/>
  <c r="X80" i="7"/>
  <c r="AG80" i="7" s="1"/>
  <c r="Y188" i="7"/>
  <c r="AH188" i="7" s="1"/>
  <c r="U667" i="7"/>
  <c r="AD667" i="7" s="1"/>
  <c r="U571" i="7"/>
  <c r="AD571" i="7" s="1"/>
  <c r="W206" i="7"/>
  <c r="AF206" i="7" s="1"/>
  <c r="U535" i="7"/>
  <c r="AD535" i="7" s="1"/>
  <c r="V787" i="7"/>
  <c r="AE787" i="7" s="1"/>
  <c r="V434" i="7"/>
  <c r="AE434" i="7" s="1"/>
  <c r="U480" i="7"/>
  <c r="AD480" i="7" s="1"/>
  <c r="U402" i="7"/>
  <c r="AD402" i="7" s="1"/>
  <c r="U516" i="7"/>
  <c r="AD516" i="7" s="1"/>
  <c r="X807" i="7"/>
  <c r="AG807" i="7" s="1"/>
  <c r="W675" i="7"/>
  <c r="AF675" i="7" s="1"/>
  <c r="W741" i="7"/>
  <c r="AF741" i="7" s="1"/>
  <c r="W56" i="7"/>
  <c r="AF56" i="7" s="1"/>
  <c r="U406" i="7"/>
  <c r="AD406" i="7" s="1"/>
  <c r="X6" i="7"/>
  <c r="AG6" i="7" s="1"/>
  <c r="Y452" i="7"/>
  <c r="AH452" i="7" s="1"/>
  <c r="X4" i="7"/>
  <c r="AG4" i="7" s="1"/>
  <c r="W561" i="7"/>
  <c r="AF561" i="7" s="1"/>
  <c r="Y911" i="7"/>
  <c r="AH911" i="7" s="1"/>
  <c r="V922" i="7"/>
  <c r="AE922" i="7" s="1"/>
  <c r="V225" i="7"/>
  <c r="Y819" i="7"/>
  <c r="AH819" i="7" s="1"/>
  <c r="U217" i="7"/>
  <c r="Y82" i="7"/>
  <c r="AH82" i="7" s="1"/>
  <c r="Y2" i="7"/>
  <c r="AH2" i="7" s="1"/>
  <c r="V310" i="7"/>
  <c r="AE310" i="7" s="1"/>
  <c r="X233" i="7"/>
  <c r="Y292" i="7"/>
  <c r="AH292" i="7" s="1"/>
  <c r="V767" i="7"/>
  <c r="AE767" i="7" s="1"/>
  <c r="X493" i="7"/>
  <c r="AG493" i="7" s="1"/>
  <c r="V55" i="7"/>
  <c r="AE55" i="7" s="1"/>
  <c r="W279" i="7"/>
  <c r="AF279" i="7" s="1"/>
  <c r="V734" i="7"/>
  <c r="AE734" i="7" s="1"/>
  <c r="X384" i="7"/>
  <c r="AG384" i="7" s="1"/>
  <c r="V204" i="7"/>
  <c r="U833" i="6"/>
  <c r="W887" i="7"/>
  <c r="AF887" i="7" s="1"/>
  <c r="W666" i="7"/>
  <c r="AF666" i="7" s="1"/>
  <c r="V836" i="7"/>
  <c r="AE836" i="7" s="1"/>
  <c r="Y430" i="7"/>
  <c r="AH430" i="7" s="1"/>
  <c r="U189" i="7"/>
  <c r="AD189" i="7" s="1"/>
  <c r="V769" i="7"/>
  <c r="AE769" i="7" s="1"/>
  <c r="W124" i="7"/>
  <c r="AF124" i="7" s="1"/>
  <c r="Y230" i="7"/>
  <c r="Y838" i="7"/>
  <c r="AH838" i="7" s="1"/>
  <c r="U403" i="7"/>
  <c r="AD403" i="7" s="1"/>
  <c r="W609" i="7"/>
  <c r="AF609" i="7" s="1"/>
  <c r="V14" i="7"/>
  <c r="AE14" i="7" s="1"/>
  <c r="V650" i="7"/>
  <c r="AE650" i="7" s="1"/>
  <c r="W641" i="7"/>
  <c r="AF641" i="7" s="1"/>
  <c r="V607" i="6"/>
  <c r="V141" i="7"/>
  <c r="AE141" i="7" s="1"/>
  <c r="W911" i="7"/>
  <c r="AF911" i="7" s="1"/>
  <c r="Y285" i="7"/>
  <c r="AH285" i="7" s="1"/>
  <c r="U653" i="6"/>
  <c r="W68" i="7"/>
  <c r="AF68" i="7" s="1"/>
  <c r="X46" i="7"/>
  <c r="AG46" i="7" s="1"/>
  <c r="Y161" i="7"/>
  <c r="AH161" i="7" s="1"/>
  <c r="Y825" i="7"/>
  <c r="AH825" i="7" s="1"/>
  <c r="Y903" i="7"/>
  <c r="AH903" i="7" s="1"/>
  <c r="V27" i="7"/>
  <c r="AE27" i="7" s="1"/>
  <c r="X56" i="7"/>
  <c r="AG56" i="7" s="1"/>
  <c r="W196" i="7"/>
  <c r="AF196" i="7" s="1"/>
  <c r="X761" i="6"/>
  <c r="U219" i="7"/>
  <c r="Y949" i="7"/>
  <c r="AH949" i="7" s="1"/>
  <c r="V138" i="7"/>
  <c r="AE138" i="7" s="1"/>
  <c r="U158" i="6"/>
  <c r="U407" i="7"/>
  <c r="AD407" i="7" s="1"/>
  <c r="U399" i="7"/>
  <c r="AD399" i="7" s="1"/>
  <c r="U198" i="7"/>
  <c r="AD198" i="7" s="1"/>
  <c r="U151" i="7"/>
  <c r="AD151" i="7" s="1"/>
  <c r="U605" i="7"/>
  <c r="AD605" i="7" s="1"/>
  <c r="V947" i="7"/>
  <c r="AE947" i="7" s="1"/>
  <c r="W621" i="7"/>
  <c r="AF621" i="7" s="1"/>
  <c r="U300" i="7"/>
  <c r="AD300" i="7" s="1"/>
  <c r="W168" i="7"/>
  <c r="AF168" i="7" s="1"/>
  <c r="X629" i="6"/>
  <c r="U894" i="7"/>
  <c r="AD894" i="7" s="1"/>
  <c r="X257" i="7"/>
  <c r="Y703" i="7"/>
  <c r="AH703" i="7" s="1"/>
  <c r="Y428" i="7"/>
  <c r="AH428" i="7" s="1"/>
  <c r="Y531" i="7"/>
  <c r="AH531" i="7" s="1"/>
  <c r="V628" i="7"/>
  <c r="AE628" i="7" s="1"/>
  <c r="X933" i="7"/>
  <c r="AG933" i="7" s="1"/>
  <c r="V838" i="7"/>
  <c r="AE838" i="7" s="1"/>
  <c r="X408" i="7"/>
  <c r="AG408" i="7" s="1"/>
  <c r="W630" i="7"/>
  <c r="AF630" i="7" s="1"/>
  <c r="X242" i="7"/>
  <c r="AG242" i="7" s="1"/>
  <c r="U842" i="7"/>
  <c r="AD842" i="7" s="1"/>
  <c r="X129" i="7"/>
  <c r="AG129" i="7" s="1"/>
  <c r="V176" i="7"/>
  <c r="U65" i="7"/>
  <c r="AD65" i="7" s="1"/>
  <c r="X173" i="7"/>
  <c r="AG173" i="7" s="1"/>
  <c r="V331" i="7"/>
  <c r="AE331" i="7" s="1"/>
  <c r="V799" i="7"/>
  <c r="AE799" i="7" s="1"/>
  <c r="X443" i="7"/>
  <c r="AG443" i="7" s="1"/>
  <c r="W899" i="7"/>
  <c r="AF899" i="7" s="1"/>
  <c r="X449" i="7"/>
  <c r="AG449" i="7" s="1"/>
  <c r="Y126" i="7"/>
  <c r="AH126" i="7" s="1"/>
  <c r="Y753" i="7"/>
  <c r="AH753" i="7" s="1"/>
  <c r="Y310" i="7"/>
  <c r="AH310" i="7" s="1"/>
  <c r="W428" i="7"/>
  <c r="AF428" i="7" s="1"/>
  <c r="Y249" i="7"/>
  <c r="AH249" i="7" s="1"/>
  <c r="U109" i="7"/>
  <c r="AD109" i="7" s="1"/>
  <c r="U829" i="7"/>
  <c r="AD829" i="7" s="1"/>
  <c r="W50" i="7"/>
  <c r="AF50" i="7" s="1"/>
  <c r="U253" i="7"/>
  <c r="AD253" i="7" s="1"/>
  <c r="V482" i="7"/>
  <c r="AE482" i="7" s="1"/>
  <c r="V724" i="7"/>
  <c r="AE724" i="7" s="1"/>
  <c r="V631" i="7"/>
  <c r="AE631" i="7" s="1"/>
  <c r="X899" i="6"/>
  <c r="X193" i="7"/>
  <c r="AG193" i="7" s="1"/>
  <c r="V142" i="7"/>
  <c r="AE142" i="7" s="1"/>
  <c r="X229" i="7"/>
  <c r="X258" i="7"/>
  <c r="AG258" i="7" s="1"/>
  <c r="X524" i="7"/>
  <c r="AG524" i="7" s="1"/>
  <c r="U581" i="7"/>
  <c r="AD581" i="7" s="1"/>
  <c r="U630" i="7"/>
  <c r="AD630" i="7" s="1"/>
  <c r="Y692" i="7"/>
  <c r="AH692" i="7" s="1"/>
  <c r="X659" i="7"/>
  <c r="AG659" i="7" s="1"/>
  <c r="X543" i="7"/>
  <c r="AG543" i="7" s="1"/>
  <c r="Y653" i="7"/>
  <c r="AH653" i="7" s="1"/>
  <c r="Y342" i="7"/>
  <c r="AH342" i="7" s="1"/>
  <c r="W363" i="7"/>
  <c r="AF363" i="7" s="1"/>
  <c r="W875" i="7"/>
  <c r="AF875" i="7" s="1"/>
  <c r="Y580" i="7"/>
  <c r="AH580" i="7" s="1"/>
  <c r="W578" i="7"/>
  <c r="AF578" i="7" s="1"/>
  <c r="W669" i="7"/>
  <c r="AF669" i="7" s="1"/>
  <c r="W922" i="7"/>
  <c r="AF922" i="7" s="1"/>
  <c r="V782" i="7"/>
  <c r="AE782" i="7" s="1"/>
  <c r="W817" i="7"/>
  <c r="AF817" i="7" s="1"/>
  <c r="X883" i="7"/>
  <c r="AG883" i="7" s="1"/>
  <c r="X681" i="7"/>
  <c r="AG681" i="7" s="1"/>
  <c r="V24" i="7"/>
  <c r="AE24" i="7" s="1"/>
  <c r="W557" i="7"/>
  <c r="AF557" i="7" s="1"/>
  <c r="X723" i="7"/>
  <c r="AG723" i="7" s="1"/>
  <c r="W851" i="7"/>
  <c r="AF851" i="7" s="1"/>
  <c r="U102" i="7"/>
  <c r="AD102" i="7" s="1"/>
  <c r="X296" i="7"/>
  <c r="AG296" i="7" s="1"/>
  <c r="U9" i="7"/>
  <c r="AD9" i="7" s="1"/>
  <c r="Y252" i="7"/>
  <c r="AH252" i="7" s="1"/>
  <c r="V61" i="7"/>
  <c r="AE61" i="7" s="1"/>
  <c r="U279" i="7"/>
  <c r="AD279" i="7" s="1"/>
  <c r="Y358" i="7"/>
  <c r="AH358" i="7" s="1"/>
  <c r="X955" i="7"/>
  <c r="AG955" i="7" s="1"/>
  <c r="X448" i="7"/>
  <c r="AG448" i="7" s="1"/>
  <c r="V399" i="7"/>
  <c r="AE399" i="7" s="1"/>
  <c r="U301" i="7"/>
  <c r="AD301" i="7" s="1"/>
  <c r="U711" i="7"/>
  <c r="AD711" i="7" s="1"/>
  <c r="Y223" i="7"/>
  <c r="W89" i="7"/>
  <c r="AF89" i="7" s="1"/>
  <c r="V772" i="7"/>
  <c r="AE772" i="7" s="1"/>
  <c r="U433" i="7"/>
  <c r="AD433" i="7" s="1"/>
  <c r="Y107" i="7"/>
  <c r="AH107" i="7" s="1"/>
  <c r="V841" i="7"/>
  <c r="AE841" i="7" s="1"/>
  <c r="W521" i="7"/>
  <c r="AF521" i="7" s="1"/>
  <c r="V512" i="7"/>
  <c r="AE512" i="7" s="1"/>
  <c r="V727" i="7"/>
  <c r="AE727" i="7" s="1"/>
  <c r="X247" i="7"/>
  <c r="AG247" i="7" s="1"/>
  <c r="W764" i="7"/>
  <c r="AF764" i="7" s="1"/>
  <c r="V429" i="7"/>
  <c r="AE429" i="7" s="1"/>
  <c r="X974" i="7"/>
  <c r="AG974" i="7" s="1"/>
  <c r="W371" i="7"/>
  <c r="AF371" i="7" s="1"/>
  <c r="U650" i="7"/>
  <c r="AD650" i="7" s="1"/>
  <c r="X627" i="7"/>
  <c r="AG627" i="7" s="1"/>
  <c r="V531" i="7"/>
  <c r="AE531" i="7" s="1"/>
  <c r="V723" i="7"/>
  <c r="AE723" i="7" s="1"/>
  <c r="U142" i="7"/>
  <c r="AD142" i="7" s="1"/>
  <c r="Y774" i="7"/>
  <c r="AH774" i="7" s="1"/>
  <c r="V449" i="7"/>
  <c r="AE449" i="7" s="1"/>
  <c r="V13" i="7"/>
  <c r="AE13" i="7" s="1"/>
  <c r="W434" i="7"/>
  <c r="AF434" i="7" s="1"/>
  <c r="W493" i="7"/>
  <c r="AF493" i="7" s="1"/>
  <c r="Y761" i="7"/>
  <c r="AH761" i="7" s="1"/>
  <c r="Y920" i="7"/>
  <c r="AH920" i="7" s="1"/>
  <c r="U428" i="7"/>
  <c r="AD428" i="7" s="1"/>
  <c r="U294" i="7"/>
  <c r="AD294" i="7" s="1"/>
  <c r="U168" i="7"/>
  <c r="AD168" i="7" s="1"/>
  <c r="Y709" i="7"/>
  <c r="AH709" i="7" s="1"/>
  <c r="X62" i="7"/>
  <c r="AG62" i="7" s="1"/>
  <c r="U510" i="7"/>
  <c r="AD510" i="7" s="1"/>
  <c r="X648" i="7"/>
  <c r="AG648" i="7" s="1"/>
  <c r="Y617" i="7"/>
  <c r="AH617" i="7" s="1"/>
  <c r="W890" i="7"/>
  <c r="AF890" i="7" s="1"/>
  <c r="Y61" i="7"/>
  <c r="AH61" i="7" s="1"/>
  <c r="X909" i="7"/>
  <c r="AG909" i="7" s="1"/>
  <c r="W358" i="7"/>
  <c r="AF358" i="7" s="1"/>
  <c r="U451" i="7"/>
  <c r="AD451" i="7" s="1"/>
  <c r="U773" i="7"/>
  <c r="AD773" i="7" s="1"/>
  <c r="X190" i="7"/>
  <c r="AG190" i="7" s="1"/>
  <c r="U761" i="7"/>
  <c r="AD761" i="7" s="1"/>
  <c r="X8" i="7"/>
  <c r="AG8" i="7" s="1"/>
  <c r="U374" i="7"/>
  <c r="AD374" i="7" s="1"/>
  <c r="Y910" i="7"/>
  <c r="AH910" i="7" s="1"/>
  <c r="U10" i="7"/>
  <c r="AD10" i="7" s="1"/>
  <c r="W187" i="7"/>
  <c r="AF187" i="7" s="1"/>
  <c r="U46" i="7"/>
  <c r="AD46" i="7" s="1"/>
  <c r="W234" i="7"/>
  <c r="Y419" i="7"/>
  <c r="AH419" i="7" s="1"/>
  <c r="X564" i="7"/>
  <c r="AG564" i="7" s="1"/>
  <c r="U939" i="7"/>
  <c r="AD939" i="7" s="1"/>
  <c r="Y274" i="7"/>
  <c r="AH274" i="7" s="1"/>
  <c r="W563" i="7"/>
  <c r="AF563" i="7" s="1"/>
  <c r="U648" i="7"/>
  <c r="AD648" i="7" s="1"/>
  <c r="X622" i="7"/>
  <c r="AG622" i="7" s="1"/>
  <c r="X560" i="7"/>
  <c r="AG560" i="7" s="1"/>
  <c r="X232" i="7"/>
  <c r="V866" i="7"/>
  <c r="AE866" i="7" s="1"/>
  <c r="U298" i="7"/>
  <c r="AD298" i="7" s="1"/>
  <c r="V106" i="7"/>
  <c r="AE106" i="7" s="1"/>
  <c r="X342" i="7"/>
  <c r="AG342" i="7" s="1"/>
  <c r="V510" i="7"/>
  <c r="AE510" i="7" s="1"/>
  <c r="U54" i="7"/>
  <c r="AD54" i="7" s="1"/>
  <c r="V206" i="7"/>
  <c r="AE206" i="7" s="1"/>
  <c r="X507" i="7"/>
  <c r="AG507" i="7" s="1"/>
  <c r="V158" i="7"/>
  <c r="AE158" i="7" s="1"/>
  <c r="X23" i="7"/>
  <c r="AG23" i="7" s="1"/>
  <c r="Y947" i="7"/>
  <c r="AH947" i="7" s="1"/>
  <c r="X628" i="7"/>
  <c r="AG628" i="7" s="1"/>
  <c r="W458" i="7"/>
  <c r="AF458" i="7" s="1"/>
  <c r="W51" i="7"/>
  <c r="AF51" i="7" s="1"/>
  <c r="V301" i="7"/>
  <c r="AE301" i="7" s="1"/>
  <c r="X813" i="7"/>
  <c r="AG813" i="7" s="1"/>
  <c r="X224" i="7"/>
  <c r="U99" i="7"/>
  <c r="AD99" i="7" s="1"/>
  <c r="Y832" i="7"/>
  <c r="AH832" i="7" s="1"/>
  <c r="W656" i="7"/>
  <c r="AF656" i="7" s="1"/>
  <c r="Y661" i="7"/>
  <c r="U420" i="7"/>
  <c r="AD420" i="7" s="1"/>
  <c r="U661" i="7"/>
  <c r="V842" i="7"/>
  <c r="AE842" i="7" s="1"/>
  <c r="W142" i="7"/>
  <c r="AF142" i="7" s="1"/>
  <c r="X419" i="7"/>
  <c r="AG419" i="7" s="1"/>
  <c r="U231" i="7"/>
  <c r="X851" i="7"/>
  <c r="AG851" i="7" s="1"/>
  <c r="V571" i="7"/>
  <c r="AE571" i="7" s="1"/>
  <c r="V51" i="7"/>
  <c r="AE51" i="7" s="1"/>
  <c r="Y950" i="7"/>
  <c r="AH950" i="7" s="1"/>
  <c r="X609" i="7"/>
  <c r="AG609" i="7" s="1"/>
  <c r="X514" i="7"/>
  <c r="AG514" i="7" s="1"/>
  <c r="X531" i="7"/>
  <c r="AG531" i="7" s="1"/>
  <c r="V20" i="7"/>
  <c r="AE20" i="7" s="1"/>
  <c r="U449" i="7"/>
  <c r="AD449" i="7" s="1"/>
  <c r="Y764" i="7"/>
  <c r="AH764" i="7" s="1"/>
  <c r="Y836" i="7"/>
  <c r="AH836" i="7" s="1"/>
  <c r="U833" i="7"/>
  <c r="AD833" i="7" s="1"/>
  <c r="U767" i="7"/>
  <c r="AD767" i="7" s="1"/>
  <c r="V511" i="7"/>
  <c r="AE511" i="7" s="1"/>
  <c r="W524" i="7"/>
  <c r="AF524" i="7" s="1"/>
  <c r="X926" i="7"/>
  <c r="AG926" i="7" s="1"/>
  <c r="Y434" i="7"/>
  <c r="AH434" i="7" s="1"/>
  <c r="V666" i="7"/>
  <c r="AE666" i="7" s="1"/>
  <c r="V635" i="7"/>
  <c r="AE635" i="7" s="1"/>
  <c r="W618" i="7"/>
  <c r="AF618" i="7" s="1"/>
  <c r="U88" i="7"/>
  <c r="AD88" i="7" s="1"/>
  <c r="W646" i="7"/>
  <c r="AF646" i="7" s="1"/>
  <c r="Y722" i="7"/>
  <c r="AH722" i="7" s="1"/>
  <c r="V887" i="7"/>
  <c r="AE887" i="7" s="1"/>
  <c r="V872" i="7"/>
  <c r="AE872" i="7" s="1"/>
  <c r="Y767" i="7"/>
  <c r="AH767" i="7" s="1"/>
  <c r="V619" i="7"/>
  <c r="AE619" i="7" s="1"/>
  <c r="W408" i="7"/>
  <c r="AF408" i="7" s="1"/>
  <c r="X919" i="7"/>
  <c r="AG919" i="7" s="1"/>
  <c r="V564" i="7"/>
  <c r="AE564" i="7" s="1"/>
  <c r="Y605" i="7"/>
  <c r="AH605" i="7" s="1"/>
  <c r="V670" i="7"/>
  <c r="AE670" i="7" s="1"/>
  <c r="W128" i="7"/>
  <c r="AF128" i="7" s="1"/>
  <c r="U659" i="7"/>
  <c r="AD659" i="7" s="1"/>
  <c r="V304" i="7"/>
  <c r="AE304" i="7" s="1"/>
  <c r="V243" i="7"/>
  <c r="AE243" i="7" s="1"/>
  <c r="V759" i="7"/>
  <c r="AE759" i="7" s="1"/>
  <c r="V677" i="7"/>
  <c r="AE677" i="7" s="1"/>
  <c r="X241" i="6"/>
  <c r="X421" i="7"/>
  <c r="AG421" i="7" s="1"/>
  <c r="X2" i="7"/>
  <c r="AG2" i="7" s="1"/>
  <c r="X917" i="7"/>
  <c r="AG917" i="7" s="1"/>
  <c r="V452" i="7"/>
  <c r="AE452" i="7" s="1"/>
  <c r="V50" i="7"/>
  <c r="AE50" i="7" s="1"/>
  <c r="V641" i="7"/>
  <c r="AE641" i="7" s="1"/>
  <c r="Y769" i="7"/>
  <c r="AH769" i="7" s="1"/>
  <c r="W19" i="7"/>
  <c r="AF19" i="7" s="1"/>
  <c r="V937" i="7"/>
  <c r="AE937" i="7" s="1"/>
  <c r="V236" i="7"/>
  <c r="W480" i="7"/>
  <c r="AF480" i="7" s="1"/>
  <c r="V113" i="7"/>
  <c r="AE113" i="7" s="1"/>
  <c r="Y279" i="7"/>
  <c r="AH279" i="7" s="1"/>
  <c r="X503" i="7"/>
  <c r="AG503" i="7" s="1"/>
  <c r="U653" i="7"/>
  <c r="AD653" i="7" s="1"/>
  <c r="V961" i="7"/>
  <c r="AE961" i="7" s="1"/>
  <c r="Y622" i="7"/>
  <c r="AH622" i="7" s="1"/>
  <c r="V217" i="7"/>
  <c r="X430" i="7"/>
  <c r="AG430" i="7" s="1"/>
  <c r="Y670" i="7"/>
  <c r="AH670" i="7" s="1"/>
  <c r="V214" i="7"/>
  <c r="Y390" i="7"/>
  <c r="AH390" i="7" s="1"/>
  <c r="U944" i="7"/>
  <c r="AD944" i="7" s="1"/>
  <c r="W421" i="7"/>
  <c r="AF421" i="7" s="1"/>
  <c r="U974" i="7"/>
  <c r="AD974" i="7" s="1"/>
  <c r="Y187" i="7"/>
  <c r="AH187" i="7" s="1"/>
  <c r="V876" i="7"/>
  <c r="AE876" i="7" s="1"/>
  <c r="Y842" i="7"/>
  <c r="AH842" i="7" s="1"/>
  <c r="U384" i="7"/>
  <c r="AD384" i="7" s="1"/>
  <c r="X198" i="6"/>
  <c r="V783" i="7"/>
  <c r="AE783" i="7" s="1"/>
  <c r="U213" i="7"/>
  <c r="W181" i="7"/>
  <c r="Y481" i="7"/>
  <c r="AH481" i="7" s="1"/>
  <c r="U902" i="7"/>
  <c r="AD902" i="7" s="1"/>
  <c r="V615" i="7"/>
  <c r="U161" i="7"/>
  <c r="AD161" i="7" s="1"/>
  <c r="X231" i="7"/>
  <c r="X788" i="7"/>
  <c r="AG788" i="7" s="1"/>
  <c r="W14" i="7"/>
  <c r="AF14" i="7" s="1"/>
  <c r="Y542" i="7"/>
  <c r="AH542" i="7" s="1"/>
  <c r="U352" i="7"/>
  <c r="AD352" i="7" s="1"/>
  <c r="U926" i="7"/>
  <c r="AD926" i="7" s="1"/>
  <c r="W113" i="7"/>
  <c r="AF113" i="7" s="1"/>
  <c r="V636" i="7"/>
  <c r="AE636" i="7" s="1"/>
  <c r="W650" i="7"/>
  <c r="AF650" i="7" s="1"/>
  <c r="V944" i="7"/>
  <c r="AE944" i="7" s="1"/>
  <c r="U366" i="7"/>
  <c r="AD366" i="7" s="1"/>
  <c r="W654" i="7"/>
  <c r="AF654" i="7" s="1"/>
  <c r="X774" i="7"/>
  <c r="AG774" i="7" s="1"/>
  <c r="W969" i="7"/>
  <c r="AF969" i="7" s="1"/>
  <c r="Y217" i="7"/>
  <c r="V294" i="7"/>
  <c r="AE294" i="7" s="1"/>
  <c r="Y521" i="7"/>
  <c r="AH521" i="7" s="1"/>
  <c r="X102" i="7"/>
  <c r="AG102" i="7" s="1"/>
  <c r="X329" i="7"/>
  <c r="AG329" i="7" s="1"/>
  <c r="W516" i="7"/>
  <c r="AF516" i="7" s="1"/>
  <c r="U537" i="7"/>
  <c r="AD537" i="7" s="1"/>
  <c r="V128" i="6"/>
  <c r="Y387" i="7"/>
  <c r="AH387" i="7" s="1"/>
  <c r="X836" i="7"/>
  <c r="AG836" i="7" s="1"/>
  <c r="X906" i="7"/>
  <c r="AG906" i="7" s="1"/>
  <c r="U276" i="7"/>
  <c r="AD276" i="7" s="1"/>
  <c r="Y941" i="7"/>
  <c r="AH941" i="7" s="1"/>
  <c r="Y421" i="7"/>
  <c r="AH421" i="7" s="1"/>
  <c r="U577" i="7"/>
  <c r="AD577" i="7" s="1"/>
  <c r="V218" i="7"/>
  <c r="W727" i="7"/>
  <c r="AF727" i="7" s="1"/>
  <c r="Y153" i="7"/>
  <c r="AH153" i="7" s="1"/>
  <c r="V831" i="7"/>
  <c r="AE831" i="7" s="1"/>
  <c r="W612" i="7"/>
  <c r="AF612" i="7" s="1"/>
  <c r="U503" i="7"/>
  <c r="AD503" i="7" s="1"/>
  <c r="W198" i="7"/>
  <c r="AF198" i="7" s="1"/>
  <c r="W842" i="7"/>
  <c r="AF842" i="7" s="1"/>
  <c r="V408" i="7"/>
  <c r="AE408" i="7" s="1"/>
  <c r="Y723" i="7"/>
  <c r="AH723" i="7" s="1"/>
  <c r="X890" i="7"/>
  <c r="AG890" i="7" s="1"/>
  <c r="Y547" i="7"/>
  <c r="AH547" i="7" s="1"/>
  <c r="X854" i="7"/>
  <c r="AG854" i="7" s="1"/>
  <c r="U193" i="7"/>
  <c r="AD193" i="7" s="1"/>
  <c r="X72" i="7"/>
  <c r="AG72" i="7" s="1"/>
  <c r="X525" i="7"/>
  <c r="AG525" i="7" s="1"/>
  <c r="W776" i="7"/>
  <c r="AF776" i="7" s="1"/>
  <c r="X903" i="7"/>
  <c r="AG903" i="7" s="1"/>
  <c r="U249" i="7"/>
  <c r="AD249" i="7" s="1"/>
  <c r="V479" i="7"/>
  <c r="AE479" i="7" s="1"/>
  <c r="U419" i="7"/>
  <c r="AD419" i="7" s="1"/>
  <c r="U44" i="7"/>
  <c r="AD44" i="7" s="1"/>
  <c r="Y475" i="7"/>
  <c r="AH475" i="7" s="1"/>
  <c r="W342" i="7"/>
  <c r="AF342" i="7" s="1"/>
  <c r="Y506" i="7"/>
  <c r="AH506" i="7" s="1"/>
  <c r="U636" i="7"/>
  <c r="AD636" i="7" s="1"/>
  <c r="V2" i="7"/>
  <c r="AE2" i="7" s="1"/>
  <c r="W921" i="7"/>
  <c r="AF921" i="7" s="1"/>
  <c r="X482" i="7"/>
  <c r="AG482" i="7" s="1"/>
  <c r="U808" i="7"/>
  <c r="AD808" i="7" s="1"/>
  <c r="X451" i="7"/>
  <c r="AG451" i="7" s="1"/>
  <c r="U859" i="7"/>
  <c r="AD859" i="7" s="1"/>
  <c r="V522" i="7"/>
  <c r="AE522" i="7" s="1"/>
  <c r="U508" i="7"/>
  <c r="AD508" i="7" s="1"/>
  <c r="W141" i="7"/>
  <c r="AF141" i="7" s="1"/>
  <c r="Y850" i="7"/>
  <c r="AH850" i="7" s="1"/>
  <c r="X751" i="7"/>
  <c r="AG751" i="7" s="1"/>
  <c r="W566" i="7"/>
  <c r="AF566" i="7" s="1"/>
  <c r="V861" i="7"/>
  <c r="AE861" i="7" s="1"/>
  <c r="X676" i="7"/>
  <c r="AG676" i="7" s="1"/>
  <c r="V656" i="7"/>
  <c r="AE656" i="7" s="1"/>
  <c r="U911" i="7"/>
  <c r="AD911" i="7" s="1"/>
  <c r="Y257" i="7"/>
  <c r="W834" i="7"/>
  <c r="AF834" i="7" s="1"/>
  <c r="X850" i="7"/>
  <c r="AG850" i="7" s="1"/>
  <c r="V8" i="7"/>
  <c r="AE8" i="7" s="1"/>
  <c r="X19" i="7"/>
  <c r="AG19" i="7" s="1"/>
  <c r="Y883" i="7"/>
  <c r="AH883" i="7" s="1"/>
  <c r="W64" i="7"/>
  <c r="AF64" i="7" s="1"/>
  <c r="Y66" i="7"/>
  <c r="AH66" i="7" s="1"/>
  <c r="W564" i="7"/>
  <c r="AF564" i="7" s="1"/>
  <c r="Y685" i="7"/>
  <c r="AH685" i="7" s="1"/>
  <c r="W619" i="7"/>
  <c r="AF619" i="7" s="1"/>
  <c r="W861" i="7"/>
  <c r="AF861" i="7" s="1"/>
  <c r="U6" i="7"/>
  <c r="AD6" i="7" s="1"/>
  <c r="Y902" i="7"/>
  <c r="AH902" i="7" s="1"/>
  <c r="V578" i="7"/>
  <c r="AE578" i="7" s="1"/>
  <c r="V807" i="7"/>
  <c r="AE807" i="7" s="1"/>
  <c r="Y559" i="7"/>
  <c r="AH559" i="7" s="1"/>
  <c r="Y389" i="7"/>
  <c r="AH389" i="7" s="1"/>
  <c r="V241" i="6"/>
  <c r="V758" i="7"/>
  <c r="AE758" i="7" s="1"/>
  <c r="X846" i="7"/>
  <c r="AG846" i="7" s="1"/>
  <c r="X812" i="7"/>
  <c r="AG812" i="7" s="1"/>
  <c r="X635" i="7"/>
  <c r="AG635" i="7" s="1"/>
  <c r="Y933" i="7"/>
  <c r="AH933" i="7" s="1"/>
  <c r="W242" i="6"/>
  <c r="Y841" i="7"/>
  <c r="AH841" i="7" s="1"/>
  <c r="V421" i="7"/>
  <c r="AE421" i="7" s="1"/>
  <c r="Y158" i="7"/>
  <c r="AH158" i="7" s="1"/>
  <c r="X294" i="7"/>
  <c r="AG294" i="7" s="1"/>
  <c r="Y373" i="7"/>
  <c r="AH373" i="7" s="1"/>
  <c r="U884" i="7"/>
  <c r="AD884" i="7" s="1"/>
  <c r="Y123" i="7"/>
  <c r="AH123" i="7" s="1"/>
  <c r="Y734" i="7"/>
  <c r="AH734" i="7" s="1"/>
  <c r="V181" i="7"/>
  <c r="W204" i="7"/>
  <c r="W252" i="7"/>
  <c r="AF252" i="7" s="1"/>
  <c r="W872" i="7"/>
  <c r="AF872" i="7" s="1"/>
  <c r="X876" i="7"/>
  <c r="AG876" i="7" s="1"/>
  <c r="W774" i="7"/>
  <c r="AF774" i="7" s="1"/>
  <c r="Y711" i="7"/>
  <c r="AH711" i="7" s="1"/>
  <c r="X81" i="7"/>
  <c r="AG81" i="7" s="1"/>
  <c r="V618" i="7"/>
  <c r="AE618" i="7" s="1"/>
  <c r="X855" i="7"/>
  <c r="AG855" i="7" s="1"/>
  <c r="X632" i="7"/>
  <c r="AG632" i="7" s="1"/>
  <c r="U225" i="7"/>
  <c r="Y921" i="7"/>
  <c r="AH921" i="7" s="1"/>
  <c r="W475" i="7"/>
  <c r="AF475" i="7" s="1"/>
  <c r="X140" i="7"/>
  <c r="AG140" i="7" s="1"/>
  <c r="U172" i="7"/>
  <c r="AD172" i="7" s="1"/>
  <c r="W174" i="7"/>
  <c r="V285" i="7"/>
  <c r="AE285" i="7" s="1"/>
  <c r="X177" i="7"/>
  <c r="V625" i="7"/>
  <c r="AE625" i="7" s="1"/>
  <c r="W632" i="7"/>
  <c r="AF632" i="7" s="1"/>
  <c r="U616" i="7"/>
  <c r="AD616" i="7" s="1"/>
  <c r="U734" i="7"/>
  <c r="AD734" i="7" s="1"/>
  <c r="Y190" i="7"/>
  <c r="AH190" i="7" s="1"/>
  <c r="W583" i="7"/>
  <c r="AF583" i="7" s="1"/>
  <c r="U905" i="7"/>
  <c r="AD905" i="7" s="1"/>
  <c r="V184" i="7"/>
  <c r="AE184" i="7" s="1"/>
  <c r="U622" i="7"/>
  <c r="AD622" i="7" s="1"/>
  <c r="U342" i="7"/>
  <c r="AD342" i="7" s="1"/>
  <c r="V15" i="7"/>
  <c r="AE15" i="7" s="1"/>
  <c r="X907" i="7"/>
  <c r="AG907" i="7" s="1"/>
  <c r="W636" i="7"/>
  <c r="AF636" i="7" s="1"/>
  <c r="X661" i="7"/>
  <c r="U205" i="7"/>
  <c r="AD205" i="7" s="1"/>
  <c r="Y157" i="7"/>
  <c r="AH157" i="7" s="1"/>
  <c r="U681" i="7"/>
  <c r="AD681" i="7" s="1"/>
  <c r="V692" i="7"/>
  <c r="AE692" i="7" s="1"/>
  <c r="V358" i="7"/>
  <c r="AE358" i="7" s="1"/>
  <c r="X866" i="7"/>
  <c r="AG866" i="7" s="1"/>
  <c r="V330" i="7"/>
  <c r="AE330" i="7" s="1"/>
  <c r="W129" i="7"/>
  <c r="AF129" i="7" s="1"/>
  <c r="U937" i="7"/>
  <c r="AD937" i="7" s="1"/>
  <c r="V934" i="7"/>
  <c r="AE934" i="7" s="1"/>
  <c r="Y907" i="7"/>
  <c r="AH907" i="7" s="1"/>
  <c r="V657" i="7"/>
  <c r="AE657" i="7" s="1"/>
  <c r="U329" i="7"/>
  <c r="AD329" i="7" s="1"/>
  <c r="X835" i="7"/>
  <c r="AG835" i="7" s="1"/>
  <c r="W836" i="7"/>
  <c r="AF836" i="7" s="1"/>
  <c r="W519" i="7"/>
  <c r="AF519" i="7" s="1"/>
  <c r="X276" i="7"/>
  <c r="AG276" i="7" s="1"/>
  <c r="X310" i="7"/>
  <c r="AG310" i="7" s="1"/>
  <c r="V746" i="7"/>
  <c r="AE746" i="7" s="1"/>
  <c r="X455" i="7"/>
  <c r="AG455" i="7" s="1"/>
  <c r="W759" i="7"/>
  <c r="AF759" i="7" s="1"/>
  <c r="X569" i="7"/>
  <c r="AG569" i="7" s="1"/>
  <c r="X605" i="7"/>
  <c r="AG605" i="7" s="1"/>
  <c r="X101" i="7"/>
  <c r="AG101" i="7" s="1"/>
  <c r="U228" i="7"/>
  <c r="Y9" i="7"/>
  <c r="AH9" i="7" s="1"/>
  <c r="Y772" i="7"/>
  <c r="AH772" i="7" s="1"/>
  <c r="W178" i="7"/>
  <c r="W617" i="7"/>
  <c r="AF617" i="7" s="1"/>
  <c r="V415" i="7"/>
  <c r="AE415" i="7" s="1"/>
  <c r="W661" i="7"/>
  <c r="X7" i="7"/>
  <c r="AG7" i="7" s="1"/>
  <c r="Y184" i="7"/>
  <c r="AH184" i="7" s="1"/>
  <c r="W88" i="7"/>
  <c r="AF88" i="7" s="1"/>
  <c r="X969" i="7"/>
  <c r="AG969" i="7" s="1"/>
  <c r="X522" i="7"/>
  <c r="AG522" i="7" s="1"/>
  <c r="Y276" i="7"/>
  <c r="AH276" i="7" s="1"/>
  <c r="X107" i="7"/>
  <c r="AG107" i="7" s="1"/>
  <c r="U242" i="6"/>
  <c r="X935" i="7"/>
  <c r="AG935" i="7" s="1"/>
  <c r="X656" i="7"/>
  <c r="AG656" i="7" s="1"/>
  <c r="X366" i="7"/>
  <c r="AG366" i="7" s="1"/>
  <c r="U899" i="7"/>
  <c r="AD899" i="7" s="1"/>
  <c r="X618" i="7"/>
  <c r="AG618" i="7" s="1"/>
  <c r="V848" i="7"/>
  <c r="AE848" i="7" s="1"/>
  <c r="W231" i="7"/>
  <c r="U514" i="7"/>
  <c r="AD514" i="7" s="1"/>
  <c r="W932" i="7"/>
  <c r="AF932" i="7" s="1"/>
  <c r="V68" i="7"/>
  <c r="AE68" i="7" s="1"/>
  <c r="U452" i="7"/>
  <c r="AD452" i="7" s="1"/>
  <c r="W910" i="7"/>
  <c r="AF910" i="7" s="1"/>
  <c r="W655" i="7"/>
  <c r="AF655" i="7" s="1"/>
  <c r="Y178" i="7"/>
  <c r="U448" i="7"/>
  <c r="AD448" i="7" s="1"/>
  <c r="V372" i="7"/>
  <c r="AE372" i="7" s="1"/>
  <c r="X842" i="7"/>
  <c r="AG842" i="7" s="1"/>
  <c r="W366" i="7"/>
  <c r="AF366" i="7" s="1"/>
  <c r="Y138" i="7"/>
  <c r="AH138" i="7" s="1"/>
  <c r="U477" i="7"/>
  <c r="AD477" i="7" s="1"/>
  <c r="X745" i="7"/>
  <c r="AG745" i="7" s="1"/>
  <c r="W808" i="7"/>
  <c r="AF808" i="7" s="1"/>
  <c r="Y510" i="7"/>
  <c r="AH510" i="7" s="1"/>
  <c r="U782" i="7"/>
  <c r="AD782" i="7" s="1"/>
  <c r="Y106" i="7"/>
  <c r="AH106" i="7" s="1"/>
  <c r="V430" i="7"/>
  <c r="AE430" i="7" s="1"/>
  <c r="X390" i="7"/>
  <c r="AG390" i="7" s="1"/>
  <c r="Y636" i="7"/>
  <c r="AH636" i="7" s="1"/>
  <c r="Y242" i="6"/>
  <c r="W233" i="7"/>
  <c r="V835" i="7"/>
  <c r="AE835" i="7" s="1"/>
  <c r="U900" i="7"/>
  <c r="AD900" i="7" s="1"/>
  <c r="X458" i="7"/>
  <c r="AG458" i="7" s="1"/>
  <c r="Y813" i="7"/>
  <c r="AH813" i="7" s="1"/>
  <c r="U90" i="7"/>
  <c r="AD90" i="7" s="1"/>
  <c r="W61" i="7"/>
  <c r="AF61" i="7" s="1"/>
  <c r="U685" i="7"/>
  <c r="AD685" i="7" s="1"/>
  <c r="U285" i="7"/>
  <c r="AD285" i="7" s="1"/>
  <c r="W384" i="7"/>
  <c r="AF384" i="7" s="1"/>
  <c r="V307" i="7"/>
  <c r="AE307" i="7" s="1"/>
  <c r="W330" i="7"/>
  <c r="AF330" i="7" s="1"/>
  <c r="V507" i="7"/>
  <c r="AE507" i="7" s="1"/>
  <c r="U112" i="7"/>
  <c r="AD112" i="7" s="1"/>
  <c r="W293" i="7"/>
  <c r="AF293" i="7" s="1"/>
  <c r="X285" i="7"/>
  <c r="AG285" i="7" s="1"/>
  <c r="X15" i="7"/>
  <c r="AG15" i="7" s="1"/>
  <c r="W189" i="7"/>
  <c r="AF189" i="7" s="1"/>
  <c r="W753" i="7"/>
  <c r="AF753" i="7" s="1"/>
  <c r="Y482" i="7"/>
  <c r="AH482" i="7" s="1"/>
  <c r="Y738" i="7"/>
  <c r="AH738" i="7" s="1"/>
  <c r="V140" i="7"/>
  <c r="AE140" i="7" s="1"/>
  <c r="X578" i="7"/>
  <c r="AG578" i="7" s="1"/>
  <c r="Y198" i="6"/>
  <c r="U542" i="7"/>
  <c r="AD542" i="7" s="1"/>
  <c r="W788" i="7"/>
  <c r="AF788" i="7" s="1"/>
  <c r="V342" i="7"/>
  <c r="AE342" i="7" s="1"/>
  <c r="X184" i="7"/>
  <c r="AG184" i="7" s="1"/>
  <c r="X901" i="7"/>
  <c r="AG901" i="7" s="1"/>
  <c r="W442" i="7"/>
  <c r="AF442" i="7" s="1"/>
  <c r="V932" i="7"/>
  <c r="AE932" i="7" s="1"/>
  <c r="Y112" i="7"/>
  <c r="AH112" i="7" s="1"/>
  <c r="U243" i="7"/>
  <c r="AD243" i="7" s="1"/>
  <c r="Y493" i="7"/>
  <c r="AH493" i="7" s="1"/>
  <c r="V129" i="6"/>
  <c r="Y364" i="7"/>
  <c r="AH364" i="7" s="1"/>
  <c r="W107" i="7"/>
  <c r="AF107" i="7" s="1"/>
  <c r="W916" i="7"/>
  <c r="AF916" i="7" s="1"/>
  <c r="W718" i="7"/>
  <c r="AF718" i="7" s="1"/>
  <c r="V153" i="7"/>
  <c r="AE153" i="7" s="1"/>
  <c r="Y522" i="7"/>
  <c r="AH522" i="7" s="1"/>
  <c r="W403" i="7"/>
  <c r="AF403" i="7" s="1"/>
  <c r="V239" i="6"/>
  <c r="W250" i="7"/>
  <c r="AF250" i="7" s="1"/>
  <c r="U676" i="7"/>
  <c r="AD676" i="7" s="1"/>
  <c r="V65" i="7"/>
  <c r="AE65" i="7" s="1"/>
  <c r="X721" i="7"/>
  <c r="AG721" i="7" s="1"/>
  <c r="U413" i="7"/>
  <c r="AD413" i="7" s="1"/>
  <c r="X185" i="7"/>
  <c r="AG185" i="7" s="1"/>
  <c r="W158" i="7"/>
  <c r="AF158" i="7" s="1"/>
  <c r="W671" i="7"/>
  <c r="AF671" i="7" s="1"/>
  <c r="U627" i="7"/>
  <c r="AD627" i="7" s="1"/>
  <c r="U917" i="7"/>
  <c r="AD917" i="7" s="1"/>
  <c r="U547" i="7"/>
  <c r="AD547" i="7" s="1"/>
  <c r="X718" i="7"/>
  <c r="AG718" i="7" s="1"/>
  <c r="Y720" i="7"/>
  <c r="AH720" i="7" s="1"/>
  <c r="X10" i="7"/>
  <c r="AG10" i="7" s="1"/>
  <c r="U580" i="7"/>
  <c r="AD580" i="7" s="1"/>
  <c r="X20" i="7"/>
  <c r="AG20" i="7" s="1"/>
  <c r="Y880" i="7"/>
  <c r="AH880" i="7" s="1"/>
  <c r="W166" i="7"/>
  <c r="AF166" i="7" s="1"/>
  <c r="V241" i="7"/>
  <c r="AE241" i="7" s="1"/>
  <c r="W939" i="7"/>
  <c r="AF939" i="7" s="1"/>
  <c r="U669" i="7"/>
  <c r="AD669" i="7" s="1"/>
  <c r="V701" i="7"/>
  <c r="AE701" i="7" s="1"/>
  <c r="W866" i="7"/>
  <c r="AF866" i="7" s="1"/>
  <c r="U223" i="7"/>
  <c r="W129" i="6"/>
  <c r="W509" i="7"/>
  <c r="AF509" i="7" s="1"/>
  <c r="W580" i="7"/>
  <c r="AF580" i="7" s="1"/>
  <c r="X513" i="7"/>
  <c r="AG513" i="7" s="1"/>
  <c r="W848" i="7"/>
  <c r="AF848" i="7" s="1"/>
  <c r="Y413" i="7"/>
  <c r="AH413" i="7" s="1"/>
  <c r="X783" i="7"/>
  <c r="AG783" i="7" s="1"/>
  <c r="U751" i="7"/>
  <c r="AD751" i="7" s="1"/>
  <c r="X510" i="7"/>
  <c r="AG510" i="7" s="1"/>
  <c r="V513" i="7"/>
  <c r="AE513" i="7" s="1"/>
  <c r="Y52" i="7"/>
  <c r="AH52" i="7" s="1"/>
  <c r="V667" i="7"/>
  <c r="AE667" i="7" s="1"/>
  <c r="X655" i="7"/>
  <c r="AG655" i="7" s="1"/>
  <c r="W297" i="7"/>
  <c r="AF297" i="7" s="1"/>
  <c r="U850" i="7"/>
  <c r="AD850" i="7" s="1"/>
  <c r="U204" i="7"/>
  <c r="U129" i="6"/>
  <c r="W846" i="7"/>
  <c r="AF846" i="7" s="1"/>
  <c r="V949" i="7"/>
  <c r="AE949" i="7" s="1"/>
  <c r="X131" i="7"/>
  <c r="AG131" i="7" s="1"/>
  <c r="U671" i="7"/>
  <c r="AD671" i="7" s="1"/>
  <c r="U910" i="7"/>
  <c r="AD910" i="7" s="1"/>
  <c r="W114" i="7"/>
  <c r="AF114" i="7" s="1"/>
  <c r="U70" i="7"/>
  <c r="AD70" i="7" s="1"/>
  <c r="V643" i="7"/>
  <c r="AE643" i="7" s="1"/>
  <c r="X798" i="7"/>
  <c r="AG798" i="7" s="1"/>
  <c r="V258" i="7"/>
  <c r="AE258" i="7" s="1"/>
  <c r="V220" i="7"/>
  <c r="Y746" i="7"/>
  <c r="AH746" i="7" s="1"/>
  <c r="V82" i="7"/>
  <c r="AE82" i="7" s="1"/>
  <c r="W963" i="7"/>
  <c r="AF963" i="7" s="1"/>
  <c r="W182" i="7"/>
  <c r="AF182" i="7" s="1"/>
  <c r="V879" i="7"/>
  <c r="AE879" i="7" s="1"/>
  <c r="X358" i="7"/>
  <c r="AG358" i="7" s="1"/>
  <c r="X506" i="7"/>
  <c r="AG506" i="7" s="1"/>
  <c r="U234" i="7"/>
  <c r="W907" i="7"/>
  <c r="AF907" i="7" s="1"/>
  <c r="U583" i="7"/>
  <c r="AD583" i="7" s="1"/>
  <c r="Y129" i="6"/>
  <c r="W188" i="7"/>
  <c r="AF188" i="7" s="1"/>
  <c r="U854" i="7"/>
  <c r="AD854" i="7" s="1"/>
  <c r="X428" i="7"/>
  <c r="AG428" i="7" s="1"/>
  <c r="W676" i="7"/>
  <c r="AF676" i="7" s="1"/>
  <c r="X300" i="7"/>
  <c r="AG300" i="7" s="1"/>
  <c r="Y719" i="7"/>
  <c r="AH719" i="7" s="1"/>
  <c r="V711" i="7"/>
  <c r="AE711" i="7" s="1"/>
  <c r="Y631" i="7"/>
  <c r="AH631" i="7" s="1"/>
  <c r="U50" i="7"/>
  <c r="AD50" i="7" s="1"/>
  <c r="U573" i="7"/>
  <c r="AD573" i="7" s="1"/>
  <c r="Y654" i="7"/>
  <c r="AH654" i="7" s="1"/>
  <c r="V812" i="7"/>
  <c r="AE812" i="7" s="1"/>
  <c r="V582" i="7"/>
  <c r="AE582" i="7" s="1"/>
  <c r="W232" i="7"/>
  <c r="V761" i="7"/>
  <c r="AE761" i="7" s="1"/>
  <c r="U517" i="7"/>
  <c r="AD517" i="7" s="1"/>
  <c r="W573" i="7"/>
  <c r="AF573" i="7" s="1"/>
  <c r="V883" i="7"/>
  <c r="AE883" i="7" s="1"/>
  <c r="U876" i="7"/>
  <c r="AD876" i="7" s="1"/>
  <c r="U654" i="7"/>
  <c r="AD654" i="7" s="1"/>
  <c r="V592" i="7"/>
  <c r="AE592" i="7" s="1"/>
  <c r="U646" i="7"/>
  <c r="AD646" i="7" s="1"/>
  <c r="V907" i="7"/>
  <c r="AE907" i="7" s="1"/>
  <c r="Y300" i="7"/>
  <c r="AH300" i="7" s="1"/>
  <c r="U601" i="7"/>
  <c r="AD601" i="7" s="1"/>
  <c r="Y718" i="7"/>
  <c r="AH718" i="7" s="1"/>
  <c r="X859" i="7"/>
  <c r="AG859" i="7" s="1"/>
  <c r="X741" i="7"/>
  <c r="AG741" i="7" s="1"/>
  <c r="U722" i="7"/>
  <c r="AD722" i="7" s="1"/>
  <c r="W198" i="6"/>
  <c r="W724" i="7"/>
  <c r="AF724" i="7" s="1"/>
  <c r="Y56" i="7"/>
  <c r="AH56" i="7" s="1"/>
  <c r="X442" i="7"/>
  <c r="AG442" i="7" s="1"/>
  <c r="X512" i="7"/>
  <c r="AG512" i="7" s="1"/>
  <c r="V558" i="7"/>
  <c r="AE558" i="7" s="1"/>
  <c r="Y616" i="7"/>
  <c r="AH616" i="7" s="1"/>
  <c r="V46" i="7"/>
  <c r="AE46" i="7" s="1"/>
  <c r="V6" i="7"/>
  <c r="AE6" i="7" s="1"/>
  <c r="V617" i="7"/>
  <c r="AE617" i="7" s="1"/>
  <c r="Y917" i="7"/>
  <c r="AH917" i="7" s="1"/>
  <c r="Y240" i="7"/>
  <c r="AH240" i="7" s="1"/>
  <c r="Y367" i="7"/>
  <c r="AH367" i="7" s="1"/>
  <c r="X239" i="6"/>
  <c r="W960" i="7"/>
  <c r="AF960" i="7" s="1"/>
  <c r="V298" i="7"/>
  <c r="AE298" i="7" s="1"/>
  <c r="Y855" i="7"/>
  <c r="AH855" i="7" s="1"/>
  <c r="V909" i="7"/>
  <c r="AE909" i="7" s="1"/>
  <c r="X873" i="7"/>
  <c r="AG873" i="7" s="1"/>
  <c r="X331" i="7"/>
  <c r="AG331" i="7" s="1"/>
  <c r="W908" i="7"/>
  <c r="AF908" i="7" s="1"/>
  <c r="X9" i="7"/>
  <c r="AG9" i="7" s="1"/>
  <c r="U949" i="7"/>
  <c r="AD949" i="7" s="1"/>
  <c r="W601" i="7"/>
  <c r="AF601" i="7" s="1"/>
  <c r="W933" i="7"/>
  <c r="AF933" i="7" s="1"/>
  <c r="Y447" i="7"/>
  <c r="AH447" i="7" s="1"/>
  <c r="V109" i="7"/>
  <c r="AE109" i="7" s="1"/>
  <c r="Y232" i="7"/>
  <c r="W737" i="7"/>
  <c r="AF737" i="7" s="1"/>
  <c r="V466" i="7"/>
  <c r="AE466" i="7" s="1"/>
  <c r="Y352" i="7"/>
  <c r="AH352" i="7" s="1"/>
  <c r="X226" i="7"/>
  <c r="Y24" i="7"/>
  <c r="AH24" i="7" s="1"/>
  <c r="U703" i="7"/>
  <c r="AD703" i="7" s="1"/>
  <c r="X657" i="7"/>
  <c r="AG657" i="7" s="1"/>
  <c r="X675" i="7"/>
  <c r="AG675" i="7" s="1"/>
  <c r="Y890" i="7"/>
  <c r="AH890" i="7" s="1"/>
  <c r="U558" i="7"/>
  <c r="AD558" i="7" s="1"/>
  <c r="W761" i="7"/>
  <c r="AF761" i="7" s="1"/>
  <c r="U610" i="7"/>
  <c r="AD610" i="7" s="1"/>
  <c r="Y776" i="7"/>
  <c r="AH776" i="7" s="1"/>
  <c r="U442" i="7"/>
  <c r="AD442" i="7" s="1"/>
  <c r="X910" i="7"/>
  <c r="AG910" i="7" s="1"/>
  <c r="U307" i="7"/>
  <c r="AD307" i="7" s="1"/>
  <c r="X803" i="7"/>
  <c r="AG803" i="7" s="1"/>
  <c r="U873" i="7"/>
  <c r="AD873" i="7" s="1"/>
  <c r="U330" i="7"/>
  <c r="AD330" i="7" s="1"/>
  <c r="X215" i="7"/>
  <c r="U615" i="7"/>
  <c r="X189" i="7"/>
  <c r="AG189" i="7" s="1"/>
  <c r="Y177" i="7"/>
  <c r="Y803" i="7"/>
  <c r="AH803" i="7" s="1"/>
  <c r="W950" i="7"/>
  <c r="AF950" i="7" s="1"/>
  <c r="V447" i="7"/>
  <c r="AE447" i="7" s="1"/>
  <c r="Y227" i="7"/>
  <c r="X825" i="7"/>
  <c r="AG825" i="7" s="1"/>
  <c r="W878" i="7"/>
  <c r="AF878" i="7" s="1"/>
  <c r="V198" i="6"/>
  <c r="W220" i="7"/>
  <c r="Y226" i="7"/>
  <c r="V606" i="7"/>
  <c r="AE606" i="7" s="1"/>
  <c r="U950" i="7"/>
  <c r="AD950" i="7" s="1"/>
  <c r="V654" i="7"/>
  <c r="AE654" i="7" s="1"/>
  <c r="X684" i="7"/>
  <c r="AG684" i="7" s="1"/>
  <c r="W734" i="7"/>
  <c r="AF734" i="7" s="1"/>
  <c r="X670" i="7"/>
  <c r="AG670" i="7" s="1"/>
  <c r="Y453" i="7"/>
  <c r="AH453" i="7" s="1"/>
  <c r="U481" i="7"/>
  <c r="AD481" i="7" s="1"/>
  <c r="V443" i="7"/>
  <c r="AE443" i="7" s="1"/>
  <c r="V788" i="7"/>
  <c r="AE788" i="7" s="1"/>
  <c r="V155" i="7"/>
  <c r="AE155" i="7" s="1"/>
  <c r="U741" i="7"/>
  <c r="AD741" i="7" s="1"/>
  <c r="U367" i="7"/>
  <c r="AD367" i="7" s="1"/>
  <c r="U628" i="7"/>
  <c r="AD628" i="7" s="1"/>
  <c r="Y216" i="7"/>
  <c r="W190" i="7"/>
  <c r="AF190" i="7" s="1"/>
  <c r="W131" i="7"/>
  <c r="AF131" i="7" s="1"/>
  <c r="W479" i="7"/>
  <c r="AF479" i="7" s="1"/>
  <c r="U80" i="7"/>
  <c r="AD80" i="7" s="1"/>
  <c r="Y155" i="7"/>
  <c r="AH155" i="7" s="1"/>
  <c r="Y800" i="7"/>
  <c r="AH800" i="7" s="1"/>
  <c r="Y218" i="7"/>
  <c r="U114" i="7"/>
  <c r="AD114" i="7" s="1"/>
  <c r="Y548" i="7"/>
  <c r="AH548" i="7" s="1"/>
  <c r="W558" i="7"/>
  <c r="AF558" i="7" s="1"/>
  <c r="Y804" i="7"/>
  <c r="AH804" i="7" s="1"/>
  <c r="Y240" i="6"/>
  <c r="W829" i="7"/>
  <c r="AF829" i="7" s="1"/>
  <c r="U677" i="7"/>
  <c r="AD677" i="7" s="1"/>
  <c r="Y831" i="7"/>
  <c r="AH831" i="7" s="1"/>
  <c r="W944" i="7"/>
  <c r="AF944" i="7" s="1"/>
  <c r="Y695" i="7"/>
  <c r="AH695" i="7" s="1"/>
  <c r="V102" i="7"/>
  <c r="AE102" i="7" s="1"/>
  <c r="V936" i="7"/>
  <c r="AE936" i="7" s="1"/>
  <c r="W639" i="7"/>
  <c r="AF639" i="7" s="1"/>
  <c r="V901" i="7"/>
  <c r="AE901" i="7" s="1"/>
  <c r="W225" i="7"/>
  <c r="W7" i="7"/>
  <c r="AF7" i="7" s="1"/>
  <c r="W901" i="7"/>
  <c r="AF901" i="7" s="1"/>
  <c r="Y724" i="7"/>
  <c r="AH724" i="7" s="1"/>
  <c r="U242" i="7"/>
  <c r="AD242" i="7" s="1"/>
  <c r="Y681" i="7"/>
  <c r="AH681" i="7" s="1"/>
  <c r="Y812" i="7"/>
  <c r="AH812" i="7" s="1"/>
  <c r="U906" i="7"/>
  <c r="AD906" i="7" s="1"/>
  <c r="U60" i="7"/>
  <c r="AD60" i="7" s="1"/>
  <c r="Y329" i="7"/>
  <c r="AH329" i="7" s="1"/>
  <c r="W610" i="7"/>
  <c r="AF610" i="7" s="1"/>
  <c r="V894" i="7"/>
  <c r="AE894" i="7" s="1"/>
  <c r="Y464" i="7"/>
  <c r="AH464" i="7" s="1"/>
  <c r="X615" i="7"/>
  <c r="Y515" i="7"/>
  <c r="AH515" i="7" s="1"/>
  <c r="X667" i="7"/>
  <c r="AG667" i="7" s="1"/>
  <c r="V659" i="7"/>
  <c r="AE659" i="7" s="1"/>
  <c r="U310" i="7"/>
  <c r="AD310" i="7" s="1"/>
  <c r="Y304" i="7"/>
  <c r="AH304" i="7" s="1"/>
  <c r="W832" i="7"/>
  <c r="AF832" i="7" s="1"/>
  <c r="U851" i="7"/>
  <c r="AD851" i="7" s="1"/>
  <c r="U101" i="7"/>
  <c r="AD101" i="7" s="1"/>
  <c r="V556" i="7"/>
  <c r="AE556" i="7" s="1"/>
  <c r="U721" i="7"/>
  <c r="AD721" i="7" s="1"/>
  <c r="W905" i="7"/>
  <c r="AF905" i="7" s="1"/>
  <c r="X82" i="7"/>
  <c r="AG82" i="7" s="1"/>
  <c r="Y80" i="7"/>
  <c r="AH80" i="7" s="1"/>
  <c r="Y519" i="7"/>
  <c r="AH519" i="7" s="1"/>
  <c r="Y829" i="7"/>
  <c r="AH829" i="7" s="1"/>
  <c r="Y737" i="7"/>
  <c r="AH737" i="7" s="1"/>
  <c r="Y884" i="7"/>
  <c r="AH884" i="7" s="1"/>
  <c r="Y331" i="7"/>
  <c r="AH331" i="7" s="1"/>
  <c r="Y454" i="7"/>
  <c r="AH454" i="7" s="1"/>
  <c r="Y128" i="6"/>
  <c r="Y866" i="7"/>
  <c r="AH866" i="7" s="1"/>
  <c r="X562" i="7"/>
  <c r="AG562" i="7" s="1"/>
  <c r="X800" i="7"/>
  <c r="AG800" i="7" s="1"/>
  <c r="V240" i="7"/>
  <c r="AE240" i="7" s="1"/>
  <c r="V475" i="7"/>
  <c r="AE475" i="7" s="1"/>
  <c r="W909" i="7"/>
  <c r="AF909" i="7" s="1"/>
  <c r="Y908" i="7"/>
  <c r="AH908" i="7" s="1"/>
  <c r="X509" i="7"/>
  <c r="AG509" i="7" s="1"/>
  <c r="U141" i="7"/>
  <c r="AD141" i="7" s="1"/>
  <c r="Y861" i="7"/>
  <c r="AH861" i="7" s="1"/>
  <c r="W838" i="7"/>
  <c r="AF838" i="7" s="1"/>
  <c r="U216" i="7"/>
  <c r="Y167" i="7"/>
  <c r="AH167" i="7" s="1"/>
  <c r="X922" i="7"/>
  <c r="AG922" i="7" s="1"/>
  <c r="U759" i="7"/>
  <c r="AD759" i="7" s="1"/>
  <c r="U632" i="7"/>
  <c r="AD632" i="7" s="1"/>
  <c r="W443" i="7"/>
  <c r="AF443" i="7" s="1"/>
  <c r="V219" i="7"/>
  <c r="V669" i="7"/>
  <c r="AE669" i="7" s="1"/>
  <c r="V412" i="7"/>
  <c r="AE412" i="7" s="1"/>
  <c r="X948" i="7"/>
  <c r="AG948" i="7" s="1"/>
  <c r="W242" i="7"/>
  <c r="AF242" i="7" s="1"/>
  <c r="V817" i="7"/>
  <c r="AE817" i="7" s="1"/>
  <c r="U239" i="6"/>
  <c r="U408" i="7"/>
  <c r="AD408" i="7" s="1"/>
  <c r="V131" i="7"/>
  <c r="AE131" i="7" s="1"/>
  <c r="U880" i="7"/>
  <c r="AD880" i="7" s="1"/>
  <c r="W949" i="7"/>
  <c r="AF949" i="7" s="1"/>
  <c r="X174" i="7"/>
  <c r="U389" i="7"/>
  <c r="AD389" i="7" s="1"/>
  <c r="Y701" i="7"/>
  <c r="AH701" i="7" s="1"/>
  <c r="V406" i="7"/>
  <c r="AE406" i="7" s="1"/>
  <c r="U804" i="7"/>
  <c r="AD804" i="7" s="1"/>
  <c r="W112" i="7"/>
  <c r="AF112" i="7" s="1"/>
  <c r="W902" i="7"/>
  <c r="AF902" i="7" s="1"/>
  <c r="X399" i="7"/>
  <c r="AG399" i="7" s="1"/>
  <c r="X477" i="7"/>
  <c r="AG477" i="7" s="1"/>
  <c r="U8" i="7"/>
  <c r="AD8" i="7" s="1"/>
  <c r="X758" i="7"/>
  <c r="AG758" i="7" s="1"/>
  <c r="V745" i="7"/>
  <c r="AE745" i="7" s="1"/>
  <c r="W364" i="7"/>
  <c r="AF364" i="7" s="1"/>
  <c r="V407" i="7"/>
  <c r="AE407" i="7" s="1"/>
  <c r="X292" i="7"/>
  <c r="AG292" i="7" s="1"/>
  <c r="V741" i="7"/>
  <c r="AE741" i="7" s="1"/>
  <c r="V935" i="7"/>
  <c r="AE935" i="7" s="1"/>
  <c r="U187" i="7"/>
  <c r="AD187" i="7" s="1"/>
  <c r="X129" i="6"/>
  <c r="Y759" i="7"/>
  <c r="AH759" i="7" s="1"/>
  <c r="V890" i="7"/>
  <c r="AE890" i="7" s="1"/>
  <c r="Y525" i="7"/>
  <c r="AH525" i="7" s="1"/>
  <c r="X971" i="7"/>
  <c r="AG971" i="7" s="1"/>
  <c r="X695" i="7"/>
  <c r="AG695" i="7" s="1"/>
  <c r="U652" i="7"/>
  <c r="AD652" i="7" s="1"/>
  <c r="V198" i="7"/>
  <c r="AE198" i="7" s="1"/>
  <c r="U675" i="7"/>
  <c r="AD675" i="7" s="1"/>
  <c r="X856" i="7"/>
  <c r="AG856" i="7" s="1"/>
  <c r="W229" i="7"/>
  <c r="X719" i="7"/>
  <c r="AG719" i="7" s="1"/>
  <c r="V583" i="7"/>
  <c r="AE583" i="7" s="1"/>
  <c r="U434" i="7"/>
  <c r="AD434" i="7" s="1"/>
  <c r="Y963" i="7"/>
  <c r="AH963" i="7" s="1"/>
  <c r="X834" i="7"/>
  <c r="AG834" i="7" s="1"/>
  <c r="U447" i="7"/>
  <c r="AD447" i="7" s="1"/>
  <c r="X703" i="7"/>
  <c r="AG703" i="7" s="1"/>
  <c r="U560" i="7"/>
  <c r="AD560" i="7" s="1"/>
  <c r="V242" i="6"/>
  <c r="Y612" i="7"/>
  <c r="AH612" i="7" s="1"/>
  <c r="Y652" i="7"/>
  <c r="AH652" i="7" s="1"/>
  <c r="W72" i="7"/>
  <c r="AF72" i="7" s="1"/>
  <c r="W126" i="7"/>
  <c r="AF126" i="7" s="1"/>
  <c r="X727" i="7"/>
  <c r="AG727" i="7" s="1"/>
  <c r="Y215" i="7"/>
  <c r="W746" i="7"/>
  <c r="AF746" i="7" s="1"/>
  <c r="Y297" i="7"/>
  <c r="AH297" i="7" s="1"/>
  <c r="V652" i="7"/>
  <c r="AE652" i="7" s="1"/>
  <c r="W65" i="7"/>
  <c r="AF65" i="7" s="1"/>
  <c r="U872" i="7"/>
  <c r="AD872" i="7" s="1"/>
  <c r="X304" i="7"/>
  <c r="AG304" i="7" s="1"/>
  <c r="W514" i="7"/>
  <c r="AF514" i="7" s="1"/>
  <c r="X186" i="7"/>
  <c r="AG186" i="7" s="1"/>
  <c r="V818" i="7"/>
  <c r="AE818" i="7" s="1"/>
  <c r="U56" i="7"/>
  <c r="AD56" i="7" s="1"/>
  <c r="Y407" i="7"/>
  <c r="AH407" i="7" s="1"/>
  <c r="V240" i="6"/>
  <c r="W894" i="7"/>
  <c r="AF894" i="7" s="1"/>
  <c r="X161" i="7"/>
  <c r="AG161" i="7" s="1"/>
  <c r="Y620" i="7"/>
  <c r="AH620" i="7" s="1"/>
  <c r="X643" i="7"/>
  <c r="AG643" i="7" s="1"/>
  <c r="W80" i="7"/>
  <c r="AF80" i="7" s="1"/>
  <c r="W448" i="7"/>
  <c r="AF448" i="7" s="1"/>
  <c r="Y124" i="7"/>
  <c r="AH124" i="7" s="1"/>
  <c r="W611" i="7"/>
  <c r="AF611" i="7" s="1"/>
  <c r="Y507" i="7"/>
  <c r="AH507" i="7" s="1"/>
  <c r="V453" i="7"/>
  <c r="AE453" i="7" s="1"/>
  <c r="X298" i="7"/>
  <c r="AG298" i="7" s="1"/>
  <c r="X225" i="7"/>
  <c r="V455" i="7"/>
  <c r="AE455" i="7" s="1"/>
  <c r="U556" i="7"/>
  <c r="AD556" i="7" s="1"/>
  <c r="V128" i="7"/>
  <c r="AE128" i="7" s="1"/>
  <c r="W167" i="7"/>
  <c r="AF167" i="7" s="1"/>
  <c r="U174" i="7"/>
  <c r="X653" i="7"/>
  <c r="AG653" i="7" s="1"/>
  <c r="Y168" i="7"/>
  <c r="AH168" i="7" s="1"/>
  <c r="U507" i="7"/>
  <c r="AD507" i="7" s="1"/>
  <c r="W239" i="6"/>
  <c r="X973" i="7"/>
  <c r="AG973" i="7" s="1"/>
  <c r="Y250" i="7"/>
  <c r="AH250" i="7" s="1"/>
  <c r="Y20" i="7"/>
  <c r="AH20" i="7" s="1"/>
  <c r="V11" i="7"/>
  <c r="Y578" i="7"/>
  <c r="AH578" i="7" s="1"/>
  <c r="W6" i="7"/>
  <c r="AF6" i="7" s="1"/>
  <c r="V563" i="7"/>
  <c r="AE563" i="7" s="1"/>
  <c r="Y213" i="7"/>
  <c r="V941" i="7"/>
  <c r="AE941" i="7" s="1"/>
  <c r="V537" i="7"/>
  <c r="AE537" i="7" s="1"/>
  <c r="W99" i="7"/>
  <c r="AF99" i="7" s="1"/>
  <c r="U215" i="7"/>
  <c r="Y635" i="7"/>
  <c r="AH635" i="7" s="1"/>
  <c r="W833" i="7"/>
  <c r="AF833" i="7" s="1"/>
  <c r="Y406" i="7"/>
  <c r="AH406" i="7" s="1"/>
  <c r="W971" i="7"/>
  <c r="AF971" i="7" s="1"/>
  <c r="V193" i="7"/>
  <c r="AE193" i="7" s="1"/>
  <c r="Y808" i="7"/>
  <c r="AH808" i="7" s="1"/>
  <c r="U62" i="7"/>
  <c r="AD62" i="7" s="1"/>
  <c r="V151" i="7"/>
  <c r="AE151" i="7" s="1"/>
  <c r="X895" i="7"/>
  <c r="AG895" i="7" s="1"/>
  <c r="W821" i="7"/>
  <c r="AF821" i="7" s="1"/>
  <c r="X65" i="7"/>
  <c r="AG65" i="7" s="1"/>
  <c r="V234" i="7"/>
  <c r="X908" i="7"/>
  <c r="AG908" i="7" s="1"/>
  <c r="V718" i="7"/>
  <c r="AE718" i="7" s="1"/>
  <c r="V919" i="7"/>
  <c r="AE919" i="7" s="1"/>
  <c r="Y879" i="7"/>
  <c r="AH879" i="7" s="1"/>
  <c r="Y241" i="6"/>
  <c r="U15" i="7"/>
  <c r="AD15" i="7" s="1"/>
  <c r="V843" i="7"/>
  <c r="AE843" i="7" s="1"/>
  <c r="Y363" i="7"/>
  <c r="AH363" i="7" s="1"/>
  <c r="X651" i="7"/>
  <c r="AG651" i="7" s="1"/>
  <c r="U831" i="7"/>
  <c r="AD831" i="7" s="1"/>
  <c r="X861" i="7"/>
  <c r="AG861" i="7" s="1"/>
  <c r="V458" i="7"/>
  <c r="AE458" i="7" s="1"/>
  <c r="X452" i="7"/>
  <c r="AG452" i="7" s="1"/>
  <c r="X666" i="7"/>
  <c r="AG666" i="7" s="1"/>
  <c r="U479" i="7"/>
  <c r="AD479" i="7" s="1"/>
  <c r="V856" i="7"/>
  <c r="AE856" i="7" s="1"/>
  <c r="U61" i="7"/>
  <c r="AD61" i="7" s="1"/>
  <c r="X60" i="7"/>
  <c r="AG60" i="7" s="1"/>
  <c r="V562" i="7"/>
  <c r="AE562" i="7" s="1"/>
  <c r="W223" i="7"/>
  <c r="Y101" i="7"/>
  <c r="AH101" i="7" s="1"/>
  <c r="Y23" i="7"/>
  <c r="AH23" i="7" s="1"/>
  <c r="W420" i="7"/>
  <c r="AF420" i="7" s="1"/>
  <c r="X902" i="7"/>
  <c r="AG902" i="7" s="1"/>
  <c r="X542" i="7"/>
  <c r="AG542" i="7" s="1"/>
  <c r="W153" i="7"/>
  <c r="AF153" i="7" s="1"/>
  <c r="U64" i="7"/>
  <c r="AD64" i="7" s="1"/>
  <c r="X734" i="7"/>
  <c r="AG734" i="7" s="1"/>
  <c r="X479" i="7"/>
  <c r="AG479" i="7" s="1"/>
  <c r="X223" i="7"/>
  <c r="W236" i="7"/>
  <c r="Y618" i="7"/>
  <c r="AH618" i="7" s="1"/>
  <c r="W559" i="7"/>
  <c r="AF559" i="7" s="1"/>
  <c r="W413" i="7"/>
  <c r="AF413" i="7" s="1"/>
  <c r="U512" i="7"/>
  <c r="AD512" i="7" s="1"/>
  <c r="Y895" i="7"/>
  <c r="AH895" i="7" s="1"/>
  <c r="Y643" i="7"/>
  <c r="AH643" i="7" s="1"/>
  <c r="W657" i="7"/>
  <c r="AF657" i="7" s="1"/>
  <c r="X158" i="7"/>
  <c r="AG158" i="7" s="1"/>
  <c r="X252" i="7"/>
  <c r="AG252" i="7" s="1"/>
  <c r="V873" i="7"/>
  <c r="AE873" i="7" s="1"/>
  <c r="X68" i="7"/>
  <c r="AG68" i="7" s="1"/>
  <c r="Y90" i="7"/>
  <c r="AH90" i="7" s="1"/>
  <c r="V44" i="7"/>
  <c r="AE44" i="7" s="1"/>
  <c r="V229" i="7"/>
  <c r="Y936" i="7"/>
  <c r="AH936" i="7" s="1"/>
  <c r="Y556" i="7"/>
  <c r="AH556" i="7" s="1"/>
  <c r="X878" i="7"/>
  <c r="AG878" i="7" s="1"/>
  <c r="Y54" i="7"/>
  <c r="AH54" i="7" s="1"/>
  <c r="U651" i="7"/>
  <c r="AD651" i="7" s="1"/>
  <c r="V70" i="7"/>
  <c r="AE70" i="7" s="1"/>
  <c r="W631" i="7"/>
  <c r="AF631" i="7" s="1"/>
  <c r="X671" i="7"/>
  <c r="AG671" i="7" s="1"/>
  <c r="X128" i="6"/>
  <c r="Y566" i="7"/>
  <c r="AH566" i="7" s="1"/>
  <c r="U834" i="7"/>
  <c r="AD834" i="7" s="1"/>
  <c r="W719" i="7"/>
  <c r="AF719" i="7" s="1"/>
  <c r="U973" i="7"/>
  <c r="AD973" i="7" s="1"/>
  <c r="Y181" i="7"/>
  <c r="Y152" i="7"/>
  <c r="U14" i="7"/>
  <c r="AD14" i="7" s="1"/>
  <c r="W240" i="6"/>
  <c r="V519" i="7"/>
  <c r="AE519" i="7" s="1"/>
  <c r="V560" i="7"/>
  <c r="AE560" i="7" s="1"/>
  <c r="V627" i="7"/>
  <c r="AE627" i="7" s="1"/>
  <c r="Y821" i="7"/>
  <c r="AH821" i="7" s="1"/>
  <c r="W62" i="7"/>
  <c r="AF62" i="7" s="1"/>
  <c r="U531" i="7"/>
  <c r="AD531" i="7" s="1"/>
  <c r="U692" i="7"/>
  <c r="AD692" i="7" s="1"/>
  <c r="X242" i="6"/>
  <c r="V480" i="7"/>
  <c r="AE480" i="7" s="1"/>
  <c r="V974" i="7"/>
  <c r="AE974" i="7" s="1"/>
  <c r="W820" i="7"/>
  <c r="AF820" i="7" s="1"/>
  <c r="U4" i="7"/>
  <c r="AD4" i="7" s="1"/>
  <c r="U458" i="7"/>
  <c r="AD458" i="7" s="1"/>
  <c r="V684" i="7"/>
  <c r="AE684" i="7" s="1"/>
  <c r="W329" i="7"/>
  <c r="AF329" i="7" s="1"/>
  <c r="U387" i="7"/>
  <c r="AD387" i="7" s="1"/>
  <c r="U897" i="7"/>
  <c r="AD897" i="7" s="1"/>
  <c r="U214" i="7"/>
  <c r="U720" i="7"/>
  <c r="AD720" i="7" s="1"/>
  <c r="W22" i="7"/>
  <c r="AF22" i="7" s="1"/>
  <c r="U643" i="7"/>
  <c r="AD643" i="7" s="1"/>
  <c r="Y362" i="7"/>
  <c r="AH362" i="7" s="1"/>
  <c r="V855" i="7"/>
  <c r="AE855" i="7" s="1"/>
  <c r="U173" i="7"/>
  <c r="AD173" i="7" s="1"/>
  <c r="X753" i="7"/>
  <c r="AG753" i="7" s="1"/>
  <c r="V516" i="7"/>
  <c r="AE516" i="7" s="1"/>
  <c r="U883" i="7"/>
  <c r="AD883" i="7" s="1"/>
  <c r="X611" i="7"/>
  <c r="AG611" i="7" s="1"/>
  <c r="Y239" i="6"/>
  <c r="V188" i="7"/>
  <c r="AE188" i="7" s="1"/>
  <c r="V10" i="7"/>
  <c r="AE10" i="7" s="1"/>
  <c r="V581" i="7"/>
  <c r="AE581" i="7" s="1"/>
  <c r="X817" i="7"/>
  <c r="AG817" i="7" s="1"/>
  <c r="Y957" i="7"/>
  <c r="AH957" i="7" s="1"/>
  <c r="Y19" i="7"/>
  <c r="AH19" i="7" s="1"/>
  <c r="V167" i="7"/>
  <c r="AE167" i="7" s="1"/>
  <c r="Y480" i="7"/>
  <c r="AH480" i="7" s="1"/>
  <c r="W917" i="7"/>
  <c r="AF917" i="7" s="1"/>
  <c r="Y214" i="7"/>
  <c r="V232" i="7"/>
  <c r="W974" i="7"/>
  <c r="AF974" i="7" s="1"/>
  <c r="V90" i="7"/>
  <c r="AE90" i="7" s="1"/>
  <c r="V363" i="7"/>
  <c r="AE363" i="7" s="1"/>
  <c r="X240" i="6"/>
  <c r="Y655" i="7"/>
  <c r="AH655" i="7" s="1"/>
  <c r="V19" i="7"/>
  <c r="AE19" i="7" s="1"/>
  <c r="W783" i="7"/>
  <c r="AF783" i="7" s="1"/>
  <c r="W926" i="7"/>
  <c r="AF926" i="7" s="1"/>
  <c r="W186" i="7"/>
  <c r="AF186" i="7" s="1"/>
  <c r="Y236" i="7"/>
  <c r="Y666" i="7"/>
  <c r="AH666" i="7" s="1"/>
  <c r="W919" i="7"/>
  <c r="AF919" i="7" s="1"/>
  <c r="V963" i="7"/>
  <c r="AE963" i="7" s="1"/>
  <c r="Y128" i="7"/>
  <c r="AH128" i="7" s="1"/>
  <c r="W241" i="6"/>
  <c r="Y955" i="7"/>
  <c r="AH955" i="7" s="1"/>
  <c r="V157" i="7"/>
  <c r="AE157" i="7" s="1"/>
  <c r="X166" i="7"/>
  <c r="AG166" i="7" s="1"/>
  <c r="W453" i="7"/>
  <c r="AF453" i="7" s="1"/>
  <c r="U820" i="7"/>
  <c r="AD820" i="7" s="1"/>
  <c r="W804" i="7"/>
  <c r="AF804" i="7" s="1"/>
  <c r="Y89" i="7"/>
  <c r="AH89" i="7" s="1"/>
  <c r="W503" i="7"/>
  <c r="AF503" i="7" s="1"/>
  <c r="Y241" i="7"/>
  <c r="AH241" i="7" s="1"/>
  <c r="U196" i="7"/>
  <c r="AD196" i="7" s="1"/>
  <c r="V846" i="7"/>
  <c r="AE846" i="7" s="1"/>
  <c r="W562" i="7"/>
  <c r="AF562" i="7" s="1"/>
  <c r="X181" i="7"/>
  <c r="W60" i="7"/>
  <c r="AF60" i="7" s="1"/>
  <c r="Y224" i="7"/>
  <c r="Y641" i="7"/>
  <c r="AH641" i="7" s="1"/>
  <c r="V655" i="7"/>
  <c r="AE655" i="7" s="1"/>
  <c r="Y872" i="7"/>
  <c r="AH872" i="7" s="1"/>
  <c r="V224" i="7"/>
  <c r="V899" i="7"/>
  <c r="AE899" i="7" s="1"/>
  <c r="Y27" i="7"/>
  <c r="AH27" i="7" s="1"/>
  <c r="V906" i="7"/>
  <c r="AE906" i="7" s="1"/>
  <c r="Y442" i="7"/>
  <c r="AH442" i="7" s="1"/>
  <c r="Y189" i="7"/>
  <c r="AH189" i="7" s="1"/>
  <c r="X900" i="7"/>
  <c r="AG900" i="7" s="1"/>
  <c r="X616" i="7"/>
  <c r="AG616" i="7" s="1"/>
  <c r="W292" i="7"/>
  <c r="AF292" i="7" s="1"/>
  <c r="U206" i="7"/>
  <c r="AD206" i="7" s="1"/>
  <c r="U772" i="7"/>
  <c r="AD772" i="7" s="1"/>
  <c r="W362" i="7"/>
  <c r="AF362" i="7" s="1"/>
  <c r="V257" i="7"/>
  <c r="V114" i="7"/>
  <c r="AE114" i="7" s="1"/>
  <c r="W843" i="7"/>
  <c r="AF843" i="7" s="1"/>
  <c r="U239" i="7"/>
  <c r="AD239" i="7" s="1"/>
  <c r="X372" i="7"/>
  <c r="AG372" i="7" s="1"/>
  <c r="V916" i="7"/>
  <c r="AE916" i="7" s="1"/>
  <c r="U11" i="7"/>
  <c r="U969" i="7"/>
  <c r="AD969" i="7" s="1"/>
  <c r="U464" i="7"/>
  <c r="AD464" i="7" s="1"/>
  <c r="V960" i="7"/>
  <c r="AE960" i="7" s="1"/>
  <c r="V851" i="7"/>
  <c r="AE851" i="7" s="1"/>
  <c r="W415" i="7"/>
  <c r="AF415" i="7" s="1"/>
  <c r="V676" i="7"/>
  <c r="AE676" i="7" s="1"/>
  <c r="V448" i="7"/>
  <c r="AE448" i="7" s="1"/>
  <c r="X157" i="7"/>
  <c r="AG157" i="7" s="1"/>
  <c r="W128" i="6"/>
  <c r="V878" i="7"/>
  <c r="AE878" i="7" s="1"/>
  <c r="U23" i="7"/>
  <c r="AD23" i="7" s="1"/>
  <c r="Y13" i="7"/>
  <c r="AH13" i="7" s="1"/>
  <c r="X711" i="7"/>
  <c r="AG711" i="7" s="1"/>
  <c r="Y503" i="7"/>
  <c r="AH503" i="7" s="1"/>
  <c r="U948" i="7"/>
  <c r="AD948" i="7" s="1"/>
  <c r="U901" i="7"/>
  <c r="AD901" i="7" s="1"/>
  <c r="Y225" i="7"/>
  <c r="Y645" i="7"/>
  <c r="AH645" i="7" s="1"/>
  <c r="W429" i="7"/>
  <c r="AF429" i="7" s="1"/>
  <c r="V279" i="7"/>
  <c r="AE279" i="7" s="1"/>
  <c r="V737" i="7"/>
  <c r="AE737" i="7" s="1"/>
  <c r="V969" i="7"/>
  <c r="AE969" i="7" s="1"/>
  <c r="U194" i="7"/>
  <c r="AD194" i="7" s="1"/>
  <c r="W82" i="7"/>
  <c r="AF82" i="7" s="1"/>
  <c r="Y516" i="7"/>
  <c r="AH516" i="7" s="1"/>
  <c r="W653" i="7"/>
  <c r="AF653" i="7" s="1"/>
  <c r="X241" i="7"/>
  <c r="AG241" i="7" s="1"/>
  <c r="Y347" i="7"/>
  <c r="AH347" i="7" s="1"/>
  <c r="V639" i="7"/>
  <c r="AE639" i="7" s="1"/>
  <c r="Y205" i="7"/>
  <c r="AH205" i="7" s="1"/>
  <c r="Y934" i="7"/>
  <c r="AH934" i="7" s="1"/>
  <c r="U919" i="7"/>
  <c r="AD919" i="7" s="1"/>
  <c r="W513" i="7"/>
  <c r="AF513" i="7" s="1"/>
  <c r="V3" i="7"/>
  <c r="AE3" i="7" s="1"/>
  <c r="X206" i="7"/>
  <c r="AG206" i="7" s="1"/>
  <c r="X630" i="7"/>
  <c r="AG630" i="7" s="1"/>
  <c r="X832" i="7"/>
  <c r="AG832" i="7" s="1"/>
  <c r="X692" i="7"/>
  <c r="AG692" i="7" s="1"/>
  <c r="W605" i="7"/>
  <c r="AF605" i="7" s="1"/>
  <c r="Y948" i="7"/>
  <c r="AH948" i="7" s="1"/>
  <c r="W54" i="7"/>
  <c r="AF54" i="7" s="1"/>
  <c r="V973" i="7"/>
  <c r="AE973" i="7" s="1"/>
  <c r="U240" i="6"/>
  <c r="Y859" i="7"/>
  <c r="AH859" i="7" s="1"/>
  <c r="V620" i="7"/>
  <c r="AE620" i="7" s="1"/>
  <c r="X738" i="7"/>
  <c r="AG738" i="7" s="1"/>
  <c r="V178" i="7"/>
  <c r="U846" i="7"/>
  <c r="AD846" i="7" s="1"/>
  <c r="X142" i="7"/>
  <c r="AG142" i="7" s="1"/>
  <c r="V389" i="7"/>
  <c r="AE389" i="7" s="1"/>
  <c r="U879" i="7"/>
  <c r="AD879" i="7" s="1"/>
  <c r="W850" i="7"/>
  <c r="AF850" i="7" s="1"/>
  <c r="U107" i="7"/>
  <c r="AD107" i="7" s="1"/>
  <c r="U745" i="7"/>
  <c r="AD745" i="7" s="1"/>
  <c r="W855" i="7"/>
  <c r="AF855" i="7" s="1"/>
  <c r="U7" i="7"/>
  <c r="AD7" i="7" s="1"/>
  <c r="U415" i="7"/>
  <c r="AD415" i="7" s="1"/>
  <c r="W772" i="7"/>
  <c r="AF772" i="7" s="1"/>
  <c r="V911" i="7"/>
  <c r="AE911" i="7" s="1"/>
  <c r="V753" i="7"/>
  <c r="AE753" i="7" s="1"/>
  <c r="W645" i="7"/>
  <c r="AF645" i="7" s="1"/>
  <c r="Y820" i="7"/>
  <c r="AH820" i="7" s="1"/>
  <c r="Y10" i="7"/>
  <c r="AH10" i="7" s="1"/>
  <c r="Y935" i="7"/>
  <c r="AH935" i="7" s="1"/>
  <c r="Y229" i="7"/>
  <c r="Y834" i="7"/>
  <c r="AH834" i="7" s="1"/>
  <c r="U52" i="7"/>
  <c r="AD52" i="7" s="1"/>
  <c r="U817" i="7"/>
  <c r="AD817" i="7" s="1"/>
  <c r="Y960" i="7"/>
  <c r="AH960" i="7" s="1"/>
  <c r="X52" i="7"/>
  <c r="AG52" i="7" s="1"/>
  <c r="X214" i="7"/>
  <c r="U932" i="7"/>
  <c r="AD932" i="7" s="1"/>
  <c r="U635" i="7"/>
  <c r="AD635" i="7" s="1"/>
  <c r="Y173" i="7"/>
  <c r="AH173" i="7" s="1"/>
  <c r="Y466" i="7"/>
  <c r="AH466" i="7" s="1"/>
  <c r="Y973" i="7"/>
  <c r="AH973" i="7" s="1"/>
  <c r="Y677" i="7"/>
  <c r="AH677" i="7" s="1"/>
  <c r="X571" i="7"/>
  <c r="AG571" i="7" s="1"/>
  <c r="X939" i="7"/>
  <c r="AG939" i="7" s="1"/>
  <c r="U186" i="7"/>
  <c r="AD186" i="7" s="1"/>
  <c r="Y517" i="7"/>
  <c r="AH517" i="7" s="1"/>
  <c r="W602" i="7"/>
  <c r="AF602" i="7" s="1"/>
  <c r="V433" i="7"/>
  <c r="AE433" i="7" s="1"/>
  <c r="V300" i="7"/>
  <c r="AE300" i="7" s="1"/>
  <c r="U198" i="6"/>
  <c r="U621" i="7"/>
  <c r="AD621" i="7" s="1"/>
  <c r="V25" i="7"/>
  <c r="AE25" i="7" s="1"/>
  <c r="X769" i="7"/>
  <c r="AG769" i="7" s="1"/>
  <c r="U166" i="7"/>
  <c r="AD166" i="7" s="1"/>
  <c r="U24" i="7"/>
  <c r="AD24" i="7" s="1"/>
  <c r="U515" i="7"/>
  <c r="AD515" i="7" s="1"/>
  <c r="Y656" i="7"/>
  <c r="AH656" i="7" s="1"/>
  <c r="Y403" i="7"/>
  <c r="AH403" i="7" s="1"/>
  <c r="V776" i="7"/>
  <c r="AE776" i="7" s="1"/>
  <c r="V168" i="7"/>
  <c r="AE168" i="7" s="1"/>
  <c r="Y592" i="7"/>
  <c r="AH592" i="7" s="1"/>
  <c r="W677" i="7"/>
  <c r="AF677" i="7" s="1"/>
  <c r="X894" i="7"/>
  <c r="AG894" i="7" s="1"/>
  <c r="U774" i="7"/>
  <c r="AD774" i="7" s="1"/>
  <c r="X89" i="7"/>
  <c r="AG89" i="7" s="1"/>
  <c r="U524" i="7"/>
  <c r="AD524" i="7" s="1"/>
  <c r="Y807" i="7"/>
  <c r="AH807" i="7" s="1"/>
  <c r="Y156" i="7"/>
  <c r="AH156" i="7" s="1"/>
  <c r="Y626" i="7"/>
  <c r="AH626" i="7" s="1"/>
  <c r="U27" i="7"/>
  <c r="AD27" i="7" s="1"/>
  <c r="W11" i="7"/>
  <c r="V764" i="7"/>
  <c r="AE764" i="7" s="1"/>
  <c r="V508" i="7"/>
  <c r="AE508" i="7" s="1"/>
  <c r="Y3" i="7"/>
  <c r="AH3" i="7" s="1"/>
  <c r="U961" i="7"/>
  <c r="AD961" i="7" s="1"/>
  <c r="X577" i="7"/>
  <c r="AG577" i="7" s="1"/>
  <c r="U482" i="7"/>
  <c r="AD482" i="7" s="1"/>
  <c r="X194" i="7"/>
  <c r="AG194" i="7" s="1"/>
  <c r="X511" i="7"/>
  <c r="AG511" i="7" s="1"/>
  <c r="X838" i="7"/>
  <c r="AG838" i="7" s="1"/>
  <c r="U443" i="7"/>
  <c r="AD443" i="7" s="1"/>
  <c r="X27" i="7"/>
  <c r="AG27" i="7" s="1"/>
  <c r="Y798" i="7"/>
  <c r="AH798" i="7" s="1"/>
  <c r="X685" i="7"/>
  <c r="AG685" i="7" s="1"/>
  <c r="W854" i="7"/>
  <c r="AF854" i="7" s="1"/>
  <c r="W52" i="7"/>
  <c r="AF52" i="7" s="1"/>
  <c r="W769" i="7"/>
  <c r="AF769" i="7" s="1"/>
  <c r="W856" i="7"/>
  <c r="AF856" i="7" s="1"/>
  <c r="Y630" i="7"/>
  <c r="AH630" i="7" s="1"/>
  <c r="X787" i="7"/>
  <c r="AG787" i="7" s="1"/>
  <c r="U220" i="7"/>
  <c r="W701" i="7"/>
  <c r="AF701" i="7" s="1"/>
  <c r="Y648" i="7"/>
  <c r="AH648" i="7" s="1"/>
  <c r="W670" i="7"/>
  <c r="AF670" i="7" s="1"/>
  <c r="Y140" i="7"/>
  <c r="AH140" i="7" s="1"/>
  <c r="U887" i="7"/>
  <c r="AD887" i="7" s="1"/>
  <c r="U746" i="7"/>
  <c r="AD746" i="7" s="1"/>
  <c r="Y922" i="7"/>
  <c r="AH922" i="7" s="1"/>
  <c r="X138" i="7"/>
  <c r="AG138" i="7" s="1"/>
  <c r="W758" i="7"/>
  <c r="AF758" i="7" s="1"/>
  <c r="U233" i="7"/>
  <c r="V719" i="7"/>
  <c r="AE719" i="7" s="1"/>
  <c r="X55" i="7"/>
  <c r="AG55" i="7" s="1"/>
  <c r="Y667" i="7"/>
  <c r="AH667" i="7" s="1"/>
  <c r="Y182" i="7"/>
  <c r="AH182" i="7" s="1"/>
  <c r="W721" i="7"/>
  <c r="AF721" i="7" s="1"/>
  <c r="X567" i="7"/>
  <c r="AG567" i="7" s="1"/>
  <c r="Y301" i="7"/>
  <c r="AH301" i="7" s="1"/>
  <c r="X631" i="7"/>
  <c r="AG631" i="7" s="1"/>
  <c r="U903" i="7"/>
  <c r="AD903" i="7" s="1"/>
  <c r="X230" i="7"/>
  <c r="Y399" i="7"/>
  <c r="AH399" i="7" s="1"/>
  <c r="Y509" i="7"/>
  <c r="AH509" i="7" s="1"/>
  <c r="W835" i="7"/>
  <c r="AF835" i="7" s="1"/>
  <c r="W957" i="7"/>
  <c r="AF957" i="7" s="1"/>
  <c r="U825" i="7"/>
  <c r="AD825" i="7" s="1"/>
  <c r="Y818" i="7"/>
  <c r="AH818" i="7" s="1"/>
  <c r="X936" i="7"/>
  <c r="AG936" i="7" s="1"/>
  <c r="V813" i="7"/>
  <c r="AE813" i="7" s="1"/>
  <c r="Y606" i="7"/>
  <c r="AH606" i="7" s="1"/>
  <c r="W239" i="7"/>
  <c r="AF239" i="7" s="1"/>
  <c r="V542" i="7"/>
  <c r="AE542" i="7" s="1"/>
  <c r="X652" i="7"/>
  <c r="AG652" i="7" s="1"/>
  <c r="U240" i="7"/>
  <c r="AD240" i="7" s="1"/>
  <c r="W812" i="7"/>
  <c r="AF812" i="7" s="1"/>
  <c r="Y684" i="7"/>
  <c r="AH684" i="7" s="1"/>
  <c r="U241" i="6"/>
  <c r="X804" i="7"/>
  <c r="AG804" i="7" s="1"/>
  <c r="V173" i="7"/>
  <c r="AE173" i="7" s="1"/>
  <c r="Y876" i="7"/>
  <c r="AH876" i="7" s="1"/>
  <c r="Y887" i="7"/>
  <c r="AH887" i="7" s="1"/>
  <c r="U753" i="7"/>
  <c r="AD753" i="7" s="1"/>
  <c r="X155" i="7"/>
  <c r="AG155" i="7" s="1"/>
  <c r="W315" i="7"/>
  <c r="AF315" i="7" s="1"/>
</calcChain>
</file>

<file path=xl/sharedStrings.xml><?xml version="1.0" encoding="utf-8"?>
<sst xmlns="http://schemas.openxmlformats.org/spreadsheetml/2006/main" count="14249" uniqueCount="11243">
  <si>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"app_name"</t>
    </r>
    <r>
      <rPr>
        <sz val="10.5"/>
        <color rgb="FF000000"/>
        <rFont val="細明體"/>
        <family val="3"/>
        <charset val="136"/>
      </rPr>
      <t>&gt;K3 Connect&lt;/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</si>
  <si>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"add_lock"</t>
    </r>
    <r>
      <rPr>
        <sz val="10.5"/>
        <color rgb="FF000000"/>
        <rFont val="細明體"/>
        <family val="3"/>
        <charset val="136"/>
      </rPr>
      <t>&gt;Add Lock&lt;/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</si>
  <si>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"personal_setting"</t>
    </r>
    <r>
      <rPr>
        <sz val="10.5"/>
        <color rgb="FF000000"/>
        <rFont val="細明體"/>
        <family val="3"/>
        <charset val="136"/>
      </rPr>
      <t>&gt;User Info&lt;/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</si>
  <si>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"name"</t>
    </r>
    <r>
      <rPr>
        <sz val="10.5"/>
        <color rgb="FF000000"/>
        <rFont val="細明體"/>
        <family val="3"/>
        <charset val="136"/>
      </rPr>
      <t>&gt;User Name&lt;/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</si>
  <si>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"nickname"</t>
    </r>
    <r>
      <rPr>
        <sz val="10.5"/>
        <color rgb="FF000000"/>
        <rFont val="細明體"/>
        <family val="3"/>
        <charset val="136"/>
      </rPr>
      <t>&gt;Nickname&lt;/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</si>
  <si>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"email"</t>
    </r>
    <r>
      <rPr>
        <sz val="10.5"/>
        <color rgb="FF000000"/>
        <rFont val="細明體"/>
        <family val="3"/>
        <charset val="136"/>
      </rPr>
      <t>&gt;Email&lt;/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</si>
  <si>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"lock_name"</t>
    </r>
    <r>
      <rPr>
        <sz val="10.5"/>
        <color rgb="FF000000"/>
        <rFont val="細明體"/>
        <family val="3"/>
        <charset val="136"/>
      </rPr>
      <t>&gt;Lock Name&lt;/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</si>
  <si>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"pure_admin"</t>
    </r>
    <r>
      <rPr>
        <sz val="10.5"/>
        <color rgb="FF000000"/>
        <rFont val="細明體"/>
        <family val="3"/>
        <charset val="136"/>
      </rPr>
      <t>&gt;Admin&lt;/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</si>
  <si>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"pure_guest"</t>
    </r>
    <r>
      <rPr>
        <sz val="10.5"/>
        <color rgb="FF000000"/>
        <rFont val="細明體"/>
        <family val="3"/>
        <charset val="136"/>
      </rPr>
      <t>&gt;Client&lt;/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</si>
  <si>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"access"</t>
    </r>
    <r>
      <rPr>
        <sz val="10.5"/>
        <color rgb="FF000000"/>
        <rFont val="細明體"/>
        <family val="3"/>
        <charset val="136"/>
      </rPr>
      <t>&gt;Access&lt;/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</si>
  <si>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"colon"</t>
    </r>
    <r>
      <rPr>
        <sz val="10.5"/>
        <color rgb="FF000000"/>
        <rFont val="細明體"/>
        <family val="3"/>
        <charset val="136"/>
      </rPr>
      <t>&gt;:&lt;/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</si>
  <si>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"close"</t>
    </r>
    <r>
      <rPr>
        <sz val="10.5"/>
        <color rgb="FF000000"/>
        <rFont val="細明體"/>
        <family val="3"/>
        <charset val="136"/>
      </rPr>
      <t>&gt;Close&lt;/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</si>
  <si>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"cancel"</t>
    </r>
    <r>
      <rPr>
        <sz val="10.5"/>
        <color rgb="FF000000"/>
        <rFont val="細明體"/>
        <family val="3"/>
        <charset val="136"/>
      </rPr>
      <t>&gt;Cancel&lt;/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</si>
  <si>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"yes"</t>
    </r>
    <r>
      <rPr>
        <sz val="10.5"/>
        <color rgb="FF000000"/>
        <rFont val="細明體"/>
        <family val="3"/>
        <charset val="136"/>
      </rPr>
      <t>&gt;Yes&lt;/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</si>
  <si>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"warning"</t>
    </r>
    <r>
      <rPr>
        <sz val="10.5"/>
        <color rgb="FF000000"/>
        <rFont val="細明體"/>
        <family val="3"/>
        <charset val="136"/>
      </rPr>
      <t>&gt;Warning&lt;/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</si>
  <si>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"note_action_apply_after_touch_lock"</t>
    </r>
    <r>
      <rPr>
        <sz val="10.5"/>
        <color rgb="FF000000"/>
        <rFont val="細明體"/>
        <family val="3"/>
        <charset val="136"/>
      </rPr>
      <t>&gt;Are you sure you want to delete client %s ?&lt;/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</si>
  <si>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"pairing_fail"</t>
    </r>
    <r>
      <rPr>
        <sz val="10.5"/>
        <color rgb="FF000000"/>
        <rFont val="細明體"/>
        <family val="3"/>
        <charset val="136"/>
      </rPr>
      <t>&gt;Pairing Fail&lt;/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</si>
  <si>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"enter_din_number"</t>
    </r>
    <r>
      <rPr>
        <sz val="10.5"/>
        <color rgb="FF000000"/>
        <rFont val="細明體"/>
        <family val="3"/>
        <charset val="136"/>
      </rPr>
      <t>&gt;Lock DIN:&lt;/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</si>
  <si>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"set_device_name"</t>
    </r>
    <r>
      <rPr>
        <sz val="10.5"/>
        <color rgb="FF000000"/>
        <rFont val="細明體"/>
        <family val="3"/>
        <charset val="136"/>
      </rPr>
      <t>&gt;Please enter a lock name&lt;/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</si>
  <si>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"title_add_lock"</t>
    </r>
    <r>
      <rPr>
        <sz val="10.5"/>
        <color rgb="FF000000"/>
        <rFont val="細明體"/>
        <family val="3"/>
        <charset val="136"/>
      </rPr>
      <t>&gt;Add Lock&lt;/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</si>
  <si>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"model_name"</t>
    </r>
    <r>
      <rPr>
        <sz val="10.5"/>
        <color rgb="FF000000"/>
        <rFont val="細明體"/>
        <family val="3"/>
        <charset val="136"/>
      </rPr>
      <t>&gt;Model Name&lt;/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</si>
  <si>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"fw_version"</t>
    </r>
    <r>
      <rPr>
        <sz val="10.5"/>
        <color rgb="FF000000"/>
        <rFont val="細明體"/>
        <family val="3"/>
        <charset val="136"/>
      </rPr>
      <t>&gt;Firmware Version&lt;/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</si>
  <si>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"pairing_time"</t>
    </r>
    <r>
      <rPr>
        <sz val="10.5"/>
        <color rgb="FF000000"/>
        <rFont val="細明體"/>
        <family val="3"/>
        <charset val="136"/>
      </rPr>
      <t>&gt;Pairing Time&lt;/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</si>
  <si>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"personal_information"</t>
    </r>
    <r>
      <rPr>
        <sz val="10.5"/>
        <color rgb="FF000000"/>
        <rFont val="細明體"/>
        <family val="3"/>
        <charset val="136"/>
      </rPr>
      <t>&gt;User Info&lt;/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</si>
  <si>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"setting"</t>
    </r>
    <r>
      <rPr>
        <sz val="10.5"/>
        <color rgb="FF000000"/>
        <rFont val="細明體"/>
        <family val="3"/>
        <charset val="136"/>
      </rPr>
      <t>&gt;Settings&lt;/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</si>
  <si>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"one_access"</t>
    </r>
    <r>
      <rPr>
        <sz val="10.5"/>
        <color rgb="FF000000"/>
        <rFont val="細明體"/>
        <family val="3"/>
        <charset val="136"/>
      </rPr>
      <t>&gt;1&lt;/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</si>
  <si>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"lock_param"</t>
    </r>
    <r>
      <rPr>
        <sz val="10.5"/>
        <color rgb="FF000000"/>
        <rFont val="細明體"/>
        <family val="3"/>
        <charset val="136"/>
      </rPr>
      <t>&gt;Parameters&lt;/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</si>
  <si>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"lock_param_mute"</t>
    </r>
    <r>
      <rPr>
        <sz val="10.5"/>
        <color rgb="FF000000"/>
        <rFont val="細明體"/>
        <family val="3"/>
        <charset val="136"/>
      </rPr>
      <t>&gt;Mute&lt;/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</si>
  <si>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"Tran_access_granted_title"</t>
    </r>
    <r>
      <rPr>
        <sz val="10.5"/>
        <color rgb="FF000000"/>
        <rFont val="細明體"/>
        <family val="3"/>
        <charset val="136"/>
      </rPr>
      <t>&gt;Access Granted&lt;/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</si>
  <si>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"Tran_access_granted_content_1"</t>
    </r>
    <r>
      <rPr>
        <sz val="10.5"/>
        <color rgb="FF000000"/>
        <rFont val="細明體"/>
        <family val="3"/>
        <charset val="136"/>
      </rPr>
      <t>&gt;Welcome!&lt;/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</si>
  <si>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"Tran_access_denied_title"</t>
    </r>
    <r>
      <rPr>
        <sz val="10.5"/>
        <color rgb="FF000000"/>
        <rFont val="細明體"/>
        <family val="3"/>
        <charset val="136"/>
      </rPr>
      <t>&gt;Access Denied&lt;/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</si>
  <si>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"Tran_operation_issue_title"</t>
    </r>
    <r>
      <rPr>
        <sz val="10.5"/>
        <color rgb="FF000000"/>
        <rFont val="細明體"/>
        <family val="3"/>
        <charset val="136"/>
      </rPr>
      <t>&gt;Communication Issue&lt;/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</si>
  <si>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"Tran_UI_AddNewClient_title"</t>
    </r>
    <r>
      <rPr>
        <sz val="10.5"/>
        <color rgb="FF000000"/>
        <rFont val="細明體"/>
        <family val="3"/>
        <charset val="136"/>
      </rPr>
      <t>&gt;Add Client&lt;/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</si>
  <si>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"Tran_log_Unlock_Door"</t>
    </r>
    <r>
      <rPr>
        <sz val="10.5"/>
        <color rgb="FF000000"/>
        <rFont val="細明體"/>
        <family val="3"/>
        <charset val="136"/>
      </rPr>
      <t>&gt;Unlocking&lt;/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</si>
  <si>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"Tran_log_IPA_Client_Added"</t>
    </r>
    <r>
      <rPr>
        <sz val="10.5"/>
        <color rgb="FF000000"/>
        <rFont val="細明體"/>
        <family val="3"/>
        <charset val="136"/>
      </rPr>
      <t>&gt;Added&lt;/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</si>
  <si>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"Tran_log_Card_Unlock_Door"</t>
    </r>
    <r>
      <rPr>
        <sz val="10.5"/>
        <color rgb="FF000000"/>
        <rFont val="細明體"/>
        <family val="3"/>
        <charset val="136"/>
      </rPr>
      <t>&gt;Unlocking&lt;/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</si>
  <si>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"Tran_log_Client_Auth_Fail"</t>
    </r>
    <r>
      <rPr>
        <sz val="10.5"/>
        <color rgb="FF000000"/>
        <rFont val="細明體"/>
        <family val="3"/>
        <charset val="136"/>
      </rPr>
      <t>&gt;Access Denied&lt;/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</si>
  <si>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"Tran_log_Unknown_Card"</t>
    </r>
    <r>
      <rPr>
        <sz val="10.5"/>
        <color rgb="FF000000"/>
        <rFont val="細明體"/>
        <family val="3"/>
        <charset val="136"/>
      </rPr>
      <t>&gt;Access Denied&lt;/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</si>
  <si>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"Tran_log_IPA_fail_WrongAdd_user"</t>
    </r>
    <r>
      <rPr>
        <sz val="10.5"/>
        <color rgb="FF000000"/>
        <rFont val="細明體"/>
        <family val="3"/>
        <charset val="136"/>
      </rPr>
      <t>&gt;Fail: Too Many&lt;/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</si>
  <si>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"Tran_log_PairingOK"</t>
    </r>
    <r>
      <rPr>
        <sz val="10.5"/>
        <color rgb="FF000000"/>
        <rFont val="細明體"/>
        <family val="3"/>
        <charset val="136"/>
      </rPr>
      <t>&gt;Pairing&lt;/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</si>
  <si>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"Tran_log_Inherit"</t>
    </r>
    <r>
      <rPr>
        <sz val="10.5"/>
        <color rgb="FF000000"/>
        <rFont val="細明體"/>
        <family val="3"/>
        <charset val="136"/>
      </rPr>
      <t>&gt;Inherited&lt;/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</si>
  <si>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"Tran_log_PassPord_IPA"</t>
    </r>
    <r>
      <rPr>
        <sz val="10.5"/>
        <color rgb="FF000000"/>
        <rFont val="細明體"/>
        <family val="3"/>
        <charset val="136"/>
      </rPr>
      <t>&gt;Added&lt;/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</si>
  <si>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"Tran_log_PassPord_IPA_Fail"</t>
    </r>
    <r>
      <rPr>
        <sz val="10.5"/>
        <color rgb="FF000000"/>
        <rFont val="細明體"/>
        <family val="3"/>
        <charset val="136"/>
      </rPr>
      <t>&gt;Code-Added Fail&lt;/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</si>
  <si>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"title_ParamSet"</t>
    </r>
    <r>
      <rPr>
        <sz val="10.5"/>
        <color rgb="FF000000"/>
        <rFont val="細明體"/>
        <family val="3"/>
        <charset val="136"/>
      </rPr>
      <t>&gt;Parameters&lt;/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</si>
  <si>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"Param_Lock"</t>
    </r>
    <r>
      <rPr>
        <sz val="10.5"/>
        <color rgb="FF000000"/>
        <rFont val="細明體"/>
        <family val="3"/>
        <charset val="136"/>
      </rPr>
      <t>&gt;Parameters&lt;/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</si>
  <si>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"Param_Version"</t>
    </r>
    <r>
      <rPr>
        <sz val="10.5"/>
        <color rgb="FF000000"/>
        <rFont val="細明體"/>
        <family val="3"/>
        <charset val="136"/>
      </rPr>
      <t>&gt;App Version&lt;/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</si>
  <si>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"UI_LockNM"</t>
    </r>
    <r>
      <rPr>
        <sz val="10.5"/>
        <color rgb="FF000000"/>
        <rFont val="細明體"/>
        <family val="3"/>
        <charset val="136"/>
      </rPr>
      <t>&gt;Lock Name&lt;/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</si>
  <si>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"Tran_log_DeleteNM"</t>
    </r>
    <r>
      <rPr>
        <sz val="10.5"/>
        <color rgb="FF000000"/>
        <rFont val="細明體"/>
        <family val="3"/>
        <charset val="136"/>
      </rPr>
      <t>&gt;Deleted&lt;/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</si>
  <si>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"Tran_MesBox_cont_Battery"</t>
    </r>
    <r>
      <rPr>
        <sz val="10.5"/>
        <color rgb="FF000000"/>
        <rFont val="細明體"/>
        <family val="3"/>
        <charset val="136"/>
      </rPr>
      <t>&gt;Low Battery&lt;/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</si>
  <si>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"UI_AccessRight"</t>
    </r>
    <r>
      <rPr>
        <sz val="10.5"/>
        <color rgb="FF000000"/>
        <rFont val="細明體"/>
        <family val="3"/>
        <charset val="136"/>
      </rPr>
      <t>&gt;Access Right&lt;/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</si>
  <si>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"Tran_log_P2P_Add"</t>
    </r>
    <r>
      <rPr>
        <sz val="10.5"/>
        <color rgb="FF000000"/>
        <rFont val="細明體"/>
        <family val="3"/>
        <charset val="136"/>
      </rPr>
      <t>&gt;Added&lt;/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</si>
  <si>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"Tran_UI_EnableBT_title"</t>
    </r>
    <r>
      <rPr>
        <sz val="10.5"/>
        <color rgb="FF000000"/>
        <rFont val="細明體"/>
        <family val="3"/>
        <charset val="136"/>
      </rPr>
      <t>&gt;Please Enable Bluetooth&lt;/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</si>
  <si>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"Tran_UI_EnableBT_cont1"</t>
    </r>
    <r>
      <rPr>
        <sz val="10.5"/>
        <color rgb="FF000000"/>
        <rFont val="細明體"/>
        <family val="3"/>
        <charset val="136"/>
      </rPr>
      <t>&gt;Bluetooth is required for some of the services of the app. Please enable it, otherwise the app may not be functioning properly.&lt;/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</si>
  <si>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"Param0_Mute"</t>
    </r>
    <r>
      <rPr>
        <sz val="10.5"/>
        <color rgb="FF000000"/>
        <rFont val="細明體"/>
        <family val="3"/>
        <charset val="136"/>
      </rPr>
      <t>&gt;Mute&lt;/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</si>
  <si>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"Param3_ChannelMode"</t>
    </r>
    <r>
      <rPr>
        <sz val="10.5"/>
        <color rgb="FF000000"/>
        <rFont val="細明體"/>
        <family val="3"/>
        <charset val="136"/>
      </rPr>
      <t>&gt;Passage Mode&lt;/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</si>
  <si>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"Mfg_Name_Hyper"</t>
    </r>
    <r>
      <rPr>
        <sz val="10.5"/>
        <color rgb="FF000000"/>
        <rFont val="細明體"/>
        <family val="3"/>
        <charset val="136"/>
      </rPr>
      <t>&gt;Manufacturer&lt;/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</si>
  <si>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"Tran_log_DeleteByLock"</t>
    </r>
    <r>
      <rPr>
        <sz val="10.5"/>
        <color rgb="FF000000"/>
        <rFont val="細明體"/>
        <family val="3"/>
        <charset val="136"/>
      </rPr>
      <t>&gt;Deleted&lt;/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</si>
  <si>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"Tran_log_delete_all"</t>
    </r>
    <r>
      <rPr>
        <sz val="10.5"/>
        <color rgb="FF000000"/>
        <rFont val="細明體"/>
        <family val="3"/>
        <charset val="136"/>
      </rPr>
      <t>&gt;All Deleted&lt;/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</si>
  <si>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"Tran_log_Lock_Door"</t>
    </r>
    <r>
      <rPr>
        <sz val="10.5"/>
        <color rgb="FF000000"/>
        <rFont val="細明體"/>
        <family val="3"/>
        <charset val="136"/>
      </rPr>
      <t>&gt;Locking&lt;/</t>
    </r>
    <r>
      <rPr>
        <b/>
        <sz val="10.5"/>
        <color rgb="FF000080"/>
        <rFont val="細明體"/>
        <family val="3"/>
        <charset val="136"/>
      </rPr>
      <t>string</t>
    </r>
    <r>
      <rPr>
        <sz val="10.5"/>
        <color rgb="FF000000"/>
        <rFont val="細明體"/>
        <family val="3"/>
        <charset val="136"/>
      </rPr>
      <t>&gt;</t>
    </r>
  </si>
  <si>
    <r>
      <t xml:space="preserve">    </t>
    </r>
    <r>
      <rPr>
        <i/>
        <sz val="10.5"/>
        <color rgb="FF808080"/>
        <rFont val="細明體"/>
        <family val="3"/>
        <charset val="136"/>
      </rPr>
      <t>&lt;!-- Manual --&gt;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</si>
  <si>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"connecting"</t>
    </r>
    <r>
      <rPr>
        <sz val="10.5"/>
        <color rgb="FF000000"/>
        <rFont val="細明體"/>
        <family val="3"/>
        <charset val="136"/>
      </rPr>
      <t>&gt;Connecting&lt;/</t>
    </r>
    <r>
      <rPr>
        <b/>
        <sz val="10.5"/>
        <color rgb="FF000080"/>
        <rFont val="細明體"/>
        <family val="3"/>
        <charset val="136"/>
      </rPr>
      <t>string</t>
    </r>
    <r>
      <rPr>
        <sz val="10.5"/>
        <color rgb="FF000000"/>
        <rFont val="細明體"/>
        <family val="3"/>
        <charset val="136"/>
      </rPr>
      <t>&gt;</t>
    </r>
  </si>
  <si>
    <r>
      <t xml:space="preserve">    </t>
    </r>
    <r>
      <rPr>
        <i/>
        <sz val="10.5"/>
        <color rgb="FF808080"/>
        <rFont val="細明體"/>
        <family val="3"/>
        <charset val="136"/>
      </rPr>
      <t>&lt;!-- Access Right --&gt;</t>
    </r>
  </si>
  <si>
    <r>
      <t xml:space="preserve">    </t>
    </r>
    <r>
      <rPr>
        <sz val="10.5"/>
        <color rgb="FF000000"/>
        <rFont val="細明體"/>
        <family val="3"/>
        <charset val="136"/>
      </rPr>
      <t>&lt;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"access_right"</t>
    </r>
    <r>
      <rPr>
        <sz val="10.5"/>
        <color rgb="FF000000"/>
        <rFont val="細明體"/>
        <family val="3"/>
        <charset val="136"/>
      </rPr>
      <t>&gt;Access Right&lt;/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</si>
  <si>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"time"</t>
    </r>
    <r>
      <rPr>
        <sz val="10.5"/>
        <color rgb="FF000000"/>
        <rFont val="細明體"/>
        <family val="3"/>
        <charset val="136"/>
      </rPr>
      <t>&gt;Time&lt;/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</si>
  <si>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"dash"</t>
    </r>
    <r>
      <rPr>
        <sz val="10.5"/>
        <color rgb="FF000000"/>
        <rFont val="細明體"/>
        <family val="3"/>
        <charset val="136"/>
      </rPr>
      <t>&gt;-&lt;/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</si>
  <si>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"repeat"</t>
    </r>
    <r>
      <rPr>
        <sz val="10.5"/>
        <color rgb="FF000000"/>
        <rFont val="細明體"/>
        <family val="3"/>
        <charset val="136"/>
      </rPr>
      <t>&gt;Repeat&lt;/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</si>
  <si>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"one_time"</t>
    </r>
    <r>
      <rPr>
        <sz val="10.5"/>
        <color rgb="FF000000"/>
        <rFont val="細明體"/>
        <family val="3"/>
        <charset val="136"/>
      </rPr>
      <t>&gt;One time&lt;/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</si>
  <si>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"all_time"</t>
    </r>
    <r>
      <rPr>
        <sz val="10.5"/>
        <color rgb="FF000000"/>
        <rFont val="細明體"/>
        <family val="3"/>
        <charset val="136"/>
      </rPr>
      <t>&gt;All Time&lt;/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</si>
  <si>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"got_it"</t>
    </r>
    <r>
      <rPr>
        <sz val="10.5"/>
        <color rgb="FF000000"/>
        <rFont val="細明體"/>
        <family val="3"/>
        <charset val="136"/>
      </rPr>
      <t>&gt;OK&lt;/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</si>
  <si>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"pattern"</t>
    </r>
    <r>
      <rPr>
        <sz val="10.5"/>
        <color rgb="FF000000"/>
        <rFont val="細明體"/>
        <family val="3"/>
        <charset val="136"/>
      </rPr>
      <t>&gt;Pattern&lt;/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</si>
  <si>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"wave_symbol"</t>
    </r>
    <r>
      <rPr>
        <sz val="10.5"/>
        <color rgb="FF000000"/>
        <rFont val="細明體"/>
        <family val="3"/>
        <charset val="136"/>
      </rPr>
      <t>&gt;~&lt;/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</si>
  <si>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"mon"</t>
    </r>
    <r>
      <rPr>
        <sz val="10.5"/>
        <color rgb="FF000000"/>
        <rFont val="細明體"/>
        <family val="3"/>
        <charset val="136"/>
      </rPr>
      <t>&gt;</t>
    </r>
    <r>
      <rPr>
        <b/>
        <sz val="10.5"/>
        <color rgb="FF0000FF"/>
        <rFont val="細明體"/>
        <family val="3"/>
        <charset val="136"/>
      </rPr>
      <t xml:space="preserve">&amp;#160; </t>
    </r>
    <r>
      <rPr>
        <sz val="10.5"/>
        <color rgb="FF000000"/>
        <rFont val="細明體"/>
        <family val="3"/>
        <charset val="136"/>
      </rPr>
      <t xml:space="preserve">M </t>
    </r>
    <r>
      <rPr>
        <b/>
        <sz val="10.5"/>
        <color rgb="FF0000FF"/>
        <rFont val="細明體"/>
        <family val="3"/>
        <charset val="136"/>
      </rPr>
      <t>&amp;#160;</t>
    </r>
    <r>
      <rPr>
        <sz val="10.5"/>
        <color rgb="FF000000"/>
        <rFont val="細明體"/>
        <family val="3"/>
        <charset val="136"/>
      </rPr>
      <t>&lt;/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</si>
  <si>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"tue"</t>
    </r>
    <r>
      <rPr>
        <sz val="10.5"/>
        <color rgb="FF000000"/>
        <rFont val="細明體"/>
        <family val="3"/>
        <charset val="136"/>
      </rPr>
      <t>&gt;</t>
    </r>
    <r>
      <rPr>
        <b/>
        <sz val="10.5"/>
        <color rgb="FF0000FF"/>
        <rFont val="細明體"/>
        <family val="3"/>
        <charset val="136"/>
      </rPr>
      <t xml:space="preserve">&amp;#160; </t>
    </r>
    <r>
      <rPr>
        <sz val="10.5"/>
        <color rgb="FF000000"/>
        <rFont val="細明體"/>
        <family val="3"/>
        <charset val="136"/>
      </rPr>
      <t xml:space="preserve">T </t>
    </r>
    <r>
      <rPr>
        <b/>
        <sz val="10.5"/>
        <color rgb="FF0000FF"/>
        <rFont val="細明體"/>
        <family val="3"/>
        <charset val="136"/>
      </rPr>
      <t>&amp;#160;</t>
    </r>
    <r>
      <rPr>
        <sz val="10.5"/>
        <color rgb="FF000000"/>
        <rFont val="細明體"/>
        <family val="3"/>
        <charset val="136"/>
      </rPr>
      <t>&lt;/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</si>
  <si>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"wed"</t>
    </r>
    <r>
      <rPr>
        <sz val="10.5"/>
        <color rgb="FF000000"/>
        <rFont val="細明體"/>
        <family val="3"/>
        <charset val="136"/>
      </rPr>
      <t>&gt;</t>
    </r>
    <r>
      <rPr>
        <b/>
        <sz val="10.5"/>
        <color rgb="FF0000FF"/>
        <rFont val="細明體"/>
        <family val="3"/>
        <charset val="136"/>
      </rPr>
      <t xml:space="preserve">&amp;#160; </t>
    </r>
    <r>
      <rPr>
        <sz val="10.5"/>
        <color rgb="FF000000"/>
        <rFont val="細明體"/>
        <family val="3"/>
        <charset val="136"/>
      </rPr>
      <t xml:space="preserve">W </t>
    </r>
    <r>
      <rPr>
        <b/>
        <sz val="10.5"/>
        <color rgb="FF0000FF"/>
        <rFont val="細明體"/>
        <family val="3"/>
        <charset val="136"/>
      </rPr>
      <t>&amp;#160;</t>
    </r>
    <r>
      <rPr>
        <sz val="10.5"/>
        <color rgb="FF000000"/>
        <rFont val="細明體"/>
        <family val="3"/>
        <charset val="136"/>
      </rPr>
      <t>&lt;/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</si>
  <si>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"thu"</t>
    </r>
    <r>
      <rPr>
        <sz val="10.5"/>
        <color rgb="FF000000"/>
        <rFont val="細明體"/>
        <family val="3"/>
        <charset val="136"/>
      </rPr>
      <t>&gt;</t>
    </r>
    <r>
      <rPr>
        <b/>
        <sz val="10.5"/>
        <color rgb="FF0000FF"/>
        <rFont val="細明體"/>
        <family val="3"/>
        <charset val="136"/>
      </rPr>
      <t xml:space="preserve">&amp;#160; </t>
    </r>
    <r>
      <rPr>
        <sz val="10.5"/>
        <color rgb="FF000000"/>
        <rFont val="細明體"/>
        <family val="3"/>
        <charset val="136"/>
      </rPr>
      <t xml:space="preserve">T </t>
    </r>
    <r>
      <rPr>
        <b/>
        <sz val="10.5"/>
        <color rgb="FF0000FF"/>
        <rFont val="細明體"/>
        <family val="3"/>
        <charset val="136"/>
      </rPr>
      <t>&amp;#160;</t>
    </r>
    <r>
      <rPr>
        <sz val="10.5"/>
        <color rgb="FF000000"/>
        <rFont val="細明體"/>
        <family val="3"/>
        <charset val="136"/>
      </rPr>
      <t>&lt;/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</si>
  <si>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"fri"</t>
    </r>
    <r>
      <rPr>
        <sz val="10.5"/>
        <color rgb="FF000000"/>
        <rFont val="細明體"/>
        <family val="3"/>
        <charset val="136"/>
      </rPr>
      <t>&gt;</t>
    </r>
    <r>
      <rPr>
        <b/>
        <sz val="10.5"/>
        <color rgb="FF0000FF"/>
        <rFont val="細明體"/>
        <family val="3"/>
        <charset val="136"/>
      </rPr>
      <t xml:space="preserve">&amp;#160; </t>
    </r>
    <r>
      <rPr>
        <sz val="10.5"/>
        <color rgb="FF000000"/>
        <rFont val="細明體"/>
        <family val="3"/>
        <charset val="136"/>
      </rPr>
      <t xml:space="preserve">F </t>
    </r>
    <r>
      <rPr>
        <b/>
        <sz val="10.5"/>
        <color rgb="FF0000FF"/>
        <rFont val="細明體"/>
        <family val="3"/>
        <charset val="136"/>
      </rPr>
      <t>&amp;#160;</t>
    </r>
    <r>
      <rPr>
        <sz val="10.5"/>
        <color rgb="FF000000"/>
        <rFont val="細明體"/>
        <family val="3"/>
        <charset val="136"/>
      </rPr>
      <t>&lt;/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</si>
  <si>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"sat"</t>
    </r>
    <r>
      <rPr>
        <sz val="10.5"/>
        <color rgb="FF000000"/>
        <rFont val="細明體"/>
        <family val="3"/>
        <charset val="136"/>
      </rPr>
      <t>&gt;</t>
    </r>
    <r>
      <rPr>
        <b/>
        <sz val="10.5"/>
        <color rgb="FF0000FF"/>
        <rFont val="細明體"/>
        <family val="3"/>
        <charset val="136"/>
      </rPr>
      <t xml:space="preserve">&amp;#160; </t>
    </r>
    <r>
      <rPr>
        <sz val="10.5"/>
        <color rgb="FF000000"/>
        <rFont val="細明體"/>
        <family val="3"/>
        <charset val="136"/>
      </rPr>
      <t xml:space="preserve">S </t>
    </r>
    <r>
      <rPr>
        <b/>
        <sz val="10.5"/>
        <color rgb="FF0000FF"/>
        <rFont val="細明體"/>
        <family val="3"/>
        <charset val="136"/>
      </rPr>
      <t>&amp;#160;</t>
    </r>
    <r>
      <rPr>
        <sz val="10.5"/>
        <color rgb="FF000000"/>
        <rFont val="細明體"/>
        <family val="3"/>
        <charset val="136"/>
      </rPr>
      <t>&lt;/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</si>
  <si>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"sun"</t>
    </r>
    <r>
      <rPr>
        <sz val="10.5"/>
        <color rgb="FF000000"/>
        <rFont val="細明體"/>
        <family val="3"/>
        <charset val="136"/>
      </rPr>
      <t>&gt;</t>
    </r>
    <r>
      <rPr>
        <b/>
        <sz val="10.5"/>
        <color rgb="FF0000FF"/>
        <rFont val="細明體"/>
        <family val="3"/>
        <charset val="136"/>
      </rPr>
      <t xml:space="preserve">&amp;#160; </t>
    </r>
    <r>
      <rPr>
        <sz val="10.5"/>
        <color rgb="FF000000"/>
        <rFont val="細明體"/>
        <family val="3"/>
        <charset val="136"/>
      </rPr>
      <t xml:space="preserve">S </t>
    </r>
    <r>
      <rPr>
        <b/>
        <sz val="10.5"/>
        <color rgb="FF0000FF"/>
        <rFont val="細明體"/>
        <family val="3"/>
        <charset val="136"/>
      </rPr>
      <t>&amp;#160;</t>
    </r>
    <r>
      <rPr>
        <sz val="10.5"/>
        <color rgb="FF000000"/>
        <rFont val="細明體"/>
        <family val="3"/>
        <charset val="136"/>
      </rPr>
      <t>&lt;/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</si>
  <si>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"monday"</t>
    </r>
    <r>
      <rPr>
        <sz val="10.5"/>
        <color rgb="FF000000"/>
        <rFont val="細明體"/>
        <family val="3"/>
        <charset val="136"/>
      </rPr>
      <t>&gt;Monday&lt;/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</si>
  <si>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"tuesday"</t>
    </r>
    <r>
      <rPr>
        <sz val="10.5"/>
        <color rgb="FF000000"/>
        <rFont val="細明體"/>
        <family val="3"/>
        <charset val="136"/>
      </rPr>
      <t>&gt;Tuesday&lt;/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</si>
  <si>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"wednesday"</t>
    </r>
    <r>
      <rPr>
        <sz val="10.5"/>
        <color rgb="FF000000"/>
        <rFont val="細明體"/>
        <family val="3"/>
        <charset val="136"/>
      </rPr>
      <t>&gt;Wednesday&lt;/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</si>
  <si>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"thursday"</t>
    </r>
    <r>
      <rPr>
        <sz val="10.5"/>
        <color rgb="FF000000"/>
        <rFont val="細明體"/>
        <family val="3"/>
        <charset val="136"/>
      </rPr>
      <t>&gt;Thursday&lt;/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</si>
  <si>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"friday"</t>
    </r>
    <r>
      <rPr>
        <sz val="10.5"/>
        <color rgb="FF000000"/>
        <rFont val="細明體"/>
        <family val="3"/>
        <charset val="136"/>
      </rPr>
      <t>&gt;Friday&lt;/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</si>
  <si>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"saturday"</t>
    </r>
    <r>
      <rPr>
        <sz val="10.5"/>
        <color rgb="FF000000"/>
        <rFont val="細明體"/>
        <family val="3"/>
        <charset val="136"/>
      </rPr>
      <t>&gt;Saturday&lt;/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</si>
  <si>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"sunday"</t>
    </r>
    <r>
      <rPr>
        <sz val="10.5"/>
        <color rgb="FF000000"/>
        <rFont val="細明體"/>
        <family val="3"/>
        <charset val="136"/>
      </rPr>
      <t>&gt;Sunday&lt;/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</si>
  <si>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"week"</t>
    </r>
    <r>
      <rPr>
        <sz val="10.5"/>
        <color rgb="FF000000"/>
        <rFont val="細明體"/>
        <family val="3"/>
        <charset val="136"/>
      </rPr>
      <t>&gt;Week&lt;/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</si>
  <si>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"confirm"</t>
    </r>
    <r>
      <rPr>
        <sz val="10.5"/>
        <color rgb="FF000000"/>
        <rFont val="細明體"/>
        <family val="3"/>
        <charset val="136"/>
      </rPr>
      <t>&gt;Confirm&lt;/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</si>
  <si>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"days_of_week"</t>
    </r>
    <r>
      <rPr>
        <sz val="10.5"/>
        <color rgb="FF000000"/>
        <rFont val="細明體"/>
        <family val="3"/>
        <charset val="136"/>
      </rPr>
      <t>&gt;Days of Week&lt;/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</si>
  <si>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"summary_until"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t>
    </r>
    <r>
      <rPr>
        <b/>
        <sz val="10.5"/>
        <color rgb="FF0000FF"/>
        <rFont val="細明體"/>
        <family val="3"/>
        <charset val="136"/>
      </rPr>
      <t>&amp;#160;</t>
    </r>
    <r>
      <rPr>
        <sz val="10.5"/>
        <color rgb="FF000000"/>
        <rFont val="細明體"/>
        <family val="3"/>
        <charset val="136"/>
      </rPr>
      <t>to</t>
    </r>
    <r>
      <rPr>
        <b/>
        <sz val="10.5"/>
        <color rgb="FF0000FF"/>
        <rFont val="細明體"/>
        <family val="3"/>
        <charset val="136"/>
      </rPr>
      <t>&amp;#160;</t>
    </r>
    <r>
      <rPr>
        <sz val="10.5"/>
        <color rgb="FF000000"/>
        <rFont val="細明體"/>
        <family val="3"/>
        <charset val="136"/>
      </rPr>
      <t>%s&lt;/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</si>
  <si>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"summary_count"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 with only one access count&lt;/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</si>
  <si>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"summary_dot"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</si>
  <si>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string-array </t>
    </r>
    <r>
      <rPr>
        <b/>
        <sz val="10.5"/>
        <color rgb="FF0000FF"/>
        <rFont val="細明體"/>
        <family val="3"/>
        <charset val="136"/>
      </rPr>
      <t>name=</t>
    </r>
    <r>
      <rPr>
        <b/>
        <sz val="10.5"/>
        <color rgb="FF008000"/>
        <rFont val="細明體"/>
        <family val="3"/>
        <charset val="136"/>
      </rPr>
      <t>"weekdays_abbreviated"</t>
    </r>
    <r>
      <rPr>
        <sz val="10.5"/>
        <color rgb="FF000000"/>
        <rFont val="細明體"/>
        <family val="3"/>
        <charset val="136"/>
      </rPr>
      <t>&gt;　　</t>
    </r>
  </si>
  <si>
    <r>
      <t xml:space="preserve">        &lt;</t>
    </r>
    <r>
      <rPr>
        <b/>
        <sz val="10.5"/>
        <color rgb="FF000080"/>
        <rFont val="細明體"/>
        <family val="3"/>
        <charset val="136"/>
      </rPr>
      <t>item</t>
    </r>
    <r>
      <rPr>
        <sz val="10.5"/>
        <color rgb="FF000000"/>
        <rFont val="細明體"/>
        <family val="3"/>
        <charset val="136"/>
      </rPr>
      <t>&gt;@string/mon&lt;/</t>
    </r>
    <r>
      <rPr>
        <b/>
        <sz val="10.5"/>
        <color rgb="FF000080"/>
        <rFont val="細明體"/>
        <family val="3"/>
        <charset val="136"/>
      </rPr>
      <t>item</t>
    </r>
    <r>
      <rPr>
        <sz val="10.5"/>
        <color rgb="FF000000"/>
        <rFont val="細明體"/>
        <family val="3"/>
        <charset val="136"/>
      </rPr>
      <t>&gt;　　</t>
    </r>
  </si>
  <si>
    <r>
      <t xml:space="preserve">        &lt;</t>
    </r>
    <r>
      <rPr>
        <b/>
        <sz val="10.5"/>
        <color rgb="FF000080"/>
        <rFont val="細明體"/>
        <family val="3"/>
        <charset val="136"/>
      </rPr>
      <t>item</t>
    </r>
    <r>
      <rPr>
        <sz val="10.5"/>
        <color rgb="FF000000"/>
        <rFont val="細明體"/>
        <family val="3"/>
        <charset val="136"/>
      </rPr>
      <t>&gt;@string/tue&lt;/</t>
    </r>
    <r>
      <rPr>
        <b/>
        <sz val="10.5"/>
        <color rgb="FF000080"/>
        <rFont val="細明體"/>
        <family val="3"/>
        <charset val="136"/>
      </rPr>
      <t>item</t>
    </r>
    <r>
      <rPr>
        <sz val="10.5"/>
        <color rgb="FF000000"/>
        <rFont val="細明體"/>
        <family val="3"/>
        <charset val="136"/>
      </rPr>
      <t>&gt;　　</t>
    </r>
  </si>
  <si>
    <r>
      <t xml:space="preserve">        &lt;</t>
    </r>
    <r>
      <rPr>
        <b/>
        <sz val="10.5"/>
        <color rgb="FF000080"/>
        <rFont val="細明體"/>
        <family val="3"/>
        <charset val="136"/>
      </rPr>
      <t>item</t>
    </r>
    <r>
      <rPr>
        <sz val="10.5"/>
        <color rgb="FF000000"/>
        <rFont val="細明體"/>
        <family val="3"/>
        <charset val="136"/>
      </rPr>
      <t>&gt;@string/wed&lt;/</t>
    </r>
    <r>
      <rPr>
        <b/>
        <sz val="10.5"/>
        <color rgb="FF000080"/>
        <rFont val="細明體"/>
        <family val="3"/>
        <charset val="136"/>
      </rPr>
      <t>item</t>
    </r>
    <r>
      <rPr>
        <sz val="10.5"/>
        <color rgb="FF000000"/>
        <rFont val="細明體"/>
        <family val="3"/>
        <charset val="136"/>
      </rPr>
      <t>&gt;　　</t>
    </r>
  </si>
  <si>
    <r>
      <t xml:space="preserve">        &lt;</t>
    </r>
    <r>
      <rPr>
        <b/>
        <sz val="10.5"/>
        <color rgb="FF000080"/>
        <rFont val="細明體"/>
        <family val="3"/>
        <charset val="136"/>
      </rPr>
      <t>item</t>
    </r>
    <r>
      <rPr>
        <sz val="10.5"/>
        <color rgb="FF000000"/>
        <rFont val="細明體"/>
        <family val="3"/>
        <charset val="136"/>
      </rPr>
      <t>&gt;@string/thu&lt;/</t>
    </r>
    <r>
      <rPr>
        <b/>
        <sz val="10.5"/>
        <color rgb="FF000080"/>
        <rFont val="細明體"/>
        <family val="3"/>
        <charset val="136"/>
      </rPr>
      <t>item</t>
    </r>
    <r>
      <rPr>
        <sz val="10.5"/>
        <color rgb="FF000000"/>
        <rFont val="細明體"/>
        <family val="3"/>
        <charset val="136"/>
      </rPr>
      <t>&gt;　　</t>
    </r>
  </si>
  <si>
    <r>
      <t xml:space="preserve">        &lt;</t>
    </r>
    <r>
      <rPr>
        <b/>
        <sz val="10.5"/>
        <color rgb="FF000080"/>
        <rFont val="細明體"/>
        <family val="3"/>
        <charset val="136"/>
      </rPr>
      <t>item</t>
    </r>
    <r>
      <rPr>
        <sz val="10.5"/>
        <color rgb="FF000000"/>
        <rFont val="細明體"/>
        <family val="3"/>
        <charset val="136"/>
      </rPr>
      <t>&gt;@string/fri&lt;/</t>
    </r>
    <r>
      <rPr>
        <b/>
        <sz val="10.5"/>
        <color rgb="FF000080"/>
        <rFont val="細明體"/>
        <family val="3"/>
        <charset val="136"/>
      </rPr>
      <t>item</t>
    </r>
    <r>
      <rPr>
        <sz val="10.5"/>
        <color rgb="FF000000"/>
        <rFont val="細明體"/>
        <family val="3"/>
        <charset val="136"/>
      </rPr>
      <t>&gt;　　</t>
    </r>
  </si>
  <si>
    <r>
      <t xml:space="preserve">        &lt;</t>
    </r>
    <r>
      <rPr>
        <b/>
        <sz val="10.5"/>
        <color rgb="FF000080"/>
        <rFont val="細明體"/>
        <family val="3"/>
        <charset val="136"/>
      </rPr>
      <t>item</t>
    </r>
    <r>
      <rPr>
        <sz val="10.5"/>
        <color rgb="FF000000"/>
        <rFont val="細明體"/>
        <family val="3"/>
        <charset val="136"/>
      </rPr>
      <t>&gt;@string/sat&lt;/</t>
    </r>
    <r>
      <rPr>
        <b/>
        <sz val="10.5"/>
        <color rgb="FF000080"/>
        <rFont val="細明體"/>
        <family val="3"/>
        <charset val="136"/>
      </rPr>
      <t>item</t>
    </r>
    <r>
      <rPr>
        <sz val="10.5"/>
        <color rgb="FF000000"/>
        <rFont val="細明體"/>
        <family val="3"/>
        <charset val="136"/>
      </rPr>
      <t>&gt;　　</t>
    </r>
  </si>
  <si>
    <r>
      <t xml:space="preserve">        &lt;</t>
    </r>
    <r>
      <rPr>
        <b/>
        <sz val="10.5"/>
        <color rgb="FF000080"/>
        <rFont val="細明體"/>
        <family val="3"/>
        <charset val="136"/>
      </rPr>
      <t>item</t>
    </r>
    <r>
      <rPr>
        <sz val="10.5"/>
        <color rgb="FF000000"/>
        <rFont val="細明體"/>
        <family val="3"/>
        <charset val="136"/>
      </rPr>
      <t>&gt;@string/sun&lt;/</t>
    </r>
    <r>
      <rPr>
        <b/>
        <sz val="10.5"/>
        <color rgb="FF000080"/>
        <rFont val="細明體"/>
        <family val="3"/>
        <charset val="136"/>
      </rPr>
      <t>item</t>
    </r>
    <r>
      <rPr>
        <sz val="10.5"/>
        <color rgb="FF000000"/>
        <rFont val="細明體"/>
        <family val="3"/>
        <charset val="136"/>
      </rPr>
      <t>&gt;　　</t>
    </r>
  </si>
  <si>
    <r>
      <t xml:space="preserve">    &lt;/</t>
    </r>
    <r>
      <rPr>
        <b/>
        <sz val="10.5"/>
        <color rgb="FF000080"/>
        <rFont val="細明體"/>
        <family val="3"/>
        <charset val="136"/>
      </rPr>
      <t>string-array</t>
    </r>
    <r>
      <rPr>
        <sz val="10.5"/>
        <color rgb="FF000000"/>
        <rFont val="細明體"/>
        <family val="3"/>
        <charset val="136"/>
      </rPr>
      <t>&gt;</t>
    </r>
  </si>
  <si>
    <r>
      <t xml:space="preserve">    &lt;</t>
    </r>
    <r>
      <rPr>
        <b/>
        <sz val="10.5"/>
        <color rgb="FF000080"/>
        <rFont val="細明體"/>
        <family val="3"/>
        <charset val="136"/>
      </rPr>
      <t xml:space="preserve">string-array </t>
    </r>
    <r>
      <rPr>
        <b/>
        <sz val="10.5"/>
        <color rgb="FF0000FF"/>
        <rFont val="細明體"/>
        <family val="3"/>
        <charset val="136"/>
      </rPr>
      <t>name=</t>
    </r>
    <r>
      <rPr>
        <b/>
        <sz val="10.5"/>
        <color rgb="FF008000"/>
        <rFont val="細明體"/>
        <family val="3"/>
        <charset val="136"/>
      </rPr>
      <t>"months_abbreviated"</t>
    </r>
    <r>
      <rPr>
        <sz val="10.5"/>
        <color rgb="FF000000"/>
        <rFont val="細明體"/>
        <family val="3"/>
        <charset val="136"/>
      </rPr>
      <t>&gt;　　</t>
    </r>
  </si>
  <si>
    <r>
      <t xml:space="preserve">        &lt;</t>
    </r>
    <r>
      <rPr>
        <b/>
        <sz val="10.5"/>
        <color rgb="FF000080"/>
        <rFont val="細明體"/>
        <family val="3"/>
        <charset val="136"/>
      </rPr>
      <t>item</t>
    </r>
    <r>
      <rPr>
        <sz val="10.5"/>
        <color rgb="FF000000"/>
        <rFont val="細明體"/>
        <family val="3"/>
        <charset val="136"/>
      </rPr>
      <t>&gt;Jan&lt;/</t>
    </r>
    <r>
      <rPr>
        <b/>
        <sz val="10.5"/>
        <color rgb="FF000080"/>
        <rFont val="細明體"/>
        <family val="3"/>
        <charset val="136"/>
      </rPr>
      <t>item</t>
    </r>
    <r>
      <rPr>
        <sz val="10.5"/>
        <color rgb="FF000000"/>
        <rFont val="細明體"/>
        <family val="3"/>
        <charset val="136"/>
      </rPr>
      <t>&gt;　　</t>
    </r>
  </si>
  <si>
    <r>
      <t xml:space="preserve">        &lt;</t>
    </r>
    <r>
      <rPr>
        <b/>
        <sz val="10.5"/>
        <color rgb="FF000080"/>
        <rFont val="細明體"/>
        <family val="3"/>
        <charset val="136"/>
      </rPr>
      <t>item</t>
    </r>
    <r>
      <rPr>
        <sz val="10.5"/>
        <color rgb="FF000000"/>
        <rFont val="細明體"/>
        <family val="3"/>
        <charset val="136"/>
      </rPr>
      <t>&gt;Feb&lt;/</t>
    </r>
    <r>
      <rPr>
        <b/>
        <sz val="10.5"/>
        <color rgb="FF000080"/>
        <rFont val="細明體"/>
        <family val="3"/>
        <charset val="136"/>
      </rPr>
      <t>item</t>
    </r>
    <r>
      <rPr>
        <sz val="10.5"/>
        <color rgb="FF000000"/>
        <rFont val="細明體"/>
        <family val="3"/>
        <charset val="136"/>
      </rPr>
      <t>&gt;　　</t>
    </r>
  </si>
  <si>
    <r>
      <t xml:space="preserve">        &lt;</t>
    </r>
    <r>
      <rPr>
        <b/>
        <sz val="10.5"/>
        <color rgb="FF000080"/>
        <rFont val="細明體"/>
        <family val="3"/>
        <charset val="136"/>
      </rPr>
      <t>item</t>
    </r>
    <r>
      <rPr>
        <sz val="10.5"/>
        <color rgb="FF000000"/>
        <rFont val="細明體"/>
        <family val="3"/>
        <charset val="136"/>
      </rPr>
      <t>&gt;Mar&lt;/</t>
    </r>
    <r>
      <rPr>
        <b/>
        <sz val="10.5"/>
        <color rgb="FF000080"/>
        <rFont val="細明體"/>
        <family val="3"/>
        <charset val="136"/>
      </rPr>
      <t>item</t>
    </r>
    <r>
      <rPr>
        <sz val="10.5"/>
        <color rgb="FF000000"/>
        <rFont val="細明體"/>
        <family val="3"/>
        <charset val="136"/>
      </rPr>
      <t>&gt;　　</t>
    </r>
  </si>
  <si>
    <r>
      <t xml:space="preserve">        &lt;</t>
    </r>
    <r>
      <rPr>
        <b/>
        <sz val="10.5"/>
        <color rgb="FF000080"/>
        <rFont val="細明體"/>
        <family val="3"/>
        <charset val="136"/>
      </rPr>
      <t>item</t>
    </r>
    <r>
      <rPr>
        <sz val="10.5"/>
        <color rgb="FF000000"/>
        <rFont val="細明體"/>
        <family val="3"/>
        <charset val="136"/>
      </rPr>
      <t>&gt;Apr&lt;/</t>
    </r>
    <r>
      <rPr>
        <b/>
        <sz val="10.5"/>
        <color rgb="FF000080"/>
        <rFont val="細明體"/>
        <family val="3"/>
        <charset val="136"/>
      </rPr>
      <t>item</t>
    </r>
    <r>
      <rPr>
        <sz val="10.5"/>
        <color rgb="FF000000"/>
        <rFont val="細明體"/>
        <family val="3"/>
        <charset val="136"/>
      </rPr>
      <t>&gt;　　</t>
    </r>
  </si>
  <si>
    <r>
      <t xml:space="preserve">        &lt;</t>
    </r>
    <r>
      <rPr>
        <b/>
        <sz val="10.5"/>
        <color rgb="FF000080"/>
        <rFont val="細明體"/>
        <family val="3"/>
        <charset val="136"/>
      </rPr>
      <t>item</t>
    </r>
    <r>
      <rPr>
        <sz val="10.5"/>
        <color rgb="FF000000"/>
        <rFont val="細明體"/>
        <family val="3"/>
        <charset val="136"/>
      </rPr>
      <t>&gt;May&lt;/</t>
    </r>
    <r>
      <rPr>
        <b/>
        <sz val="10.5"/>
        <color rgb="FF000080"/>
        <rFont val="細明體"/>
        <family val="3"/>
        <charset val="136"/>
      </rPr>
      <t>item</t>
    </r>
    <r>
      <rPr>
        <sz val="10.5"/>
        <color rgb="FF000000"/>
        <rFont val="細明體"/>
        <family val="3"/>
        <charset val="136"/>
      </rPr>
      <t>&gt;　　</t>
    </r>
  </si>
  <si>
    <r>
      <t xml:space="preserve">        &lt;</t>
    </r>
    <r>
      <rPr>
        <b/>
        <sz val="10.5"/>
        <color rgb="FF000080"/>
        <rFont val="細明體"/>
        <family val="3"/>
        <charset val="136"/>
      </rPr>
      <t>item</t>
    </r>
    <r>
      <rPr>
        <sz val="10.5"/>
        <color rgb="FF000000"/>
        <rFont val="細明體"/>
        <family val="3"/>
        <charset val="136"/>
      </rPr>
      <t>&gt;Jun&lt;/</t>
    </r>
    <r>
      <rPr>
        <b/>
        <sz val="10.5"/>
        <color rgb="FF000080"/>
        <rFont val="細明體"/>
        <family val="3"/>
        <charset val="136"/>
      </rPr>
      <t>item</t>
    </r>
    <r>
      <rPr>
        <sz val="10.5"/>
        <color rgb="FF000000"/>
        <rFont val="細明體"/>
        <family val="3"/>
        <charset val="136"/>
      </rPr>
      <t>&gt;　　</t>
    </r>
  </si>
  <si>
    <r>
      <t xml:space="preserve">        &lt;</t>
    </r>
    <r>
      <rPr>
        <b/>
        <sz val="10.5"/>
        <color rgb="FF000080"/>
        <rFont val="細明體"/>
        <family val="3"/>
        <charset val="136"/>
      </rPr>
      <t>item</t>
    </r>
    <r>
      <rPr>
        <sz val="10.5"/>
        <color rgb="FF000000"/>
        <rFont val="細明體"/>
        <family val="3"/>
        <charset val="136"/>
      </rPr>
      <t>&gt;Jul&lt;/</t>
    </r>
    <r>
      <rPr>
        <b/>
        <sz val="10.5"/>
        <color rgb="FF000080"/>
        <rFont val="細明體"/>
        <family val="3"/>
        <charset val="136"/>
      </rPr>
      <t>item</t>
    </r>
    <r>
      <rPr>
        <sz val="10.5"/>
        <color rgb="FF000000"/>
        <rFont val="細明體"/>
        <family val="3"/>
        <charset val="136"/>
      </rPr>
      <t>&gt;　　</t>
    </r>
  </si>
  <si>
    <r>
      <t xml:space="preserve">        &lt;</t>
    </r>
    <r>
      <rPr>
        <b/>
        <sz val="10.5"/>
        <color rgb="FF000080"/>
        <rFont val="細明體"/>
        <family val="3"/>
        <charset val="136"/>
      </rPr>
      <t>item</t>
    </r>
    <r>
      <rPr>
        <sz val="10.5"/>
        <color rgb="FF000000"/>
        <rFont val="細明體"/>
        <family val="3"/>
        <charset val="136"/>
      </rPr>
      <t>&gt;Aug&lt;/</t>
    </r>
    <r>
      <rPr>
        <b/>
        <sz val="10.5"/>
        <color rgb="FF000080"/>
        <rFont val="細明體"/>
        <family val="3"/>
        <charset val="136"/>
      </rPr>
      <t>item</t>
    </r>
    <r>
      <rPr>
        <sz val="10.5"/>
        <color rgb="FF000000"/>
        <rFont val="細明體"/>
        <family val="3"/>
        <charset val="136"/>
      </rPr>
      <t>&gt;　　</t>
    </r>
  </si>
  <si>
    <r>
      <t xml:space="preserve">        &lt;</t>
    </r>
    <r>
      <rPr>
        <b/>
        <sz val="10.5"/>
        <color rgb="FF000080"/>
        <rFont val="細明體"/>
        <family val="3"/>
        <charset val="136"/>
      </rPr>
      <t>item</t>
    </r>
    <r>
      <rPr>
        <sz val="10.5"/>
        <color rgb="FF000000"/>
        <rFont val="細明體"/>
        <family val="3"/>
        <charset val="136"/>
      </rPr>
      <t>&gt;Sep&lt;/</t>
    </r>
    <r>
      <rPr>
        <b/>
        <sz val="10.5"/>
        <color rgb="FF000080"/>
        <rFont val="細明體"/>
        <family val="3"/>
        <charset val="136"/>
      </rPr>
      <t>item</t>
    </r>
    <r>
      <rPr>
        <sz val="10.5"/>
        <color rgb="FF000000"/>
        <rFont val="細明體"/>
        <family val="3"/>
        <charset val="136"/>
      </rPr>
      <t>&gt;　　</t>
    </r>
  </si>
  <si>
    <r>
      <t xml:space="preserve">        &lt;</t>
    </r>
    <r>
      <rPr>
        <b/>
        <sz val="10.5"/>
        <color rgb="FF000080"/>
        <rFont val="細明體"/>
        <family val="3"/>
        <charset val="136"/>
      </rPr>
      <t>item</t>
    </r>
    <r>
      <rPr>
        <sz val="10.5"/>
        <color rgb="FF000000"/>
        <rFont val="細明體"/>
        <family val="3"/>
        <charset val="136"/>
      </rPr>
      <t>&gt;Oct&lt;/</t>
    </r>
    <r>
      <rPr>
        <b/>
        <sz val="10.5"/>
        <color rgb="FF000080"/>
        <rFont val="細明體"/>
        <family val="3"/>
        <charset val="136"/>
      </rPr>
      <t>item</t>
    </r>
    <r>
      <rPr>
        <sz val="10.5"/>
        <color rgb="FF000000"/>
        <rFont val="細明體"/>
        <family val="3"/>
        <charset val="136"/>
      </rPr>
      <t>&gt;　　</t>
    </r>
  </si>
  <si>
    <r>
      <t xml:space="preserve">        &lt;</t>
    </r>
    <r>
      <rPr>
        <b/>
        <sz val="10.5"/>
        <color rgb="FF000080"/>
        <rFont val="細明體"/>
        <family val="3"/>
        <charset val="136"/>
      </rPr>
      <t>item</t>
    </r>
    <r>
      <rPr>
        <sz val="10.5"/>
        <color rgb="FF000000"/>
        <rFont val="細明體"/>
        <family val="3"/>
        <charset val="136"/>
      </rPr>
      <t>&gt;Nov&lt;/</t>
    </r>
    <r>
      <rPr>
        <b/>
        <sz val="10.5"/>
        <color rgb="FF000080"/>
        <rFont val="細明體"/>
        <family val="3"/>
        <charset val="136"/>
      </rPr>
      <t>item</t>
    </r>
    <r>
      <rPr>
        <sz val="10.5"/>
        <color rgb="FF000000"/>
        <rFont val="細明體"/>
        <family val="3"/>
        <charset val="136"/>
      </rPr>
      <t>&gt;　　</t>
    </r>
  </si>
  <si>
    <r>
      <t xml:space="preserve">        &lt;</t>
    </r>
    <r>
      <rPr>
        <b/>
        <sz val="10.5"/>
        <color rgb="FF000080"/>
        <rFont val="細明體"/>
        <family val="3"/>
        <charset val="136"/>
      </rPr>
      <t>item</t>
    </r>
    <r>
      <rPr>
        <sz val="10.5"/>
        <color rgb="FF000000"/>
        <rFont val="細明體"/>
        <family val="3"/>
        <charset val="136"/>
      </rPr>
      <t>&gt;Dec&lt;/</t>
    </r>
    <r>
      <rPr>
        <b/>
        <sz val="10.5"/>
        <color rgb="FF000080"/>
        <rFont val="細明體"/>
        <family val="3"/>
        <charset val="136"/>
      </rPr>
      <t>item</t>
    </r>
    <r>
      <rPr>
        <sz val="10.5"/>
        <color rgb="FF000000"/>
        <rFont val="細明體"/>
        <family val="3"/>
        <charset val="136"/>
      </rPr>
      <t>&gt;　　</t>
    </r>
  </si>
  <si>
    <r>
      <t xml:space="preserve">    </t>
    </r>
    <r>
      <rPr>
        <i/>
        <sz val="10.5"/>
        <color rgb="FF808080"/>
        <rFont val="細明體"/>
        <family val="3"/>
        <charset val="136"/>
      </rPr>
      <t>&lt;!-- OTA --&gt;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</si>
  <si>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"netcode_std_onetime"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&gt;You can unlock the door from %s to %s, with only one access count.&lt;/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</si>
  <si>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"netcode_urm"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&gt;Please check-in (unlock the door) from %s to %s, then you\'ll have full access to the lock.&lt;/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</si>
  <si>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"netcode_acc"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&gt;Please check-in (unlock the door) from %s to %s, then you\'ll have full access to the lock until %s.&lt;/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</si>
  <si>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"register"</t>
    </r>
    <r>
      <rPr>
        <sz val="10.5"/>
        <color rgb="FF000000"/>
        <rFont val="細明體"/>
        <family val="3"/>
        <charset val="136"/>
      </rPr>
      <t>&gt;Sign In&lt;/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</si>
  <si>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"user_info"</t>
    </r>
    <r>
      <rPr>
        <sz val="10.5"/>
        <color rgb="FF000000"/>
        <rFont val="細明體"/>
        <family val="3"/>
        <charset val="136"/>
      </rPr>
      <t>&gt;User Info&lt;/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</si>
  <si>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"seperator" </t>
    </r>
    <r>
      <rPr>
        <b/>
        <sz val="10.5"/>
        <color rgb="FF0000FF"/>
        <rFont val="細明體"/>
        <family val="3"/>
        <charset val="136"/>
      </rPr>
      <t>formatted=</t>
    </r>
    <r>
      <rPr>
        <b/>
        <sz val="10.5"/>
        <color rgb="FF008000"/>
        <rFont val="細明體"/>
        <family val="3"/>
        <charset val="136"/>
      </rPr>
      <t>"true"</t>
    </r>
    <r>
      <rPr>
        <sz val="10.5"/>
        <color rgb="FF000000"/>
        <rFont val="細明體"/>
        <family val="3"/>
        <charset val="136"/>
      </rPr>
      <t>&gt;</t>
    </r>
    <r>
      <rPr>
        <b/>
        <sz val="10.5"/>
        <color rgb="FF0000FF"/>
        <rFont val="細明體"/>
        <family val="3"/>
        <charset val="136"/>
      </rPr>
      <t>&amp;#160;</t>
    </r>
    <r>
      <rPr>
        <sz val="10.5"/>
        <color rgb="FF000000"/>
        <rFont val="細明體"/>
        <family val="3"/>
        <charset val="136"/>
      </rPr>
      <t>-</t>
    </r>
    <r>
      <rPr>
        <b/>
        <sz val="10.5"/>
        <color rgb="FF0000FF"/>
        <rFont val="細明體"/>
        <family val="3"/>
        <charset val="136"/>
      </rPr>
      <t>&amp;#160;</t>
    </r>
    <r>
      <rPr>
        <sz val="10.5"/>
        <color rgb="FF000000"/>
        <rFont val="細明體"/>
        <family val="3"/>
        <charset val="136"/>
      </rPr>
      <t>&lt;/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</si>
  <si>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"client"</t>
    </r>
    <r>
      <rPr>
        <sz val="10.5"/>
        <color rgb="FF000000"/>
        <rFont val="細明體"/>
        <family val="3"/>
        <charset val="136"/>
      </rPr>
      <t>&gt;Clients&lt;/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</si>
  <si>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"lock"</t>
    </r>
    <r>
      <rPr>
        <sz val="10.5"/>
        <color rgb="FF000000"/>
        <rFont val="細明體"/>
        <family val="3"/>
        <charset val="136"/>
      </rPr>
      <t>&gt;Lock&lt;/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</si>
  <si>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"message"</t>
    </r>
    <r>
      <rPr>
        <sz val="10.5"/>
        <color rgb="FF000000"/>
        <rFont val="細明體"/>
        <family val="3"/>
        <charset val="136"/>
      </rPr>
      <t>&gt;Message&lt;/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</si>
  <si>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"client_key_delivered"</t>
    </r>
    <r>
      <rPr>
        <sz val="10.5"/>
        <color rgb="FF000000"/>
        <rFont val="細明體"/>
        <family val="3"/>
        <charset val="136"/>
      </rPr>
      <t>&gt;is added&lt;/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</si>
  <si>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"client_key_updated"</t>
    </r>
    <r>
      <rPr>
        <sz val="10.5"/>
        <color rgb="FF000000"/>
        <rFont val="細明體"/>
        <family val="3"/>
        <charset val="136"/>
      </rPr>
      <t>&gt;Key is updated&lt;/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</si>
  <si>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"client_key_deleted"</t>
    </r>
    <r>
      <rPr>
        <sz val="10.5"/>
        <color rgb="FF000000"/>
        <rFont val="細明體"/>
        <family val="3"/>
        <charset val="136"/>
      </rPr>
      <t>&gt;Key is deleted&lt;/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</si>
  <si>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"client_key_suspended"</t>
    </r>
    <r>
      <rPr>
        <sz val="10.5"/>
        <color rgb="FF000000"/>
        <rFont val="細明體"/>
        <family val="3"/>
        <charset val="136"/>
      </rPr>
      <t>&gt;Key is suspended&lt;/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</si>
  <si>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"client_key_restored"</t>
    </r>
    <r>
      <rPr>
        <sz val="10.5"/>
        <color rgb="FF000000"/>
        <rFont val="細明體"/>
        <family val="3"/>
        <charset val="136"/>
      </rPr>
      <t>&gt;Key is restored&lt;/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</si>
  <si>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"key_updated"</t>
    </r>
    <r>
      <rPr>
        <sz val="10.5"/>
        <color rgb="FF000000"/>
        <rFont val="細明體"/>
        <family val="3"/>
        <charset val="136"/>
      </rPr>
      <t>&gt;is updated&lt;/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</si>
  <si>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"key_deleted"</t>
    </r>
    <r>
      <rPr>
        <sz val="10.5"/>
        <color rgb="FF000000"/>
        <rFont val="細明體"/>
        <family val="3"/>
        <charset val="136"/>
      </rPr>
      <t>&gt;is deleted&lt;/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</si>
  <si>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"key_suspended"</t>
    </r>
    <r>
      <rPr>
        <sz val="10.5"/>
        <color rgb="FF000000"/>
        <rFont val="細明體"/>
        <family val="3"/>
        <charset val="136"/>
      </rPr>
      <t>&gt;is suspended&lt;/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</si>
  <si>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"accept"</t>
    </r>
    <r>
      <rPr>
        <sz val="10.5"/>
        <color rgb="FF000000"/>
        <rFont val="細明體"/>
        <family val="3"/>
        <charset val="136"/>
      </rPr>
      <t>&gt;Accept&lt;/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</si>
  <si>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"accepted"</t>
    </r>
    <r>
      <rPr>
        <sz val="10.5"/>
        <color rgb="FF000000"/>
        <rFont val="細明體"/>
        <family val="3"/>
        <charset val="136"/>
      </rPr>
      <t>&gt;Accepted&lt;/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</si>
  <si>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"reject"</t>
    </r>
    <r>
      <rPr>
        <sz val="10.5"/>
        <color rgb="FF000000"/>
        <rFont val="細明體"/>
        <family val="3"/>
        <charset val="136"/>
      </rPr>
      <t>&gt;Reject&lt;/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</si>
  <si>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"rejected"</t>
    </r>
    <r>
      <rPr>
        <sz val="10.5"/>
        <color rgb="FF000000"/>
        <rFont val="細明體"/>
        <family val="3"/>
        <charset val="136"/>
      </rPr>
      <t>&gt;Rejected&lt;/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</si>
  <si>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"add_client"</t>
    </r>
    <r>
      <rPr>
        <sz val="10.5"/>
        <color rgb="FF000000"/>
        <rFont val="細明體"/>
        <family val="3"/>
        <charset val="136"/>
      </rPr>
      <t>&gt;Add Client&lt;/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</si>
  <si>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"new_key_confirm"</t>
    </r>
    <r>
      <rPr>
        <sz val="10.5"/>
        <color rgb="FF000000"/>
        <rFont val="細明體"/>
        <family val="3"/>
        <charset val="136"/>
      </rPr>
      <t>&gt;Got a new key&lt;/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</si>
  <si>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"unknown"</t>
    </r>
    <r>
      <rPr>
        <sz val="10.5"/>
        <color rgb="FF000000"/>
        <rFont val="細明體"/>
        <family val="3"/>
        <charset val="136"/>
      </rPr>
      <t>&gt;Unknown&lt;/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</si>
  <si>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"xxx_is_unlocked"</t>
    </r>
    <r>
      <rPr>
        <sz val="10.5"/>
        <color rgb="FF000000"/>
        <rFont val="細明體"/>
        <family val="3"/>
        <charset val="136"/>
      </rPr>
      <t>&gt;unlocking %s&lt;/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</si>
  <si>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"mark_all"</t>
    </r>
    <r>
      <rPr>
        <sz val="10.5"/>
        <color rgb="FF000000"/>
        <rFont val="細明體"/>
        <family val="3"/>
        <charset val="136"/>
      </rPr>
      <t>&gt;All Read&lt;/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</si>
  <si>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"dot"</t>
    </r>
    <r>
      <rPr>
        <sz val="10.5"/>
        <color rgb="FF000000"/>
        <rFont val="細明體"/>
        <family val="3"/>
        <charset val="136"/>
      </rPr>
      <t>&gt;.&lt;/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</si>
  <si>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"client_become_ghost_content"</t>
    </r>
    <r>
      <rPr>
        <sz val="10.5"/>
        <color rgb="FF000000"/>
        <rFont val="細明體"/>
        <family val="3"/>
        <charset val="136"/>
      </rPr>
      <t>&gt;The client is re-registered on another phone and the access right is now obsolete.&lt;/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</si>
  <si>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"Tran_log_OTA_Add"</t>
    </r>
    <r>
      <rPr>
        <sz val="10.5"/>
        <color rgb="FF000000"/>
        <rFont val="細明體"/>
        <family val="3"/>
        <charset val="136"/>
      </rPr>
      <t>&gt;Added&lt;/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</si>
  <si>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"UI_OTA_access"</t>
    </r>
    <r>
      <rPr>
        <sz val="10.5"/>
        <color rgb="FF000000"/>
        <rFont val="細明體"/>
        <family val="3"/>
        <charset val="136"/>
      </rPr>
      <t>&gt;Add Client&lt;/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</si>
  <si>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"OTA_Tran_log_Delete"</t>
    </r>
    <r>
      <rPr>
        <sz val="10.5"/>
        <color rgb="FF000000"/>
        <rFont val="細明體"/>
        <family val="3"/>
        <charset val="136"/>
      </rPr>
      <t>&gt;Deleted&lt;/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</si>
  <si>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"UI_ClientType"</t>
    </r>
    <r>
      <rPr>
        <sz val="10.5"/>
        <color rgb="FF000000"/>
        <rFont val="細明體"/>
        <family val="3"/>
        <charset val="136"/>
      </rPr>
      <t>&gt;Type&lt;/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</si>
  <si>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"UI_Type_Card"</t>
    </r>
    <r>
      <rPr>
        <sz val="10.5"/>
        <color rgb="FF000000"/>
        <rFont val="細明體"/>
        <family val="3"/>
        <charset val="136"/>
      </rPr>
      <t>&gt;Card&lt;/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</si>
  <si>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"UI_Type_Password"</t>
    </r>
    <r>
      <rPr>
        <sz val="10.5"/>
        <color rgb="FF000000"/>
        <rFont val="細明體"/>
        <family val="3"/>
        <charset val="136"/>
      </rPr>
      <t>&gt;Code&lt;/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</si>
  <si>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"UI_Type_Phone"</t>
    </r>
    <r>
      <rPr>
        <sz val="10.5"/>
        <color rgb="FF000000"/>
        <rFont val="細明體"/>
        <family val="3"/>
        <charset val="136"/>
      </rPr>
      <t>&gt;Phone&lt;/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</si>
  <si>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"UI_OTA_ReadySend"</t>
    </r>
    <r>
      <rPr>
        <sz val="10.5"/>
        <color rgb="FF000000"/>
        <rFont val="細明體"/>
        <family val="3"/>
        <charset val="136"/>
      </rPr>
      <t>&gt;Add Phone Client&lt;/</t>
    </r>
    <r>
      <rPr>
        <b/>
        <sz val="10.5"/>
        <color rgb="FF000080"/>
        <rFont val="細明體"/>
        <family val="3"/>
        <charset val="136"/>
      </rPr>
      <t>string</t>
    </r>
    <r>
      <rPr>
        <sz val="10.5"/>
        <color rgb="FF000000"/>
        <rFont val="細明體"/>
        <family val="3"/>
        <charset val="136"/>
      </rPr>
      <t>&gt;</t>
    </r>
  </si>
  <si>
    <r>
      <t xml:space="preserve">    </t>
    </r>
    <r>
      <rPr>
        <i/>
        <sz val="10.5"/>
        <color rgb="FF808080"/>
        <rFont val="細明體"/>
        <family val="3"/>
        <charset val="136"/>
      </rPr>
      <t>&lt;!-- BLE --&gt;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</si>
  <si>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"label_device_address"</t>
    </r>
    <r>
      <rPr>
        <sz val="10.5"/>
        <color rgb="FF000000"/>
        <rFont val="細明體"/>
        <family val="3"/>
        <charset val="136"/>
      </rPr>
      <t>&gt;Device address:&lt;/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</si>
  <si>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"label_state"</t>
    </r>
    <r>
      <rPr>
        <sz val="10.5"/>
        <color rgb="FF000000"/>
        <rFont val="細明體"/>
        <family val="3"/>
        <charset val="136"/>
      </rPr>
      <t>&gt;State:&lt;/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</si>
  <si>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"no_data"</t>
    </r>
    <r>
      <rPr>
        <sz val="10.5"/>
        <color rgb="FF000000"/>
        <rFont val="細明體"/>
        <family val="3"/>
        <charset val="136"/>
      </rPr>
      <t>&gt;No data&lt;/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</si>
  <si>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"connected"</t>
    </r>
    <r>
      <rPr>
        <sz val="10.5"/>
        <color rgb="FF000000"/>
        <rFont val="細明體"/>
        <family val="3"/>
        <charset val="136"/>
      </rPr>
      <t>&gt;Connected&lt;/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</si>
  <si>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"disconnected"</t>
    </r>
    <r>
      <rPr>
        <sz val="10.5"/>
        <color rgb="FF000000"/>
        <rFont val="細明體"/>
        <family val="3"/>
        <charset val="136"/>
      </rPr>
      <t>&gt;Disconnected&lt;/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</si>
  <si>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"title_devices"</t>
    </r>
    <r>
      <rPr>
        <sz val="10.5"/>
        <color rgb="FF000000"/>
        <rFont val="細明體"/>
        <family val="3"/>
        <charset val="136"/>
      </rPr>
      <t>&gt;BLE Device Scan&lt;/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</si>
  <si>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"error_bluetooth_not_supported"</t>
    </r>
    <r>
      <rPr>
        <sz val="10.5"/>
        <color rgb="FF000000"/>
        <rFont val="細明體"/>
        <family val="3"/>
        <charset val="136"/>
      </rPr>
      <t>&gt;Bluetooth not supported.&lt;/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</si>
  <si>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"menu_title_lock"</t>
    </r>
    <r>
      <rPr>
        <sz val="10.5"/>
        <color rgb="FF000000"/>
        <rFont val="細明體"/>
        <family val="3"/>
        <charset val="136"/>
      </rPr>
      <t>&gt;Locks&lt;/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</si>
  <si>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"menu_title_client"</t>
    </r>
    <r>
      <rPr>
        <sz val="10.5"/>
        <color rgb="FF000000"/>
        <rFont val="細明體"/>
        <family val="3"/>
        <charset val="136"/>
      </rPr>
      <t>&gt;Clients&lt;/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</si>
  <si>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"menu_title_event"</t>
    </r>
    <r>
      <rPr>
        <sz val="10.5"/>
        <color rgb="FF000000"/>
        <rFont val="細明體"/>
        <family val="3"/>
        <charset val="136"/>
      </rPr>
      <t>&gt;Notifications&lt;/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</si>
  <si>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"menu_title_Setting"</t>
    </r>
    <r>
      <rPr>
        <sz val="10.5"/>
        <color rgb="FF000000"/>
        <rFont val="細明體"/>
        <family val="3"/>
        <charset val="136"/>
      </rPr>
      <t>&gt;Settings&lt;/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</si>
  <si>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"NoClient_cont"</t>
    </r>
    <r>
      <rPr>
        <sz val="10.5"/>
        <color rgb="FF000000"/>
        <rFont val="細明體"/>
        <family val="3"/>
        <charset val="136"/>
      </rPr>
      <t>&gt;\n\nYou can add clients if you are an administrator of a lock.&lt;/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</si>
  <si>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"slide_info"</t>
    </r>
    <r>
      <rPr>
        <sz val="10.5"/>
        <color rgb="FF000000"/>
        <rFont val="細明體"/>
        <family val="3"/>
        <charset val="136"/>
      </rPr>
      <t>&gt;Info&lt;/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</si>
  <si>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"slide_logs"</t>
    </r>
    <r>
      <rPr>
        <sz val="10.5"/>
        <color rgb="FF000000"/>
        <rFont val="細明體"/>
        <family val="3"/>
        <charset val="136"/>
      </rPr>
      <t>&gt;Logs&lt;/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</si>
  <si>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"slide_sync"</t>
    </r>
    <r>
      <rPr>
        <sz val="10.5"/>
        <color rgb="FF000000"/>
        <rFont val="細明體"/>
        <family val="3"/>
        <charset val="136"/>
      </rPr>
      <t>&gt;Sync&lt;/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</si>
  <si>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"slide_delete"</t>
    </r>
    <r>
      <rPr>
        <sz val="10.5"/>
        <color rgb="FF000000"/>
        <rFont val="細明體"/>
        <family val="3"/>
        <charset val="136"/>
      </rPr>
      <t>&gt;Delete&lt;/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</si>
  <si>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"ShowPair_title"</t>
    </r>
    <r>
      <rPr>
        <sz val="10.5"/>
        <color rgb="FF000000"/>
        <rFont val="細明體"/>
        <family val="3"/>
        <charset val="136"/>
      </rPr>
      <t>&gt;Searching for Lock&lt;/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</si>
  <si>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"IPA_Card_Fob"</t>
    </r>
    <r>
      <rPr>
        <sz val="10.5"/>
        <color rgb="FF000000"/>
        <rFont val="細明體"/>
        <family val="3"/>
        <charset val="136"/>
      </rPr>
      <t>&gt;Card&lt;/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</si>
  <si>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"IPA_SetLock"</t>
    </r>
    <r>
      <rPr>
        <sz val="10.5"/>
        <color rgb="FF000000"/>
        <rFont val="細明體"/>
        <family val="3"/>
        <charset val="136"/>
      </rPr>
      <t>&gt;Setup Lock&lt;/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</si>
  <si>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"IPA_SearchLock"</t>
    </r>
    <r>
      <rPr>
        <sz val="10.5"/>
        <color rgb="FF000000"/>
        <rFont val="細明體"/>
        <family val="3"/>
        <charset val="136"/>
      </rPr>
      <t>&gt;Setup lock&lt;/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</si>
  <si>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"IPA_AddCard_title"</t>
    </r>
    <r>
      <rPr>
        <sz val="10.5"/>
        <color rgb="FF000000"/>
        <rFont val="細明體"/>
        <family val="3"/>
        <charset val="136"/>
      </rPr>
      <t>&gt;Add Card Client&lt;/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</si>
  <si>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"IPA_AddCard_cont1"</t>
    </r>
    <r>
      <rPr>
        <sz val="10.5"/>
        <color rgb="FF000000"/>
        <rFont val="細明體"/>
        <family val="3"/>
        <charset val="136"/>
      </rPr>
      <t>&gt;Use client\'s card to tap the lock&lt;/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</si>
  <si>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"Msg_FieldWrong_cont"</t>
    </r>
    <r>
      <rPr>
        <sz val="10.5"/>
        <color rgb="FF000000"/>
        <rFont val="細明體"/>
        <family val="3"/>
        <charset val="136"/>
      </rPr>
      <t>&gt;Please enter an email address&lt;/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</si>
  <si>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"Msg_FieldWrong_DIN_cont"</t>
    </r>
    <r>
      <rPr>
        <sz val="10.5"/>
        <color rgb="FF000000"/>
        <rFont val="細明體"/>
        <family val="3"/>
        <charset val="136"/>
      </rPr>
      <t>&gt;Please enter the DIN of the lock&lt;/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</si>
  <si>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"SyncWifi_title"</t>
    </r>
    <r>
      <rPr>
        <sz val="10.5"/>
        <color rgb="FF000000"/>
        <rFont val="細明體"/>
        <family val="3"/>
        <charset val="136"/>
      </rPr>
      <t>&gt;Sync Wifi&lt;/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</si>
  <si>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"SyncOnly_title"</t>
    </r>
    <r>
      <rPr>
        <sz val="10.5"/>
        <color rgb="FF000000"/>
        <rFont val="細明體"/>
        <family val="3"/>
        <charset val="136"/>
      </rPr>
      <t>&gt;Synchronizing&lt;/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</si>
  <si>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"SyncDone"</t>
    </r>
    <r>
      <rPr>
        <sz val="10.5"/>
        <color rgb="FF000000"/>
        <rFont val="細明體"/>
        <family val="3"/>
        <charset val="136"/>
      </rPr>
      <t>&gt;All data are synchronized&lt;/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</si>
  <si>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"CodeSuccess_title"</t>
    </r>
    <r>
      <rPr>
        <sz val="10.5"/>
        <color rgb="FF000000"/>
        <rFont val="細明體"/>
        <family val="3"/>
        <charset val="136"/>
      </rPr>
      <t>&gt;Success&lt;/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</si>
  <si>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"CodeSuccess_cont"</t>
    </r>
    <r>
      <rPr>
        <sz val="10.5"/>
        <color rgb="FF000000"/>
        <rFont val="細明體"/>
        <family val="3"/>
        <charset val="136"/>
      </rPr>
      <t>&gt;Your request has been sent&lt;/</t>
    </r>
    <r>
      <rPr>
        <b/>
        <sz val="10.5"/>
        <color rgb="FF000080"/>
        <rFont val="細明體"/>
        <family val="3"/>
        <charset val="136"/>
      </rPr>
      <t>string</t>
    </r>
    <r>
      <rPr>
        <sz val="10.5"/>
        <color rgb="FF000000"/>
        <rFont val="細明體"/>
        <family val="3"/>
        <charset val="136"/>
      </rPr>
      <t>&gt;</t>
    </r>
  </si>
  <si>
    <r>
      <t xml:space="preserve">    </t>
    </r>
    <r>
      <rPr>
        <i/>
        <sz val="10.5"/>
        <color rgb="FF808080"/>
        <rFont val="細明體"/>
        <family val="3"/>
        <charset val="136"/>
      </rPr>
      <t>&lt;!-- Wifi --&gt;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</si>
  <si>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"Wifi_SSID"</t>
    </r>
    <r>
      <rPr>
        <sz val="10.5"/>
        <color rgb="FF000000"/>
        <rFont val="細明體"/>
        <family val="3"/>
        <charset val="136"/>
      </rPr>
      <t>&gt;Wi-Fi SSID&lt;/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</si>
  <si>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"Wifi_InputSSID"</t>
    </r>
    <r>
      <rPr>
        <sz val="10.5"/>
        <color rgb="FF000000"/>
        <rFont val="細明體"/>
        <family val="3"/>
        <charset val="136"/>
      </rPr>
      <t>&gt;SSID&lt;/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</si>
  <si>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"Wifi_InputPass"</t>
    </r>
    <r>
      <rPr>
        <sz val="10.5"/>
        <color rgb="FF000000"/>
        <rFont val="細明體"/>
        <family val="3"/>
        <charset val="136"/>
      </rPr>
      <t>&gt;Password&lt;/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</si>
  <si>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"Wifi_Sync"</t>
    </r>
    <r>
      <rPr>
        <sz val="10.5"/>
        <color rgb="FF000000"/>
        <rFont val="細明體"/>
        <family val="3"/>
        <charset val="136"/>
      </rPr>
      <t>&gt;Sync to Lock&lt;/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</si>
  <si>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"ClientPhone"</t>
    </r>
    <r>
      <rPr>
        <sz val="10.5"/>
        <color rgb="FF000000"/>
        <rFont val="細明體"/>
        <family val="3"/>
        <charset val="136"/>
      </rPr>
      <t>&gt;Phone&lt;/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</si>
  <si>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"ClientCard"</t>
    </r>
    <r>
      <rPr>
        <sz val="10.5"/>
        <color rgb="FF000000"/>
        <rFont val="細明體"/>
        <family val="3"/>
        <charset val="136"/>
      </rPr>
      <t>&gt;Card&lt;/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</si>
  <si>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"ClientPassword"</t>
    </r>
    <r>
      <rPr>
        <sz val="10.5"/>
        <color rgb="FF000000"/>
        <rFont val="細明體"/>
        <family val="3"/>
        <charset val="136"/>
      </rPr>
      <t>&gt;Code&lt;/</t>
    </r>
    <r>
      <rPr>
        <b/>
        <sz val="10.5"/>
        <color rgb="FF000080"/>
        <rFont val="細明體"/>
        <family val="3"/>
        <charset val="136"/>
      </rPr>
      <t>string</t>
    </r>
    <r>
      <rPr>
        <sz val="10.5"/>
        <color rgb="FF000000"/>
        <rFont val="細明體"/>
        <family val="3"/>
        <charset val="136"/>
      </rPr>
      <t>&gt;</t>
    </r>
  </si>
  <si>
    <r>
      <t xml:space="preserve">    </t>
    </r>
    <r>
      <rPr>
        <i/>
        <sz val="10.5"/>
        <color rgb="FF808080"/>
        <rFont val="細明體"/>
        <family val="3"/>
        <charset val="136"/>
      </rPr>
      <t>&lt;!-- &lt;string name="IPA_EdtCode"&gt;Code: (4~6 digits)&lt;/string&gt;--&gt;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</si>
  <si>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"IPA_EdtCode_title"</t>
    </r>
    <r>
      <rPr>
        <sz val="10.5"/>
        <color rgb="FF000000"/>
        <rFont val="細明體"/>
        <family val="3"/>
        <charset val="136"/>
      </rPr>
      <t>&gt;Add Code Client&lt;/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</si>
  <si>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"IPA_CodeScope_title"</t>
    </r>
    <r>
      <rPr>
        <sz val="10.5"/>
        <color rgb="FF000000"/>
        <rFont val="細明體"/>
        <family val="3"/>
        <charset val="136"/>
      </rPr>
      <t>&gt;Invalid Digits&lt;/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</si>
  <si>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"remote_unlocking"</t>
    </r>
    <r>
      <rPr>
        <sz val="10.5"/>
        <color rgb="FF000000"/>
        <rFont val="細明體"/>
        <family val="3"/>
        <charset val="136"/>
      </rPr>
      <t>&gt;Remote Unlocking&lt;/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</si>
  <si>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"remote_delete"</t>
    </r>
    <r>
      <rPr>
        <sz val="10.5"/>
        <color rgb="FF000000"/>
        <rFont val="細明體"/>
        <family val="3"/>
        <charset val="136"/>
      </rPr>
      <t>&gt;Deleted&lt;/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</si>
  <si>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"AutoUnlock_GPS_title"</t>
    </r>
    <r>
      <rPr>
        <sz val="10.5"/>
        <color rgb="FF000000"/>
        <rFont val="細明體"/>
        <family val="3"/>
        <charset val="136"/>
      </rPr>
      <t>&gt;How It Works&lt;/</t>
    </r>
    <r>
      <rPr>
        <b/>
        <sz val="10.5"/>
        <color rgb="FF000080"/>
        <rFont val="細明體"/>
        <family val="3"/>
        <charset val="136"/>
      </rPr>
      <t>string</t>
    </r>
    <r>
      <rPr>
        <sz val="10.5"/>
        <color rgb="FF000000"/>
        <rFont val="細明體"/>
        <family val="3"/>
        <charset val="136"/>
      </rPr>
      <t>&gt;</t>
    </r>
  </si>
  <si>
    <r>
      <t xml:space="preserve">    </t>
    </r>
    <r>
      <rPr>
        <i/>
        <sz val="10.5"/>
        <color rgb="FF808080"/>
        <rFont val="細明體"/>
        <family val="3"/>
        <charset val="136"/>
      </rPr>
      <t>&lt;!-- LOCAL Notification --&gt;</t>
    </r>
  </si>
  <si>
    <r>
      <t xml:space="preserve">    </t>
    </r>
    <r>
      <rPr>
        <sz val="10.5"/>
        <color rgb="FF000000"/>
        <rFont val="細明體"/>
        <family val="3"/>
        <charset val="136"/>
      </rPr>
      <t>&lt;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"AutoUnlock_Success"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&gt;Auto unlocking (%s)&lt;/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</si>
  <si>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"AutoUnlock_InvalidRSSI"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&gt;Auto unlocking out of range (%s)&lt;/</t>
    </r>
    <r>
      <rPr>
        <b/>
        <sz val="10.5"/>
        <color rgb="FF000080"/>
        <rFont val="細明體"/>
        <family val="3"/>
        <charset val="136"/>
      </rPr>
      <t>string</t>
    </r>
    <r>
      <rPr>
        <sz val="10.5"/>
        <color rgb="FF000000"/>
        <rFont val="細明體"/>
        <family val="3"/>
        <charset val="136"/>
      </rPr>
      <t>&gt;</t>
    </r>
  </si>
  <si>
    <r>
      <t xml:space="preserve">    </t>
    </r>
    <r>
      <rPr>
        <i/>
        <sz val="10.5"/>
        <color rgb="FF808080"/>
        <rFont val="細明體"/>
        <family val="3"/>
        <charset val="136"/>
      </rPr>
      <t>&lt;!-- WIFI Notification --&gt;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</si>
  <si>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"xxx_unlocking_xxx"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&gt;%s unlocking %s&lt;/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</si>
  <si>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"batt_status"</t>
    </r>
    <r>
      <rPr>
        <sz val="10.5"/>
        <color rgb="FF000000"/>
        <rFont val="細明體"/>
        <family val="3"/>
        <charset val="136"/>
      </rPr>
      <t>&gt;Battery Status&lt;/</t>
    </r>
    <r>
      <rPr>
        <b/>
        <sz val="10.5"/>
        <color rgb="FF000080"/>
        <rFont val="細明體"/>
        <family val="3"/>
        <charset val="136"/>
      </rPr>
      <t>string</t>
    </r>
    <r>
      <rPr>
        <sz val="10.5"/>
        <color rgb="FF000000"/>
        <rFont val="細明體"/>
        <family val="3"/>
        <charset val="136"/>
      </rPr>
      <t>&gt;</t>
    </r>
  </si>
  <si>
    <r>
      <t xml:space="preserve">    </t>
    </r>
    <r>
      <rPr>
        <i/>
        <sz val="10.5"/>
        <color rgb="FF808080"/>
        <rFont val="細明體"/>
        <family val="3"/>
        <charset val="136"/>
      </rPr>
      <t>&lt;!-- Register / Login --&gt;</t>
    </r>
  </si>
  <si>
    <r>
      <t xml:space="preserve">    </t>
    </r>
    <r>
      <rPr>
        <sz val="10.5"/>
        <color rgb="FF000000"/>
        <rFont val="細明體"/>
        <family val="3"/>
        <charset val="136"/>
      </rPr>
      <t>&lt;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"sign_in"</t>
    </r>
    <r>
      <rPr>
        <sz val="10.5"/>
        <color rgb="FF000000"/>
        <rFont val="細明體"/>
        <family val="3"/>
        <charset val="136"/>
      </rPr>
      <t>&gt;Sign In&lt;/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</si>
  <si>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"logout"</t>
    </r>
    <r>
      <rPr>
        <sz val="10.5"/>
        <color rgb="FF000000"/>
        <rFont val="細明體"/>
        <family val="3"/>
        <charset val="136"/>
      </rPr>
      <t>&gt;Sign Out&lt;/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</si>
  <si>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"create_account"</t>
    </r>
    <r>
      <rPr>
        <sz val="10.5"/>
        <color rgb="FF000000"/>
        <rFont val="細明體"/>
        <family val="3"/>
        <charset val="136"/>
      </rPr>
      <t>&gt;Sign Up&lt;/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</si>
  <si>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"current_password"</t>
    </r>
    <r>
      <rPr>
        <sz val="10.5"/>
        <color rgb="FF000000"/>
        <rFont val="細明體"/>
        <family val="3"/>
        <charset val="136"/>
      </rPr>
      <t>&gt;Current Password&lt;/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</si>
  <si>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"input_password"</t>
    </r>
    <r>
      <rPr>
        <sz val="10.5"/>
        <color rgb="FF000000"/>
        <rFont val="細明體"/>
        <family val="3"/>
        <charset val="136"/>
      </rPr>
      <t>&gt;Password&lt;/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</si>
  <si>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"confirm_password"</t>
    </r>
    <r>
      <rPr>
        <sz val="10.5"/>
        <color rgb="FF000000"/>
        <rFont val="細明體"/>
        <family val="3"/>
        <charset val="136"/>
      </rPr>
      <t>&gt;Re-confirm Password&lt;/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</si>
  <si>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"ChangePassword"</t>
    </r>
    <r>
      <rPr>
        <sz val="10.5"/>
        <color rgb="FF000000"/>
        <rFont val="細明體"/>
        <family val="3"/>
        <charset val="136"/>
      </rPr>
      <t>&gt;Change Password&lt;/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</si>
  <si>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"noPassword_cont"</t>
    </r>
    <r>
      <rPr>
        <sz val="10.5"/>
        <color rgb="FF000000"/>
        <rFont val="細明體"/>
        <family val="3"/>
        <charset val="136"/>
      </rPr>
      <t>&gt;If you don\'t check off password, this account can be registered by anyone if he/she can access your email, and you can\'t use the backup function either&lt;/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</si>
  <si>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"NetCode"</t>
    </r>
    <r>
      <rPr>
        <sz val="10.5"/>
        <color rgb="FF000000"/>
        <rFont val="細明體"/>
        <family val="3"/>
        <charset val="136"/>
      </rPr>
      <t>&gt;NetCode&lt;/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</si>
  <si>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"VariCode"</t>
    </r>
    <r>
      <rPr>
        <sz val="10.5"/>
        <color rgb="FF000000"/>
        <rFont val="細明體"/>
        <family val="3"/>
        <charset val="136"/>
      </rPr>
      <t>&gt;Varicode&lt;/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</si>
  <si>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"NetCode_standard"</t>
    </r>
    <r>
      <rPr>
        <sz val="10.5"/>
        <color rgb="FF000000"/>
        <rFont val="細明體"/>
        <family val="3"/>
        <charset val="136"/>
      </rPr>
      <t>&gt;Standard (Both)&lt;/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</si>
  <si>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"NetCode_standard_all"</t>
    </r>
    <r>
      <rPr>
        <sz val="10.5"/>
        <color rgb="FF000000"/>
        <rFont val="細明體"/>
        <family val="3"/>
        <charset val="136"/>
      </rPr>
      <t>&gt;All Time&lt;/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</si>
  <si>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"NetCode_standard_one"</t>
    </r>
    <r>
      <rPr>
        <sz val="10.5"/>
        <color rgb="FF000000"/>
        <rFont val="細明體"/>
        <family val="3"/>
        <charset val="136"/>
      </rPr>
      <t>&gt;One Time&lt;/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</si>
  <si>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"NetCode_timezone"</t>
    </r>
    <r>
      <rPr>
        <sz val="10.5"/>
        <color rgb="FF000000"/>
        <rFont val="細明體"/>
        <family val="3"/>
        <charset val="136"/>
      </rPr>
      <t>&gt;Time Zone&lt;/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</si>
  <si>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"NetCode_startDate"</t>
    </r>
    <r>
      <rPr>
        <sz val="10.5"/>
        <color rgb="FF000000"/>
        <rFont val="細明體"/>
        <family val="3"/>
        <charset val="136"/>
      </rPr>
      <t>&gt;Start Date&lt;/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</si>
  <si>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"NetCode_Du_Day"</t>
    </r>
    <r>
      <rPr>
        <sz val="10.5"/>
        <color rgb="FF000000"/>
        <rFont val="細明體"/>
        <family val="3"/>
        <charset val="136"/>
      </rPr>
      <t>&gt;Duration Day&lt;/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</si>
  <si>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"NetCode_Du_Hour"</t>
    </r>
    <r>
      <rPr>
        <sz val="10.5"/>
        <color rgb="FF000000"/>
        <rFont val="細明體"/>
        <family val="3"/>
        <charset val="136"/>
      </rPr>
      <t>&gt;Duration Hour&lt;/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</si>
  <si>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"NetCode_StartHour"</t>
    </r>
    <r>
      <rPr>
        <sz val="10.5"/>
        <color rgb="FF000000"/>
        <rFont val="細明體"/>
        <family val="3"/>
        <charset val="136"/>
      </rPr>
      <t>&gt;Start Hour&lt;/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</si>
  <si>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"Web_Source"</t>
    </r>
    <r>
      <rPr>
        <sz val="10.5"/>
        <color rgb="FF000000"/>
        <rFont val="細明體"/>
        <family val="3"/>
        <charset val="136"/>
      </rPr>
      <t>&gt;Legal Info&lt;/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</si>
  <si>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"Unsupport_Version_title"</t>
    </r>
    <r>
      <rPr>
        <sz val="10.5"/>
        <color rgb="FF000000"/>
        <rFont val="細明體"/>
        <family val="3"/>
        <charset val="136"/>
      </rPr>
      <t>&gt;Unsupport Version&lt;/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</si>
  <si>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"Unsupport_Version_cont"</t>
    </r>
    <r>
      <rPr>
        <sz val="10.5"/>
        <color rgb="FF000000"/>
        <rFont val="細明體"/>
        <family val="3"/>
        <charset val="136"/>
      </rPr>
      <t>&gt;The Android version in this phone doesn\'t support BLE. The Android version must be after 4.3 for this App. Please check your OS version again.&lt;/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</si>
  <si>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"Unsupport_BLE_title"</t>
    </r>
    <r>
      <rPr>
        <sz val="10.5"/>
        <color rgb="FF000000"/>
        <rFont val="細明體"/>
        <family val="3"/>
        <charset val="136"/>
      </rPr>
      <t>&gt;Unsupport BLE&lt;/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</si>
  <si>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"Unsupport_BLE_cont"</t>
    </r>
    <r>
      <rPr>
        <sz val="10.5"/>
        <color rgb="FF000000"/>
        <rFont val="細明體"/>
        <family val="3"/>
        <charset val="136"/>
      </rPr>
      <t>&gt;Your phone doesn\'t support BLE. This App can\'t perform without BLE hardware.&lt;/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</si>
  <si>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"Gateway_Enable"</t>
    </r>
    <r>
      <rPr>
        <sz val="10.5"/>
        <color rgb="FF000000"/>
        <rFont val="細明體"/>
        <family val="3"/>
        <charset val="136"/>
      </rPr>
      <t>&gt;Gateway Management&lt;/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</si>
  <si>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"getNetCode_title"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&gt;Get %s&lt;/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</si>
  <si>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"getNetCode_cont"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&gt;Generated %s : %s&lt;/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</si>
  <si>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"Tran_log_NetCodeUnlock"</t>
    </r>
    <r>
      <rPr>
        <sz val="10.5"/>
        <color rgb="FF000000"/>
        <rFont val="細明體"/>
        <family val="3"/>
        <charset val="136"/>
      </rPr>
      <t>&gt;%s Unlocking&lt;/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</si>
  <si>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"Setup_NetCode"</t>
    </r>
    <r>
      <rPr>
        <sz val="10.5"/>
        <color rgb="FF000000"/>
        <rFont val="細明體"/>
        <family val="3"/>
        <charset val="136"/>
      </rPr>
      <t>&gt;Netcode Setup&lt;/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</si>
  <si>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"No_NFC_Warn_title"</t>
    </r>
    <r>
      <rPr>
        <sz val="10.5"/>
        <color rgb="FF000000"/>
        <rFont val="細明體"/>
        <family val="3"/>
        <charset val="136"/>
      </rPr>
      <t>&gt;No NFC support&lt;/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</si>
  <si>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"No_NFC_Warn_cont"</t>
    </r>
    <r>
      <rPr>
        <sz val="10.5"/>
        <color rgb="FF000000"/>
        <rFont val="細明體"/>
        <family val="3"/>
        <charset val="136"/>
      </rPr>
      <t>&gt;This version doesn\'t support NFC function&lt;/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</si>
  <si>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"param_TypeCard"</t>
    </r>
    <r>
      <rPr>
        <sz val="10.5"/>
        <color rgb="FF000000"/>
        <rFont val="細明體"/>
        <family val="3"/>
        <charset val="136"/>
      </rPr>
      <t>&gt;Card&lt;/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</si>
  <si>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"param_TypeCode"</t>
    </r>
    <r>
      <rPr>
        <sz val="10.5"/>
        <color rgb="FF000000"/>
        <rFont val="細明體"/>
        <family val="3"/>
        <charset val="136"/>
      </rPr>
      <t>&gt;Code&lt;/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</si>
  <si>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"param_TypeNetcode"</t>
    </r>
    <r>
      <rPr>
        <sz val="10.5"/>
        <color rgb="FF000000"/>
        <rFont val="細明體"/>
        <family val="3"/>
        <charset val="136"/>
      </rPr>
      <t>&gt;NetCode&lt;/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</si>
  <si>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"FW_Update_OK_title"</t>
    </r>
    <r>
      <rPr>
        <sz val="10.5"/>
        <color rgb="FF000000"/>
        <rFont val="細明體"/>
        <family val="3"/>
        <charset val="136"/>
      </rPr>
      <t>&gt;Updating Firmware&lt;/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</si>
  <si>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"param_day_lockout_title"</t>
    </r>
    <r>
      <rPr>
        <sz val="10.5"/>
        <color rgb="FF000000"/>
        <rFont val="細明體"/>
        <family val="3"/>
        <charset val="136"/>
      </rPr>
      <t>&gt;00:00 - 24:00&lt;/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</si>
  <si>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"code_free_action"</t>
    </r>
    <r>
      <rPr>
        <sz val="10.5"/>
        <color rgb="FF000000"/>
        <rFont val="細明體"/>
        <family val="3"/>
        <charset val="136"/>
      </rPr>
      <t>&gt;Actions&lt;/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</si>
  <si>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"code_free_ActionChoose"</t>
    </r>
    <r>
      <rPr>
        <sz val="10.5"/>
        <color rgb="FF000000"/>
        <rFont val="細明體"/>
        <family val="3"/>
        <charset val="136"/>
      </rPr>
      <t>&gt;Please select an action&lt;/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</si>
  <si>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"DST_title"</t>
    </r>
    <r>
      <rPr>
        <sz val="10.5"/>
        <color rgb="FF000000"/>
        <rFont val="細明體"/>
        <family val="3"/>
        <charset val="136"/>
      </rPr>
      <t>&gt;Daylight Saving&lt;/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</si>
  <si>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"Change_SubMaster"</t>
    </r>
    <r>
      <rPr>
        <sz val="10.5"/>
        <color rgb="FF000000"/>
        <rFont val="細明體"/>
        <family val="3"/>
        <charset val="136"/>
      </rPr>
      <t>&gt;Change Sub-Master Code&lt;/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</si>
  <si>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"Delete_SubMaster"</t>
    </r>
    <r>
      <rPr>
        <sz val="10.5"/>
        <color rgb="FF000000"/>
        <rFont val="細明體"/>
        <family val="3"/>
        <charset val="136"/>
      </rPr>
      <t>&gt;Delete Sub-Master Code&lt;/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</si>
  <si>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"Emergency_Open"</t>
    </r>
    <r>
      <rPr>
        <sz val="10.5"/>
        <color rgb="FF000000"/>
        <rFont val="細明體"/>
        <family val="3"/>
        <charset val="136"/>
      </rPr>
      <t>&gt;Emergency Open Cancellation&lt;/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</si>
  <si>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"Illumination"</t>
    </r>
    <r>
      <rPr>
        <sz val="10.5"/>
        <color rgb="FF000000"/>
        <rFont val="細明體"/>
        <family val="3"/>
        <charset val="136"/>
      </rPr>
      <t>&gt;Keypad Illumination&lt;/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</si>
  <si>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"Client_Restore"</t>
    </r>
    <r>
      <rPr>
        <sz val="10.5"/>
        <color rgb="FF000000"/>
        <rFont val="細明體"/>
        <family val="3"/>
        <charset val="136"/>
      </rPr>
      <t>&gt;Restore&lt;/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</si>
  <si>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"Client_Suspend"</t>
    </r>
    <r>
      <rPr>
        <sz val="10.5"/>
        <color rgb="FF000000"/>
        <rFont val="細明體"/>
        <family val="3"/>
        <charset val="136"/>
      </rPr>
      <t>&gt;Suspend&lt;/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</si>
  <si>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"ParamIlliminate_none"</t>
    </r>
    <r>
      <rPr>
        <sz val="10.5"/>
        <color rgb="FF000000"/>
        <rFont val="細明體"/>
        <family val="3"/>
        <charset val="136"/>
      </rPr>
      <t>&gt;None&lt;/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</si>
  <si>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"ParamIlliminate_proximity"</t>
    </r>
    <r>
      <rPr>
        <sz val="10.5"/>
        <color rgb="FF000000"/>
        <rFont val="細明體"/>
        <family val="3"/>
        <charset val="136"/>
      </rPr>
      <t>&gt;Proximity&lt;/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</si>
  <si>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"AR_Standard"</t>
    </r>
    <r>
      <rPr>
        <sz val="10.5"/>
        <color rgb="FF000000"/>
        <rFont val="細明體"/>
        <family val="3"/>
        <charset val="136"/>
      </rPr>
      <t>&gt;Standard&lt;/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</si>
  <si>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"AR_Technician"</t>
    </r>
    <r>
      <rPr>
        <sz val="10.5"/>
        <color rgb="FF000000"/>
        <rFont val="細明體"/>
        <family val="3"/>
        <charset val="136"/>
      </rPr>
      <t>&gt;Technician&lt;/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</si>
  <si>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"AR_Type"</t>
    </r>
    <r>
      <rPr>
        <sz val="10.5"/>
        <color rgb="FF000000"/>
        <rFont val="細明體"/>
        <family val="3"/>
        <charset val="136"/>
      </rPr>
      <t>&gt;Access Type&lt;/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</si>
  <si>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"access_pattern"</t>
    </r>
    <r>
      <rPr>
        <sz val="10.5"/>
        <color rgb="FF000000"/>
        <rFont val="細明體"/>
        <family val="3"/>
        <charset val="136"/>
      </rPr>
      <t>&gt;Active Periods&lt;/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</si>
  <si>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"Tran_log_GuestcodeUnlock"</t>
    </r>
    <r>
      <rPr>
        <sz val="10.5"/>
        <color rgb="FF000000"/>
        <rFont val="細明體"/>
        <family val="3"/>
        <charset val="136"/>
      </rPr>
      <t>&gt;GuestCode Unlocking&lt;/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</si>
  <si>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"Tran_log_GuescodeRegistered"</t>
    </r>
    <r>
      <rPr>
        <sz val="10.5"/>
        <color rgb="FF000000"/>
        <rFont val="細明體"/>
        <family val="3"/>
        <charset val="136"/>
      </rPr>
      <t>&gt;GuestCode Registered&lt;/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</si>
  <si>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"Tran_log_GuestcodeCleared"</t>
    </r>
    <r>
      <rPr>
        <sz val="10.5"/>
        <color rgb="FF000000"/>
        <rFont val="細明體"/>
        <family val="3"/>
        <charset val="136"/>
      </rPr>
      <t>&gt;GuestCode Cleared&lt;/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</si>
  <si>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"Tran_log_GuestcodePrefixSset"</t>
    </r>
    <r>
      <rPr>
        <sz val="10.5"/>
        <color rgb="FF000000"/>
        <rFont val="細明體"/>
        <family val="3"/>
        <charset val="136"/>
      </rPr>
      <t>&gt;GuestCode Prefix Set&lt;/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</si>
  <si>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"BLE_133_title"</t>
    </r>
    <r>
      <rPr>
        <sz val="10.5"/>
        <color rgb="FF000000"/>
        <rFont val="細明體"/>
        <family val="3"/>
        <charset val="136"/>
      </rPr>
      <t>&gt;Communication Issue&lt;/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</si>
  <si>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"Tran_log_Suspend"</t>
    </r>
    <r>
      <rPr>
        <sz val="10.5"/>
        <color rgb="FF000000"/>
        <rFont val="細明體"/>
        <family val="3"/>
        <charset val="136"/>
      </rPr>
      <t>&gt;Suspended&lt;/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</si>
  <si>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"Tran_log_Restore"</t>
    </r>
    <r>
      <rPr>
        <sz val="10.5"/>
        <color rgb="FF000000"/>
        <rFont val="細明體"/>
        <family val="3"/>
        <charset val="136"/>
      </rPr>
      <t>&gt;Restored&lt;/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</si>
  <si>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"Netcode_Option"</t>
    </r>
    <r>
      <rPr>
        <sz val="10.5"/>
        <color rgb="FF000000"/>
        <rFont val="細明體"/>
        <family val="3"/>
        <charset val="136"/>
      </rPr>
      <t>&gt;Type&lt;/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</si>
  <si>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"GuestCode"</t>
    </r>
    <r>
      <rPr>
        <sz val="10.5"/>
        <color rgb="FF000000"/>
        <rFont val="細明體"/>
        <family val="3"/>
        <charset val="136"/>
      </rPr>
      <t>&gt;GuestCode&lt;/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</si>
  <si>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"DeleteGuestCode"</t>
    </r>
    <r>
      <rPr>
        <sz val="10.5"/>
        <color rgb="FF000000"/>
        <rFont val="細明體"/>
        <family val="3"/>
        <charset val="136"/>
      </rPr>
      <t>&gt;Delete GuestCode User&lt;/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</si>
  <si>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"DisableGuestCode"</t>
    </r>
    <r>
      <rPr>
        <sz val="10.5"/>
        <color rgb="FF000000"/>
        <rFont val="細明體"/>
        <family val="3"/>
        <charset val="136"/>
      </rPr>
      <t xml:space="preserve">&gt;Delete GuestCode Prefix </t>
    </r>
    <r>
      <rPr>
        <b/>
        <sz val="10.5"/>
        <color rgb="FF0000FF"/>
        <rFont val="細明體"/>
        <family val="3"/>
        <charset val="136"/>
      </rPr>
      <t xml:space="preserve">&amp;amp; </t>
    </r>
    <r>
      <rPr>
        <sz val="10.5"/>
        <color rgb="FF000000"/>
        <rFont val="細明體"/>
        <family val="3"/>
        <charset val="136"/>
      </rPr>
      <t>User&lt;/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</si>
  <si>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"GatewayModel"</t>
    </r>
    <r>
      <rPr>
        <sz val="10.5"/>
        <color rgb="FF000000"/>
        <rFont val="細明體"/>
        <family val="3"/>
        <charset val="136"/>
      </rPr>
      <t>&gt;Gateway Model&lt;/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</si>
  <si>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"GatewayCode"</t>
    </r>
    <r>
      <rPr>
        <sz val="10.5"/>
        <color rgb="FF000000"/>
        <rFont val="細明體"/>
        <family val="3"/>
        <charset val="136"/>
      </rPr>
      <t>&gt;Gateway Code&lt;/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</si>
  <si>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"GatewayID"</t>
    </r>
    <r>
      <rPr>
        <sz val="10.5"/>
        <color rgb="FF000000"/>
        <rFont val="細明體"/>
        <family val="3"/>
        <charset val="136"/>
      </rPr>
      <t>&gt;Gateway ID&lt;/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</si>
  <si>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"GatewayMac"</t>
    </r>
    <r>
      <rPr>
        <sz val="10.5"/>
        <color rgb="FF000000"/>
        <rFont val="細明體"/>
        <family val="3"/>
        <charset val="136"/>
      </rPr>
      <t>&gt;Gateway MAC&lt;/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</si>
  <si>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"GatewayDiagnose"</t>
    </r>
    <r>
      <rPr>
        <sz val="10.5"/>
        <color rgb="FF000000"/>
        <rFont val="細明體"/>
        <family val="3"/>
        <charset val="136"/>
      </rPr>
      <t>&gt;Diagnose Gateway&lt;/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</si>
  <si>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"SetupNewGateway"</t>
    </r>
    <r>
      <rPr>
        <sz val="10.5"/>
        <color rgb="FF000000"/>
        <rFont val="細明體"/>
        <family val="3"/>
        <charset val="136"/>
      </rPr>
      <t>&gt;Setup New Gateway&lt;/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</si>
  <si>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"ExistGateway"</t>
    </r>
    <r>
      <rPr>
        <sz val="10.5"/>
        <color rgb="FF000000"/>
        <rFont val="細明體"/>
        <family val="3"/>
        <charset val="136"/>
      </rPr>
      <t>&gt;Use Existing Gateway&lt;/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</si>
  <si>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"ReleaseGateway"</t>
    </r>
    <r>
      <rPr>
        <sz val="10.5"/>
        <color rgb="FF000000"/>
        <rFont val="細明體"/>
        <family val="3"/>
        <charset val="136"/>
      </rPr>
      <t>&gt;Release Gateway&lt;/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</si>
  <si>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"DayLightSave_Enable"</t>
    </r>
    <r>
      <rPr>
        <sz val="10.5"/>
        <color rgb="FF000000"/>
        <rFont val="細明體"/>
        <family val="3"/>
        <charset val="136"/>
      </rPr>
      <t>&gt;Enable&lt;/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</si>
  <si>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"DayLightSave_EndDate"</t>
    </r>
    <r>
      <rPr>
        <sz val="10.5"/>
        <color rgb="FF000000"/>
        <rFont val="細明體"/>
        <family val="3"/>
        <charset val="136"/>
      </rPr>
      <t>&gt;End Date&lt;/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</si>
  <si>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"Daylight_None"</t>
    </r>
    <r>
      <rPr>
        <sz val="10.5"/>
        <color rgb="FF000000"/>
        <rFont val="細明體"/>
        <family val="3"/>
        <charset val="136"/>
      </rPr>
      <t>&gt;None&lt;/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</si>
  <si>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"Daylight_Save"</t>
    </r>
    <r>
      <rPr>
        <sz val="10.5"/>
        <color rgb="FF000000"/>
        <rFont val="細明體"/>
        <family val="3"/>
        <charset val="136"/>
      </rPr>
      <t>&gt;Daylight Saving&lt;/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</si>
  <si>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"Daylight_default"</t>
    </r>
    <r>
      <rPr>
        <sz val="10.5"/>
        <color rgb="FF000000"/>
        <rFont val="細明體"/>
        <family val="3"/>
        <charset val="136"/>
      </rPr>
      <t>&gt;Use Recommended Settings&lt;/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</si>
  <si>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"NoPassword_cont"</t>
    </r>
    <r>
      <rPr>
        <sz val="10.5"/>
        <color rgb="FF000000"/>
        <rFont val="細明體"/>
        <family val="3"/>
        <charset val="136"/>
      </rPr>
      <t>&gt;The password of your account is not enabled, please enable it with the original phone or sign up again.&lt;/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</si>
  <si>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"GatewayAdd_title"</t>
    </r>
    <r>
      <rPr>
        <sz val="10.5"/>
        <color rgb="FF000000"/>
        <rFont val="細明體"/>
        <family val="3"/>
        <charset val="136"/>
      </rPr>
      <t>&gt;Adding&lt;/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</si>
  <si>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"GatewayAdd_cont1"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&gt;Now Gateway %s connects Lock %s &lt;/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</si>
  <si>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"GatewayAdd_cont1_1"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&gt;Now Gateway %s connects no Lock &lt;/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</si>
  <si>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"GatewayAddOK_cont"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&gt;You have added lock %s into gateway %s successfully&lt;/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</si>
  <si>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"access_key"</t>
    </r>
    <r>
      <rPr>
        <sz val="10.5"/>
        <color rgb="FF000000"/>
        <rFont val="細明體"/>
        <family val="3"/>
        <charset val="136"/>
      </rPr>
      <t>&gt;Access Key&lt;/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</si>
  <si>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"delete_lock_gateway"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&gt;Are you sue to delete the lock %s from gateway %s ?&lt;/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</si>
  <si>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"GW_FW_New"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&gt;New gateway firmware available (%s)&lt;/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</si>
  <si>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"APP_MACKey_NG_title"</t>
    </r>
    <r>
      <rPr>
        <sz val="10.5"/>
        <color rgb="FF000000"/>
        <rFont val="細明體"/>
        <family val="3"/>
        <charset val="136"/>
      </rPr>
      <t>&gt;Gateway Issue&lt;/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</si>
  <si>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"APP_MACKey_NG_cont"</t>
    </r>
    <r>
      <rPr>
        <sz val="10.5"/>
        <color rgb="FF000000"/>
        <rFont val="細明體"/>
        <family val="3"/>
        <charset val="136"/>
      </rPr>
      <t>&gt;Please re-pair gateway again and synchronize lock after pairing gateway.&lt;/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</si>
  <si>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"Adding_Check"</t>
    </r>
    <r>
      <rPr>
        <sz val="10.5"/>
        <color rgb="FF000000"/>
        <rFont val="細明體"/>
        <family val="3"/>
        <charset val="136"/>
      </rPr>
      <t>&gt;Lock is trying to connect to your Wi-Fi AP....&lt;/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</si>
  <si>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"Tran_log_REM_1_UNLOCK"</t>
    </r>
    <r>
      <rPr>
        <sz val="10.5"/>
        <color rgb="FF000000"/>
        <rFont val="細明體"/>
        <family val="3"/>
        <charset val="136"/>
      </rPr>
      <t>&gt;REM1 Unlocking&lt;/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</si>
  <si>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"Tran_log_REM_2_FIRE_ALARM"</t>
    </r>
    <r>
      <rPr>
        <sz val="10.5"/>
        <color rgb="FF000000"/>
        <rFont val="細明體"/>
        <family val="3"/>
        <charset val="136"/>
      </rPr>
      <t>&gt;REM2 Alarm On&lt;/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</si>
  <si>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"Tran_log_REM_2_FIRE_CANCEL"</t>
    </r>
    <r>
      <rPr>
        <sz val="10.5"/>
        <color rgb="FF000000"/>
        <rFont val="細明體"/>
        <family val="3"/>
        <charset val="136"/>
      </rPr>
      <t>&gt;REM2 Alarm Off&lt;/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</si>
  <si>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"Tran_log_SET_MASTER_CODE"</t>
    </r>
    <r>
      <rPr>
        <sz val="10.5"/>
        <color rgb="FF000000"/>
        <rFont val="細明體"/>
        <family val="3"/>
        <charset val="136"/>
      </rPr>
      <t>&gt;Set Master Code&lt;/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</si>
  <si>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"GatewayManage_title"</t>
    </r>
    <r>
      <rPr>
        <sz val="10.5"/>
        <color rgb="FF000000"/>
        <rFont val="細明體"/>
        <family val="3"/>
        <charset val="136"/>
      </rPr>
      <t>&gt;Gateway Management&lt;/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</si>
  <si>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"GatewaySet_title"</t>
    </r>
    <r>
      <rPr>
        <sz val="10.5"/>
        <color rgb="FF000000"/>
        <rFont val="細明體"/>
        <family val="3"/>
        <charset val="136"/>
      </rPr>
      <t>&gt;Gateway Setting&lt;/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</si>
  <si>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"GatewayAdd_titleUI"</t>
    </r>
    <r>
      <rPr>
        <sz val="10.5"/>
        <color rgb="FF000000"/>
        <rFont val="細明體"/>
        <family val="3"/>
        <charset val="136"/>
      </rPr>
      <t>&gt;Gateway Add Lock&lt;/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</si>
  <si>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"GatewayName"</t>
    </r>
    <r>
      <rPr>
        <sz val="10.5"/>
        <color rgb="FF000000"/>
        <rFont val="細明體"/>
        <family val="3"/>
        <charset val="136"/>
      </rPr>
      <t>&gt;Gateway Name&lt;/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</si>
  <si>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"ifttt_maker_tag"</t>
    </r>
    <r>
      <rPr>
        <sz val="10.5"/>
        <color rgb="FF000000"/>
        <rFont val="細明體"/>
        <family val="3"/>
        <charset val="136"/>
      </rPr>
      <t>&gt;IFTTT Maker Channel&lt;/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</si>
  <si>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"ifttt_secret_key"</t>
    </r>
    <r>
      <rPr>
        <sz val="10.5"/>
        <color rgb="FF000000"/>
        <rFont val="細明體"/>
        <family val="3"/>
        <charset val="136"/>
      </rPr>
      <t>&gt;Secret Key&lt;/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</si>
  <si>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"ifttt_maker_channel"</t>
    </r>
    <r>
      <rPr>
        <sz val="10.5"/>
        <color rgb="FF000000"/>
        <rFont val="細明體"/>
        <family val="3"/>
        <charset val="136"/>
      </rPr>
      <t>&gt;Maker Channel&lt;/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</si>
  <si>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"ifttt_maker_channel_cont"</t>
    </r>
    <r>
      <rPr>
        <sz val="10.5"/>
        <color rgb="FF000000"/>
        <rFont val="細明體"/>
        <family val="3"/>
        <charset val="136"/>
      </rPr>
      <t>&gt;Maker Channel allows you to connect IFTTT to your personal DIY projects. You can enter your secret key here and we\'ll notify you when the following events happen. \n&lt;/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</si>
  <si>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"ifttt_self_unlock"</t>
    </r>
    <r>
      <rPr>
        <sz val="10.5"/>
        <color rgb="FF000000"/>
        <rFont val="細明體"/>
        <family val="3"/>
        <charset val="136"/>
      </rPr>
      <t>&gt;Self Unlocking&lt;/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</si>
  <si>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"ifttt_event_title"</t>
    </r>
    <r>
      <rPr>
        <sz val="10.5"/>
        <color rgb="FF000000"/>
        <rFont val="細明體"/>
        <family val="3"/>
        <charset val="136"/>
      </rPr>
      <t>&gt;Event&lt;/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</si>
  <si>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"ifttt_event_lock"</t>
    </r>
    <r>
      <rPr>
        <sz val="10.5"/>
        <color rgb="FF000000"/>
        <rFont val="細明體"/>
        <family val="3"/>
        <charset val="136"/>
      </rPr>
      <t>&gt;k3connect-self-unlocking&lt;/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</si>
  <si>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"ifttt_lock_cont"</t>
    </r>
    <r>
      <rPr>
        <sz val="10.5"/>
        <color rgb="FF000000"/>
        <rFont val="細明體"/>
        <family val="3"/>
        <charset val="136"/>
      </rPr>
      <t>&gt;Each time when you unlocking the door, we\'ll notify you on the maker channel with  \"Lock Name (value1)\" and \"Time (value2)\". \n&lt;/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</si>
  <si>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"ifttt_denied"</t>
    </r>
    <r>
      <rPr>
        <sz val="10.5"/>
        <color rgb="FF000000"/>
        <rFont val="細明體"/>
        <family val="3"/>
        <charset val="136"/>
      </rPr>
      <t>&gt;Access Denied&lt;/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</si>
  <si>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"ifttt_event_denied"</t>
    </r>
    <r>
      <rPr>
        <sz val="10.5"/>
        <color rgb="FF000000"/>
        <rFont val="細明體"/>
        <family val="3"/>
        <charset val="136"/>
      </rPr>
      <t>&gt;k3connect-access-denied&lt;/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</si>
  <si>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"ifttt_denied_cont"</t>
    </r>
    <r>
      <rPr>
        <sz val="10.5"/>
        <color rgb="FF000000"/>
        <rFont val="細明體"/>
        <family val="3"/>
        <charset val="136"/>
      </rPr>
      <t>&gt;Each time when your lock has an authorized unlocking attemp, we\'ll notify you on the maker channel with  \"Lock Name (value1)\" and \"Time (value2)\", and a \"Client Name (value3)\" if the lock can recognize it. \n&lt;/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</si>
  <si>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"ifttt_title"</t>
    </r>
    <r>
      <rPr>
        <sz val="10.5"/>
        <color rgb="FF000000"/>
        <rFont val="細明體"/>
        <family val="3"/>
        <charset val="136"/>
      </rPr>
      <t>&gt;IFTTT Maker Channel&lt;/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</si>
  <si>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"ifttt_noSecretKey_title"</t>
    </r>
    <r>
      <rPr>
        <sz val="10.5"/>
        <color rgb="FF000000"/>
        <rFont val="細明體"/>
        <family val="3"/>
        <charset val="136"/>
      </rPr>
      <t>&gt;No Secret Key&lt;/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</si>
  <si>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"TooManyRequest_title"</t>
    </r>
    <r>
      <rPr>
        <sz val="10.5"/>
        <color rgb="FF000000"/>
        <rFont val="細明體"/>
        <family val="3"/>
        <charset val="136"/>
      </rPr>
      <t>&gt;Under Handling&lt;/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</si>
  <si>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"TooManyRequest_cont"</t>
    </r>
    <r>
      <rPr>
        <sz val="10.5"/>
        <color rgb="FF000000"/>
        <rFont val="細明體"/>
        <family val="3"/>
        <charset val="136"/>
      </rPr>
      <t>&gt;The account is under operation in Server, please wait for 5 minutes.&lt;/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</si>
  <si>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"GatewayFW_sent_title"</t>
    </r>
    <r>
      <rPr>
        <sz val="10.5"/>
        <color rgb="FF000000"/>
        <rFont val="細明體"/>
        <family val="3"/>
        <charset val="136"/>
      </rPr>
      <t>&gt;Gateway FW Upgrade&lt;/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</si>
  <si>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"GatewayFW_OnUpgrade"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&gt;Gateway %s \'s firmware is under upgrading, please wait....&lt;/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</si>
  <si>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"Gateway_MaxCount_title"</t>
    </r>
    <r>
      <rPr>
        <sz val="10.5"/>
        <color rgb="FF000000"/>
        <rFont val="細明體"/>
        <family val="3"/>
        <charset val="136"/>
      </rPr>
      <t>&gt;Adding is not allowed&lt;/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</si>
  <si>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"GPS_Unlock_Success"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&gt;Auto unlocking (%s)&lt;/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</si>
  <si>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"LockNotScan_title"</t>
    </r>
    <r>
      <rPr>
        <sz val="10.5"/>
        <color rgb="FF000000"/>
        <rFont val="細明體"/>
        <family val="3"/>
        <charset val="136"/>
      </rPr>
      <t>&gt;Lock Not Found&lt;/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</si>
  <si>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"UI_DeleteLock"</t>
    </r>
    <r>
      <rPr>
        <sz val="10.5"/>
        <color rgb="FF000000"/>
        <rFont val="細明體"/>
        <family val="3"/>
        <charset val="136"/>
      </rPr>
      <t>&gt;Delete Lock&lt;/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</si>
  <si>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"ShareNetCode"</t>
    </r>
    <r>
      <rPr>
        <sz val="10.5"/>
        <color rgb="FF000000"/>
        <rFont val="細明體"/>
        <family val="3"/>
        <charset val="136"/>
      </rPr>
      <t>&gt;Share&lt;/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</si>
  <si>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"slide_act_lock"</t>
    </r>
    <r>
      <rPr>
        <sz val="10.5"/>
        <color rgb="FF000000"/>
        <rFont val="細明體"/>
        <family val="3"/>
        <charset val="136"/>
      </rPr>
      <t>&gt;Actions&lt;/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</si>
  <si>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"LockAct_title"</t>
    </r>
    <r>
      <rPr>
        <sz val="10.5"/>
        <color rgb="FF000000"/>
        <rFont val="細明體"/>
        <family val="3"/>
        <charset val="136"/>
      </rPr>
      <t>&gt;Lock Action&lt;/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</si>
  <si>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"NetCode_mode"</t>
    </r>
    <r>
      <rPr>
        <sz val="10.5"/>
        <color rgb="FF000000"/>
        <rFont val="細明體"/>
        <family val="3"/>
        <charset val="136"/>
      </rPr>
      <t>&gt;Mode&lt;/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</si>
  <si>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"DelNetCode"</t>
    </r>
    <r>
      <rPr>
        <sz val="10.5"/>
        <color rgb="FF000000"/>
        <rFont val="細明體"/>
        <family val="3"/>
        <charset val="136"/>
      </rPr>
      <t>&gt;Block NetCode User&lt;/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</si>
  <si>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"VariCode_mode"</t>
    </r>
    <r>
      <rPr>
        <sz val="10.5"/>
        <color rgb="FF000000"/>
        <rFont val="細明體"/>
        <family val="3"/>
        <charset val="136"/>
      </rPr>
      <t>&gt;Mode&lt;/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</si>
  <si>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"Param_led_title"</t>
    </r>
    <r>
      <rPr>
        <sz val="10.5"/>
        <color rgb="FF000000"/>
        <rFont val="細明體"/>
        <family val="3"/>
        <charset val="136"/>
      </rPr>
      <t>&gt;LED:&lt;/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</si>
  <si>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"Param_others_title"</t>
    </r>
    <r>
      <rPr>
        <sz val="10.5"/>
        <color rgb="FF000000"/>
        <rFont val="細明體"/>
        <family val="3"/>
        <charset val="136"/>
      </rPr>
      <t>&gt;Others:&lt;/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</si>
  <si>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"auto_unlock_touch"</t>
    </r>
    <r>
      <rPr>
        <sz val="10.5"/>
        <color rgb="FF000000"/>
        <rFont val="細明體"/>
        <family val="3"/>
        <charset val="136"/>
      </rPr>
      <t>&gt;Trigger by Touching Lock&lt;/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</si>
  <si>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"auto_unlock_constrain"</t>
    </r>
    <r>
      <rPr>
        <sz val="10.5"/>
        <color rgb="FF000000"/>
        <rFont val="細明體"/>
        <family val="3"/>
        <charset val="136"/>
      </rPr>
      <t>&gt;Range Constraint&lt;/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</si>
  <si>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"gps_location"</t>
    </r>
    <r>
      <rPr>
        <sz val="10.5"/>
        <color rgb="FF000000"/>
        <rFont val="細明體"/>
        <family val="3"/>
        <charset val="136"/>
      </rPr>
      <t>&gt;Setup Lock Location&lt;/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</si>
  <si>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"EndHour"</t>
    </r>
    <r>
      <rPr>
        <sz val="10.5"/>
        <color rgb="FF000000"/>
        <rFont val="細明體"/>
        <family val="3"/>
        <charset val="136"/>
      </rPr>
      <t>&gt;End Hour&lt;/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</si>
  <si>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"NetCode_URM"</t>
    </r>
    <r>
      <rPr>
        <sz val="10.5"/>
        <color rgb="FF000000"/>
        <rFont val="細明體"/>
        <family val="3"/>
        <charset val="136"/>
      </rPr>
      <t>&gt;URM&lt;/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</si>
  <si>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"NetCode_ACC"</t>
    </r>
    <r>
      <rPr>
        <sz val="10.5"/>
        <color rgb="FF000000"/>
        <rFont val="細明體"/>
        <family val="3"/>
        <charset val="136"/>
      </rPr>
      <t>&gt;ACC&lt;/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</si>
  <si>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"IPA_Step1"</t>
    </r>
    <r>
      <rPr>
        <sz val="10.5"/>
        <color rgb="FF000000"/>
        <rFont val="細明體"/>
        <family val="3"/>
        <charset val="136"/>
      </rPr>
      <t>&gt;Step 1&lt;/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</si>
  <si>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"IPA_Step2"</t>
    </r>
    <r>
      <rPr>
        <sz val="10.5"/>
        <color rgb="FF000000"/>
        <rFont val="細明體"/>
        <family val="3"/>
        <charset val="136"/>
      </rPr>
      <t>&gt;Step 2&lt;/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</si>
  <si>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"IPA_Step3"</t>
    </r>
    <r>
      <rPr>
        <sz val="10.5"/>
        <color rgb="FF000000"/>
        <rFont val="細明體"/>
        <family val="3"/>
        <charset val="136"/>
      </rPr>
      <t>&gt;Step 3 (optional)&lt;/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</si>
  <si>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"GPS_location_done"</t>
    </r>
    <r>
      <rPr>
        <sz val="10.5"/>
        <color rgb="FF000000"/>
        <rFont val="細明體"/>
        <family val="3"/>
        <charset val="136"/>
      </rPr>
      <t>&gt;Done&lt;/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</si>
  <si>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"GPS_location_not"</t>
    </r>
    <r>
      <rPr>
        <sz val="10.5"/>
        <color rgb="FF000000"/>
        <rFont val="細明體"/>
        <family val="3"/>
        <charset val="136"/>
      </rPr>
      <t>&gt;Not yet&lt;/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</si>
  <si>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"phone_user"</t>
    </r>
    <r>
      <rPr>
        <sz val="10.5"/>
        <color rgb="FF000000"/>
        <rFont val="細明體"/>
        <family val="3"/>
        <charset val="136"/>
      </rPr>
      <t>&gt;User&lt;/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</si>
  <si>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"enter_msg"</t>
    </r>
    <r>
      <rPr>
        <sz val="10.5"/>
        <color rgb="FF000000"/>
        <rFont val="細明體"/>
        <family val="3"/>
        <charset val="136"/>
      </rPr>
      <t>&gt;Enter some messages...&lt;/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</si>
  <si>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"edit_user_nm"</t>
    </r>
    <r>
      <rPr>
        <sz val="10.5"/>
        <color rgb="FF000000"/>
        <rFont val="細明體"/>
        <family val="3"/>
        <charset val="136"/>
      </rPr>
      <t>&gt;Edit User Name&lt;/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</si>
  <si>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"day_lockout"</t>
    </r>
    <r>
      <rPr>
        <sz val="10.5"/>
        <color rgb="FF000000"/>
        <rFont val="細明體"/>
        <family val="3"/>
        <charset val="136"/>
      </rPr>
      <t>&gt;Day Lock Out&lt;/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</si>
  <si>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"Warning"</t>
    </r>
    <r>
      <rPr>
        <sz val="10.5"/>
        <color rgb="FF000000"/>
        <rFont val="細明體"/>
        <family val="3"/>
        <charset val="136"/>
      </rPr>
      <t>&gt;WARNING&lt;/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</si>
  <si>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"First_UpArrow"</t>
    </r>
    <r>
      <rPr>
        <sz val="10.5"/>
        <color rgb="FF000000"/>
        <rFont val="細明體"/>
        <family val="3"/>
        <charset val="136"/>
      </rPr>
      <t>&gt;Click on it to unlock or lock the door&lt;/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</si>
  <si>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"First_LeftArrow"</t>
    </r>
    <r>
      <rPr>
        <sz val="10.5"/>
        <color rgb="FF000000"/>
        <rFont val="細明體"/>
        <family val="3"/>
        <charset val="136"/>
      </rPr>
      <t>&gt;Swipe it to the left to get more options&lt;/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</si>
  <si>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"del_all_event"</t>
    </r>
    <r>
      <rPr>
        <sz val="10.5"/>
        <color rgb="FF000000"/>
        <rFont val="細明體"/>
        <family val="3"/>
        <charset val="136"/>
      </rPr>
      <t>&gt;Clear All&lt;/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</si>
  <si>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"Model_Version"</t>
    </r>
    <r>
      <rPr>
        <sz val="10.5"/>
        <color rgb="FF000000"/>
        <rFont val="細明體"/>
        <family val="3"/>
        <charset val="136"/>
      </rPr>
      <t>&gt;Model Version&lt;/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</si>
  <si>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"netcode_generate"</t>
    </r>
    <r>
      <rPr>
        <sz val="10.5"/>
        <color rgb="FF000000"/>
        <rFont val="細明體"/>
        <family val="3"/>
        <charset val="136"/>
      </rPr>
      <t>&gt;Generate&lt;/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</si>
  <si>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"EditLockNM"</t>
    </r>
    <r>
      <rPr>
        <sz val="10.5"/>
        <color rgb="FF000000"/>
        <rFont val="細明體"/>
        <family val="3"/>
        <charset val="136"/>
      </rPr>
      <t>&gt;Edit Lock Name&lt;/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</si>
  <si>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"Wifi_Issue_cont"</t>
    </r>
    <r>
      <rPr>
        <sz val="10.5"/>
        <color rgb="FF000000"/>
        <rFont val="細明體"/>
        <family val="3"/>
        <charset val="136"/>
      </rPr>
      <t>&gt;Wifi is not stable, please check the Wifi status again&lt;/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</si>
  <si>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"rssi_shorter"</t>
    </r>
    <r>
      <rPr>
        <sz val="10.5"/>
        <color rgb="FF000000"/>
        <rFont val="細明體"/>
        <family val="3"/>
        <charset val="136"/>
      </rPr>
      <t>&gt;Shorter&lt;/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</si>
  <si>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"rssi_longer"</t>
    </r>
    <r>
      <rPr>
        <sz val="10.5"/>
        <color rgb="FF000000"/>
        <rFont val="細明體"/>
        <family val="3"/>
        <charset val="136"/>
      </rPr>
      <t>&gt;Longer&lt;/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</si>
  <si>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"lock_locate"</t>
    </r>
    <r>
      <rPr>
        <sz val="10.5"/>
        <color rgb="FF000000"/>
        <rFont val="細明體"/>
        <family val="3"/>
        <charset val="136"/>
      </rPr>
      <t>&gt;Lock Location&lt;/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</si>
  <si>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"Tran_log_LOCK_DOOR_JAM"</t>
    </r>
    <r>
      <rPr>
        <sz val="10.5"/>
        <color rgb="FF000000"/>
        <rFont val="細明體"/>
        <family val="3"/>
        <charset val="136"/>
      </rPr>
      <t>&gt;Door Jammed&lt;/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</si>
  <si>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"Tran_log_TIMED_AUTO_LOCK"</t>
    </r>
    <r>
      <rPr>
        <sz val="10.5"/>
        <color rgb="FF000000"/>
        <rFont val="細明體"/>
        <family val="3"/>
        <charset val="136"/>
      </rPr>
      <t>&gt;Auto Relocking&lt;/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</si>
  <si>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"Tran_log_UNLOCK_DOOR_LOW_BAT_SKIP_MOTOR"</t>
    </r>
    <r>
      <rPr>
        <sz val="10.5"/>
        <color rgb="FF000000"/>
        <rFont val="細明體"/>
        <family val="3"/>
        <charset val="136"/>
      </rPr>
      <t>&gt;Unlocking Failed (Low Battery)&lt;/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</si>
  <si>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"Tran_log_LOCK_DOOR_LOW_BAT_SKIP_MOTOR"</t>
    </r>
    <r>
      <rPr>
        <sz val="10.5"/>
        <color rgb="FF000000"/>
        <rFont val="細明體"/>
        <family val="3"/>
        <charset val="136"/>
      </rPr>
      <t>&gt;Locking Failed (Low Battery)&lt;/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</si>
  <si>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"Tran_log_AUTH_LOGIN_NUMBER_EXPIRED"</t>
    </r>
    <r>
      <rPr>
        <sz val="10.5"/>
        <color rgb="FF000000"/>
        <rFont val="細明體"/>
        <family val="3"/>
        <charset val="136"/>
      </rPr>
      <t>&gt;Access Denied&lt;/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</si>
  <si>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"Tran_log_UNLOCK_DOOR_JAM"</t>
    </r>
    <r>
      <rPr>
        <sz val="10.5"/>
        <color rgb="FF000000"/>
        <rFont val="細明體"/>
        <family val="3"/>
        <charset val="136"/>
      </rPr>
      <t>&gt;Door Jammed&lt;/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</si>
  <si>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"Tran_log_REMOTE_LOCK_DOOR"</t>
    </r>
    <r>
      <rPr>
        <sz val="10.5"/>
        <color rgb="FF000000"/>
        <rFont val="細明體"/>
        <family val="3"/>
        <charset val="136"/>
      </rPr>
      <t>&gt;Remote Locking&lt;/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</si>
  <si>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"Param_auto_relock"</t>
    </r>
    <r>
      <rPr>
        <sz val="10.5"/>
        <color rgb="FF000000"/>
        <rFont val="細明體"/>
        <family val="3"/>
        <charset val="136"/>
      </rPr>
      <t>&gt;Auto Relock&lt;/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</si>
  <si>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"Param_auto_relock_delay"</t>
    </r>
    <r>
      <rPr>
        <sz val="10.5"/>
        <color rgb="FF000000"/>
        <rFont val="細明體"/>
        <family val="3"/>
        <charset val="136"/>
      </rPr>
      <t>&gt;Auto Relock Delay&lt;/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</si>
  <si>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"Second"</t>
    </r>
    <r>
      <rPr>
        <sz val="10.5"/>
        <color rgb="FF000000"/>
        <rFont val="細明體"/>
        <family val="3"/>
        <charset val="136"/>
      </rPr>
      <t>&gt;sec&lt;/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</si>
  <si>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"Tran_log_one_tap_lock"</t>
    </r>
    <r>
      <rPr>
        <sz val="10.5"/>
        <color rgb="FF000000"/>
        <rFont val="細明體"/>
        <family val="3"/>
        <charset val="136"/>
      </rPr>
      <t>&gt;One-Tap Locking&lt;/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</si>
  <si>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"rssi_Test"</t>
    </r>
    <r>
      <rPr>
        <sz val="10.5"/>
        <color rgb="FF000000"/>
        <rFont val="細明體"/>
        <family val="3"/>
        <charset val="136"/>
      </rPr>
      <t>&gt;Test Range&lt;/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</si>
  <si>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"rssi_outofRange_title"</t>
    </r>
    <r>
      <rPr>
        <sz val="10.5"/>
        <color rgb="FF000000"/>
        <rFont val="細明體"/>
        <family val="3"/>
        <charset val="136"/>
      </rPr>
      <t>&gt;Out of Range&lt;/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</si>
  <si>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"rssi_match_title"</t>
    </r>
    <r>
      <rPr>
        <sz val="10.5"/>
        <color rgb="FF000000"/>
        <rFont val="細明體"/>
        <family val="3"/>
        <charset val="136"/>
      </rPr>
      <t>&gt;In Range&lt;/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</si>
  <si>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"OutOfRange_Auto"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&gt;Auto unlocking out of range (%s)&lt;/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</si>
  <si>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"ifttt_others_unlock"</t>
    </r>
    <r>
      <rPr>
        <sz val="10.5"/>
        <color rgb="FF000000"/>
        <rFont val="細明體"/>
        <family val="3"/>
        <charset val="136"/>
      </rPr>
      <t>&gt;Others Unlocking&lt;/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</si>
  <si>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"ifttt_event_others_lock"</t>
    </r>
    <r>
      <rPr>
        <sz val="10.5"/>
        <color rgb="FF000000"/>
        <rFont val="細明體"/>
        <family val="3"/>
        <charset val="136"/>
      </rPr>
      <t>&gt;k3connect-others-unlocking&lt;/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</si>
  <si>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"ifttt_other_lock_cont"</t>
    </r>
    <r>
      <rPr>
        <sz val="10.5"/>
        <color rgb="FF000000"/>
        <rFont val="細明體"/>
        <family val="3"/>
        <charset val="136"/>
      </rPr>
      <t>&gt;Each time when someone other than you unlocking the door, we\'ll notify you on the maker channel with  \"Lock Name (value1)\" and \"Time (value2)\". \n&lt;/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</si>
  <si>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"UI_JoinTime_time"</t>
    </r>
    <r>
      <rPr>
        <sz val="10.5"/>
        <color rgb="FF000000"/>
        <rFont val="細明體"/>
        <family val="3"/>
        <charset val="136"/>
      </rPr>
      <t>&gt;Join Time&lt;/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</si>
  <si>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"UI_Suspended"</t>
    </r>
    <r>
      <rPr>
        <sz val="10.5"/>
        <color rgb="FF000000"/>
        <rFont val="細明體"/>
        <family val="3"/>
        <charset val="136"/>
      </rPr>
      <t>&gt;Suspended&lt;/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</si>
  <si>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"UI_Suspending"</t>
    </r>
    <r>
      <rPr>
        <sz val="10.5"/>
        <color rgb="FF000000"/>
        <rFont val="細明體"/>
        <family val="3"/>
        <charset val="136"/>
      </rPr>
      <t>&gt;Suspending&lt;/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</si>
  <si>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"GPS_notYett_title"</t>
    </r>
    <r>
      <rPr>
        <sz val="10.5"/>
        <color rgb="FF000000"/>
        <rFont val="細明體"/>
        <family val="3"/>
        <charset val="136"/>
      </rPr>
      <t>&gt;Location Not Set&lt;/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</si>
  <si>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"UI_ClientType_sub"</t>
    </r>
    <r>
      <rPr>
        <sz val="10.5"/>
        <color rgb="FF000000"/>
        <rFont val="細明體"/>
        <family val="3"/>
        <charset val="136"/>
      </rPr>
      <t>&gt;Choose a client type&lt;/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</si>
  <si>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"note_action_apply_after_touch_lock_title"</t>
    </r>
    <r>
      <rPr>
        <sz val="10.5"/>
        <color rgb="FF000000"/>
        <rFont val="細明體"/>
        <family val="3"/>
        <charset val="136"/>
      </rPr>
      <t>&gt;Delete Client&lt;/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</si>
  <si>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"code_add"</t>
    </r>
    <r>
      <rPr>
        <sz val="10.5"/>
        <color rgb="FF000000"/>
        <rFont val="細明體"/>
        <family val="3"/>
        <charset val="136"/>
      </rPr>
      <t>&gt;Add&lt;/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</si>
  <si>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"Tran_log_Update_Door"</t>
    </r>
    <r>
      <rPr>
        <sz val="10.5"/>
        <color rgb="FF000000"/>
        <rFont val="細明體"/>
        <family val="3"/>
        <charset val="136"/>
      </rPr>
      <t>&gt;Updated&lt;/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</si>
  <si>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"Tran_log_ONE_BUTTON_LOCKING"</t>
    </r>
    <r>
      <rPr>
        <sz val="10.5"/>
        <color rgb="FF000000"/>
        <rFont val="細明體"/>
        <family val="3"/>
        <charset val="136"/>
      </rPr>
      <t>&gt;One-Button Locking&lt;/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</si>
  <si>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"Tran_log_PASSWORD_GUESTCODE_DISABLE_PREFIX"</t>
    </r>
    <r>
      <rPr>
        <sz val="10.5"/>
        <color rgb="FF000000"/>
        <rFont val="細明體"/>
        <family val="3"/>
        <charset val="136"/>
      </rPr>
      <t>&gt;Delete GC Prefix/User&lt;/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</si>
  <si>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"Tran_log_PASSWORD_DELETE_SUB_MASTER_CODE"</t>
    </r>
    <r>
      <rPr>
        <sz val="10.5"/>
        <color rgb="FF000000"/>
        <rFont val="細明體"/>
        <family val="3"/>
        <charset val="136"/>
      </rPr>
      <t>&gt;Delete Sub-Master&lt;/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</si>
  <si>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"UI_NetCode_mode"</t>
    </r>
    <r>
      <rPr>
        <sz val="10.5"/>
        <color rgb="FF000000"/>
        <rFont val="細明體"/>
        <family val="3"/>
        <charset val="136"/>
      </rPr>
      <t>&gt;NetCode Mode&lt;/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</si>
  <si>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"prefix"</t>
    </r>
    <r>
      <rPr>
        <sz val="10.5"/>
        <color rgb="FF000000"/>
        <rFont val="細明體"/>
        <family val="3"/>
        <charset val="136"/>
      </rPr>
      <t>&gt;Prefix&lt;/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</si>
  <si>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"confirm_prefix"</t>
    </r>
    <r>
      <rPr>
        <sz val="10.5"/>
        <color rgb="FF000000"/>
        <rFont val="細明體"/>
        <family val="3"/>
        <charset val="136"/>
      </rPr>
      <t>&gt;Re-confirm Prefix&lt;/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</si>
  <si>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"UI_delete_sub_master_title"</t>
    </r>
    <r>
      <rPr>
        <sz val="10.5"/>
        <color rgb="FF000000"/>
        <rFont val="細明體"/>
        <family val="3"/>
        <charset val="136"/>
      </rPr>
      <t>&gt;Delete Sub-Master Code&lt;/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</si>
  <si>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"UI_delete_guest_prefix_title"</t>
    </r>
    <r>
      <rPr>
        <sz val="10.5"/>
        <color rgb="FF000000"/>
        <rFont val="細明體"/>
        <family val="3"/>
        <charset val="136"/>
      </rPr>
      <t xml:space="preserve">&gt;Delete GuestCode Prefix </t>
    </r>
    <r>
      <rPr>
        <b/>
        <sz val="10.5"/>
        <color rgb="FF0000FF"/>
        <rFont val="細明體"/>
        <family val="3"/>
        <charset val="136"/>
      </rPr>
      <t xml:space="preserve">&amp;amp; </t>
    </r>
    <r>
      <rPr>
        <sz val="10.5"/>
        <color rgb="FF000000"/>
        <rFont val="細明體"/>
        <family val="3"/>
        <charset val="136"/>
      </rPr>
      <t>User&lt;/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</si>
  <si>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"UI_change_gw_name"</t>
    </r>
    <r>
      <rPr>
        <sz val="10.5"/>
        <color rgb="FF000000"/>
        <rFont val="細明體"/>
        <family val="3"/>
        <charset val="136"/>
      </rPr>
      <t>&gt;Edit Gateway Name&lt;/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</si>
  <si>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"UI_confirm_gw_unlock"</t>
    </r>
    <r>
      <rPr>
        <sz val="10.5"/>
        <color rgb="FF000000"/>
        <rFont val="細明體"/>
        <family val="3"/>
        <charset val="136"/>
      </rPr>
      <t>&gt;Press confirm to do remote unlocking&lt;/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</si>
  <si>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"UI_confirm_gw_lock"</t>
    </r>
    <r>
      <rPr>
        <sz val="10.5"/>
        <color rgb="FF000000"/>
        <rFont val="細明體"/>
        <family val="3"/>
        <charset val="136"/>
      </rPr>
      <t>&gt;Press confirm to do remote locking&lt;/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</si>
  <si>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"UI_send_gw_lock"</t>
    </r>
    <r>
      <rPr>
        <sz val="10.5"/>
        <color rgb="FF000000"/>
        <rFont val="細明體"/>
        <family val="3"/>
        <charset val="136"/>
      </rPr>
      <t>&gt;Remote locking %s.....&lt;/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</si>
  <si>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"UI_AR_Status"</t>
    </r>
    <r>
      <rPr>
        <sz val="10.5"/>
        <color rgb="FF000000"/>
        <rFont val="細明體"/>
        <family val="3"/>
        <charset val="136"/>
      </rPr>
      <t>&gt;Status&lt;/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</si>
  <si>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"UI_AR_Normal"</t>
    </r>
    <r>
      <rPr>
        <sz val="10.5"/>
        <color rgb="FF000000"/>
        <rFont val="細明體"/>
        <family val="3"/>
        <charset val="136"/>
      </rPr>
      <t>&gt;Normal&lt;/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</si>
  <si>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"UI_IPA_click_here"</t>
    </r>
    <r>
      <rPr>
        <sz val="10.5"/>
        <color rgb="FF000000"/>
        <rFont val="細明體"/>
        <family val="3"/>
        <charset val="136"/>
      </rPr>
      <t>&gt;(click here)&lt;/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</si>
  <si>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"UI_Remote_Keep"</t>
    </r>
    <r>
      <rPr>
        <sz val="10.5"/>
        <color rgb="FF000000"/>
        <rFont val="細明體"/>
        <family val="3"/>
        <charset val="136"/>
      </rPr>
      <t>&gt;Keep Waiting&lt;/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</si>
  <si>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"UI_RequireSync_cont"</t>
    </r>
    <r>
      <rPr>
        <sz val="10.5"/>
        <color rgb="FF000000"/>
        <rFont val="細明體"/>
        <family val="3"/>
        <charset val="136"/>
      </rPr>
      <t>&gt;Please synchronize with the lock to complete the process&lt;/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</si>
  <si>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"GatewayEnterAdd_50_cont"</t>
    </r>
    <r>
      <rPr>
        <sz val="10.5"/>
        <color rgb="FF000000"/>
        <rFont val="細明體"/>
        <family val="3"/>
        <charset val="136"/>
      </rPr>
      <t>&gt;Prepare adding lock ....\n Progress: 50%&lt;/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</si>
  <si>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"UI_DiagnoseGW_title"</t>
    </r>
    <r>
      <rPr>
        <sz val="10.5"/>
        <color rgb="FF000000"/>
        <rFont val="細明體"/>
        <family val="3"/>
        <charset val="136"/>
      </rPr>
      <t>&gt;Diagnose Gateway&lt;/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</si>
  <si>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"UI_DiagnoseGW_cont1"</t>
    </r>
    <r>
      <rPr>
        <sz val="10.5"/>
        <color rgb="FF000000"/>
        <rFont val="細明體"/>
        <family val="3"/>
        <charset val="136"/>
      </rPr>
      <t>&gt;Connecting...\n This may take a few minutes&lt;/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</si>
  <si>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"UI_DiagnoseGW_cont2"</t>
    </r>
    <r>
      <rPr>
        <sz val="10.5"/>
        <color rgb="FF000000"/>
        <rFont val="細明體"/>
        <family val="3"/>
        <charset val="136"/>
      </rPr>
      <t>&gt;Acquiring gateway info...\n This may take a few minutes&lt;/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</si>
  <si>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"UI_DiagnoseGW_result_title"</t>
    </r>
    <r>
      <rPr>
        <sz val="10.5"/>
        <color rgb="FF000000"/>
        <rFont val="細明體"/>
        <family val="3"/>
        <charset val="136"/>
      </rPr>
      <t>&gt;Diagnose Result&lt;/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</si>
  <si>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"UI_DiagnoseGW_result_cont"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&gt;Wi-Fi AP Signal: %s \n Gateway BLE Signal: %s \n The communication between the lock and the app is successfully established&lt;/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</si>
  <si>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"UI_DetailDay_title"</t>
    </r>
    <r>
      <rPr>
        <sz val="10.5"/>
        <color rgb="FF000000"/>
        <rFont val="細明體"/>
        <family val="3"/>
        <charset val="136"/>
      </rPr>
      <t>&gt;Days of Week&lt;/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</si>
  <si>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"UI_DetailDay_cont"</t>
    </r>
    <r>
      <rPr>
        <sz val="10.5"/>
        <color rgb="FF000000"/>
        <rFont val="細明體"/>
        <family val="3"/>
        <charset val="136"/>
      </rPr>
      <t>&gt;Please select at least one day&lt;/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</si>
  <si>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"New_App_Ver"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&gt;New App available (%s)&lt;/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</si>
  <si>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"UI_GW_AP_Excellent"</t>
    </r>
    <r>
      <rPr>
        <sz val="10.5"/>
        <color rgb="FF000000"/>
        <rFont val="細明體"/>
        <family val="3"/>
        <charset val="136"/>
      </rPr>
      <t>&gt;Excellent&lt;/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</si>
  <si>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"UI_GW_RSSI_Excellent"</t>
    </r>
    <r>
      <rPr>
        <sz val="10.5"/>
        <color rgb="FF000000"/>
        <rFont val="細明體"/>
        <family val="3"/>
        <charset val="136"/>
      </rPr>
      <t>&gt;Excellent&lt;/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</si>
  <si>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"UI_GW_RSSI_Good"</t>
    </r>
    <r>
      <rPr>
        <sz val="10.5"/>
        <color rgb="FF000000"/>
        <rFont val="細明體"/>
        <family val="3"/>
        <charset val="136"/>
      </rPr>
      <t>&gt;Good&lt;/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</si>
  <si>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"UI_GW_RSSI_Poor"</t>
    </r>
    <r>
      <rPr>
        <sz val="10.5"/>
        <color rgb="FF000000"/>
        <rFont val="細明體"/>
        <family val="3"/>
        <charset val="136"/>
      </rPr>
      <t>&gt;Poor&lt;/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</si>
  <si>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"UI_GW_RSSI_None"</t>
    </r>
    <r>
      <rPr>
        <sz val="10.5"/>
        <color rgb="FF000000"/>
        <rFont val="細明體"/>
        <family val="3"/>
        <charset val="136"/>
      </rPr>
      <t>&gt;No Signal&lt;/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</si>
  <si>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"UI_GW_SSID_Wrong"</t>
    </r>
    <r>
      <rPr>
        <sz val="10.5"/>
        <color rgb="FF000000"/>
        <rFont val="細明體"/>
        <family val="3"/>
        <charset val="136"/>
      </rPr>
      <t>&gt;The SSID or password is wrong&lt;/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</si>
  <si>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"UI_change_nick_name"</t>
    </r>
    <r>
      <rPr>
        <sz val="10.5"/>
        <color rgb="FF000000"/>
        <rFont val="細明體"/>
        <family val="3"/>
        <charset val="136"/>
      </rPr>
      <t>&gt;Edit Nickname&lt;/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</si>
  <si>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"UI_Restoring"</t>
    </r>
    <r>
      <rPr>
        <sz val="10.5"/>
        <color rgb="FF000000"/>
        <rFont val="細明體"/>
        <family val="3"/>
        <charset val="136"/>
      </rPr>
      <t>&gt;Restoring&lt;/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</si>
  <si>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"locks"</t>
    </r>
    <r>
      <rPr>
        <sz val="10.5"/>
        <color rgb="FF000000"/>
        <rFont val="細明體"/>
        <family val="3"/>
        <charset val="136"/>
      </rPr>
      <t>&gt;Locks&lt;/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</si>
  <si>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"GW_FW_OK_cont"</t>
    </r>
    <r>
      <rPr>
        <sz val="10.5"/>
        <color rgb="FF000000"/>
        <rFont val="細明體"/>
        <family val="3"/>
        <charset val="136"/>
      </rPr>
      <t>&gt;The gateway is updated to the latest version&lt;/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</si>
  <si>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"LockFW_Done_title"</t>
    </r>
    <r>
      <rPr>
        <sz val="10.5"/>
        <color rgb="FF000000"/>
        <rFont val="細明體"/>
        <family val="3"/>
        <charset val="136"/>
      </rPr>
      <t>&gt;Success&lt;/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</si>
  <si>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"LockFW_DoneNG_cont"</t>
    </r>
    <r>
      <rPr>
        <sz val="10.5"/>
        <color rgb="FF000000"/>
        <rFont val="細明體"/>
        <family val="3"/>
        <charset val="136"/>
      </rPr>
      <t>&gt;The lock is not updated to the latest version&lt;/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</si>
  <si>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"LockFW_Search_title"</t>
    </r>
    <r>
      <rPr>
        <sz val="10.5"/>
        <color rgb="FF000000"/>
        <rFont val="細明體"/>
        <family val="3"/>
        <charset val="136"/>
      </rPr>
      <t>&gt;Setup Mode&lt;/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</si>
  <si>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"LockFW_Search_cont"</t>
    </r>
    <r>
      <rPr>
        <sz val="10.5"/>
        <color rgb="FF000000"/>
        <rFont val="細明體"/>
        <family val="3"/>
        <charset val="136"/>
      </rPr>
      <t>&gt;Please make the lock enter the setup mode&lt;/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</si>
  <si>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"LockFW_UpdateNow"</t>
    </r>
    <r>
      <rPr>
        <sz val="10.5"/>
        <color rgb="FF000000"/>
        <rFont val="細明體"/>
        <family val="3"/>
        <charset val="136"/>
      </rPr>
      <t>&gt;Update Now&lt;/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</si>
  <si>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"FW_Update_Now"</t>
    </r>
    <r>
      <rPr>
        <sz val="10.5"/>
        <color rgb="FF000000"/>
        <rFont val="細明體"/>
        <family val="3"/>
        <charset val="136"/>
      </rPr>
      <t>&gt;Update Now&lt;/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</si>
  <si>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"xxx_locking_xxx"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&gt;%s locking %s&lt;/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</si>
  <si>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"LockFW_ResetPower_title"</t>
    </r>
    <r>
      <rPr>
        <sz val="10.5"/>
        <color rgb="FF000000"/>
        <rFont val="細明體"/>
        <family val="3"/>
        <charset val="136"/>
      </rPr>
      <t>&gt;Reset Power&lt;/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</si>
  <si>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"LockFW_ResetPower_cont"</t>
    </r>
    <r>
      <rPr>
        <sz val="10.5"/>
        <color rgb="FF000000"/>
        <rFont val="細明體"/>
        <family val="3"/>
        <charset val="136"/>
      </rPr>
      <t>&gt;Please follow the instructions below to start firmware updating:</t>
    </r>
  </si>
  <si>
    <t xml:space="preserve">        \n\n1. Remove the batteries from the lock</t>
  </si>
  <si>
    <t xml:space="preserve">        \n2. Press any one of the buttons 3 times</t>
  </si>
  <si>
    <t xml:space="preserve">        \n3. Replace the batteries</t>
  </si>
  <si>
    <r>
      <t xml:space="preserve">        \n4. Press \"Power has been Reset\" in the app&lt;/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</si>
  <si>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"LockFW_ResetPower_btn"</t>
    </r>
    <r>
      <rPr>
        <sz val="10.5"/>
        <color rgb="FF000000"/>
        <rFont val="細明體"/>
        <family val="3"/>
        <charset val="136"/>
      </rPr>
      <t>&gt;Power has been Reset&lt;/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</si>
  <si>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"REM_Behavior"</t>
    </r>
    <r>
      <rPr>
        <sz val="10.5"/>
        <color rgb="FF000000"/>
        <rFont val="細明體"/>
        <family val="3"/>
        <charset val="136"/>
      </rPr>
      <t>&gt;REM Behaviour&lt;/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</si>
  <si>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"REM_remote_release"</t>
    </r>
    <r>
      <rPr>
        <sz val="10.5"/>
        <color rgb="FF000000"/>
        <rFont val="細明體"/>
        <family val="3"/>
        <charset val="136"/>
      </rPr>
      <t>&gt;Default (Remote Release)&lt;/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</si>
  <si>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"REM_sensor_mode"</t>
    </r>
    <r>
      <rPr>
        <sz val="10.5"/>
        <color rgb="FF000000"/>
        <rFont val="細明體"/>
        <family val="3"/>
        <charset val="136"/>
      </rPr>
      <t>&gt;Sensor Mode&lt;/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</si>
  <si>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"REM_sensor_alert"</t>
    </r>
    <r>
      <rPr>
        <sz val="10.5"/>
        <color rgb="FF000000"/>
        <rFont val="細明體"/>
        <family val="3"/>
        <charset val="136"/>
      </rPr>
      <t>&gt;Sensor + Alert&lt;/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</si>
  <si>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"REM_unlock_lockdown"</t>
    </r>
    <r>
      <rPr>
        <sz val="10.5"/>
        <color rgb="FF000000"/>
        <rFont val="細明體"/>
        <family val="3"/>
        <charset val="136"/>
      </rPr>
      <t>&gt;Unlock + Lock Down&lt;/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</si>
  <si>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"NetCodeGrace_Period_cont"</t>
    </r>
    <r>
      <rPr>
        <sz val="10.5"/>
        <color rgb="FF000000"/>
        <rFont val="細明體"/>
        <family val="3"/>
        <charset val="136"/>
      </rPr>
      <t>&gt;min(s)&lt;/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</si>
  <si>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"NetCodeGrace_Period_unit"</t>
    </r>
    <r>
      <rPr>
        <sz val="10.5"/>
        <color rgb="FF000000"/>
        <rFont val="細明體"/>
        <family val="3"/>
        <charset val="136"/>
      </rPr>
      <t>&gt;Minute(s)&lt;/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</si>
  <si>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"NetCodeBlock_Previous"</t>
    </r>
    <r>
      <rPr>
        <sz val="10.5"/>
        <color rgb="FF000000"/>
        <rFont val="細明體"/>
        <family val="3"/>
        <charset val="136"/>
      </rPr>
      <t>&gt;New Blocks Previous&lt;/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</si>
  <si>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"log_rem_senser"</t>
    </r>
    <r>
      <rPr>
        <sz val="10.5"/>
        <color rgb="FF000000"/>
        <rFont val="細明體"/>
        <family val="3"/>
        <charset val="136"/>
      </rPr>
      <t>&gt;Sensor Alert(S/O)(REM %s)&lt;/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</si>
  <si>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"NetCode_standard_one_hour"</t>
    </r>
    <r>
      <rPr>
        <sz val="10.5"/>
        <color rgb="FF000000"/>
        <rFont val="細明體"/>
        <family val="3"/>
        <charset val="136"/>
      </rPr>
      <t>&gt;One Hour&lt;/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</si>
  <si>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"NetCode_standard_Normal"</t>
    </r>
    <r>
      <rPr>
        <sz val="10.5"/>
        <color rgb="FF000000"/>
        <rFont val="細明體"/>
        <family val="3"/>
        <charset val="136"/>
      </rPr>
      <t>&gt;Normal&lt;/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</si>
  <si>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"UI_InvalidAccount"</t>
    </r>
    <r>
      <rPr>
        <sz val="10.5"/>
        <color rgb="FF000000"/>
        <rFont val="細明體"/>
        <family val="3"/>
        <charset val="136"/>
      </rPr>
      <t>&gt;Account Disabled&lt;/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</si>
  <si>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"from_known_cards"</t>
    </r>
    <r>
      <rPr>
        <sz val="10.5"/>
        <color rgb="FF000000"/>
        <rFont val="細明體"/>
        <family val="3"/>
        <charset val="136"/>
      </rPr>
      <t>&gt;Choose Known Card&lt;/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</si>
  <si>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"Status_Adding"</t>
    </r>
    <r>
      <rPr>
        <sz val="10.5"/>
        <color rgb="FF000000"/>
        <rFont val="細明體"/>
        <family val="3"/>
        <charset val="136"/>
      </rPr>
      <t>&gt;Adding&lt;/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</si>
  <si>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"KnownCard_NoLock_title"</t>
    </r>
    <r>
      <rPr>
        <sz val="10.5"/>
        <color rgb="FF000000"/>
        <rFont val="細明體"/>
        <family val="3"/>
        <charset val="136"/>
      </rPr>
      <t>&gt;No More Locks&lt;/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</si>
  <si>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"KnownCard_NoLock_cont"</t>
    </r>
    <r>
      <rPr>
        <sz val="10.5"/>
        <color rgb="FF000000"/>
        <rFont val="細明體"/>
        <family val="3"/>
        <charset val="136"/>
      </rPr>
      <t>&gt;No more locks for this client&lt;/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</si>
  <si>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"UI_InvalidAccount_cont"</t>
    </r>
    <r>
      <rPr>
        <sz val="10.5"/>
        <color rgb="FF000000"/>
        <rFont val="細明體"/>
        <family val="3"/>
        <charset val="136"/>
      </rPr>
      <t>&gt;Your account has been disabled because you have signed in on another phone.&lt;/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</si>
  <si>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"leash_lockinfo_title"</t>
    </r>
    <r>
      <rPr>
        <sz val="10.5"/>
        <color rgb="FF000000"/>
        <rFont val="細明體"/>
        <family val="3"/>
        <charset val="136"/>
      </rPr>
      <t>&gt;Leashed !&lt;/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</si>
  <si>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"leash_lockinfo_cont"</t>
    </r>
    <r>
      <rPr>
        <sz val="10.5"/>
        <color rgb="FF000000"/>
        <rFont val="細明體"/>
        <family val="3"/>
        <charset val="136"/>
      </rPr>
      <t>&gt;The function is leased for lock %s, please check with lock supplier to get full function control.&lt;/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</si>
  <si>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"leash_varicode_cont"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&gt;Under Leashed Mode, only %s Varicode can be generated, and you have used %s&lt;/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</si>
  <si>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"app_version"</t>
    </r>
    <r>
      <rPr>
        <sz val="10.5"/>
        <color rgb="FF000000"/>
        <rFont val="細明體"/>
        <family val="3"/>
        <charset val="136"/>
      </rPr>
      <t>&gt;APP Version&lt;/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</si>
  <si>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"Register_Previous"</t>
    </r>
    <r>
      <rPr>
        <sz val="10.5"/>
        <color rgb="FF000000"/>
        <rFont val="細明體"/>
        <family val="3"/>
        <charset val="136"/>
      </rPr>
      <t>&gt;Previous&lt;/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</si>
  <si>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"DiagnosisLog"</t>
    </r>
    <r>
      <rPr>
        <sz val="10.5"/>
        <color rgb="FF000000"/>
        <rFont val="細明體"/>
        <family val="3"/>
        <charset val="136"/>
      </rPr>
      <t>&gt;Sending Diagnosis Logs&lt;/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</si>
  <si>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"DiagnosisLog_Warn_title"</t>
    </r>
    <r>
      <rPr>
        <sz val="10.5"/>
        <color rgb="FF000000"/>
        <rFont val="細明體"/>
        <family val="3"/>
        <charset val="136"/>
      </rPr>
      <t>&gt;Privacy Agreement&lt;/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</si>
  <si>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"Tran_log_NetCodeBlock"</t>
    </r>
    <r>
      <rPr>
        <sz val="10.5"/>
        <color rgb="FF000000"/>
        <rFont val="細明體"/>
        <family val="3"/>
        <charset val="136"/>
      </rPr>
      <t>&gt;%s Blocking&lt;/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</si>
  <si>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"log_rem_sense_release"</t>
    </r>
    <r>
      <rPr>
        <sz val="10.5"/>
        <color rgb="FF000000"/>
        <rFont val="細明體"/>
        <family val="3"/>
        <charset val="136"/>
      </rPr>
      <t>&gt;Sensor Alert(S/C)(REM %s)&lt;/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</si>
  <si>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"log_lockdown"</t>
    </r>
    <r>
      <rPr>
        <sz val="10.5"/>
        <color rgb="FF000000"/>
        <rFont val="細明體"/>
        <family val="3"/>
        <charset val="136"/>
      </rPr>
      <t>&gt;Lock Down&lt;/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</si>
  <si>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"DiagnosisLog_Warn_IsBackup_title"</t>
    </r>
    <r>
      <rPr>
        <sz val="10.5"/>
        <color rgb="FF000000"/>
        <rFont val="細明體"/>
        <family val="3"/>
        <charset val="136"/>
      </rPr>
      <t>&gt;Diagnosis Logs&lt;/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</si>
  <si>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"Card_50_title"</t>
    </r>
    <r>
      <rPr>
        <sz val="10.5"/>
        <color rgb="FF000000"/>
        <rFont val="細明體"/>
        <family val="3"/>
        <charset val="136"/>
      </rPr>
      <t>&gt;Require Updating Firmware&lt;/</t>
    </r>
    <r>
      <rPr>
        <b/>
        <sz val="10.5"/>
        <color rgb="FF000080"/>
        <rFont val="細明體"/>
        <family val="3"/>
        <charset val="136"/>
      </rPr>
      <t>string</t>
    </r>
    <r>
      <rPr>
        <sz val="10.5"/>
        <color rgb="FF000000"/>
        <rFont val="細明體"/>
        <family val="3"/>
        <charset val="136"/>
      </rPr>
      <t>&gt;</t>
    </r>
  </si>
  <si>
    <r>
      <t xml:space="preserve">    </t>
    </r>
    <r>
      <rPr>
        <i/>
        <sz val="10.5"/>
        <color rgb="FF808080"/>
        <rFont val="細明體"/>
        <family val="3"/>
        <charset val="136"/>
      </rPr>
      <t>&lt;!-- Mfg term--&gt;</t>
    </r>
  </si>
  <si>
    <r>
      <t xml:space="preserve">    </t>
    </r>
    <r>
      <rPr>
        <sz val="10.5"/>
        <color rgb="FF000000"/>
        <rFont val="細明體"/>
        <family val="3"/>
        <charset val="136"/>
      </rPr>
      <t>&lt;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"ShowLock_title"</t>
    </r>
    <r>
      <rPr>
        <sz val="10.5"/>
        <color rgb="FF000000"/>
        <rFont val="細明體"/>
        <family val="3"/>
        <charset val="136"/>
      </rPr>
      <t>&gt;Locking......&lt;/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</si>
  <si>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"BLE_60_title"</t>
    </r>
    <r>
      <rPr>
        <sz val="10.5"/>
        <color rgb="FF000000"/>
        <rFont val="細明體"/>
        <family val="3"/>
        <charset val="136"/>
      </rPr>
      <t>&gt;請更新韌體&lt;/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</si>
  <si>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"BLE_60_cont"</t>
    </r>
    <r>
      <rPr>
        <sz val="10.5"/>
        <color rgb="FF000000"/>
        <rFont val="細明體"/>
        <family val="3"/>
        <charset val="136"/>
      </rPr>
      <t>&gt;您目前鎖的韌體不是最新版, 藍牙連線可能會有問題, 請進行韌體更新&lt;/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</si>
  <si>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"hello"</t>
    </r>
    <r>
      <rPr>
        <sz val="10.5"/>
        <color rgb="FF000000"/>
        <rFont val="細明體"/>
        <family val="3"/>
        <charset val="136"/>
      </rPr>
      <t>&gt;Hello World, JPush!&lt;/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</si>
  <si>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"tag_hint"</t>
    </r>
    <r>
      <rPr>
        <sz val="10.5"/>
        <color rgb="FF000000"/>
        <rFont val="細明體"/>
        <family val="3"/>
        <charset val="136"/>
      </rPr>
      <t>&gt;Tag为大小写字母，数字，下划线,中文， 多个用以逗号分隔&lt;/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</si>
  <si>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"alias_hint"</t>
    </r>
    <r>
      <rPr>
        <sz val="10.5"/>
        <color rgb="FF000000"/>
        <rFont val="細明體"/>
        <family val="3"/>
        <charset val="136"/>
      </rPr>
      <t>&gt;Alias为大小写字母，数字，下划线&lt;/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</si>
  <si>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"style_hint"</t>
    </r>
    <r>
      <rPr>
        <sz val="10.5"/>
        <color rgb="FF000000"/>
        <rFont val="細明體"/>
        <family val="3"/>
        <charset val="136"/>
      </rPr>
      <t>&gt;style为数字&lt;/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</si>
  <si>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"error_style_empty"</t>
    </r>
    <r>
      <rPr>
        <sz val="10.5"/>
        <color rgb="FF000000"/>
        <rFont val="細明體"/>
        <family val="3"/>
        <charset val="136"/>
      </rPr>
      <t>&gt;style不能为空&lt;/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</si>
  <si>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"error_alias_empty"</t>
    </r>
    <r>
      <rPr>
        <sz val="10.5"/>
        <color rgb="FF000000"/>
        <rFont val="細明體"/>
        <family val="3"/>
        <charset val="136"/>
      </rPr>
      <t>&gt;alias不能为空&lt;/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</si>
  <si>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"error_tag_empty"</t>
    </r>
    <r>
      <rPr>
        <sz val="10.5"/>
        <color rgb="FF000000"/>
        <rFont val="細明體"/>
        <family val="3"/>
        <charset val="136"/>
      </rPr>
      <t>&gt;tag不能为空&lt;/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</si>
  <si>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"error_tag_gs_empty"</t>
    </r>
    <r>
      <rPr>
        <sz val="10.5"/>
        <color rgb="FF000000"/>
        <rFont val="細明體"/>
        <family val="3"/>
        <charset val="136"/>
      </rPr>
      <t>&gt;格式不对&lt;/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</si>
  <si>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"error_network"</t>
    </r>
    <r>
      <rPr>
        <sz val="10.5"/>
        <color rgb="FF000000"/>
        <rFont val="細明體"/>
        <family val="3"/>
        <charset val="136"/>
      </rPr>
      <t>&gt;网络连接异常,初始化失败 请检查网络！&lt;/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</si>
  <si>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"logining"</t>
    </r>
    <r>
      <rPr>
        <sz val="10.5"/>
        <color rgb="FF000000"/>
        <rFont val="細明體"/>
        <family val="3"/>
        <charset val="136"/>
      </rPr>
      <t>&gt;程序在后台执行, 请查看日志！&lt;/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</si>
  <si>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"setting_su"</t>
    </r>
    <r>
      <rPr>
        <sz val="10.5"/>
        <color rgb="FF000000"/>
        <rFont val="細明體"/>
        <family val="3"/>
        <charset val="136"/>
      </rPr>
      <t>&gt;设置成功&lt;/</t>
    </r>
    <r>
      <rPr>
        <b/>
        <sz val="10.5"/>
        <color rgb="FF000080"/>
        <rFont val="細明體"/>
        <family val="3"/>
        <charset val="136"/>
      </rPr>
      <t>string</t>
    </r>
    <r>
      <rPr>
        <sz val="10.5"/>
        <color rgb="FF000000"/>
        <rFont val="細明體"/>
        <family val="3"/>
        <charset val="136"/>
      </rPr>
      <t>&gt;</t>
    </r>
  </si>
  <si>
    <r>
      <t xml:space="preserve">    </t>
    </r>
    <r>
      <rPr>
        <i/>
        <sz val="10.5"/>
        <color rgb="FF808080"/>
        <rFont val="細明體"/>
        <family val="3"/>
        <charset val="136"/>
      </rPr>
      <t>&lt;!-- Factory whole set--&gt;</t>
    </r>
  </si>
  <si>
    <r>
      <t xml:space="preserve">    </t>
    </r>
    <r>
      <rPr>
        <sz val="10.5"/>
        <color rgb="FF000000"/>
        <rFont val="細明體"/>
        <family val="3"/>
        <charset val="136"/>
      </rPr>
      <t>&lt;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"createID_OK_title"</t>
    </r>
    <r>
      <rPr>
        <sz val="10.5"/>
        <color rgb="FF000000"/>
        <rFont val="細明體"/>
        <family val="3"/>
        <charset val="136"/>
      </rPr>
      <t>&gt;Create Card ID OK&lt;/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</si>
  <si>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"createID_OK_cont"</t>
    </r>
    <r>
      <rPr>
        <sz val="10.5"/>
        <color rgb="FF000000"/>
        <rFont val="細明體"/>
        <family val="3"/>
        <charset val="136"/>
      </rPr>
      <t>&gt;Create Card ID OK&lt;/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</si>
  <si>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"createID_NG_title"</t>
    </r>
    <r>
      <rPr>
        <sz val="10.5"/>
        <color rgb="FF000000"/>
        <rFont val="細明體"/>
        <family val="3"/>
        <charset val="136"/>
      </rPr>
      <t>&gt;Create Card ID Fail&lt;/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</si>
  <si>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"createID_NG_cont"</t>
    </r>
    <r>
      <rPr>
        <sz val="10.5"/>
        <color rgb="FF000000"/>
        <rFont val="細明體"/>
        <family val="3"/>
        <charset val="136"/>
      </rPr>
      <t>&gt;Please try again.&lt;/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</si>
  <si>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"title_activity_maps"</t>
    </r>
    <r>
      <rPr>
        <sz val="10.5"/>
        <color rgb="FF000000"/>
        <rFont val="細明體"/>
        <family val="3"/>
        <charset val="136"/>
      </rPr>
      <t>&gt;Map&lt;/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</si>
  <si>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"fdsfdsfs"</t>
    </r>
    <r>
      <rPr>
        <sz val="10.5"/>
        <color rgb="FF000000"/>
        <rFont val="細明體"/>
        <family val="3"/>
        <charset val="136"/>
      </rPr>
      <t>&gt;Map&lt;/</t>
    </r>
    <r>
      <rPr>
        <b/>
        <sz val="10.5"/>
        <color rgb="FF000080"/>
        <rFont val="細明體"/>
        <family val="3"/>
        <charset val="136"/>
      </rPr>
      <t>string</t>
    </r>
    <r>
      <rPr>
        <sz val="10.5"/>
        <color rgb="FF000000"/>
        <rFont val="細明體"/>
        <family val="3"/>
        <charset val="136"/>
      </rPr>
      <t>&gt;</t>
    </r>
  </si>
  <si>
    <r>
      <t>&lt;/</t>
    </r>
    <r>
      <rPr>
        <b/>
        <sz val="10.5"/>
        <color rgb="FF000080"/>
        <rFont val="細明體"/>
        <family val="3"/>
        <charset val="136"/>
      </rPr>
      <t>resources</t>
    </r>
    <r>
      <rPr>
        <sz val="10.5"/>
        <color rgb="FF000000"/>
        <rFont val="細明體"/>
        <family val="3"/>
        <charset val="136"/>
      </rPr>
      <t>&gt;</t>
    </r>
  </si>
  <si>
    <t>"touch_ignore_prefix" = "Ignoring Prefix &amp; Postfix";</t>
  </si>
  <si>
    <t>"touch_random_digits" = "Random Digits Mode";</t>
  </si>
  <si>
    <t>"see_details" = "See Details";</t>
  </si>
  <si>
    <t>"sec" = "sec";</t>
  </si>
  <si>
    <t>"min" = "min";</t>
  </si>
  <si>
    <t>"new_block_previous" = "New Blocks Previous";</t>
  </si>
  <si>
    <t>"xxx_grace_period" = "%@ Grace Period";</t>
  </si>
  <si>
    <t>"setup_mode" = "Setup Mode";</t>
  </si>
  <si>
    <t>"touch" = "Touch";</t>
  </si>
  <si>
    <t>"region" = "Region";</t>
  </si>
  <si>
    <t>"lock" = "Lock";</t>
  </si>
  <si>
    <t>"logs" = "Logs";</t>
  </si>
  <si>
    <t>//"xxx_logs" = "%@ Logs";</t>
  </si>
  <si>
    <t>"delete" = "Delete";</t>
  </si>
  <si>
    <t>"info" = "Info";</t>
  </si>
  <si>
    <t>"sync" = "Sync";</t>
  </si>
  <si>
    <t>"connecting" = "Connecting";</t>
  </si>
  <si>
    <t>"cancel" = "Cancel";</t>
  </si>
  <si>
    <t>"success" = "Success";</t>
  </si>
  <si>
    <t>"ok" = "OK";</t>
  </si>
  <si>
    <t>"add_lock" = "Add Lock";</t>
  </si>
  <si>
    <t>"din" = "DIN";</t>
  </si>
  <si>
    <t>"name" = "Name";</t>
  </si>
  <si>
    <t>"locks" = "Locks";</t>
  </si>
  <si>
    <t>"incomplete_fields" = "Incomplete Fields";</t>
  </si>
  <si>
    <t>"pairing" = "Pairing";</t>
  </si>
  <si>
    <t>"pairing_2" = "Pairing";</t>
  </si>
  <si>
    <t>"searching_for_lock" = "Searching for Lock";</t>
  </si>
  <si>
    <t>"add_client" = "Add Client";</t>
  </si>
  <si>
    <t>"failed" = "Failed";</t>
  </si>
  <si>
    <t>"choose_lock" = "Choose Lock";</t>
  </si>
  <si>
    <t>"require_syncing" = "Require Syncing";</t>
  </si>
  <si>
    <t>"user_name" = "User Name";</t>
  </si>
  <si>
    <t>"client_name" = "Client Name";</t>
  </si>
  <si>
    <t>"email" = "Email";</t>
  </si>
  <si>
    <t>"client_email" = "Client's Email";</t>
  </si>
  <si>
    <t>"type" = "Type";</t>
  </si>
  <si>
    <t>"phone" = "Phone";</t>
  </si>
  <si>
    <t>"card" = "Card";</t>
  </si>
  <si>
    <t>"password" = "Password";</t>
  </si>
  <si>
    <t>"set_password" = "Set Password";</t>
  </si>
  <si>
    <t>"change_password" = "Change Password";</t>
  </si>
  <si>
    <t>"edit_user_name" = "Edit User Name";</t>
  </si>
  <si>
    <t>"edit_lock_name" = "Edit Lock Name";</t>
  </si>
  <si>
    <t>"edit_nickname" = "Edit Nickname";</t>
  </si>
  <si>
    <t>"edit_gateway_name" = "Edit Gateway Name";</t>
  </si>
  <si>
    <t>"clients" = "Clients";</t>
  </si>
  <si>
    <t>"confirm" = "Confirm";</t>
  </si>
  <si>
    <t>"delete_client" = "Delete Client";</t>
  </si>
  <si>
    <t>"accept" = "Accept";</t>
  </si>
  <si>
    <t>"reject" = "Reject";</t>
  </si>
  <si>
    <t>"notifications" = "Notifications";</t>
  </si>
  <si>
    <t>"event" = "Event";</t>
  </si>
  <si>
    <t>"manufacturer" = "Manufacturer";</t>
  </si>
  <si>
    <t>"firmware_update" = "Firmware Update";</t>
  </si>
  <si>
    <t>"details" = "Details";</t>
  </si>
  <si>
    <t>"downloading" = "Downloading";</t>
  </si>
  <si>
    <t>"incorrect_file_format" = "Incorrect File Format";</t>
  </si>
  <si>
    <t>"lock_name" = "Lock Name";</t>
  </si>
  <si>
    <t>"related_lock_names" = "Related Lock Names";</t>
  </si>
  <si>
    <t>"mute" = "Mute";</t>
  </si>
  <si>
    <t>"battery_status" = "Battery Status";</t>
  </si>
  <si>
    <t>"firmware_version" = "Firmware Version";</t>
  </si>
  <si>
    <t>"update_now" = "Update Now";</t>
  </si>
  <si>
    <t>"pairing_time" = "Pairing Time";</t>
  </si>
  <si>
    <t>"unlocking" = "Unlocking";</t>
  </si>
  <si>
    <t>"locking" = "Locking";</t>
  </si>
  <si>
    <t>"unknown" = "Unknown";</t>
  </si>
  <si>
    <t>"time" = "Time";</t>
  </si>
  <si>
    <t>"shorter" = "Shorter";</t>
  </si>
  <si>
    <t>"longer" = "Longer";</t>
  </si>
  <si>
    <t>"privacy_agreement" = "Privacy Agreement";</t>
  </si>
  <si>
    <t>"app_version" = "App Version";</t>
  </si>
  <si>
    <t>"user_info" = "User Info";</t>
  </si>
  <si>
    <t>"settings" = "Settings";</t>
  </si>
  <si>
    <t>"timeout" = "Timeout";</t>
  </si>
  <si>
    <t>"model_name" = "Model Name";</t>
  </si>
  <si>
    <t>"all_time" = "All Time";</t>
  </si>
  <si>
    <t>"one_time" = "One Time";</t>
  </si>
  <si>
    <t>"one_hour" = "One Hour";</t>
  </si>
  <si>
    <t>"no_limit" = "No Limits";</t>
  </si>
  <si>
    <t>"access_right" = "Access Right";</t>
  </si>
  <si>
    <t>"admin" = "Admin";</t>
  </si>
  <si>
    <t>"no_locks_title" = "No Locks or Keys";</t>
  </si>
  <si>
    <t>"no_clients_title" = "No Clients";</t>
  </si>
  <si>
    <t>"no_events_title" = "No Notifications";</t>
  </si>
  <si>
    <t>"invalid_format" = "Invalid Format";</t>
  </si>
  <si>
    <t>"not_allowed" = "Not Allowed";</t>
  </si>
  <si>
    <t>"default_lock_name" = "My Lock";</t>
  </si>
  <si>
    <t>"name_too_long" = "Name Too Long";</t>
  </si>
  <si>
    <t>"message_too_long" = "Message Too Long";</t>
  </si>
  <si>
    <t>"ssid_too_long" = "SSID Too Long";</t>
  </si>
  <si>
    <t>"password_too_long" = "Password Too Long";</t>
  </si>
  <si>
    <t>"join_time" = "Join Time";</t>
  </si>
  <si>
    <t>"not_found" = "Not Found";</t>
  </si>
  <si>
    <t>"terms_of_service" = "Terms of Service";</t>
  </si>
  <si>
    <t>"open_source_licenses" = "Open Source Licenses";</t>
  </si>
  <si>
    <t>"no_more_locks" = "No More Locks";</t>
  </si>
  <si>
    <t>"legal_info" = "Legal Info";</t>
  </si>
  <si>
    <t>"clear_all" = "Clear All";</t>
  </si>
  <si>
    <t>"all_read" = "All Read";</t>
  </si>
  <si>
    <t>"event_expired" = "Expired";</t>
  </si>
  <si>
    <t>"ssid" = "SSID";</t>
  </si>
  <si>
    <t>"gateway_password" = "Password";</t>
  </si>
  <si>
    <t>"add_ota_client" = "Add Phone Client";</t>
  </si>
  <si>
    <t>"add_ipa_client" = "Add Card Client";</t>
  </si>
  <si>
    <t>"add_password_client" = "Add Code Client";</t>
  </si>
  <si>
    <t>"setup_lock" = "Setup Lock";</t>
  </si>
  <si>
    <t>"synchronizing" = "Synchronizing";</t>
  </si>
  <si>
    <t>"auto_unlock" = "Auto Unlock";</t>
  </si>
  <si>
    <t>"none" = "None";</t>
  </si>
  <si>
    <t>"under_processing" = "Under Processing";</t>
  </si>
  <si>
    <t>"dont_remind" = "Don't Remind Me";</t>
  </si>
  <si>
    <t>"ipa_client_not_found" = "No New Clients";</t>
  </si>
  <si>
    <t>"updating_firmware" = "Updating Firmware";</t>
  </si>
  <si>
    <t>"pattern" = "Pattern";</t>
  </si>
  <si>
    <t>"cancelled" = "Cancelled";</t>
  </si>
  <si>
    <t>"code" = "Code";</t>
  </si>
  <si>
    <t>"code_confirm" = "Code (Confirm)";</t>
  </si>
  <si>
    <t>"invalid_length" = "Invalid Length";</t>
  </si>
  <si>
    <t>"code_digit_incorrect" = "Invalid Digits";</t>
  </si>
  <si>
    <t>"xxx_not_match" = "%@ Not Match";</t>
  </si>
  <si>
    <t>"starts" = "Starts";</t>
  </si>
  <si>
    <t>"ends" = "Ends";</t>
  </si>
  <si>
    <t>"start_hour" = "Start Hour";</t>
  </si>
  <si>
    <t>"end_hour" = "End Hour";</t>
  </si>
  <si>
    <t>"yes" = "Yes";</t>
  </si>
  <si>
    <t>"no" = "No";</t>
  </si>
  <si>
    <t>"passage_mode" = "Passage Mode";</t>
  </si>
  <si>
    <t>"client" = "Client";</t>
  </si>
  <si>
    <t>"repeat" = "Repeat";</t>
  </si>
  <si>
    <t>"by_duration" = "By Duration";</t>
  </si>
  <si>
    <t>"never" = "Never";</t>
  </si>
  <si>
    <t>"weekly" = "Weekly";</t>
  </si>
  <si>
    <t>"monthly" = "Monthly";</t>
  </si>
  <si>
    <t>"forbidden" = "Forbidden";</t>
  </si>
  <si>
    <t>"netcode" = "NetCode";</t>
  </si>
  <si>
    <t>"varicode" = "Varicode";</t>
  </si>
  <si>
    <t>"guestcode" = "GuestCode";</t>
  </si>
  <si>
    <t>"guestcode_prefix" = "GuestCode Prefix";</t>
  </si>
  <si>
    <t>"guestcode_user" = "GuestCode User";</t>
  </si>
  <si>
    <t>"guestcode_prefix_and_user" = "GuestCode Prefix &amp; User";</t>
  </si>
  <si>
    <t>"mode" = "Mode";</t>
  </si>
  <si>
    <t>"warning" = "Warning";</t>
  </si>
  <si>
    <t>"generate" = "Generate";</t>
  </si>
  <si>
    <t>"already_signed_up" = "Already Signed Up";</t>
  </si>
  <si>
    <t>"gateway" = "Gateway";</t>
  </si>
  <si>
    <t>"backup_on_cloud" = "Backup on Cloud";</t>
  </si>
  <si>
    <t>"backup_to_cloud_now" = "Backup to Cloud Now";</t>
  </si>
  <si>
    <t>"last_backup_date" = "Last Successful Backup to Cloud: %@";</t>
  </si>
  <si>
    <t>"sign_out" = "Sign Out";</t>
  </si>
  <si>
    <t>"password_not_enabled" = "Password Not Enabled";</t>
  </si>
  <si>
    <t>"password_is_required" = "Password Is Required";</t>
  </si>
  <si>
    <t>"done" = "Done";</t>
  </si>
  <si>
    <t>"wifi_ssid" = "Wi-Fi SSID";</t>
  </si>
  <si>
    <t>"diagnose_gateway" = "Diagnose Gateway";</t>
  </si>
  <si>
    <t>"already_setup" = "Already Setup";</t>
  </si>
  <si>
    <t>"model_version" = "Model Version";</t>
  </si>
  <si>
    <t>"timezone" = "Time Zone";</t>
  </si>
  <si>
    <t>"daylight_saving" = "Daylight Saving";</t>
  </si>
  <si>
    <t>"nickname" = "Nickname";</t>
  </si>
  <si>
    <t>"start_date" = "Start Date";</t>
  </si>
  <si>
    <t>"end_date" = "End Date";</t>
  </si>
  <si>
    <t>"duration_day" = "Duration Day";</t>
  </si>
  <si>
    <t>"duration_hour" = "Duration Hour";</t>
  </si>
  <si>
    <t>"enabled" = "Enabled";</t>
  </si>
  <si>
    <t>"disabled" = "Disabled";</t>
  </si>
  <si>
    <t>"standard" = "Standard";</t>
  </si>
  <si>
    <t>"standard_both" = "Standard (Both)";</t>
  </si>
  <si>
    <t>"standard_all_time" = "Standard (All Time)";</t>
  </si>
  <si>
    <t>"standard_one_time" = "Standard (One Time)";</t>
  </si>
  <si>
    <t>"admin_name" = "Admin Name";</t>
  </si>
  <si>
    <t>"version" = "Version";</t>
  </si>
  <si>
    <t>"status" = "Status";</t>
  </si>
  <si>
    <t>"admin_email" = "Admin Email";</t>
  </si>
  <si>
    <t>"client_email" = "Client Email";</t>
  </si>
  <si>
    <t>"message" = "Message";</t>
  </si>
  <si>
    <t>"accepted" = "Accepted";</t>
  </si>
  <si>
    <t>"rejected" = "Rejected";</t>
  </si>
  <si>
    <t>"diagnose_result" = "Diagnose Result";</t>
  </si>
  <si>
    <t>"added" = "Added";</t>
  </si>
  <si>
    <t>"deleted" = "Deleted";</t>
  </si>
  <si>
    <t>"access_denied" = "Access Denied";</t>
  </si>
  <si>
    <t>"temporarily_disable" = "Temporarily Disable";</t>
  </si>
  <si>
    <t>"code_added_fail" = "Code-Added Fail";</t>
  </si>
  <si>
    <t>"add" = "Add";</t>
  </si>
  <si>
    <t>"close" = "Close";</t>
  </si>
  <si>
    <t>"share" = "Share";</t>
  </si>
  <si>
    <t>"alarm" = "Alarm";</t>
  </si>
  <si>
    <t>"monday" = "Monday";</t>
  </si>
  <si>
    <t>"tuesday" = "Tuesday";</t>
  </si>
  <si>
    <t>"wednesday" = "Wednesday";</t>
  </si>
  <si>
    <t>"thursday" = "Thursday";</t>
  </si>
  <si>
    <t>"friday" = "Friday";</t>
  </si>
  <si>
    <t>"saturday" = "Saturday";</t>
  </si>
  <si>
    <t>"sunday" = "Sunday";</t>
  </si>
  <si>
    <t>"code_free_mode" = "Code-Free Mode";</t>
  </si>
  <si>
    <t>"active_periods" = "Active Periods";</t>
  </si>
  <si>
    <t>"actions" = "Actions";</t>
  </si>
  <si>
    <t>"parameters" = "Parameters";</t>
  </si>
  <si>
    <t>"locking_status_led" = "Locked/Unlocked Status LED";</t>
  </si>
  <si>
    <t>"emergency_open_cancellation" = "Emergency Open Cancellation";</t>
  </si>
  <si>
    <t>"relock_delay" = "Re-lock Delay";</t>
  </si>
  <si>
    <t>"auto_relock" = "Auto Relock";</t>
  </si>
  <si>
    <t>"auto_relocking" = "Auto Relocking";</t>
  </si>
  <si>
    <t>"auto_relock_delay" = "Auto Relock Delay";</t>
  </si>
  <si>
    <t>"keypad_illumination" = "Keypad Illumination";</t>
  </si>
  <si>
    <t>"day_lock_out" = "Day Lock Out";</t>
  </si>
  <si>
    <t>"proximity" = "Proximity";</t>
  </si>
  <si>
    <t>"button_pressed" = "Button Pressed";</t>
  </si>
  <si>
    <t>"overnight" = "Overnight";</t>
  </si>
  <si>
    <t>"days_of_week" = "Days of Week";</t>
  </si>
  <si>
    <t>"feature_disabled" = "Feature Disabled";</t>
  </si>
  <si>
    <t>"self_unlocking" = "Self Unlocking";</t>
  </si>
  <si>
    <t>"secret_key" = "Secret Key";</t>
  </si>
  <si>
    <t>"no_secret_key" = "No Secret Key";</t>
  </si>
  <si>
    <t>"feature_selection" = "Feature Selection";</t>
  </si>
  <si>
    <t>"suspend" = "Suspend";</t>
  </si>
  <si>
    <t>"restore" = "Restore";</t>
  </si>
  <si>
    <t>"already_unlocked" = "Already Unlocked";</t>
  </si>
  <si>
    <t>"out_of_range" = "Out of Range";</t>
  </si>
  <si>
    <t>"adding" = "Adding";</t>
  </si>
  <si>
    <t>"normal" = "Normal";</t>
  </si>
  <si>
    <t>"deleting" = "Deleting";</t>
  </si>
  <si>
    <t>"suspending" = "Suspending";</t>
  </si>
  <si>
    <t>"restoring" = "Restoring";</t>
  </si>
  <si>
    <t>"others" = "Others";</t>
  </si>
  <si>
    <t>"suspend_all_clients" = "Suspend All Clients";</t>
  </si>
  <si>
    <t>"restore_all_clients" = "Restore All Clients";</t>
  </si>
  <si>
    <t>"delete_all_clients" = "Delete All Clients";</t>
  </si>
  <si>
    <t>"activate_all_xxx" = "Activate All %@";</t>
  </si>
  <si>
    <t>"deactivate_all_xxx" = "Deactivate All %@";</t>
  </si>
  <si>
    <t>"access_type" = "Access Type";</t>
  </si>
  <si>
    <t>"user" = "User";</t>
  </si>
  <si>
    <t>"xxx_user" = "%@ User";</t>
  </si>
  <si>
    <t>"trigger_by_touching" = "Trigger by Touching Lock";</t>
  </si>
  <si>
    <t>"trigger_by_location" = "Trigger by Entering Region";</t>
  </si>
  <si>
    <t>"setup_lock_location" = "Setup Lock Location";</t>
  </si>
  <si>
    <t>"technician" = "Technician";</t>
  </si>
  <si>
    <t>"download_firmware" = "Download Firmware";</t>
  </si>
  <si>
    <t>"transfer_firmware_to_lock" = "Transfer Firmware to Lock";</t>
  </si>
  <si>
    <t>"step_xxx" = "Step %d";</t>
  </si>
  <si>
    <t>"step_xxx_optional" = "Step %d (optional)";</t>
  </si>
  <si>
    <t>"previous" = "Previous";</t>
  </si>
  <si>
    <t>"next" = "Next";</t>
  </si>
  <si>
    <t>"resend" = "Resend";</t>
  </si>
  <si>
    <t>"sign_up" = "Sign Up";</t>
  </si>
  <si>
    <t>"sign_in" = "Sign In";</t>
  </si>
  <si>
    <t>"forgot_password" = "Forgot Password";</t>
  </si>
  <si>
    <t>"enable_password" = "Enable Password";</t>
  </si>
  <si>
    <t>"master_code" = "Master Code";</t>
  </si>
  <si>
    <t>"submaster_code" = "Sub-Master Code";</t>
  </si>
  <si>
    <t>"change_xxx" = "Change %@";</t>
  </si>
  <si>
    <t>"delete_xxx" = "Delete %@";</t>
  </si>
  <si>
    <t>"inherited" = "Inherited";</t>
  </si>
  <si>
    <t>"suspended" = "Suspended";</t>
  </si>
  <si>
    <t>"restored" = "Restored";</t>
  </si>
  <si>
    <t>"all_deleted" = "All Deleted";</t>
  </si>
  <si>
    <t>"guestcode_unlocking" = "GuestCode Unlocking";</t>
  </si>
  <si>
    <t>"guestcode_registered" = "GuestCode Registered";</t>
  </si>
  <si>
    <t>"guestcode_cleared" = "GuestCode Cleared";</t>
  </si>
  <si>
    <t>"guestcode_prefix_set" = "GuestCode Prefix Set";</t>
  </si>
  <si>
    <t>"netcode_unlocking" = "NetCode Unlocking";</t>
  </si>
  <si>
    <t>"varicode_unlocking" = "Varicode Unlocking";</t>
  </si>
  <si>
    <t>"access_right_updated" = "Updated";</t>
  </si>
  <si>
    <t>"app_is_not_up_to_date" = "App Is Not Up-To-Date";</t>
  </si>
  <si>
    <t>"location_not_set" = "Location Not Set";</t>
  </si>
  <si>
    <t>"delete_lock" = "Delete Lock";</t>
  </si>
  <si>
    <t>"choose_known_client" = "Choose Known Client";</t>
  </si>
  <si>
    <t>"exit" = "Exit";</t>
  </si>
  <si>
    <t>"prefix" = "Prefix";</t>
  </si>
  <si>
    <t>"enable" = "Enable";</t>
  </si>
  <si>
    <t>"administrator" = "Administrator";</t>
  </si>
  <si>
    <t>"access" = "Access";</t>
  </si>
  <si>
    <t>"LED" = "LED";</t>
  </si>
  <si>
    <t>"access_point_quality" = "Wi-Fi AP Signal";</t>
  </si>
  <si>
    <t>"gateway_ble_quality" = "Gateway BLE Signal";</t>
  </si>
  <si>
    <t>"gateway_mode_name" = "Gateway Model";</t>
  </si>
  <si>
    <t>"gateway_firmware_version" = "Gateway Firmware";</t>
  </si>
  <si>
    <t>"gateway_code_version" = "Gateway Code";</t>
  </si>
  <si>
    <t>"gateway_device_id" = "Gateway ID";</t>
  </si>
  <si>
    <t>//"gateway_mac_address" = "Gateway MAC";</t>
  </si>
  <si>
    <t>"result" = "Result";</t>
  </si>
  <si>
    <t>"access_key" = "Access Key";</t>
  </si>
  <si>
    <t>"generate_new_access_key" = "Generate New Access Key";</t>
  </si>
  <si>
    <t>"cancel_access_key" = "Cancel Access Key";</t>
  </si>
  <si>
    <t>"rem1_unlocking" = "REM1 Unlocking";</t>
  </si>
  <si>
    <t>"rem2_alarm_on" = "REM2 Alarm On";</t>
  </si>
  <si>
    <t>"rem2_alarm_off" = "REM2 Alarm Off";</t>
  </si>
  <si>
    <t>"set_master_code" = "Set Master Code";</t>
  </si>
  <si>
    <t>"how_it_works" = "How It Works";</t>
  </si>
  <si>
    <t>"leave_without_saving" = "Leave without Saving";</t>
  </si>
  <si>
    <t>"seconds" = "Seconds";</t>
  </si>
  <si>
    <t>"gateway_management" = "Gateway Management";</t>
  </si>
  <si>
    <t>"gateway_pairing_title" = "Setup New Gateway";</t>
  </si>
  <si>
    <t>"gateway_adding_title" = "Use Existing Gateway";</t>
  </si>
  <si>
    <t>"gateway_adding_title_2" = "Gateway Add Lock";</t>
  </si>
  <si>
    <t>"gateway_deleting_title" = "Release Gateway";</t>
  </si>
  <si>
    <t>"gateway_name" = "Gateway Name";</t>
  </si>
  <si>
    <t>"gateway_setting" = "Gateway Setting";</t>
  </si>
  <si>
    <t>"sync_to_lock" = "Sync to Lock";</t>
  </si>
  <si>
    <t>"transfering_firmware" = "Transfering Firmware";</t>
  </si>
  <si>
    <t>"skip_waiting_for_the_result" = "Skip Waiting for the Result";</t>
  </si>
  <si>
    <t>"pairing_fail" = "Pairing Fail";</t>
  </si>
  <si>
    <t>"one_tap_locking" = "One-Tap Locking";</t>
  </si>
  <si>
    <t>"one_button_locking" = "One-Button Locking";</t>
  </si>
  <si>
    <t>"disable_guestcode" = "Delete GC Prefix/User";</t>
  </si>
  <si>
    <t>"delete_submaster" = "Delete Sub-Master";</t>
  </si>
  <si>
    <t>"no_more_space" = "No More Space";</t>
  </si>
  <si>
    <t>"backing_up" = "Backing Up";</t>
  </si>
  <si>
    <t>"signing_out" = "Signing Out";</t>
  </si>
  <si>
    <t>"skip_this_step" = "Skip This Step";</t>
  </si>
  <si>
    <t>"skip_backing_up" = "Skip Backing Up";</t>
  </si>
  <si>
    <t>"warning_all_uppercase" = "WARNING";</t>
  </si>
  <si>
    <t>"archiving_logs" = "Archiving Logs";</t>
  </si>
  <si>
    <t>"powered_by_imp" = "Powered by Electric Imp";</t>
  </si>
  <si>
    <t>"lock_location" = "Lock Location";</t>
  </si>
  <si>
    <t>"lock_not_found" = "Lock Not Found";</t>
  </si>
  <si>
    <t>"location_not_found" = "Location Not Found";</t>
  </si>
  <si>
    <t>"leave" = "Leave";</t>
  </si>
  <si>
    <t>"finding_your_location" = "Finding Your Location";</t>
  </si>
  <si>
    <t>"xxx_is_unreachable" = "%@ is Unreachable";</t>
  </si>
  <si>
    <t>"send_test_data_now" = "Send Test Data Now";</t>
  </si>
  <si>
    <t>"sending_test_data" = "Sending Test Data";</t>
  </si>
  <si>
    <t>"invalid_key" = "Invalid Key";</t>
  </si>
  <si>
    <t>"others_unlocking" = "Others Unlocking";</t>
  </si>
  <si>
    <t>"mechanical" = "Mechanical";</t>
  </si>
  <si>
    <t>"remote_unlocking" = "Remote Unlocking";</t>
  </si>
  <si>
    <t>"remote_locking" = "Remote Locking";</t>
  </si>
  <si>
    <t>"door_jammed" = "Door Jammed";</t>
  </si>
  <si>
    <t>"keep_waiting" = "Keep Waiting";</t>
  </si>
  <si>
    <t>"unlocking_failed_low_battery_v2" = "Unlocking Failed (Low Battery)";</t>
  </si>
  <si>
    <t>"locking_failed_low_battery_v2" = "Locking Failed (Low Battery)";</t>
  </si>
  <si>
    <t>"progress" = "Progress";</t>
  </si>
  <si>
    <t>"updating_gateway" = "Updating Gateway";</t>
  </si>
  <si>
    <t>"range_constraint" = "Range Constraint";</t>
  </si>
  <si>
    <t>"test_range" = "Test Range";</t>
  </si>
  <si>
    <t>"in_range" = "In Range";</t>
  </si>
  <si>
    <t>"excellent" = "Excellent";</t>
  </si>
  <si>
    <t>"good" = "Good";</t>
  </si>
  <si>
    <t>"poor" = "Poor";</t>
  </si>
  <si>
    <t>"no_signal" = "No Signal";</t>
  </si>
  <si>
    <t>"low_battery" = "Low Battery";</t>
  </si>
  <si>
    <t>"please_turn_on_wifi" = "Please Enable Wi-Fi";</t>
  </si>
  <si>
    <t>"please_turn_on_ble" = "Please Enable Bluetooth";</t>
  </si>
  <si>
    <t>"please_turn_on_location_services" = "Location Services";</t>
  </si>
  <si>
    <t>"please_turn_on_location_services_auth" = "Location Authorization";</t>
  </si>
  <si>
    <t>"adding_is_not_allowed" = "Adding is Not Allowed";</t>
  </si>
  <si>
    <t>"gateway_added" = "Gateway Added";</t>
  </si>
  <si>
    <t>"choose_known_card" = "Choose Known Card";</t>
  </si>
  <si>
    <t>"card_name" = "Card Name";</t>
  </si>
  <si>
    <t>"incompatible_lock" = "Incompatible Lock";</t>
  </si>
  <si>
    <t>"rem_behaviour" = "REM Behaviour";</t>
  </si>
  <si>
    <t>"rem_option_default" = "Default (Remote Release)";</t>
  </si>
  <si>
    <t>"rem_option_sensor_mode" = "Sensor Mode";</t>
  </si>
  <si>
    <t>"rem_option_sensor_alert" = "Sensor + Alert";</t>
  </si>
  <si>
    <t>"rem_option_unlock_lockdown" = "Unlock + Lock Down";</t>
  </si>
  <si>
    <t>"aborted" = "Aborted";</t>
  </si>
  <si>
    <t>"reset_power" = "Reset Power";</t>
  </si>
  <si>
    <t>"power_is_reset" = "Power has been Reset";</t>
  </si>
  <si>
    <t>"minutes" = "Minutes";</t>
  </si>
  <si>
    <t>"leashed_title" = "Leashed !";</t>
  </si>
  <si>
    <t>"send_diagnosis_log_to_server" = "Sending Diagnosis Logs";</t>
  </si>
  <si>
    <t>"passage_mode_on" = "Passage Mode On";</t>
  </si>
  <si>
    <t>"passage_mode_off" = "Passage Mode Off";</t>
  </si>
  <si>
    <t>"code_free_mode_on" = "Code-Free Mode On";</t>
  </si>
  <si>
    <t>"code_free_mode_off" = "Code-Free Mode Off";</t>
  </si>
  <si>
    <t>"open_app_store" = "Open App Store";</t>
  </si>
  <si>
    <t>"steps" = "Steps";</t>
  </si>
  <si>
    <t>// details</t>
  </si>
  <si>
    <t>"new_app_available_details" = "1. Make sure the network is available\n2. Click on \"Open App Store\"\n3. After the App Store is opened, click on \"Update\" button next to %@ and that's it! Please follow step 4~5 only if you don't see the button\n4. Click on \"Updates\" tab in App Store, it will refresh the App list\n5. Click on \"Update\" button next to %@ and that's it!";</t>
  </si>
  <si>
    <t>"app_crashed" = "Help us to improve the App";</t>
  </si>
  <si>
    <t>"app_crashed_details" = "We have noticed that the App was crashed. Would you like to help us improving the App by sending diagnosis logs to the server?";</t>
  </si>
  <si>
    <t>"send_diagnosis_log_to_server_details" = "The diagnosis logs may contain some of your private information. Please confirm you agree to enable this option.";</t>
  </si>
  <si>
    <t>"leashed_message" = "The function is leashed for lock %@, please check with lock supplier to get full function control.";</t>
  </si>
  <si>
    <t>"fwupg_reset_power" = "Please follow the instructions below to start firmware updating:\n\n1. Remove the batteries from the lock\n2. Press any button 3 times \n3. Replace the batteries\n4. Press \"Power has been Reset\" in the App";</t>
  </si>
  <si>
    <t>"lock_doesnt_support_card_cloning" = "The lock does not support adding known cards";</t>
  </si>
  <si>
    <t>"add_card_hints" = "Please press the top-right button if you want to add a new card";</t>
  </si>
  <si>
    <t>"gw_locks_are_full" = "This gateway\'s maximun linked lock quantity is %d, and you can't add lock into this gateway any more.";</t>
  </si>
  <si>
    <t>"please_turn_on_wifi_details" = "Auto unlocking (trigger by entring region) are enabled on some of your locks, please enable Wi-Fi to improve the accuracy of the location services.";</t>
  </si>
  <si>
    <t>"please_turn_on_ble_details" = "Bluetooth is required for some of the services of the App. Please enable it, otherwise the App may not be functioning properly.";</t>
  </si>
  <si>
    <t>"please_turn_on_location_services_auth_details" = "Auto unlocking (trigger by entring region) are enabled on some of your locks but the authorization of the Location Services is set to \"Never\". Please change it to \"Always\", otherwise the auto unlocking will not be triggered";</t>
  </si>
  <si>
    <t>"api_error" = "The server responded with an error, please try again later";</t>
  </si>
  <si>
    <t>"set_gateway_name_hint" = "Please set a gateway name";</t>
  </si>
  <si>
    <t>"set_ssid_hint" = "Please enter the name of the W-Fi";</t>
  </si>
  <si>
    <t>"there_are_some_logs_not_received" = "There are some logs not received yet, please synchronize with the lock.";</t>
  </si>
  <si>
    <t>"test_internet_success" = "The communication between the lock and the App is successfully established.";</t>
  </si>
  <si>
    <t>"test_internet_fail" = "The lock is unreachable through Internet connection, please check if the lock and the gateway are functioning properly.";</t>
  </si>
  <si>
    <t>"the_phone_is_in_range" = "The phone is in range";</t>
  </si>
  <si>
    <t>"the_phone_is_out_of_range" = "The phone is out of range";</t>
  </si>
  <si>
    <t>"failed_last_time" = "failed last time";</t>
  </si>
  <si>
    <t>"gateway_firmware_update_success" = "The gateway is updated to the latest version";</t>
  </si>
  <si>
    <t>"gateway_firmware_update_failed" = "There is a problem in the gateway updating process, please try again later.";</t>
  </si>
  <si>
    <t>"this_may_take_a_few_minutes" = "This may take a few minutes";</t>
  </si>
  <si>
    <t>"click_here" = "click here";</t>
  </si>
  <si>
    <t>"rem1_unlocking_v2" = "REM1 unlocked";</t>
  </si>
  <si>
    <t>"rem2_alarm_on_v2" = "REM2 alarm on";</t>
  </si>
  <si>
    <t>"rem2_alarm_off_v2" = "REM2 alarm off";</t>
  </si>
  <si>
    <t>"unlocking_failed_low_battery" = "Unlocking failed because of low battery";</t>
  </si>
  <si>
    <t>"locking_failed_low_battery" = "Locking failed because of low battery";</t>
  </si>
  <si>
    <t>"door_jammed_v2" = "Door jammed";</t>
  </si>
  <si>
    <t>"confirm_remote_unlocking" = "Press confirm to do remote unlocking";</t>
  </si>
  <si>
    <t>"confirm_remote_locking" = "Press confirm to do remote locking";</t>
  </si>
  <si>
    <t>"lock_is_jammed" = "The lock is jammed, please check your lock as soon as possible";</t>
  </si>
  <si>
    <t>"invalid_key_details" = "Please re-enter your key again. (It's better to copy and paste it)";</t>
  </si>
  <si>
    <t>"maker_channel_test_data_sent" = "The test data is sent to your maker channel";</t>
  </si>
  <si>
    <t>"xxx_is_unreachable_details" = "Please check if the %@ is functioning properly";</t>
  </si>
  <si>
    <t>"lock_not_found_details_2" = "Your lock is not nearby so this page is in read only mode";</t>
  </si>
  <si>
    <t>"lock_list_click_tutorial" = "Click on it to unlock or lock the door";</t>
  </si>
  <si>
    <t>"lock_list_swipe_tutorial" = "Swipe it to the left to get more options";</t>
  </si>
  <si>
    <t>"skip_backup_when_signing_out" = "Are you sure you want to skip backing up and sign out immediately?";</t>
  </si>
  <si>
    <t>"no_more_space_for_phone_clients" = "The lock has no more space to add a phone client";</t>
  </si>
  <si>
    <t>"xxx_has_a_mechanical_unlocking_event" = "%@ has a mechanical unlocking event";</t>
  </si>
  <si>
    <t>"prepare_adding_lock" = "Prepare adding lock";</t>
  </si>
  <si>
    <t>"lock_is_communicating_with_gateway" = "The lock is communicating with the gateway";</t>
  </si>
  <si>
    <t>"press_gateway_setup_button" = "Please press gateway's setup button. The lock will try to connect your Wi-Fi AP...";</t>
  </si>
  <si>
    <t>"syncing_gateway_parameters" = "Sync Wi-Fi parameters...";</t>
  </si>
  <si>
    <t>"gateway_deleting_details" = "Are you sure to delete the lock %@ from gateway %@?";</t>
  </si>
  <si>
    <t>"leave_without_saving_details" = "Are you sure you want to leave without saving changes?";</t>
  </si>
  <si>
    <t>"generating_new_access_key" = "Generating new access key";</t>
  </si>
  <si>
    <t>"cancelling_access_key" = "Cancelling access key";</t>
  </si>
  <si>
    <t>"new_access_key" = "New access key";</t>
  </si>
  <si>
    <t>"access_key_is_cancelled" = "Your access key is now cancelled";</t>
  </si>
  <si>
    <t>"acquiring_gateway_info" = "Acquiring gateway info...";</t>
  </si>
  <si>
    <t>"too_many_requests" = "This account has sent too many requests, please try again later.";</t>
  </si>
  <si>
    <t>"server_busy" = "The server is currently busy, please try again later.";</t>
  </si>
  <si>
    <t>"unlocking_xxx" = "Unlocking %@";</t>
  </si>
  <si>
    <t>"remote_unlocking_xxx" = "Remote unlocking %@...";</t>
  </si>
  <si>
    <t>"remote_locking_xxx" = "Remote locking %@...";</t>
  </si>
  <si>
    <t>"xxx_is_successfully_unlocked" = "%@ is successfully unlocked";</t>
  </si>
  <si>
    <t>"xxx_is_successfully_locked" = "%@ is successfully locked";</t>
  </si>
  <si>
    <t>"locking_xxx" = "Locking %@";</t>
  </si>
  <si>
    <t>"press_setup_button" = "Please make the lock enter the setup mode";</t>
  </si>
  <si>
    <t>"delete_lock_warning" = "This action cannot be undone, do you really want to delete the lock?";</t>
  </si>
  <si>
    <t>"location_not_set_details" = "Please setup the lock's location before leaving";</t>
  </si>
  <si>
    <t>"updating_data" = "Updating data...";</t>
  </si>
  <si>
    <t>"please_wait" = "Please wait...";</t>
  </si>
  <si>
    <t>"add_client_success" = "Your request has been sent";</t>
  </si>
  <si>
    <t>"add_code_client_success" = "The client will be added to the lock through Internet, or you can synchronize with the lock to add the client immediately";</t>
  </si>
  <si>
    <t>"enter_lock_din" = "Lock DIN:";</t>
  </si>
  <si>
    <t>"enter_lock_name" = "Lock Name:";</t>
  </si>
  <si>
    <t>"enter_lock_din_alert" = "Please enter the DIN of the lock";</t>
  </si>
  <si>
    <t>"enter_validation_code" = "Please enter the validation code";</t>
  </si>
  <si>
    <t>"enter_a_name" = "Please enter a name";</t>
  </si>
  <si>
    <t>"enter_lock_name" = "Please enter a lock name";</t>
  </si>
  <si>
    <t>"enter_an_email" = "Please enter an email address";</t>
  </si>
  <si>
    <t>"enter_ssid" = "Please enter an SSID";</t>
  </si>
  <si>
    <t>"invalid_email_format" = "The email format is not correct";</t>
  </si>
  <si>
    <t>"name_too_long_details" = "The name is too long, please make a shorter one.";</t>
  </si>
  <si>
    <t>"message_too_long_details" = "The message is too long, please make a shorter one.";</t>
  </si>
  <si>
    <t>"ssid_too_long_details" = "The SSID is too long, please make a shorter one.";</t>
  </si>
  <si>
    <t>"password_too_long_details" = "The password is too long, please make a shorter one.";</t>
  </si>
  <si>
    <t>"enter_setup_mode" = "Please make the lock enter the setup mode";</t>
  </si>
  <si>
    <t>"email_belong_to_you" = "This email belongs to you, please try another one.";</t>
  </si>
  <si>
    <t>"no_more_locks_for_this_client" = "No more locks for this client";</t>
  </si>
  <si>
    <t>"delete_client_confirm" = "Are you sure you want to delete client \"%@\"?";</t>
  </si>
  <si>
    <t>"pairing_in_progress" = "Pairing in progress, please wait...";</t>
  </si>
  <si>
    <t>"all_data_synced" = "All data are synchronized";</t>
  </si>
  <si>
    <t>"no_locks_content" = "You can press the top-right button to add a lock, or get a key from your friends.";</t>
  </si>
  <si>
    <t>"no_clients_content" = "You can add clients if you are an administrator of a lock.";</t>
  </si>
  <si>
    <t>"no_events_content" = "All important notifications will be put here";</t>
  </si>
  <si>
    <t>"pairing_success_and_synced" = "Pairing is succeeded and all data are synchronized";</t>
  </si>
  <si>
    <t>"added_clients" = "New clients";</t>
  </si>
  <si>
    <t>"updated_clients" = "Updated clients";</t>
  </si>
  <si>
    <t>"ipa_client_not_found_details" = "Please follow the instructions and try again.";</t>
  </si>
  <si>
    <t>"ipa_setup_lock_details" = "Setting up the lock to add client";</t>
  </si>
  <si>
    <t>"ghost_without_password" = "Your account has been disabled because you have re-registered on another phone.";</t>
  </si>
  <si>
    <t>"already_deleting" = "This client is already marked as deleting";</t>
  </si>
  <si>
    <t>"card_client_deleting_alert" = "You have to synchronize with the lock to delete card or code clients.";</t>
  </si>
  <si>
    <t>"add_client_choose_type" = "Choose a client type";</t>
  </si>
  <si>
    <t>"xxx_length_incorrect_details" = "The %@ length should be %d ~ %d";</t>
  </si>
  <si>
    <t>"code_digit_incorrect_details" = "The code should only contains digit %d ~ %d";</t>
  </si>
  <si>
    <t>"xxx_not_match_details" = "The two %@s are not match";</t>
  </si>
  <si>
    <t>"wifi_off_please_sync" = "Please synchronize with the lock to complete the process";</t>
  </si>
  <si>
    <t>"password_not_enabled_details" = "The password of your account is not enabled, please enable it with the original phone or sign up again.";</t>
  </si>
  <si>
    <t>"wrong_password" = "Wrong password";</t>
  </si>
  <si>
    <t>"validation_not_exist" = "The validation code does not exist";</t>
  </si>
  <si>
    <t>"sign_out_details" = "Are you sure you want to sign out?";</t>
  </si>
  <si>
    <t>"password_holder_0" = "Current Password";</t>
  </si>
  <si>
    <t>"password_holder_1" = "Password (6 to 20 characters)";</t>
  </si>
  <si>
    <t>"password_holder_2" = "Re-confirm Password";</t>
  </si>
  <si>
    <t>"code_holder_1" = "%@ (length: %@)";</t>
  </si>
  <si>
    <t>"code_holder_2" = "Re-confirm %@";</t>
  </si>
  <si>
    <t>"not_supported_timezone" = "Your current timezone is not supported";</t>
  </si>
  <si>
    <t>"allowed_digits_and_length" = "(Allowed digits: %d~%d, length: %d~%d)";</t>
  </si>
  <si>
    <t>"ghost_details" = "The client is re-registered on another phone and the access right is now obsolete.";</t>
  </si>
  <si>
    <t>"xxx_code" = "%@ (code=%d)";</t>
  </si>
  <si>
    <t>"feature_disabled_details" = "The \"%@\" feature of the lock is disabled, please enable it and synchronize with the lock before adding more clients.";</t>
  </si>
  <si>
    <t>"xxx_mode_warning" = "Once the %@ mode is changed, all the existing %@ are expired, are you sure to continue?";</t>
  </si>
  <si>
    <t>"generating_xxx" = "Generating %@...";</t>
  </si>
  <si>
    <t>"generated_xxx" = "Generated %@: %@";</t>
  </si>
  <si>
    <t>"netcode_and_summary" = "The %@ is %@.\n\n%@";</t>
  </si>
  <si>
    <t>"disable_backup_alarm" = "You can't restore your data through cloud if you don't check off the backup function";</t>
  </si>
  <si>
    <t>"disable_password_alarm" = "If you don't check off password, this account can be signed up by anyone if he/she can access your email, and you can't use the backup function either.";</t>
  </si>
  <si>
    <t>"sign_up_toast" = "Welcome %@!";</t>
  </si>
  <si>
    <t>"sign_in_toast_with_local_backup" = "Welcome %@!\nAll of your data are restored from the local backup";</t>
  </si>
  <si>
    <t>"sign_in_toast_with_no_backup" = "Welcome %@!\nYour database is re-initialized because you have no cloud backup or local backup.";</t>
  </si>
  <si>
    <t>"fill_in_all_fields" = "Please fill in all fields";</t>
  </si>
  <si>
    <t>"second_lowercase" = "second";</t>
  </si>
  <si>
    <t>"are_you_sure" = "Are you sure?";</t>
  </si>
  <si>
    <t>"days_of_week_should_not_be_empty" = "Please select at least one day";</t>
  </si>
  <si>
    <t>"copy_xxx_and_paste_here" = "Copy \"%@\" and paste here";</t>
  </si>
  <si>
    <t>"maker_channel_main_description_1" = "allows you to connect";</t>
  </si>
  <si>
    <t>"maker_channel_main_description_2" = "to your personal DIY projects.";</t>
  </si>
  <si>
    <t>"maker_channel_main_description_3" = "You can enter your secret key here and we'll notify you when the following events happen.";</t>
  </si>
  <si>
    <t>"maker_channel_self_unlocking_description" = "Each time when you unlocking the door, we'll notify you on the maker channel with \"Lock Name (value 1)\" and \"Time (value 2)\".";</t>
  </si>
  <si>
    <t>"maker_channel_access_denied_description" = "Each time when your lock has an unauthorized unlocking attempt, we'll notify you on the maker channel with \"Lock Name (value 1)\", \"Time (value 2)\", and a \"Client Name (value 3)\" if the lock can recognize it.";</t>
  </si>
  <si>
    <t>"maker_channel_others_unlocking_description" = "Each time when someone other than you unlocking the door, we'll notify you on the maker channel with \"Lock Name (value 1)\", \"Time (value 2)\", and a \"Client Name (value 3)\".";</t>
  </si>
  <si>
    <t>"no_secret_key_details" = "Please enter your secret key first.";</t>
  </si>
  <si>
    <t>"select_an_action" = "Please select an action";</t>
  </si>
  <si>
    <t>"client_app_not_up_to_date_details" = "The client's currently installed App is not up-to-date, he/she must update the App to the latest version before receiving your key.";</t>
  </si>
  <si>
    <t>"xxx_activated" = "%d activated";</t>
  </si>
  <si>
    <t>"sync_before_delete" = "Please synchronize with the lock before deleting the client";</t>
  </si>
  <si>
    <t>"enter_message" = "Enter some messages...";</t>
  </si>
  <si>
    <t>"enter_nickname_here" = "Enter nickname here";</t>
  </si>
  <si>
    <t>"lock_suspended" = "Your key is suspended, please contact your administrator";</t>
  </si>
  <si>
    <t>"is_changing_guestcode_prefix" = "You are currently changing the GuestCode prefix, please synchronize with the lock first.";</t>
  </si>
  <si>
    <t>"is_changing_master" = "You are currently changing the master code, please synchronize with the lock first.";</t>
  </si>
  <si>
    <t>"is_changing_submaster" = "You are currently changing the sub-master code, please synchronize with the lock first.";</t>
  </si>
  <si>
    <t>"is_deleting_submaster" = "You are currently deleting the sub-master code, please synchronize with the lock first.";</t>
  </si>
  <si>
    <t>//"is_deleting_netcode" = "You are currently deleting a %@, please synchronize with the lock first.";</t>
  </si>
  <si>
    <t>"is_deleting_guestcode_prefix" = "You are currently deleting the GuestCode prefix and user, please synchronize with the lock first.";</t>
  </si>
  <si>
    <t>"is_deleting_guestcode_user" = "You are currently deleting the GuestCode user, please synchronize with the lock first.";</t>
  </si>
  <si>
    <t>"is_cancelling_emergency_open" = "You are currently cancelling the emergency open state, please synchronize with the lock first.";</t>
  </si>
  <si>
    <t>"ipa_step_1" = "Setup lock";</t>
  </si>
  <si>
    <t>"ipa_step_2" = "Use client's card to tap the lock";</t>
  </si>
  <si>
    <t>"ipa_step_3" = "Sync client's info";</t>
  </si>
  <si>
    <t>"validation_email_hint" = "Validation code sent to:";</t>
  </si>
  <si>
    <t>"updating_xxx" = "Updating %@";</t>
  </si>
  <si>
    <t>"explain_urm" = "URM: Unlocking acceptable forever if validated within the duration";</t>
  </si>
  <si>
    <t>"explain_acc" = "ACC: Unlocking acceptable within the duration if validated within 24 hours";</t>
  </si>
  <si>
    <t>//"you_are_denounced" = "You are denounced";</t>
  </si>
  <si>
    <t>"miscellaneous_error" = "Miscellaneous error";</t>
  </si>
  <si>
    <t>"use_recommended_settings" = "Use Recommended Settings";</t>
  </si>
  <si>
    <t>"not_yet" = "Not yet";</t>
  </si>
  <si>
    <t>"firmware_burning_timeout" = "Please synchronize with the lock later";</t>
  </si>
  <si>
    <t>"gateway_is_updating_firmware" = "The gateway is currently updating firmware, please wait until it's done.";</t>
  </si>
  <si>
    <t>"auto_unlocking_xxx_out_of_range" = "Auto unlocking is triggered on the lock (%@) but your phone is out of range";</t>
  </si>
  <si>
    <t>"sensor_triggered_xxx" = "Sensor Alert (S/O) (REM %d)";</t>
  </si>
  <si>
    <t>"firmware_is_already_the_latest" = "The lock's firmware is already the newest one";</t>
  </si>
  <si>
    <t>// notifications</t>
  </si>
  <si>
    <t>"got_new_key_xxx" = "Got a new key (%@)";</t>
  </si>
  <si>
    <t>"key_updated_xxx" = "Key is updated (%@)";</t>
  </si>
  <si>
    <t>"key_suspended_xxx" = "Key is suspended (%@)";</t>
  </si>
  <si>
    <t>"key_restored_xxx" = "Key is restored (%@)";</t>
  </si>
  <si>
    <t>"key_deleted_xxx" = "Key is deleted (%@)";</t>
  </si>
  <si>
    <t>"xxx_added" = "%@ is added (%@)";</t>
  </si>
  <si>
    <t>"xxx_reject_key" = "%@ has rejected your key (%@)";</t>
  </si>
  <si>
    <t>"xxx_updated" = "%@ is updated (%@)";</t>
  </si>
  <si>
    <t>"xxx_suspended" = "%@ is suspended (%@)";</t>
  </si>
  <si>
    <t>"xxx_restored" = "%@ is restored (%@)";</t>
  </si>
  <si>
    <t>"xxx_deleted" = "%@ is deleted (%@)";</t>
  </si>
  <si>
    <t>"xxx_become_ghost" = "%@'s account is disabled";</t>
  </si>
  <si>
    <t>"xxx_cant_add_to_xxx" = "%@ can't be added to %@";</t>
  </si>
  <si>
    <t>"xxx_unlocking_xxx" = "%@ unlocked %@";</t>
  </si>
  <si>
    <t>"xxx_has_access_denied_event" = "%@ has an access denied event";</t>
  </si>
  <si>
    <t>"xxx_has_denied_xxx" = "%@ has denied %@ temporarily";</t>
  </si>
  <si>
    <t>"gateway_paired_by_others_xxx" = "Gateway is paired by others (%@)";</t>
  </si>
  <si>
    <t>"new_firmware_xxx" = "New firmware available (%@)";</t>
  </si>
  <si>
    <t>"new_gateway_firmware_xxx" = "New gateway firmware available (%@)";</t>
  </si>
  <si>
    <t>"low_battery_xxx" = "Low battery (%@)";</t>
  </si>
  <si>
    <t>"you_are_denounced_xxx" = "You are denounced (%@)";</t>
  </si>
  <si>
    <t>"auto_locking_success_xxx" = "Auto unlocking (%@)";</t>
  </si>
  <si>
    <t>"auto_locking_fail_xxx" = "Auto unlocking %@ (%@)";</t>
  </si>
  <si>
    <t>"gateway_add_lock_success" = "%@ is added to %@";</t>
  </si>
  <si>
    <t>"gateway_delete_lock_success" = "%@ is released from %@";</t>
  </si>
  <si>
    <t>"notify_set_master_code" = "New master code set (%@)";</t>
  </si>
  <si>
    <t>"notify_set_submaster_code" = "New sub-master code set (%@)";</t>
  </si>
  <si>
    <t>"notify_delete_submaster_code" = "Sub-master code is deleted (%@)";</t>
  </si>
  <si>
    <t>// BLEError or ODINError</t>
  </si>
  <si>
    <t>"communication_error" = "Communication error";</t>
  </si>
  <si>
    <t>"bluetooth_is_powered_off" = "Bluetooth is disabled, please turn it on and try again";</t>
  </si>
  <si>
    <t>"bluetooth_not_available" = "Bluetooth is currently busy";</t>
  </si>
  <si>
    <t>"timeout_details" = "Timed out";</t>
  </si>
  <si>
    <t>"device_disconnected" = "The lock is disconnected";</t>
  </si>
  <si>
    <t>"device_not_compatible" = "The lock is not compatible, please update your App to the latest version";</t>
  </si>
  <si>
    <t>"lock_out_of_range" = "The lock is out of range";</t>
  </si>
  <si>
    <t>"not_valid_lock" = "This lock is not valid";</t>
  </si>
  <si>
    <t>"access_right_denied" = "Your access right is not valid right now";</t>
  </si>
  <si>
    <t>"in_setup_mode" = "The lock is in setup mode";</t>
  </si>
  <si>
    <t>"in_ipa_mode" = "The lock is in add-card mode";</t>
  </si>
  <si>
    <t>"in_channel_mode" = "The lock is in channel mode";</t>
  </si>
  <si>
    <t>"not_in_setup_mode_details" = "The lock is not in setup mode.";</t>
  </si>
  <si>
    <t>"handle_position_incorrect" = "The lock's handle position is not correct";</t>
  </si>
  <si>
    <t>"already_unlocked_details" = "The lock is already unlocked";</t>
  </si>
  <si>
    <t>"not_correct_din" = "The DIN is not correct";</t>
  </si>
  <si>
    <t>"no_more_space_to_add_client" = "The lock has no more space to add this type of client";</t>
  </si>
  <si>
    <t>"request_is_expired" = "The request is expired.";</t>
  </si>
  <si>
    <t>//"code_value_duplicate" = "The client's code is the same as another one";</t>
  </si>
  <si>
    <t>"code_id_duplicate" = "The client's ID is the same as another one";</t>
  </si>
  <si>
    <t>"battery_too_low" = "The battery is too low, please replace it and try again";</t>
  </si>
  <si>
    <t>"firmware_format_incorrect" = "The firmware format is incorrect";</t>
  </si>
  <si>
    <t>// access right summary</t>
  </si>
  <si>
    <t>"ar_unidentified" = "Unidentified access right; please update your App to the latest version.";</t>
  </si>
  <si>
    <t>"ar_summary_none" = "The client can access from %@ to %@";</t>
  </si>
  <si>
    <t>"ar_summary_onetime" = ", with only one access count";</t>
  </si>
  <si>
    <t>"period_symbol" = ".";</t>
  </si>
  <si>
    <t>// netcode summary</t>
  </si>
  <si>
    <t>"netcode_standard_alltime_summary" = "You can unlock the door from %@ to %@.";</t>
  </si>
  <si>
    <t>"netcode_standard_onetime_summary" = "You can unlock the door from %@ to %@, with only one access count.";</t>
  </si>
  <si>
    <t>"netcode_urm_summary" = "Please check-in (unlock the door) from %@ to %@, then you'll have full access to the lock.";</t>
  </si>
  <si>
    <t>"netcode_acc_summary" = "Please check-in (unlock the door) from %@ to %@, then you'll have full access to the lock until %@.";</t>
  </si>
  <si>
    <t>"netcode_onehour_summary" = "You can unlock the door from %@ to %@.";</t>
  </si>
  <si>
    <t>// location</t>
  </si>
  <si>
    <t>"location_services_disabled" = "The Location Services is disabled, please turn it on and try again.";</t>
  </si>
  <si>
    <t>"location_auth_denied" = "The location authorization is set to \"Never\", please set it to \"Always\" in the Location Services setting page.";</t>
  </si>
  <si>
    <t>"location_not_found_details" = "The location cannot be not found, please try again later";</t>
  </si>
  <si>
    <t>// gateway</t>
  </si>
  <si>
    <t>"wifi_other_error_for_adding" = "There is an error in adding the lock, please try again later";</t>
  </si>
  <si>
    <t>"gateway_not_found_for_adding" = "Please check if the gateway device is nearby";</t>
  </si>
  <si>
    <t>// special</t>
  </si>
  <si>
    <t>"combine_two_words" = "%@ %@";</t>
  </si>
  <si>
    <t>// new title</t>
  </si>
  <si>
    <t>"xxx_unlocking" = "%@ Unlocking";</t>
  </si>
  <si>
    <t>"xxx_blocked" = "%@ Blocked";</t>
  </si>
  <si>
    <t>"block_xxx" = "Block %@";</t>
  </si>
  <si>
    <t>"sensor_released_xxx" = "Sensor Alert (S/C) (REM %d)";</t>
  </si>
  <si>
    <t>"abort" = "Abort";</t>
  </si>
  <si>
    <t>"diagnosis_logs" = "Diagnosis Logs";</t>
  </si>
  <si>
    <t>"require_updating_firmware" = "Require Updating Firmware";</t>
  </si>
  <si>
    <t>"warning!" = "Warning!";</t>
  </si>
  <si>
    <t>"backup_is_required" = "Backup is Required";</t>
  </si>
  <si>
    <t>// new details</t>
  </si>
  <si>
    <t>"xxx_blocked_xxx" = "%@ has blocked a %@";</t>
  </si>
  <si>
    <t>"diagnosis_logs_description" = "Help us improve the product by sending the diagnosis logs";</t>
  </si>
  <si>
    <t>"updating_firmware_before_adding_more_cards" = "Please update the lock's firmware to the newest version, then you can add more cards";</t>
  </si>
  <si>
    <t>"code_value_duplicate" = "The code you have entered is already registered to this lock";</t>
  </si>
  <si>
    <t>"require_syncing_to_cloud" = "This lock has not yet connected to the cloud, please check your internet connection and try again.";</t>
  </si>
  <si>
    <t>"turn_off_backup_warning" = "You cannot restore your data from the cloud if you uncheck the backup function";</t>
  </si>
  <si>
    <t>"all_data_uploaded" = "Your synchronization is now complete and your data has been backed up to the server";</t>
  </si>
  <si>
    <t>"warning_for_regenerate_access_key" = "Generating a new access key will invalidate the existing one, are you sure?";</t>
  </si>
  <si>
    <t>"access_key_need_backup" = "Please enable \"Backup on Cloud\" first before managing your access key";</t>
  </si>
  <si>
    <t>"you_are_denounced_v2" = "Your are no longer a valid user of this lock";</t>
  </si>
  <si>
    <t>Ignoring Prefix &amp; Postfix</t>
  </si>
  <si>
    <t>Random Digits Mode</t>
  </si>
  <si>
    <t>See Details</t>
  </si>
  <si>
    <t>sec</t>
  </si>
  <si>
    <t>min</t>
  </si>
  <si>
    <t>New Blocks Previous</t>
  </si>
  <si>
    <t>%@ Grace Period</t>
  </si>
  <si>
    <t>Setup Mode</t>
  </si>
  <si>
    <t>Touch</t>
  </si>
  <si>
    <t>Region</t>
  </si>
  <si>
    <t>Lock</t>
  </si>
  <si>
    <t>Logs</t>
  </si>
  <si>
    <t>%@ Logs</t>
  </si>
  <si>
    <t>Delete</t>
  </si>
  <si>
    <t>Info</t>
  </si>
  <si>
    <t>Sync</t>
  </si>
  <si>
    <t>Connecting</t>
  </si>
  <si>
    <t>Cancel</t>
  </si>
  <si>
    <t>Success</t>
  </si>
  <si>
    <t>OK</t>
  </si>
  <si>
    <t>Connection Failed</t>
  </si>
  <si>
    <t>Add Lock</t>
  </si>
  <si>
    <t>DIN</t>
  </si>
  <si>
    <t>Name</t>
  </si>
  <si>
    <t>Locks</t>
  </si>
  <si>
    <t>Incomplete Fields</t>
  </si>
  <si>
    <t>Pairing</t>
  </si>
  <si>
    <t>Searching for Lock</t>
  </si>
  <si>
    <t>Add Client</t>
  </si>
  <si>
    <t>Failed</t>
  </si>
  <si>
    <t>Choose Lock</t>
  </si>
  <si>
    <t>Require Syncing</t>
  </si>
  <si>
    <t>User Name</t>
  </si>
  <si>
    <t>Client Name</t>
  </si>
  <si>
    <t>Email</t>
  </si>
  <si>
    <t>Client's Email</t>
  </si>
  <si>
    <t>Type</t>
  </si>
  <si>
    <t>Phone</t>
  </si>
  <si>
    <t>Card</t>
  </si>
  <si>
    <t>Password</t>
  </si>
  <si>
    <t>Set Password</t>
  </si>
  <si>
    <t>Change Password</t>
  </si>
  <si>
    <t>Edit User Name</t>
  </si>
  <si>
    <t>Edit Lock Name</t>
  </si>
  <si>
    <t>Edit Nickname</t>
  </si>
  <si>
    <t>Edit Gateway Name</t>
  </si>
  <si>
    <t>Clients</t>
  </si>
  <si>
    <t>Confirm</t>
  </si>
  <si>
    <t>Delete Client</t>
  </si>
  <si>
    <t>Accept</t>
  </si>
  <si>
    <t>Reject</t>
  </si>
  <si>
    <t>Notifications</t>
  </si>
  <si>
    <t>Event</t>
  </si>
  <si>
    <t>Manufacturer</t>
  </si>
  <si>
    <t>Firmware Update</t>
  </si>
  <si>
    <t>Details</t>
  </si>
  <si>
    <t>Downloading</t>
  </si>
  <si>
    <t>Incorrect File Format</t>
  </si>
  <si>
    <t>Lock Name</t>
  </si>
  <si>
    <t>Related Lock Names</t>
  </si>
  <si>
    <t>Mute</t>
  </si>
  <si>
    <t>Battery Status</t>
  </si>
  <si>
    <t>Firmware Version</t>
  </si>
  <si>
    <t>Update Now</t>
  </si>
  <si>
    <t>Pairing Time</t>
  </si>
  <si>
    <t>Unlocking</t>
  </si>
  <si>
    <t>Locking</t>
  </si>
  <si>
    <t>Unknown</t>
  </si>
  <si>
    <t>Time</t>
  </si>
  <si>
    <t>Shorter</t>
  </si>
  <si>
    <t>Longer</t>
  </si>
  <si>
    <t>Privacy Agreement</t>
  </si>
  <si>
    <t>App Version</t>
  </si>
  <si>
    <t>User Info</t>
  </si>
  <si>
    <t>Settings</t>
  </si>
  <si>
    <t>Timeout</t>
  </si>
  <si>
    <t>Model Name</t>
  </si>
  <si>
    <t>All Time</t>
  </si>
  <si>
    <t>One Time</t>
  </si>
  <si>
    <t>One Hour</t>
  </si>
  <si>
    <t>No Limits</t>
  </si>
  <si>
    <t>Access Right</t>
  </si>
  <si>
    <t>Admin</t>
  </si>
  <si>
    <t>No Locks or Keys</t>
  </si>
  <si>
    <t>No Clients</t>
  </si>
  <si>
    <t>Invalid Format</t>
  </si>
  <si>
    <t>Not Allowed</t>
  </si>
  <si>
    <t>My Lock</t>
  </si>
  <si>
    <t>Name Too Long</t>
  </si>
  <si>
    <t>Message Too Long</t>
  </si>
  <si>
    <t>SSID Too Long</t>
  </si>
  <si>
    <t>Password Too Long</t>
  </si>
  <si>
    <t>Join Time</t>
  </si>
  <si>
    <t>Not Found</t>
  </si>
  <si>
    <t>Terms of Service</t>
  </si>
  <si>
    <t>Open Source Licenses</t>
  </si>
  <si>
    <t>No More Locks</t>
  </si>
  <si>
    <t>Legal Info</t>
  </si>
  <si>
    <t>Clear All</t>
  </si>
  <si>
    <t>All Read</t>
  </si>
  <si>
    <t>Expired</t>
  </si>
  <si>
    <t>SSID</t>
  </si>
  <si>
    <t>Add Phone Client</t>
  </si>
  <si>
    <t>Add Card Client</t>
  </si>
  <si>
    <t>Add Code Client</t>
  </si>
  <si>
    <t>Setup Lock</t>
  </si>
  <si>
    <t>Synchronizing</t>
  </si>
  <si>
    <t>Auto Unlock</t>
  </si>
  <si>
    <t>None</t>
  </si>
  <si>
    <t>Account Disabled</t>
  </si>
  <si>
    <t>Under Processing</t>
  </si>
  <si>
    <t>Don't Remind Me</t>
  </si>
  <si>
    <t>No New Clients</t>
  </si>
  <si>
    <t>Updating Firmware</t>
  </si>
  <si>
    <t>Pattern</t>
  </si>
  <si>
    <t>Cancelled</t>
  </si>
  <si>
    <t>Code</t>
  </si>
  <si>
    <t>Code (Confirm)</t>
  </si>
  <si>
    <t>Invalid Length</t>
  </si>
  <si>
    <t>Invalid Digits</t>
  </si>
  <si>
    <t>%@ Not Match</t>
  </si>
  <si>
    <t>Starts</t>
  </si>
  <si>
    <t>Ends</t>
  </si>
  <si>
    <t>Start Hour</t>
  </si>
  <si>
    <t>End Hour</t>
  </si>
  <si>
    <t>Yes</t>
  </si>
  <si>
    <t>No</t>
  </si>
  <si>
    <t>Passage Mode</t>
  </si>
  <si>
    <t>Client</t>
  </si>
  <si>
    <t>Repeat</t>
  </si>
  <si>
    <t>By Duration</t>
  </si>
  <si>
    <t>Never</t>
  </si>
  <si>
    <t>Daily</t>
  </si>
  <si>
    <t>Weekly</t>
  </si>
  <si>
    <t>Monthly</t>
  </si>
  <si>
    <t>Forbidden</t>
  </si>
  <si>
    <t>NetCode</t>
  </si>
  <si>
    <t>Varicode</t>
  </si>
  <si>
    <t>GuestCode</t>
  </si>
  <si>
    <t>GuestCode Prefix</t>
  </si>
  <si>
    <t>GuestCode User</t>
  </si>
  <si>
    <t>GuestCode Prefix &amp; User</t>
  </si>
  <si>
    <t>Mode</t>
  </si>
  <si>
    <t>Warning</t>
  </si>
  <si>
    <t>Generate</t>
  </si>
  <si>
    <t>Already Signed Up</t>
  </si>
  <si>
    <t>Gateway</t>
  </si>
  <si>
    <t>Backup on Cloud</t>
  </si>
  <si>
    <t>Backup to Cloud Now</t>
  </si>
  <si>
    <t>Last Successful Backup to Cloud: %@</t>
  </si>
  <si>
    <t>Sign Out</t>
  </si>
  <si>
    <t>Password Not Enabled</t>
  </si>
  <si>
    <t>Password Is Required</t>
  </si>
  <si>
    <t>Done</t>
  </si>
  <si>
    <t>Wi-Fi SSID</t>
  </si>
  <si>
    <t>Diagnose Gateway</t>
  </si>
  <si>
    <t>Already Setup</t>
  </si>
  <si>
    <t>Model Version</t>
  </si>
  <si>
    <t>Time Zone</t>
  </si>
  <si>
    <t>Daylight Saving</t>
  </si>
  <si>
    <t>Nickname</t>
  </si>
  <si>
    <t>Start Date</t>
  </si>
  <si>
    <t>End Date</t>
  </si>
  <si>
    <t>Duration Day</t>
  </si>
  <si>
    <t>Duration Hour</t>
  </si>
  <si>
    <t>Enabled</t>
  </si>
  <si>
    <t>Disabled</t>
  </si>
  <si>
    <t>Standard</t>
  </si>
  <si>
    <t>Standard (Both)</t>
  </si>
  <si>
    <t>Standard (All Time)</t>
  </si>
  <si>
    <t>Standard (One Time)</t>
  </si>
  <si>
    <t>Admin Name</t>
  </si>
  <si>
    <t>Version</t>
  </si>
  <si>
    <t>Status</t>
  </si>
  <si>
    <t>Admin Email</t>
  </si>
  <si>
    <t>Client Email</t>
  </si>
  <si>
    <t>Message</t>
  </si>
  <si>
    <t>Accepted</t>
  </si>
  <si>
    <t>Rejected</t>
  </si>
  <si>
    <t>Diagnose Result</t>
  </si>
  <si>
    <t>Added</t>
  </si>
  <si>
    <t>Deleted</t>
  </si>
  <si>
    <t>Access Denied</t>
  </si>
  <si>
    <t>Temporarily Disable</t>
  </si>
  <si>
    <t>Code-Added Fail</t>
  </si>
  <si>
    <t>Add</t>
  </si>
  <si>
    <t>Close</t>
  </si>
  <si>
    <t>Share</t>
  </si>
  <si>
    <t>Alarm</t>
  </si>
  <si>
    <t>Monday</t>
  </si>
  <si>
    <t>Tuesday</t>
  </si>
  <si>
    <t>Wednesday</t>
  </si>
  <si>
    <t>Thursday</t>
  </si>
  <si>
    <t>Friday</t>
  </si>
  <si>
    <t>Saturday</t>
  </si>
  <si>
    <t>Sunday</t>
  </si>
  <si>
    <t>Code-Free Mode</t>
  </si>
  <si>
    <t>Active Periods</t>
  </si>
  <si>
    <t>Actions</t>
  </si>
  <si>
    <t>Parameters</t>
  </si>
  <si>
    <t>Locked/Unlocked Status LED</t>
  </si>
  <si>
    <t>Emergency Open Cancellation</t>
  </si>
  <si>
    <t>Re-lock Delay</t>
  </si>
  <si>
    <t>Auto Relock</t>
  </si>
  <si>
    <t>Auto Relocking</t>
  </si>
  <si>
    <t>Auto Relock Delay</t>
  </si>
  <si>
    <t>Keypad Illumination</t>
  </si>
  <si>
    <t>Day Lock Out</t>
  </si>
  <si>
    <t>Proximity</t>
  </si>
  <si>
    <t>Button Pressed</t>
  </si>
  <si>
    <t>Overnight</t>
  </si>
  <si>
    <t>Days of Week</t>
  </si>
  <si>
    <t>Feature Disabled</t>
  </si>
  <si>
    <t>Self Unlocking</t>
  </si>
  <si>
    <t>Secret Key</t>
  </si>
  <si>
    <t>No Secret Key</t>
  </si>
  <si>
    <t>Feature Selection</t>
  </si>
  <si>
    <t>Suspend</t>
  </si>
  <si>
    <t>Restore</t>
  </si>
  <si>
    <t>Already Unlocked</t>
  </si>
  <si>
    <t>Out of Range</t>
  </si>
  <si>
    <t>Adding</t>
  </si>
  <si>
    <t>Normal</t>
  </si>
  <si>
    <t>Deleting</t>
  </si>
  <si>
    <t>Suspending</t>
  </si>
  <si>
    <t>Restoring</t>
  </si>
  <si>
    <t>Others</t>
  </si>
  <si>
    <t>Clien't App Is Not Up-To-Date</t>
  </si>
  <si>
    <t>Suspend All Clients</t>
  </si>
  <si>
    <t>Restore All Clients</t>
  </si>
  <si>
    <t>Delete All Clients</t>
  </si>
  <si>
    <t>Activate All %@</t>
  </si>
  <si>
    <t>Deactivate All %@</t>
  </si>
  <si>
    <t>Access Type</t>
  </si>
  <si>
    <t>User</t>
  </si>
  <si>
    <t>%@ User</t>
  </si>
  <si>
    <t>Trigger by Touching Lock</t>
  </si>
  <si>
    <t>Trigger by Entering Region</t>
  </si>
  <si>
    <t>Setup Lock Location</t>
  </si>
  <si>
    <t>Technician</t>
  </si>
  <si>
    <t>Download Firmware</t>
  </si>
  <si>
    <t>Transfer Firmware to Lock</t>
  </si>
  <si>
    <t>Step %d</t>
  </si>
  <si>
    <t>Step %d (optional)</t>
  </si>
  <si>
    <t>Previous</t>
  </si>
  <si>
    <t>Next</t>
  </si>
  <si>
    <t>Resend</t>
  </si>
  <si>
    <t>Sign Up</t>
  </si>
  <si>
    <t>Sign In</t>
  </si>
  <si>
    <t>Forgot Password</t>
  </si>
  <si>
    <t>Enable Password</t>
  </si>
  <si>
    <t>Please Input Validation Code</t>
  </si>
  <si>
    <t>Master Code</t>
  </si>
  <si>
    <t>Sub-Master Code</t>
  </si>
  <si>
    <t>Change %@</t>
  </si>
  <si>
    <t>Delete %@</t>
  </si>
  <si>
    <t>Inherited</t>
  </si>
  <si>
    <t>Suspended</t>
  </si>
  <si>
    <t>Restored</t>
  </si>
  <si>
    <t>All Deleted</t>
  </si>
  <si>
    <t>GuestCode Unlocking</t>
  </si>
  <si>
    <t>GuestCode Registered</t>
  </si>
  <si>
    <t>GuestCode Cleared</t>
  </si>
  <si>
    <t>GuestCode Prefix Set</t>
  </si>
  <si>
    <t>NetCode Unlocking</t>
  </si>
  <si>
    <t>Varicode Unlocking</t>
  </si>
  <si>
    <t>Updated</t>
  </si>
  <si>
    <t>App Is Not Up-To-Date</t>
  </si>
  <si>
    <t>Location Not Set</t>
  </si>
  <si>
    <t>Delete Lock</t>
  </si>
  <si>
    <t>Choose Known Client</t>
  </si>
  <si>
    <t>Exit</t>
  </si>
  <si>
    <t>Prefix</t>
  </si>
  <si>
    <t>Enable</t>
  </si>
  <si>
    <t>Administrator</t>
  </si>
  <si>
    <t>Access</t>
  </si>
  <si>
    <t>LED</t>
  </si>
  <si>
    <t>Wi-Fi AP Signal</t>
  </si>
  <si>
    <t>Gateway BLE Signal</t>
  </si>
  <si>
    <t>Gateway Model</t>
  </si>
  <si>
    <t>Gateway Firmware</t>
  </si>
  <si>
    <t>Gateway Code</t>
  </si>
  <si>
    <t>Gateway ID</t>
  </si>
  <si>
    <t>Gateway MAC</t>
  </si>
  <si>
    <t>Result</t>
  </si>
  <si>
    <t>Access Key</t>
  </si>
  <si>
    <t>Generate New Access Key</t>
  </si>
  <si>
    <t>Cancel Access Key</t>
  </si>
  <si>
    <t>REM1 Unlocking</t>
  </si>
  <si>
    <t>REM2 Alarm On</t>
  </si>
  <si>
    <t>REM2 Alarm Off</t>
  </si>
  <si>
    <t>Set Master Code</t>
  </si>
  <si>
    <t>Set Sub-Master</t>
  </si>
  <si>
    <t>How It Works</t>
  </si>
  <si>
    <t>Leave without Saving</t>
  </si>
  <si>
    <t>Seconds</t>
  </si>
  <si>
    <t>Gateway Management</t>
  </si>
  <si>
    <t>Setup New Gateway</t>
  </si>
  <si>
    <t>Use Existing Gateway</t>
  </si>
  <si>
    <t>Gateway Add Lock</t>
  </si>
  <si>
    <t>Release Gateway</t>
  </si>
  <si>
    <t>Gateway Name</t>
  </si>
  <si>
    <t>Gateway Setting</t>
  </si>
  <si>
    <t>Sync to Lock</t>
  </si>
  <si>
    <t>Transfering Firmware</t>
  </si>
  <si>
    <t>Skip Waiting for the Result</t>
  </si>
  <si>
    <t>Pairing Fail</t>
  </si>
  <si>
    <t>One-Tap Locking</t>
  </si>
  <si>
    <t>One-Button Locking</t>
  </si>
  <si>
    <t>Delete GC Prefix/User</t>
  </si>
  <si>
    <t>Delete Sub-Master</t>
  </si>
  <si>
    <t>No More Space</t>
  </si>
  <si>
    <t>Backing Up</t>
  </si>
  <si>
    <t>Signing Out</t>
  </si>
  <si>
    <t>Skip This Step</t>
  </si>
  <si>
    <t>Skip Backing Up</t>
  </si>
  <si>
    <t>WARNING</t>
  </si>
  <si>
    <t>Archiving Logs</t>
  </si>
  <si>
    <t>Powered by Electric Imp</t>
  </si>
  <si>
    <t>Lock Location</t>
  </si>
  <si>
    <t>Lock Not Found</t>
  </si>
  <si>
    <t>Location Not Found</t>
  </si>
  <si>
    <t>Leave</t>
  </si>
  <si>
    <t>Finding Your Location</t>
  </si>
  <si>
    <t>%@ is Unreachable</t>
  </si>
  <si>
    <t>Send Test Data Now</t>
  </si>
  <si>
    <t>Sending Test Data</t>
  </si>
  <si>
    <t>Invalid Key</t>
  </si>
  <si>
    <t>Others Unlocking</t>
  </si>
  <si>
    <t>Mechanical</t>
  </si>
  <si>
    <t>Remote Unlocking</t>
  </si>
  <si>
    <t>Remote Locking</t>
  </si>
  <si>
    <t>Door Jammed</t>
  </si>
  <si>
    <t>Keep Waiting</t>
  </si>
  <si>
    <t>Unlocking Failed (Low Battery)</t>
  </si>
  <si>
    <t>Locking Failed (Low Battery)</t>
  </si>
  <si>
    <t>Progress</t>
  </si>
  <si>
    <t>Updating Gateway</t>
  </si>
  <si>
    <t>Range Constraint</t>
  </si>
  <si>
    <t>Test Range</t>
  </si>
  <si>
    <t>In Range</t>
  </si>
  <si>
    <t>Excellent</t>
  </si>
  <si>
    <t>Good</t>
  </si>
  <si>
    <t>Poor</t>
  </si>
  <si>
    <t>No Signal</t>
  </si>
  <si>
    <t>Low Battery</t>
  </si>
  <si>
    <t>Please Enable Wi-Fi</t>
  </si>
  <si>
    <t>Please Enable Bluetooth</t>
  </si>
  <si>
    <t>Location Services</t>
  </si>
  <si>
    <t>Location Authorization</t>
  </si>
  <si>
    <t>Adding is Not Allowed</t>
  </si>
  <si>
    <t>Gateway Added</t>
  </si>
  <si>
    <t>Choose Known Card</t>
  </si>
  <si>
    <t>Card Name</t>
  </si>
  <si>
    <t>Incompatible Lock</t>
  </si>
  <si>
    <t>REM Behaviour</t>
  </si>
  <si>
    <t>Default (Remote Release)</t>
  </si>
  <si>
    <t>Sensor Mode</t>
  </si>
  <si>
    <t>Sensor + Alert</t>
  </si>
  <si>
    <t>Unlock + Lock Down</t>
  </si>
  <si>
    <t>Aborted</t>
  </si>
  <si>
    <t>Reset Power</t>
  </si>
  <si>
    <t>Power has been Reset</t>
  </si>
  <si>
    <t>Minutes</t>
  </si>
  <si>
    <t>Leashed !</t>
  </si>
  <si>
    <t>Sending Diagnosis Logs</t>
  </si>
  <si>
    <t>Passage Mode On</t>
  </si>
  <si>
    <t>Passage Mode Off</t>
  </si>
  <si>
    <t>Code-Free Mode On</t>
  </si>
  <si>
    <t>Code-Free Mode Off</t>
  </si>
  <si>
    <t>Open App Store</t>
  </si>
  <si>
    <t>Steps</t>
  </si>
  <si>
    <t/>
  </si>
  <si>
    <t>1. Make sure the network is available\n2. Click on \"Open App Store\"\n3. After the App Store is opened, click on \"Update\" button next to %@ and that's it! Please follow step 4~5 only if you don't see the button\n4. Click on \"Updates\" tab in App Store, it will refresh the App list\n5. Click on \"Update\" button next to %@ and that's it!</t>
  </si>
  <si>
    <t>Help us to improve the App</t>
  </si>
  <si>
    <t>We have noticed that the App was crashed. Would you like to help us improving the App by sending diagnosis logs to the server?</t>
  </si>
  <si>
    <t>The function is leashed for lock %@, please check with lock supplier to get full function control.</t>
  </si>
  <si>
    <t>Please follow the instructions below to start firmware updating:\n\n1. Remove the batteries from the lock\n2. Press any button 3 times \n3. Replace the batteries\n4. Press \"Power has been Reset\" in the App</t>
  </si>
  <si>
    <t>New App available</t>
  </si>
  <si>
    <t>The lock does not support adding known cards</t>
  </si>
  <si>
    <t>Please press the top-right button if you want to add a new card</t>
  </si>
  <si>
    <t>This gateway\'s maximun linked lock quantity is %d, and you can't add lock into this gateway any more.</t>
  </si>
  <si>
    <t>Auto unlocking (trigger by entring region) are enabled on some of your locks, please enable Wi-Fi to improve the accuracy of the location services.</t>
  </si>
  <si>
    <t>Bluetooth is required for some of the services of the App. Please enable it, otherwise the App may not be functioning properly.</t>
  </si>
  <si>
    <t>Auto unlocking (trigger by entring region) are enabled on some of your locks but the Location Services is disabled. Please enable it, otherwise the auto unlocking will not be triggered</t>
  </si>
  <si>
    <t>Auto unlocking (trigger by entring region) are enabled on some of your locks but the authorization of the Location Services is set to \"Never\". Please change it to \"Always\", otherwise the auto unlocking will not be triggered</t>
  </si>
  <si>
    <t>The server responded with an error, please try again later</t>
  </si>
  <si>
    <t>Please set a gateway name</t>
  </si>
  <si>
    <t>Please enter the name of the W-Fi</t>
  </si>
  <si>
    <t>There are some logs not received yet, please synchronize with the lock.</t>
  </si>
  <si>
    <t>The communication between the lock and the App is successfully established.</t>
  </si>
  <si>
    <t>The lock is unreachable through Internet connection, please check if the lock and the gateway are functioning properly.</t>
  </si>
  <si>
    <t>The phone is in range</t>
  </si>
  <si>
    <t>The phone is out of range</t>
  </si>
  <si>
    <t>failed last time</t>
  </si>
  <si>
    <t>The gateway is updated to the latest version</t>
  </si>
  <si>
    <t>There is a problem in the gateway updating process, please try again later.</t>
  </si>
  <si>
    <t>This may take a few minutes</t>
  </si>
  <si>
    <t>You can't restore your data through cloud if you don't check off the buackup function.</t>
  </si>
  <si>
    <t>click here</t>
  </si>
  <si>
    <t>REM1 unlocked</t>
  </si>
  <si>
    <t>REM2 alarm on</t>
  </si>
  <si>
    <t>REM2 alarm off</t>
  </si>
  <si>
    <t>Unlocking failed because of low battery</t>
  </si>
  <si>
    <t>Locking failed because of low battery</t>
  </si>
  <si>
    <t>Door jammed</t>
  </si>
  <si>
    <t>You have sent a remote command and the response is not back yet, please wait util it's done. (It will be expired in %d seconds)</t>
  </si>
  <si>
    <t>A remote command has already been sent through Internet and it cannot be cancelled</t>
  </si>
  <si>
    <t>Press confirm to do remote unlocking</t>
  </si>
  <si>
    <t>Press confirm to do remote locking</t>
  </si>
  <si>
    <t>The lock is jammed, please check your lock as soon as possible</t>
  </si>
  <si>
    <t>Please re-enter your key again. (It's better to copy and paste it)</t>
  </si>
  <si>
    <t>The test data is sent to your maker channel</t>
  </si>
  <si>
    <t>Please check if the %@ is functioning properly</t>
  </si>
  <si>
    <t>Please check if the lock is nearby and make sure it's functioning properly</t>
  </si>
  <si>
    <t>Your lock is not nearby so this page is in read only mode</t>
  </si>
  <si>
    <t>Click on it to unlock or lock the door</t>
  </si>
  <si>
    <t>Swipe it to the left to get more options</t>
  </si>
  <si>
    <t>Are you sure you want to skip backing up and sign out immediately?</t>
  </si>
  <si>
    <t>The lock has no more space to add a phone client</t>
  </si>
  <si>
    <t>%@ has a mechanical unlocking event</t>
  </si>
  <si>
    <t>Prepare adding lock</t>
  </si>
  <si>
    <t>The lock is connected to the Internet, and the gateway is under operatio</t>
  </si>
  <si>
    <t>The lock is communicating with the gateway</t>
  </si>
  <si>
    <t>Please press gateway's setup button. The lock will try to connect your Wi-Fi AP...</t>
  </si>
  <si>
    <t>Sync Wi-Fi parameters...</t>
  </si>
  <si>
    <t>Are you sure to delete the lock %@ from gateway %@?</t>
  </si>
  <si>
    <t>Are you sure you want to leave without saving changes?</t>
  </si>
  <si>
    <t>Generating new access key</t>
  </si>
  <si>
    <t>Cancelling access key</t>
  </si>
  <si>
    <t>New access key</t>
  </si>
  <si>
    <t>Your access key is now cancelled</t>
  </si>
  <si>
    <t>Acquiring gateway info...</t>
  </si>
  <si>
    <t>This account has sent too many requests, please try again later.</t>
  </si>
  <si>
    <t>The server is currently busy, please try again later.</t>
  </si>
  <si>
    <t>Unlocking %@</t>
  </si>
  <si>
    <t>Remote unlocking %@...</t>
  </si>
  <si>
    <t>Remote locking %@...</t>
  </si>
  <si>
    <t>%@ is successfully unlocked</t>
  </si>
  <si>
    <t>%@ is successfully locked</t>
  </si>
  <si>
    <t>Locking %@</t>
  </si>
  <si>
    <t>Please make the lock enter the setup mode</t>
  </si>
  <si>
    <t>This action cannot be undone, do you really want to delete the lock?</t>
  </si>
  <si>
    <t>Please setup the lock's location before leaving</t>
  </si>
  <si>
    <t>Updating data...</t>
  </si>
  <si>
    <t>Please wait...</t>
  </si>
  <si>
    <t>Your request has been sent</t>
  </si>
  <si>
    <t>The client will be added to the lock through Internet, or you can synchronize with the lock to add the client immediately</t>
  </si>
  <si>
    <t>Lock DIN:</t>
  </si>
  <si>
    <t>Lock Name:</t>
  </si>
  <si>
    <t>Please enter the DIN of the lock</t>
  </si>
  <si>
    <t>Please enter the validation code</t>
  </si>
  <si>
    <t>Please enter a name</t>
  </si>
  <si>
    <t>Please enter a lock name</t>
  </si>
  <si>
    <t>Please enter an email address</t>
  </si>
  <si>
    <t>Please enter an SSID</t>
  </si>
  <si>
    <t>The email format is not correct</t>
  </si>
  <si>
    <t>The name is too long, please make a shorter one.</t>
  </si>
  <si>
    <t>The message is too long, please make a shorter one.</t>
  </si>
  <si>
    <t>The SSID is too long, please make a shorter one.</t>
  </si>
  <si>
    <t>The password is too long, please make a shorter one.</t>
  </si>
  <si>
    <t>This email belongs to you, please try another one.</t>
  </si>
  <si>
    <t>No more locks for this client</t>
  </si>
  <si>
    <t>This lock is not synchronized for a long time, please synchronize first.</t>
  </si>
  <si>
    <t>This lock is not synchronized to the cloud yet, please enable your network connection.</t>
  </si>
  <si>
    <t>Are you sure you want to delete client \"%@\"?</t>
  </si>
  <si>
    <t>Please check your network status</t>
  </si>
  <si>
    <t>Pairing in progress, please wait...</t>
  </si>
  <si>
    <t>The firmware is transferred to the lock and it will take a few minutes for the lock to update to the latest version. Please wait...</t>
  </si>
  <si>
    <t>The validation code has been sent to your email box.</t>
  </si>
  <si>
    <t>All data are synchronized</t>
  </si>
  <si>
    <t>You can press the top-right button to add a lock, or get a key from your friends.</t>
  </si>
  <si>
    <t>You can add clients if you are an administrator of a lock.</t>
  </si>
  <si>
    <t>All important notifications will be put here</t>
  </si>
  <si>
    <t>This client is not registered yet</t>
  </si>
  <si>
    <t>Are you sure you want to clear all notifications?</t>
  </si>
  <si>
    <t>Are you sure you want to mark all notifications as read?</t>
  </si>
  <si>
    <t>This notification is expired</t>
  </si>
  <si>
    <t>Pairing is succeeded and all data are synchronized</t>
  </si>
  <si>
    <t>New clients</t>
  </si>
  <si>
    <t>Updated clients</t>
  </si>
  <si>
    <t>Please follow the instructions and try again.</t>
  </si>
  <si>
    <t>Setting up the lock to add client</t>
  </si>
  <si>
    <t>Your account has been disabled because you have signed in on another phone.</t>
  </si>
  <si>
    <t>Your account has been disabled because you have re-registered on another phone.</t>
  </si>
  <si>
    <t>This client is already marked as deleting</t>
  </si>
  <si>
    <t>You have to synchronize with the lock to delete card or code clients.</t>
  </si>
  <si>
    <t>Choose a client type</t>
  </si>
  <si>
    <t>The %@ length should be %d ~ %d</t>
  </si>
  <si>
    <t>The code should only contains digit %d ~ %d</t>
  </si>
  <si>
    <t>The two %@s are not match</t>
  </si>
  <si>
    <t>Please synchronize with the lock to complete the process</t>
  </si>
  <si>
    <t>This email belongs to an existing account. All data including lock permissions in your last phone will be cleared after validation. And you will NOT be able to restore data in other phones including this one. Are you sure you want to continue?</t>
  </si>
  <si>
    <t>This email belongs to a password enabled account, please sign in with it.</t>
  </si>
  <si>
    <t>The password of your account is not enabled, please enable it with the original phone or sign up again.</t>
  </si>
  <si>
    <t>The account does not exist</t>
  </si>
  <si>
    <t>Wrong password</t>
  </si>
  <si>
    <t>The validation code is incorrect</t>
  </si>
  <si>
    <t>The validation code is expired</t>
  </si>
  <si>
    <t>The validation code does not exist</t>
  </si>
  <si>
    <t>All data are uploaded to the cloud server</t>
  </si>
  <si>
    <t>Are you sure you want to sign out?</t>
  </si>
  <si>
    <t>Current Password</t>
  </si>
  <si>
    <t>Password (6 to 20 characters)</t>
  </si>
  <si>
    <t>Re-confirm Password</t>
  </si>
  <si>
    <t>%@ (length: %@)</t>
  </si>
  <si>
    <t>Re-confirm %@</t>
  </si>
  <si>
    <t>The new password is set successfully</t>
  </si>
  <si>
    <t>Please set password first before enabling backup</t>
  </si>
  <si>
    <t>The password will be sent to your email box in a few minutes</t>
  </si>
  <si>
    <t>The Gateway has already been setup, are you sure you want to setup again?</t>
  </si>
  <si>
    <t>Your current timezone is not supported</t>
  </si>
  <si>
    <t>The battery level is currently low, please replace the old batteries with new ones.</t>
  </si>
  <si>
    <t>%@ can't be added to this lock. %@</t>
  </si>
  <si>
    <t>(Allowed digits: %d~%d, length: %d~%d)</t>
  </si>
  <si>
    <t>The client is re-registered on another phone and the access right is now obsolete.</t>
  </si>
  <si>
    <t>%@ (code=%d)</t>
  </si>
  <si>
    <t>The \"%@\" feature of the lock is disabled, please enable it and synchronize with the lock before adding more clients.</t>
  </si>
  <si>
    <t>Once the %@ mode is changed, all the existing %@ are expired, are you sure to continue?</t>
  </si>
  <si>
    <t>Generating %@...</t>
  </si>
  <si>
    <t>Generated %@: %@</t>
  </si>
  <si>
    <t>The %@ is %@.\n\n%@</t>
  </si>
  <si>
    <t>You can't restore your data through cloud if you don't check off the backup function</t>
  </si>
  <si>
    <t>If you don't check off password, this account can be signed up by anyone if he/she can access your email, and you can't use the backup function either.</t>
  </si>
  <si>
    <t>Welcome %@!</t>
  </si>
  <si>
    <t>Welcome %@!\nYour database is re-initialized because you have no cloud backup or local backup.</t>
  </si>
  <si>
    <t>Please fill in all fields</t>
  </si>
  <si>
    <t>second</t>
  </si>
  <si>
    <t>Are you sure?</t>
  </si>
  <si>
    <t>Please select at least one day</t>
  </si>
  <si>
    <t>Copy \"%@\" and paste here</t>
  </si>
  <si>
    <t>allows you to connect</t>
  </si>
  <si>
    <t>to your personal DIY projects.</t>
  </si>
  <si>
    <t>You can enter your secret key here and we'll notify you when the following events happen.</t>
  </si>
  <si>
    <t>Each time when you unlocking the door, we'll notify you on the maker channel with \"Lock Name (value 1)\" and \"Time (value 2)\".</t>
  </si>
  <si>
    <t>Each time when your lock has an unauthorized unlocking attempt, we'll notify you on the maker channel with \"Lock Name (value 1)\", \"Time (value 2)\", and a \"Client Name (value 3)\" if the lock can recognize it.</t>
  </si>
  <si>
    <t>Each time when someone other than you unlocking the door, we'll notify you on the maker channel with \"Lock Name (value 1)\", \"Time (value 2)\", and a \"Client Name (value 3)\".</t>
  </si>
  <si>
    <t>Please enter your secret key first.</t>
  </si>
  <si>
    <t>Please select an action</t>
  </si>
  <si>
    <t>The client's currently installed App is not up-to-date, he/she must update the App to the latest version before receiving your key.</t>
  </si>
  <si>
    <t>%d activated</t>
  </si>
  <si>
    <t>Please synchronize with the lock before deleting the client</t>
  </si>
  <si>
    <t>Enter some messages...</t>
  </si>
  <si>
    <t>Enter nickname here</t>
  </si>
  <si>
    <t>Your key is suspended, please contact your administrator</t>
  </si>
  <si>
    <t>You are currently changing the GuestCode prefix, please synchronize with the lock first.</t>
  </si>
  <si>
    <t>You are currently changing the master code, please synchronize with the lock first.</t>
  </si>
  <si>
    <t>You are currently changing the sub-master code, please synchronize with the lock first.</t>
  </si>
  <si>
    <t>You are currently deleting the sub-master code, please synchronize with the lock first.</t>
  </si>
  <si>
    <t>You are currently deleting a %@, please synchronize with the lock first.</t>
  </si>
  <si>
    <t>You are currently deleting the GuestCode prefix and user, please synchronize with the lock first.</t>
  </si>
  <si>
    <t>You are currently deleting the GuestCode user, please synchronize with the lock first.</t>
  </si>
  <si>
    <t>You are currently cancelling the emergency open state, please synchronize with the lock first.</t>
  </si>
  <si>
    <t>Setup lock</t>
  </si>
  <si>
    <t>Use client's card to tap the lock</t>
  </si>
  <si>
    <t>Sync client's info</t>
  </si>
  <si>
    <t>Validation code sent to:</t>
  </si>
  <si>
    <t>Updating %@</t>
  </si>
  <si>
    <t>Please update your App to the latest version</t>
  </si>
  <si>
    <t>URM: Unlocking acceptable forever if validated within the duration</t>
  </si>
  <si>
    <t>ACC: Unlocking acceptable within the duration if validated within 24 hours</t>
  </si>
  <si>
    <t>Miscellaneous error</t>
  </si>
  <si>
    <t>Use Recommended Settings</t>
  </si>
  <si>
    <t>Not yet</t>
  </si>
  <si>
    <t>The App should stay in the foreground for better performance</t>
  </si>
  <si>
    <t>The lock has been updated to the latest version</t>
  </si>
  <si>
    <t>The lock is not updated to the latest version</t>
  </si>
  <si>
    <t>Please synchronize with the lock later</t>
  </si>
  <si>
    <t>The gateway is currently updating firmware, please wait until it's done.</t>
  </si>
  <si>
    <t>The lock is not respondin</t>
  </si>
  <si>
    <t>Suggest to set a range constraint that is longer enough to do auto unlocking but shorter enough to prevent unintentional unlocking. Try a few different settings, and test them at different locations around the lock.</t>
  </si>
  <si>
    <t>Auto unlocking is triggered on the lock (%@) but your phone is out of range</t>
  </si>
  <si>
    <t>Sensor Alert (S/O) (REM %d)</t>
  </si>
  <si>
    <t>The lock's firmware is already the newest one</t>
  </si>
  <si>
    <t>Got a new key (%@)</t>
  </si>
  <si>
    <t>Key is updated (%@)</t>
  </si>
  <si>
    <t>Key is suspended (%@)</t>
  </si>
  <si>
    <t>Key is restored (%@)</t>
  </si>
  <si>
    <t>Key is deleted (%@)</t>
  </si>
  <si>
    <t>%@ is added (%@)</t>
  </si>
  <si>
    <t>%@ has rejected your key (%@)</t>
  </si>
  <si>
    <t>%@ is updated (%@)</t>
  </si>
  <si>
    <t>%@ is suspended (%@)</t>
  </si>
  <si>
    <t>%@ is restored (%@)</t>
  </si>
  <si>
    <t>%@ is deleted (%@)</t>
  </si>
  <si>
    <t>%@'s account is disabled</t>
  </si>
  <si>
    <t>%@ can't be added to %@</t>
  </si>
  <si>
    <t>%@ unlocked %@</t>
  </si>
  <si>
    <t>%@ has an access denied event</t>
  </si>
  <si>
    <t>%@ has denied %@ temporarily</t>
  </si>
  <si>
    <t>Lock is paired by others (%@)</t>
  </si>
  <si>
    <t>Gateway is paired by others (%@)</t>
  </si>
  <si>
    <t>New firmware available (%@)</t>
  </si>
  <si>
    <t>New gateway firmware available (%@)</t>
  </si>
  <si>
    <t>Gateway updating result (%@)</t>
  </si>
  <si>
    <t>Low battery (%@)</t>
  </si>
  <si>
    <t>You are denounced (%@)</t>
  </si>
  <si>
    <t>Auto unlocking (%@)</t>
  </si>
  <si>
    <t>Auto unlocking %@ (%@)</t>
  </si>
  <si>
    <t>Gateway is paired successfully (%@)</t>
  </si>
  <si>
    <t>%@ is added to %@</t>
  </si>
  <si>
    <t>%@ is released from %@</t>
  </si>
  <si>
    <t>New master code set (%@)</t>
  </si>
  <si>
    <t>New sub-master code set (%@)</t>
  </si>
  <si>
    <t>Sub-master code is deleted (%@)</t>
  </si>
  <si>
    <t>Unknown error</t>
  </si>
  <si>
    <t>Communication error</t>
  </si>
  <si>
    <t>Bluetooth is disabled, please turn it on and try again</t>
  </si>
  <si>
    <t>Bluetooth is currently busy</t>
  </si>
  <si>
    <t>Data format incorrect</t>
  </si>
  <si>
    <t>The lock is currently busy</t>
  </si>
  <si>
    <t>Timed out</t>
  </si>
  <si>
    <t>The lock is disconnected</t>
  </si>
  <si>
    <t>The lock is not compatible, please update your App to the latest version</t>
  </si>
  <si>
    <t>The lock is out of range</t>
  </si>
  <si>
    <t>This lock is not valid</t>
  </si>
  <si>
    <t>Your access right is not valid right now</t>
  </si>
  <si>
    <t>The lock is in setup mode</t>
  </si>
  <si>
    <t>The lock is in add-card mode</t>
  </si>
  <si>
    <t>The lock is in channel mode</t>
  </si>
  <si>
    <t>The lock is not in setup mode.</t>
  </si>
  <si>
    <t>The lock's handle position is not correct</t>
  </si>
  <si>
    <t>The lock is already unlocked</t>
  </si>
  <si>
    <t>The DIN is not correct</t>
  </si>
  <si>
    <t>The lock has no more space to add this type of client</t>
  </si>
  <si>
    <t>The request is expired.</t>
  </si>
  <si>
    <t>The client's code length is incorrect</t>
  </si>
  <si>
    <t>The client's ID is the same as another one</t>
  </si>
  <si>
    <t>Communication issue</t>
  </si>
  <si>
    <t>The battery is too low, please replace it and try again</t>
  </si>
  <si>
    <t>The firmware format is incorrect</t>
  </si>
  <si>
    <t>Unidentified access righ</t>
  </si>
  <si>
    <t>The client can access from %@ to %@</t>
  </si>
  <si>
    <t>.</t>
  </si>
  <si>
    <t>You can unlock the door from %@ to %@.</t>
  </si>
  <si>
    <t>You can unlock the door from %@ to %@, with only one access count.</t>
  </si>
  <si>
    <t>Please check-in (unlock the door) from %@ to %@, then you'll have full access to the lock.</t>
  </si>
  <si>
    <t>Please check-in (unlock the door) from %@ to %@, then you'll have full access to the lock until %@.</t>
  </si>
  <si>
    <t>The Location Services is disabled, please turn it on and try again.</t>
  </si>
  <si>
    <t>The location authorization is set to \"Never\", please set it to \"Always\" in the Location Services setting page.</t>
  </si>
  <si>
    <t>The location cannot be not found, please try again later</t>
  </si>
  <si>
    <t>Enabling this feature may unlock the door if the face of the lock is touched and the phone is within the range of the Bluetooth setting even if the phone is inside the door.</t>
  </si>
  <si>
    <t>Auto unlocking will be triggered after you are away for a certain range and return again.</t>
  </si>
  <si>
    <t>The SSID or password is wrong</t>
  </si>
  <si>
    <t xml:space="preserve">The SSID is set but the lock is unable to connect to the Internet. Please check your Wi-Fi AP status and settings, or try to set another SSID. </t>
  </si>
  <si>
    <t>The lock is connectd to the Internet but there is an error in the cloud server, please try again later. (code: 0x%@)</t>
  </si>
  <si>
    <t>The gateway is found but there is an error in the pairing process, please try again later</t>
  </si>
  <si>
    <t>There is an error in adding the lock, please try again later</t>
  </si>
  <si>
    <t>Please check if the gateway device is nearby, and if the setup button on the gateway is pressed and released</t>
  </si>
  <si>
    <t>Please check if the gateway device is nearby</t>
  </si>
  <si>
    <t>%@ %@</t>
  </si>
  <si>
    <t>%@ Unlocking</t>
  </si>
  <si>
    <t>%@ Blocked</t>
  </si>
  <si>
    <t>Block %@</t>
  </si>
  <si>
    <t>Sensor Alert (S/C) (REM %d)</t>
  </si>
  <si>
    <t>Abort</t>
  </si>
  <si>
    <t>Diagnosis Logs</t>
  </si>
  <si>
    <t>Require Updating Firmware</t>
  </si>
  <si>
    <t>Warning!</t>
  </si>
  <si>
    <t>Backup is Required</t>
  </si>
  <si>
    <t>%@ has blocked a %@</t>
  </si>
  <si>
    <t>Help us improve the product by sending the diagnosis logs</t>
  </si>
  <si>
    <t>Please update the lock's firmware to the newest version, then you can add more cards</t>
  </si>
  <si>
    <t>The validation code you have entered is incorrect</t>
  </si>
  <si>
    <t>The code you have entered is already registered to this lock</t>
  </si>
  <si>
    <t>This lock has not yet connected to the cloud, please check your internet connection and try again.</t>
  </si>
  <si>
    <t>You cannot restore your data from the cloud if you uncheck the backup function</t>
  </si>
  <si>
    <t>Your synchronization is now complete and your data has been backed up to the server</t>
  </si>
  <si>
    <t>Generating a new access key will invalidate the existing one, are you sure?</t>
  </si>
  <si>
    <t>Please enable \"Backup on Cloud\" first before managing your access key</t>
  </si>
  <si>
    <t>Retry</t>
  </si>
  <si>
    <t>Access Granted</t>
  </si>
  <si>
    <t>Welcome!</t>
  </si>
  <si>
    <t>There is a communication issue between the Phone and the Lock. Please check if NFC sensing positions of the Phone and the Lock are aligned correctly, and if the phone removes away too early. After confirming the information, please try again.</t>
  </si>
  <si>
    <t>Fail: Too Many</t>
  </si>
  <si>
    <t>By Period</t>
  </si>
  <si>
    <t>Start</t>
  </si>
  <si>
    <t>End</t>
  </si>
  <si>
    <t>Year</t>
  </si>
  <si>
    <t>Week</t>
  </si>
  <si>
    <t>Days of Month</t>
  </si>
  <si>
    <t>A newer version%s of App is available; please downlad it and update your App.</t>
  </si>
  <si>
    <t>Cloud Deleted</t>
  </si>
  <si>
    <t>Bluetooth not supported.</t>
  </si>
  <si>
    <t>Some smart devices are not compatible with this feature. If you find the app doesn\'t work properly after turning on this feature, please turn it off.</t>
  </si>
  <si>
    <t>You have signed out successfully.</t>
  </si>
  <si>
    <t>Data is failed to downlad. Please check again.</t>
  </si>
  <si>
    <t>Your phone doesn\'t support BLE. This App can\'t perform without BLE hardware.</t>
  </si>
  <si>
    <t>No NFC support</t>
  </si>
  <si>
    <t>This version doesn\'t support NFC function</t>
  </si>
  <si>
    <t>The account is under operation in Server, please wait for 5 minutes.</t>
  </si>
  <si>
    <t>Under downloading...</t>
  </si>
  <si>
    <t>Wifi is not stable, please check the Wifi status again</t>
  </si>
  <si>
    <t>A newer version of App is available; please update it from GooglePlay Store.</t>
  </si>
  <si>
    <t>Go to GooglePlay Store</t>
  </si>
  <si>
    <t>Your are no longer a valid user of this lock</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</si>
  <si>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"Tran_access_denied_content_1"</t>
    </r>
    <r>
      <rPr>
        <sz val="10.5"/>
        <color rgb="FF000000"/>
        <rFont val="細明體"/>
        <family val="3"/>
        <charset val="136"/>
      </rPr>
      <t>&gt;Your are no longer a valid user of this lock&lt;/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</si>
  <si>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"Tran_operation_issue_content_1"</t>
    </r>
    <r>
      <rPr>
        <sz val="10.5"/>
        <color rgb="FF000000"/>
        <rFont val="細明體"/>
        <family val="3"/>
        <charset val="136"/>
      </rPr>
      <t>&gt;There is a communication issue between the Phone and the Lock. Please check if NFC sensing positions of the Phone and the Lock are aligned correctly, and if the phone removes away too early. After confirming the information, please try again.&lt;/</t>
    </r>
    <r>
      <rPr>
        <b/>
        <sz val="10.5"/>
        <color rgb="FF000080"/>
        <rFont val="細明體"/>
        <family val="3"/>
        <charset val="136"/>
      </rPr>
      <t>string</t>
    </r>
    <r>
      <rPr>
        <sz val="10.5"/>
        <color rgb="FF000000"/>
        <rFont val="細明體"/>
        <family val="3"/>
        <charset val="136"/>
      </rPr>
      <t>&gt;</t>
    </r>
    <phoneticPr fontId="6" type="noConversion"/>
  </si>
  <si>
    <t>You are denounced</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</si>
  <si>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"Tran_notClient_anymore_title"</t>
    </r>
    <r>
      <rPr>
        <sz val="10.5"/>
        <color rgb="FF000000"/>
        <rFont val="細明體"/>
        <family val="3"/>
        <charset val="136"/>
      </rPr>
      <t>&gt;You are denounced&lt;/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</si>
  <si>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"Tran_WrongDIN_title"</t>
    </r>
    <r>
      <rPr>
        <sz val="10.5"/>
        <color rgb="FF000000"/>
        <rFont val="細明體"/>
        <family val="3"/>
        <charset val="136"/>
      </rPr>
      <t>&gt;Pairing Fail&lt;/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</si>
  <si>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"Tran_WrongDIN_cont1"</t>
    </r>
    <r>
      <rPr>
        <sz val="10.5"/>
        <color rgb="FF000000"/>
        <rFont val="細明體"/>
        <family val="3"/>
        <charset val="136"/>
      </rPr>
      <t>&gt;The DIN is not correct&lt;/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</si>
  <si>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"UI_JoinTime"</t>
    </r>
    <r>
      <rPr>
        <sz val="10.5"/>
        <color rgb="FF000000"/>
        <rFont val="細明體"/>
        <family val="3"/>
        <charset val="136"/>
      </rPr>
      <t>&gt;Join Time&lt;/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</si>
  <si>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"UI_fw_update_btn"</t>
    </r>
    <r>
      <rPr>
        <sz val="10.5"/>
        <color rgb="FF000000"/>
        <rFont val="細明體"/>
        <family val="3"/>
        <charset val="136"/>
      </rPr>
      <t>&gt;Transfer Firmware to Lock&lt;/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</si>
  <si>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"Lockdown"</t>
    </r>
    <r>
      <rPr>
        <sz val="10.5"/>
        <color rgb="FF000000"/>
        <rFont val="細明體"/>
        <family val="3"/>
        <charset val="136"/>
      </rPr>
      <t>&gt;Lock Down&lt;/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</si>
  <si>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"Param_access_title"</t>
    </r>
    <r>
      <rPr>
        <sz val="10.5"/>
        <color rgb="FF000000"/>
        <rFont val="細明體"/>
        <family val="3"/>
        <charset val="136"/>
      </rPr>
      <t>&gt;Access:&lt;/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</si>
  <si>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"Tran_UI_General_Confirm"</t>
    </r>
    <r>
      <rPr>
        <sz val="10.5"/>
        <color rgb="FF000000"/>
        <rFont val="細明體"/>
        <family val="3"/>
        <charset val="136"/>
      </rPr>
      <t>&gt;Confirm&lt;/</t>
    </r>
    <r>
      <rPr>
        <b/>
        <sz val="10.5"/>
        <color rgb="FF000080"/>
        <rFont val="細明體"/>
        <family val="3"/>
        <charset val="136"/>
      </rPr>
      <t>string</t>
    </r>
    <r>
      <rPr>
        <sz val="10.5"/>
        <color rgb="FF000000"/>
        <rFont val="細明體"/>
        <family val="3"/>
        <charset val="136"/>
      </rPr>
      <t>&gt;</t>
    </r>
    <phoneticPr fontId="6" type="noConversion"/>
  </si>
  <si>
    <t>The \"%@\" settings of the lock is changed, please synchronize with the lock before adding more clients</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</si>
  <si>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"Tran_log_Mechanical_Unlock"</t>
    </r>
    <r>
      <rPr>
        <sz val="10.5"/>
        <color rgb="FF000000"/>
        <rFont val="細明體"/>
        <family val="3"/>
        <charset val="136"/>
      </rPr>
      <t>&gt;Mechanical Unlocking&lt;/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</si>
  <si>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"Tran_log_Mechanical_lock"</t>
    </r>
    <r>
      <rPr>
        <sz val="10.5"/>
        <color rgb="FF000000"/>
        <rFont val="細明體"/>
        <family val="3"/>
        <charset val="136"/>
      </rPr>
      <t>&gt;Mechanical Locking&lt;/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</si>
  <si>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"Tran_DeleteLock_cont1"</t>
    </r>
    <r>
      <rPr>
        <sz val="10.5"/>
        <color rgb="FF000000"/>
        <rFont val="細明體"/>
        <family val="3"/>
        <charset val="136"/>
      </rPr>
      <t>&gt;Are you sure?&lt;/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</si>
  <si>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"PrivacyPolicy"</t>
    </r>
    <r>
      <rPr>
        <sz val="10.5"/>
        <color rgb="FF000000"/>
        <rFont val="細明體"/>
        <family val="3"/>
        <charset val="136"/>
      </rPr>
      <t>&gt;Privacy Agreement&lt;/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</si>
  <si>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"OpenSourceLicenses"</t>
    </r>
    <r>
      <rPr>
        <sz val="10.5"/>
        <color rgb="FF000000"/>
        <rFont val="細明體"/>
        <family val="3"/>
        <charset val="136"/>
      </rPr>
      <t>&gt;Open Source Licenses&lt;/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</si>
  <si>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"TermService"</t>
    </r>
    <r>
      <rPr>
        <sz val="10.5"/>
        <color rgb="FF000000"/>
        <rFont val="細明體"/>
        <family val="3"/>
        <charset val="136"/>
      </rPr>
      <t>&gt;Terms of Service&lt;/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</si>
  <si>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"please_wait"</t>
    </r>
    <r>
      <rPr>
        <sz val="10.5"/>
        <color rgb="FF000000"/>
        <rFont val="細明體"/>
        <family val="3"/>
        <charset val="136"/>
      </rPr>
      <t>&gt;Please wait...&lt;/</t>
    </r>
    <r>
      <rPr>
        <b/>
        <sz val="10.5"/>
        <color rgb="FF000080"/>
        <rFont val="細明體"/>
        <family val="3"/>
        <charset val="136"/>
      </rPr>
      <t>string</t>
    </r>
    <r>
      <rPr>
        <sz val="10.5"/>
        <color rgb="FF000000"/>
        <rFont val="細明體"/>
        <family val="3"/>
        <charset val="136"/>
      </rPr>
      <t>&gt;</t>
    </r>
    <phoneticPr fontId="6" type="noConversion"/>
  </si>
  <si>
    <t>"connection_failed" = "Connection Failed";</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</si>
  <si>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"connection_failed"</t>
    </r>
    <r>
      <rPr>
        <sz val="10.5"/>
        <color rgb="FF000000"/>
        <rFont val="細明體"/>
        <family val="3"/>
        <charset val="136"/>
      </rPr>
      <t>&gt;Connection Failed&lt;/</t>
    </r>
    <r>
      <rPr>
        <b/>
        <sz val="10.5"/>
        <color rgb="FF000080"/>
        <rFont val="細明體"/>
        <family val="3"/>
        <charset val="136"/>
      </rPr>
      <t>string</t>
    </r>
    <r>
      <rPr>
        <sz val="10.5"/>
        <color rgb="FF000000"/>
        <rFont val="細明體"/>
        <family val="3"/>
        <charset val="136"/>
      </rPr>
      <t>&gt;</t>
    </r>
    <phoneticPr fontId="6" type="noConversion"/>
  </si>
  <si>
    <t>"check_network_status" = "Please check your network status";</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</si>
  <si>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"check_network_availability"</t>
    </r>
    <r>
      <rPr>
        <sz val="10.5"/>
        <color rgb="FF000000"/>
        <rFont val="細明體"/>
        <family val="3"/>
        <charset val="136"/>
      </rPr>
      <t>&gt;Please check your network status&lt;/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</si>
  <si>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"try_again"</t>
    </r>
    <r>
      <rPr>
        <sz val="10.5"/>
        <color rgb="FF000000"/>
        <rFont val="細明體"/>
        <family val="3"/>
        <charset val="136"/>
      </rPr>
      <t>&gt;Please try again later&lt;/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</si>
  <si>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"never_repeat"</t>
    </r>
    <r>
      <rPr>
        <sz val="10.5"/>
        <color rgb="FF000000"/>
        <rFont val="細明體"/>
        <family val="3"/>
        <charset val="136"/>
      </rPr>
      <t>&gt;Never&lt;/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</si>
  <si>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"dash"</t>
    </r>
    <r>
      <rPr>
        <sz val="10.5"/>
        <color rgb="FF000000"/>
        <rFont val="細明體"/>
        <family val="3"/>
        <charset val="136"/>
      </rPr>
      <t>&gt;-&lt;/</t>
    </r>
    <r>
      <rPr>
        <b/>
        <sz val="10.5"/>
        <color rgb="FF000080"/>
        <rFont val="細明體"/>
        <family val="3"/>
        <charset val="136"/>
      </rPr>
      <t>string</t>
    </r>
    <r>
      <rPr>
        <sz val="10.5"/>
        <color rgb="FF000000"/>
        <rFont val="細明體"/>
        <family val="3"/>
        <charset val="136"/>
      </rPr>
      <t>&gt;</t>
    </r>
    <phoneticPr fontId="6" type="noConversion"/>
  </si>
  <si>
    <t>"daily" = "Daily";</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</si>
  <si>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"daily"</t>
    </r>
    <r>
      <rPr>
        <sz val="10.5"/>
        <color rgb="FF000000"/>
        <rFont val="細明體"/>
        <family val="3"/>
        <charset val="136"/>
      </rPr>
      <t>&gt;Daily&lt;/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</si>
  <si>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"weekly"</t>
    </r>
    <r>
      <rPr>
        <sz val="10.5"/>
        <color rgb="FF000000"/>
        <rFont val="細明體"/>
        <family val="3"/>
        <charset val="136"/>
      </rPr>
      <t>&gt;Weekly&lt;/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</si>
  <si>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"monthly"</t>
    </r>
    <r>
      <rPr>
        <sz val="10.5"/>
        <color rgb="FF000000"/>
        <rFont val="細明體"/>
        <family val="3"/>
        <charset val="136"/>
      </rPr>
      <t>&gt;Monthly&lt;/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</si>
  <si>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"SyncOnly_cont"</t>
    </r>
    <r>
      <rPr>
        <sz val="10.5"/>
        <color rgb="FF000000"/>
        <rFont val="細明體"/>
        <family val="3"/>
        <charset val="136"/>
      </rPr>
      <t>&gt;Please wait...&lt;/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</si>
  <si>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"by_period"</t>
    </r>
    <r>
      <rPr>
        <sz val="10.5"/>
        <color rgb="FF000000"/>
        <rFont val="細明體"/>
        <family val="3"/>
        <charset val="136"/>
      </rPr>
      <t>&gt;By Period&lt;/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</si>
  <si>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"start"</t>
    </r>
    <r>
      <rPr>
        <sz val="10.5"/>
        <color rgb="FF000000"/>
        <rFont val="細明體"/>
        <family val="3"/>
        <charset val="136"/>
      </rPr>
      <t>&gt;Start&lt;/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</si>
  <si>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"year"</t>
    </r>
    <r>
      <rPr>
        <sz val="10.5"/>
        <color rgb="FF000000"/>
        <rFont val="細明體"/>
        <family val="3"/>
        <charset val="136"/>
      </rPr>
      <t>&gt;Year&lt;/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</si>
  <si>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"days_of_month"</t>
    </r>
    <r>
      <rPr>
        <sz val="10.5"/>
        <color rgb="FF000000"/>
        <rFont val="細明體"/>
        <family val="3"/>
        <charset val="136"/>
      </rPr>
      <t>&gt;Days of Month&lt;/</t>
    </r>
    <r>
      <rPr>
        <b/>
        <sz val="10.5"/>
        <color rgb="FF000080"/>
        <rFont val="細明體"/>
        <family val="3"/>
        <charset val="136"/>
      </rPr>
      <t>string</t>
    </r>
    <r>
      <rPr>
        <sz val="10.5"/>
        <color rgb="FF000000"/>
        <rFont val="細明體"/>
        <family val="3"/>
        <charset val="136"/>
      </rPr>
      <t>&gt;</t>
    </r>
    <phoneticPr fontId="6" type="noConversion"/>
  </si>
  <si>
    <r>
      <t xml:space="preserve">    </t>
    </r>
    <r>
      <rPr>
        <sz val="10.5"/>
        <color rgb="FF000000"/>
        <rFont val="細明體"/>
        <family val="3"/>
        <charset val="136"/>
      </rPr>
      <t>&lt;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"netcode_std_alltime"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&gt;You can unlock the door from %s to %s.&lt;/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</si>
  <si>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"lock_reclaimed_by_others"</t>
    </r>
    <r>
      <rPr>
        <sz val="10.5"/>
        <color rgb="FF000000"/>
        <rFont val="細明體"/>
        <family val="3"/>
        <charset val="136"/>
      </rPr>
      <t>&gt;Lock is Paired by Others&lt;/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</si>
  <si>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"key_restored"</t>
    </r>
    <r>
      <rPr>
        <sz val="10.5"/>
        <color rgb="FF000000"/>
        <rFont val="細明體"/>
        <family val="3"/>
        <charset val="136"/>
      </rPr>
      <t>&gt;is restored&lt;/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</si>
  <si>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"client_key_rejected"</t>
    </r>
    <r>
      <rPr>
        <sz val="10.5"/>
        <color rgb="FF000000"/>
        <rFont val="細明體"/>
        <family val="3"/>
        <charset val="136"/>
      </rPr>
      <t>&gt;Client has rejected your key&lt;/</t>
    </r>
    <r>
      <rPr>
        <b/>
        <sz val="10.5"/>
        <color rgb="FF000080"/>
        <rFont val="細明體"/>
        <family val="3"/>
        <charset val="136"/>
      </rPr>
      <t>string</t>
    </r>
    <r>
      <rPr>
        <sz val="10.5"/>
        <color rgb="FF000000"/>
        <rFont val="細明體"/>
        <family val="3"/>
        <charset val="136"/>
      </rPr>
      <t>&gt;</t>
    </r>
    <phoneticPr fontId="6" type="noConversion"/>
  </si>
  <si>
    <t>"validation_code_sent" = "The validation code has been sent to your email box.";</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</si>
  <si>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"validation_code_resend"</t>
    </r>
    <r>
      <rPr>
        <sz val="10.5"/>
        <color rgb="FF000000"/>
        <rFont val="細明體"/>
        <family val="3"/>
        <charset val="136"/>
      </rPr>
      <t>&gt;The validation code has been sent to your email box.&lt;/</t>
    </r>
    <r>
      <rPr>
        <b/>
        <sz val="10.5"/>
        <color rgb="FF000080"/>
        <rFont val="細明體"/>
        <family val="3"/>
        <charset val="136"/>
      </rPr>
      <t>string</t>
    </r>
    <r>
      <rPr>
        <sz val="10.5"/>
        <color rgb="FF000000"/>
        <rFont val="細明體"/>
        <family val="3"/>
        <charset val="136"/>
      </rPr>
      <t>&gt;</t>
    </r>
    <phoneticPr fontId="6" type="noConversion"/>
  </si>
  <si>
    <t>"all_read_details" = "Are you sure you want to mark all notifications as read?";</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</si>
  <si>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"mark_all_content"</t>
    </r>
    <r>
      <rPr>
        <sz val="10.5"/>
        <color rgb="FF000000"/>
        <rFont val="細明體"/>
        <family val="3"/>
        <charset val="136"/>
      </rPr>
      <t>&gt;Are you sure you want to mark all notifications as read?&lt;/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</si>
  <si>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"DiagnosisLog_Warn_IsBackup_cont"</t>
    </r>
    <r>
      <rPr>
        <sz val="10.5"/>
        <color rgb="FF000000"/>
        <rFont val="細明體"/>
        <family val="3"/>
        <charset val="136"/>
      </rPr>
      <t>&gt;Help us improve the product by sending the diagnosis logs&lt;/</t>
    </r>
    <r>
      <rPr>
        <b/>
        <sz val="10.5"/>
        <color rgb="FF000080"/>
        <rFont val="細明體"/>
        <family val="3"/>
        <charset val="136"/>
      </rPr>
      <t>string</t>
    </r>
    <r>
      <rPr>
        <sz val="10.5"/>
        <color rgb="FF000000"/>
        <rFont val="細明體"/>
        <family val="3"/>
        <charset val="136"/>
      </rPr>
      <t>&gt;</t>
    </r>
    <phoneticPr fontId="6" type="noConversion"/>
  </si>
  <si>
    <t>The diagnosis logs may contain some of your private information. Please confirm you agree to enable this option.</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</si>
  <si>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"DiagnosisLog_Warn_cont"</t>
    </r>
    <r>
      <rPr>
        <sz val="10.5"/>
        <color rgb="FF000000"/>
        <rFont val="細明體"/>
        <family val="3"/>
        <charset val="136"/>
      </rPr>
      <t>&gt;The diagnosis logs may contain some of your private information. Please confirm you agree to enable this option.&lt;/</t>
    </r>
    <r>
      <rPr>
        <b/>
        <sz val="10.5"/>
        <color rgb="FF000080"/>
        <rFont val="細明體"/>
        <family val="3"/>
        <charset val="136"/>
      </rPr>
      <t>string</t>
    </r>
    <r>
      <rPr>
        <sz val="10.5"/>
        <color rgb="FF000000"/>
        <rFont val="細明體"/>
        <family val="3"/>
        <charset val="136"/>
      </rPr>
      <t>&gt;</t>
    </r>
    <phoneticPr fontId="6" type="noConversion"/>
  </si>
  <si>
    <t xml:space="preserve">    　</t>
  </si>
  <si>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"action_settings"</t>
    </r>
    <r>
      <rPr>
        <sz val="10.5"/>
        <color rgb="FF000000"/>
        <rFont val="細明體"/>
        <family val="3"/>
        <charset val="136"/>
      </rPr>
      <t>&gt;設定&lt;/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</si>
  <si>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"add_lock"</t>
    </r>
    <r>
      <rPr>
        <sz val="10.5"/>
        <color rgb="FF000000"/>
        <rFont val="細明體"/>
        <family val="3"/>
        <charset val="136"/>
      </rPr>
      <t>&gt;新增鎖&lt;/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</si>
  <si>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"add_client_ipa"</t>
    </r>
    <r>
      <rPr>
        <sz val="10.5"/>
        <color rgb="FF000000"/>
        <rFont val="細明體"/>
        <family val="3"/>
        <charset val="136"/>
      </rPr>
      <t>&gt;新增使用者\n(本地)&lt;/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</si>
  <si>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"add_client_p2p"</t>
    </r>
    <r>
      <rPr>
        <sz val="10.5"/>
        <color rgb="FF000000"/>
        <rFont val="細明體"/>
        <family val="3"/>
        <charset val="136"/>
      </rPr>
      <t>&gt;新增使用者\n(Beam)&lt;/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</si>
  <si>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"edit_user"</t>
    </r>
    <r>
      <rPr>
        <sz val="10.5"/>
        <color rgb="FF000000"/>
        <rFont val="細明體"/>
        <family val="3"/>
        <charset val="136"/>
      </rPr>
      <t>&gt;管理使用者&lt;/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</si>
  <si>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"edit_lock"</t>
    </r>
    <r>
      <rPr>
        <sz val="10.5"/>
        <color rgb="FF000000"/>
        <rFont val="細明體"/>
        <family val="3"/>
        <charset val="136"/>
      </rPr>
      <t>&gt;管理鎖&lt;/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</si>
  <si>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"personal_id"</t>
    </r>
    <r>
      <rPr>
        <sz val="10.5"/>
        <color rgb="FF000000"/>
        <rFont val="細明體"/>
        <family val="3"/>
        <charset val="136"/>
      </rPr>
      <t>&gt;開鎖密碼&lt;/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</si>
  <si>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"common_id"</t>
    </r>
    <r>
      <rPr>
        <sz val="10.5"/>
        <color rgb="FF000000"/>
        <rFont val="細明體"/>
        <family val="3"/>
        <charset val="136"/>
      </rPr>
      <t>&gt;新增使用者 \n(雲端)&lt;/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</si>
  <si>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"logs"</t>
    </r>
    <r>
      <rPr>
        <sz val="10.5"/>
        <color rgb="FF000000"/>
        <rFont val="細明體"/>
        <family val="3"/>
        <charset val="136"/>
      </rPr>
      <t>&gt;記錄&lt;/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</si>
  <si>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"more"</t>
    </r>
    <r>
      <rPr>
        <sz val="10.5"/>
        <color rgb="FF000000"/>
        <rFont val="細明體"/>
        <family val="3"/>
        <charset val="136"/>
      </rPr>
      <t>&gt;更多&lt;/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</si>
  <si>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"personal_setting"</t>
    </r>
    <r>
      <rPr>
        <sz val="10.5"/>
        <color rgb="FF000000"/>
        <rFont val="細明體"/>
        <family val="3"/>
        <charset val="136"/>
      </rPr>
      <t>&gt;個人資訊&lt;/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</si>
  <si>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"title_ipa"</t>
    </r>
    <r>
      <rPr>
        <sz val="10.5"/>
        <color rgb="FF000000"/>
        <rFont val="細明體"/>
        <family val="3"/>
        <charset val="136"/>
      </rPr>
      <t>&gt;新增使用者 (本地)&lt;/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</si>
  <si>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"info"</t>
    </r>
    <r>
      <rPr>
        <sz val="10.5"/>
        <color rgb="FF000000"/>
        <rFont val="細明體"/>
        <family val="3"/>
        <charset val="136"/>
      </rPr>
      <t>&gt;個人資訊&lt;/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</si>
  <si>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"name"</t>
    </r>
    <r>
      <rPr>
        <sz val="10.5"/>
        <color rgb="FF000000"/>
        <rFont val="細明體"/>
        <family val="3"/>
        <charset val="136"/>
      </rPr>
      <t>&gt;名字&lt;/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</si>
  <si>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"nickname"</t>
    </r>
    <r>
      <rPr>
        <sz val="10.5"/>
        <color rgb="FF000000"/>
        <rFont val="細明體"/>
        <family val="3"/>
        <charset val="136"/>
      </rPr>
      <t>&gt;暱稱&lt;/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</si>
  <si>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"email"</t>
    </r>
    <r>
      <rPr>
        <sz val="10.5"/>
        <color rgb="FF000000"/>
        <rFont val="細明體"/>
        <family val="3"/>
        <charset val="136"/>
      </rPr>
      <t>&gt;信箱&lt;/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</si>
  <si>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"tel"</t>
    </r>
    <r>
      <rPr>
        <sz val="10.5"/>
        <color rgb="FF000000"/>
        <rFont val="細明體"/>
        <family val="3"/>
        <charset val="136"/>
      </rPr>
      <t>&gt;電話&lt;/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</si>
  <si>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"lock_name"</t>
    </r>
    <r>
      <rPr>
        <sz val="10.5"/>
        <color rgb="FF000000"/>
        <rFont val="細明體"/>
        <family val="3"/>
        <charset val="136"/>
      </rPr>
      <t>&gt;鎖的名稱&lt;/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</si>
  <si>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"lock_info"</t>
    </r>
    <r>
      <rPr>
        <sz val="10.5"/>
        <color rgb="FF000000"/>
        <rFont val="細明體"/>
        <family val="3"/>
        <charset val="136"/>
      </rPr>
      <t>&gt;鎖的相關資訊&lt;/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</si>
  <si>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"admin"</t>
    </r>
    <r>
      <rPr>
        <sz val="10.5"/>
        <color rgb="FF000000"/>
        <rFont val="細明體"/>
        <family val="3"/>
        <charset val="136"/>
      </rPr>
      <t>&gt;做為管理者&lt;/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</si>
  <si>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"guest"</t>
    </r>
    <r>
      <rPr>
        <sz val="10.5"/>
        <color rgb="FF000000"/>
        <rFont val="細明體"/>
        <family val="3"/>
        <charset val="136"/>
      </rPr>
      <t>&gt;做為使用者&lt;/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</si>
  <si>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"pure_admin"</t>
    </r>
    <r>
      <rPr>
        <sz val="10.5"/>
        <color rgb="FF000000"/>
        <rFont val="細明體"/>
        <family val="3"/>
        <charset val="136"/>
      </rPr>
      <t>&gt;管理者&lt;/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</si>
  <si>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"pure_guest"</t>
    </r>
    <r>
      <rPr>
        <sz val="10.5"/>
        <color rgb="FF000000"/>
        <rFont val="細明體"/>
        <family val="3"/>
        <charset val="136"/>
      </rPr>
      <t>&gt;使用者&lt;/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</si>
  <si>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"access"</t>
    </r>
    <r>
      <rPr>
        <sz val="10.5"/>
        <color rgb="FF000000"/>
        <rFont val="細明體"/>
        <family val="3"/>
        <charset val="136"/>
      </rPr>
      <t>&gt;權限&lt;/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</si>
  <si>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"access_setting"</t>
    </r>
    <r>
      <rPr>
        <sz val="10.5"/>
        <color rgb="FF000000"/>
        <rFont val="細明體"/>
        <family val="3"/>
        <charset val="136"/>
      </rPr>
      <t>&gt;權限設定&lt;/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</si>
  <si>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"all_time_user"</t>
    </r>
    <r>
      <rPr>
        <sz val="10.5"/>
        <color rgb="FF000000"/>
        <rFont val="細明體"/>
        <family val="3"/>
        <charset val="136"/>
      </rPr>
      <t>&gt;完整權限&lt;/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</si>
  <si>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"one_time_user"</t>
    </r>
    <r>
      <rPr>
        <sz val="10.5"/>
        <color rgb="FF000000"/>
        <rFont val="細明體"/>
        <family val="3"/>
        <charset val="136"/>
      </rPr>
      <t>&gt;部份權限&lt;/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</si>
  <si>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"date_to"</t>
    </r>
    <r>
      <rPr>
        <sz val="10.5"/>
        <color rgb="FF000000"/>
        <rFont val="細明體"/>
        <family val="3"/>
        <charset val="136"/>
      </rPr>
      <t>&gt;到&lt;/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</si>
  <si>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"all_date"</t>
    </r>
    <r>
      <rPr>
        <sz val="10.5"/>
        <color rgb="FF000000"/>
        <rFont val="細明體"/>
        <family val="3"/>
        <charset val="136"/>
      </rPr>
      <t>&gt;全天&lt;/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</si>
  <si>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"times"</t>
    </r>
    <r>
      <rPr>
        <sz val="10.5"/>
        <color rgb="FF000000"/>
        <rFont val="細明體"/>
        <family val="3"/>
        <charset val="136"/>
      </rPr>
      <t>&gt;次數:&lt;/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</si>
  <si>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"ipa_pair_step1"</t>
    </r>
    <r>
      <rPr>
        <sz val="10.5"/>
        <color rgb="FF000000"/>
        <rFont val="細明體"/>
        <family val="3"/>
        <charset val="136"/>
      </rPr>
      <t>&gt;步驟 1:\n 以管理者手機輕觸鎖&lt;/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</si>
  <si>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"ipa_pair_step2"</t>
    </r>
    <r>
      <rPr>
        <sz val="10.5"/>
        <color rgb="FF000000"/>
        <rFont val="細明體"/>
        <family val="3"/>
        <charset val="136"/>
      </rPr>
      <t>&gt;步驟 2:\n 以新使用者手機(或卡片)輕觸鎖&lt;/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</si>
  <si>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"ipa_pair_step3"</t>
    </r>
    <r>
      <rPr>
        <sz val="10.5"/>
        <color rgb="FF000000"/>
        <rFont val="細明體"/>
        <family val="3"/>
        <charset val="136"/>
      </rPr>
      <t>&gt;步驟 3: (可選擇性)\n 以管理者手機再次輕觸鎖以同步資訊&lt;/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</si>
  <si>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"pair_ok_msg_admin"</t>
    </r>
    <r>
      <rPr>
        <sz val="10.5"/>
        <color rgb="FF000000"/>
        <rFont val="細明體"/>
        <family val="3"/>
        <charset val="136"/>
      </rPr>
      <t>&gt;成功新增使用者!&lt;/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</si>
  <si>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"pair_ok_msg_client"</t>
    </r>
    <r>
      <rPr>
        <sz val="10.5"/>
        <color rgb="FF000000"/>
        <rFont val="細明體"/>
        <family val="3"/>
        <charset val="136"/>
      </rPr>
      <t>&gt;恭喜!\n您已成功加入成為擁有權限的使用者!&lt;/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</si>
  <si>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"personal_logs"</t>
    </r>
    <r>
      <rPr>
        <sz val="10.5"/>
        <color rgb="FF000000"/>
        <rFont val="細明體"/>
        <family val="3"/>
        <charset val="136"/>
      </rPr>
      <t>&gt;個人記錄&lt;/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</si>
  <si>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"IPA_fail"</t>
    </r>
    <r>
      <rPr>
        <sz val="10.5"/>
        <color rgb="FF000000"/>
        <rFont val="細明體"/>
        <family val="3"/>
        <charset val="136"/>
      </rPr>
      <t>&gt;新增使用者失敗: 超過使用者人數限制!&lt;/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</si>
  <si>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"close"</t>
    </r>
    <r>
      <rPr>
        <sz val="10.5"/>
        <color rgb="FF000000"/>
        <rFont val="細明體"/>
        <family val="3"/>
        <charset val="136"/>
      </rPr>
      <t>&gt;關閉&lt;/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</si>
  <si>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"cancel"</t>
    </r>
    <r>
      <rPr>
        <sz val="10.5"/>
        <color rgb="FF000000"/>
        <rFont val="細明體"/>
        <family val="3"/>
        <charset val="136"/>
      </rPr>
      <t>&gt;取消&lt;/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</si>
  <si>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"yes"</t>
    </r>
    <r>
      <rPr>
        <sz val="10.5"/>
        <color rgb="FF000000"/>
        <rFont val="細明體"/>
        <family val="3"/>
        <charset val="136"/>
      </rPr>
      <t>&gt;是&lt;/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</si>
  <si>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"warning"</t>
    </r>
    <r>
      <rPr>
        <sz val="10.5"/>
        <color rgb="FF000000"/>
        <rFont val="細明體"/>
        <family val="3"/>
        <charset val="136"/>
      </rPr>
      <t>&gt;警告&lt;/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</si>
  <si>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"delete_lock_action_warning"</t>
    </r>
    <r>
      <rPr>
        <sz val="10.5"/>
        <color rgb="FF000000"/>
        <rFont val="細明體"/>
        <family val="3"/>
        <charset val="136"/>
      </rPr>
      <t>&gt;您所選的使用者, 在這個鎖裡的權限將會被刪除.&lt;/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</si>
  <si>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"note_action_apply_after_touch_lock"</t>
    </r>
    <r>
      <rPr>
        <sz val="10.5"/>
        <color rgb="FF000000"/>
        <rFont val="細明體"/>
        <family val="3"/>
        <charset val="136"/>
      </rPr>
      <t>&gt;注意: 請確認是否要刪除 %s ?&lt;/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</si>
  <si>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"add_lock_din_failed"</t>
    </r>
    <r>
      <rPr>
        <sz val="10.5"/>
        <color rgb="FF000000"/>
        <rFont val="細明體"/>
        <family val="3"/>
        <charset val="136"/>
      </rPr>
      <t>&gt;DIN輸入錯誤! 新增鎖失敗!&lt;/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</si>
  <si>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"pairing_fail"</t>
    </r>
    <r>
      <rPr>
        <sz val="10.5"/>
        <color rgb="FF000000"/>
        <rFont val="細明體"/>
        <family val="3"/>
        <charset val="136"/>
      </rPr>
      <t>&gt;配對失敗&lt;/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</si>
  <si>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"enter_din_number"</t>
    </r>
    <r>
      <rPr>
        <sz val="10.5"/>
        <color rgb="FF000000"/>
        <rFont val="細明體"/>
        <family val="3"/>
        <charset val="136"/>
      </rPr>
      <t>&gt;輸入這個鎖的DIN:&lt;/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</si>
  <si>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"set_device_name"</t>
    </r>
    <r>
      <rPr>
        <sz val="10.5"/>
        <color rgb="FF000000"/>
        <rFont val="細明體"/>
        <family val="3"/>
        <charset val="136"/>
      </rPr>
      <t>&gt;幫這個鎖取個名稱:&lt;/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</si>
  <si>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"lock_setup_pairing"</t>
    </r>
    <r>
      <rPr>
        <sz val="10.5"/>
        <color rgb="FF000000"/>
        <rFont val="細明體"/>
        <family val="3"/>
        <charset val="136"/>
      </rPr>
      <t>&gt;按一下鎖上的設定(Setup)鍵, 並在畫面保持在此頁面的情況下以手機輕觸鎖.&lt;/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</si>
  <si>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"title_add_lock"</t>
    </r>
    <r>
      <rPr>
        <sz val="10.5"/>
        <color rgb="FF000000"/>
        <rFont val="細明體"/>
        <family val="3"/>
        <charset val="136"/>
      </rPr>
      <t>&gt;新增鎖&lt;/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</si>
  <si>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"lock_list"</t>
    </r>
    <r>
      <rPr>
        <sz val="10.5"/>
        <color rgb="FF000000"/>
        <rFont val="細明體"/>
        <family val="3"/>
        <charset val="136"/>
      </rPr>
      <t>&gt;鎖的列表&lt;/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</si>
  <si>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"title_edit_lock"</t>
    </r>
    <r>
      <rPr>
        <sz val="10.5"/>
        <color rgb="FF000000"/>
        <rFont val="細明體"/>
        <family val="3"/>
        <charset val="136"/>
      </rPr>
      <t>&gt;管理鎖&lt;/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</si>
  <si>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"gin_indicator"</t>
    </r>
    <r>
      <rPr>
        <sz val="10.5"/>
        <color rgb="FF000000"/>
        <rFont val="細明體"/>
        <family val="3"/>
        <charset val="136"/>
      </rPr>
      <t>&gt;G&lt;/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</si>
  <si>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"lock_status"</t>
    </r>
    <r>
      <rPr>
        <sz val="10.5"/>
        <color rgb="FF000000"/>
        <rFont val="細明體"/>
        <family val="3"/>
        <charset val="136"/>
      </rPr>
      <t>&gt;鎖的資訊&lt;/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</si>
  <si>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"model_name"</t>
    </r>
    <r>
      <rPr>
        <sz val="10.5"/>
        <color rgb="FF000000"/>
        <rFont val="細明體"/>
        <family val="3"/>
        <charset val="136"/>
      </rPr>
      <t>&gt;型號&lt;/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</si>
  <si>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"fw_version"</t>
    </r>
    <r>
      <rPr>
        <sz val="10.5"/>
        <color rgb="FF000000"/>
        <rFont val="細明體"/>
        <family val="3"/>
        <charset val="136"/>
      </rPr>
      <t>&gt;韌體版本&lt;/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</si>
  <si>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"pairing_time"</t>
    </r>
    <r>
      <rPr>
        <sz val="10.5"/>
        <color rgb="FF000000"/>
        <rFont val="細明體"/>
        <family val="3"/>
        <charset val="136"/>
      </rPr>
      <t>&gt;配對時間&lt;/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</si>
  <si>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"gin"</t>
    </r>
    <r>
      <rPr>
        <sz val="10.5"/>
        <color rgb="FF000000"/>
        <rFont val="細明體"/>
        <family val="3"/>
        <charset val="136"/>
      </rPr>
      <t>&gt;緊急密碼&lt;/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</si>
  <si>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"view_log"</t>
    </r>
    <r>
      <rPr>
        <sz val="10.5"/>
        <color rgb="FF000000"/>
        <rFont val="細明體"/>
        <family val="3"/>
        <charset val="136"/>
      </rPr>
      <t>&gt;記錄&lt;/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</si>
  <si>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"log_time"</t>
    </r>
    <r>
      <rPr>
        <sz val="10.5"/>
        <color rgb="FF000000"/>
        <rFont val="細明體"/>
        <family val="3"/>
        <charset val="136"/>
      </rPr>
      <t>&gt;時間&lt;/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</si>
  <si>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"log_name"</t>
    </r>
    <r>
      <rPr>
        <sz val="10.5"/>
        <color rgb="FF000000"/>
        <rFont val="細明體"/>
        <family val="3"/>
        <charset val="136"/>
      </rPr>
      <t>&gt;使用者&lt;/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</si>
  <si>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"log_event"</t>
    </r>
    <r>
      <rPr>
        <sz val="10.5"/>
        <color rgb="FF000000"/>
        <rFont val="細明體"/>
        <family val="3"/>
        <charset val="136"/>
      </rPr>
      <t>&gt;事件&lt;/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</si>
  <si>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"personal_information"</t>
    </r>
    <r>
      <rPr>
        <sz val="10.5"/>
        <color rgb="FF000000"/>
        <rFont val="細明體"/>
        <family val="3"/>
        <charset val="136"/>
      </rPr>
      <t>&gt;個人資訊&lt;/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</si>
  <si>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"notification_setup"</t>
    </r>
    <r>
      <rPr>
        <sz val="10.5"/>
        <color rgb="FF000000"/>
        <rFont val="細明體"/>
        <family val="3"/>
        <charset val="136"/>
      </rPr>
      <t>&gt;提醒設定&lt;/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</si>
  <si>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"legal_information"</t>
    </r>
    <r>
      <rPr>
        <sz val="10.5"/>
        <color rgb="FF000000"/>
        <rFont val="細明體"/>
        <family val="3"/>
        <charset val="136"/>
      </rPr>
      <t>&gt;關於&lt;/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</si>
  <si>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"about_pkinno"</t>
    </r>
    <r>
      <rPr>
        <sz val="10.5"/>
        <color rgb="FF000000"/>
        <rFont val="細明體"/>
        <family val="3"/>
        <charset val="136"/>
      </rPr>
      <t>&gt;關於&lt;/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</si>
  <si>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"legal_info_text"</t>
    </r>
    <r>
      <rPr>
        <sz val="10.5"/>
        <color rgb="FF000000"/>
        <rFont val="細明體"/>
        <family val="3"/>
        <charset val="136"/>
      </rPr>
      <t>&gt;Copyright 2013 PKinno Inc.. All rights reserved.</t>
    </r>
  </si>
  <si>
    <t xml:space="preserve">        \n\nWARNING: This computer program is protected by copyright law and international treaties.</t>
  </si>
  <si>
    <t>Unauthorized reproduction or distribution of this program or any part thereof, may result in severe civil</t>
  </si>
  <si>
    <t>and criminal penalties.</t>
  </si>
  <si>
    <t>\n\nLimitation of Liability — PKinno Inc. shall not be liable for any lost data, lost profits</t>
  </si>
  <si>
    <t>or indirect, special, incidental or consequential damages, even if PKinno Inc. has been advised of the</t>
  </si>
  <si>
    <r>
      <t>possibility of such losses or damages. &lt;/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</si>
  <si>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"about_pkinno_text"</t>
    </r>
    <r>
      <rPr>
        <sz val="10.5"/>
        <color rgb="FF000000"/>
        <rFont val="細明體"/>
        <family val="3"/>
        <charset val="136"/>
      </rPr>
      <t>&gt;About PKinno \nAbout PKinno \nAbout PKinno \nAbout PKinno &lt;/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</si>
  <si>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"setting"</t>
    </r>
    <r>
      <rPr>
        <sz val="10.5"/>
        <color rgb="FF000000"/>
        <rFont val="細明體"/>
        <family val="3"/>
        <charset val="136"/>
      </rPr>
      <t>&gt;設定&lt;/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</si>
  <si>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"no_limited_access"</t>
    </r>
    <r>
      <rPr>
        <sz val="10.5"/>
        <color rgb="FF000000"/>
        <rFont val="細明體"/>
        <family val="3"/>
        <charset val="136"/>
      </rPr>
      <t>&gt;不限次數&lt;/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</si>
  <si>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"lock_param"</t>
    </r>
    <r>
      <rPr>
        <sz val="10.5"/>
        <color rgb="FF000000"/>
        <rFont val="細明體"/>
        <family val="3"/>
        <charset val="136"/>
      </rPr>
      <t>&gt;參數設定&lt;/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</si>
  <si>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"lock_param_mute"</t>
    </r>
    <r>
      <rPr>
        <sz val="10.5"/>
        <color rgb="FF000000"/>
        <rFont val="細明體"/>
        <family val="3"/>
        <charset val="136"/>
      </rPr>
      <t>&gt;靜音&lt;/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</si>
  <si>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"msg_NFC_disabled_title"</t>
    </r>
    <r>
      <rPr>
        <sz val="10.5"/>
        <color rgb="FF000000"/>
        <rFont val="細明體"/>
        <family val="3"/>
        <charset val="136"/>
      </rPr>
      <t>&gt;NFC沒有開啟&lt;/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</si>
  <si>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"msg_NFC_disabled_cont1"</t>
    </r>
    <r>
      <rPr>
        <sz val="10.5"/>
        <color rgb="FF000000"/>
        <rFont val="細明體"/>
        <family val="3"/>
        <charset val="136"/>
      </rPr>
      <t>&gt;Key Butler需要NFC功能. 請先啟用NFC功能.&lt;/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</si>
  <si>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"Tran_access_granted_title"</t>
    </r>
    <r>
      <rPr>
        <sz val="10.5"/>
        <color rgb="FF000000"/>
        <rFont val="細明體"/>
        <family val="3"/>
        <charset val="136"/>
      </rPr>
      <t>&gt;開鎖成功&lt;/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</si>
  <si>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"Tran_access_granted_content_1"</t>
    </r>
    <r>
      <rPr>
        <sz val="10.5"/>
        <color rgb="FF000000"/>
        <rFont val="細明體"/>
        <family val="3"/>
        <charset val="136"/>
      </rPr>
      <t>&gt;歡迎!&lt;/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</si>
  <si>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"Tran_access_denied_title"</t>
    </r>
    <r>
      <rPr>
        <sz val="10.5"/>
        <color rgb="FF000000"/>
        <rFont val="細明體"/>
        <family val="3"/>
        <charset val="136"/>
      </rPr>
      <t>&gt;無法開鎖&lt;/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</si>
  <si>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"Tran_access_denied_content_1"</t>
    </r>
    <r>
      <rPr>
        <sz val="10.5"/>
        <color rgb="FF000000"/>
        <rFont val="細明體"/>
        <family val="3"/>
        <charset val="136"/>
      </rPr>
      <t>&gt;沒有開鎖權限!&lt;/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</si>
  <si>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"Tran_operation_issue_title"</t>
    </r>
    <r>
      <rPr>
        <sz val="10.5"/>
        <color rgb="FF000000"/>
        <rFont val="細明體"/>
        <family val="3"/>
        <charset val="136"/>
      </rPr>
      <t>&gt;通訊問題&lt;/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</si>
  <si>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"Tran_operation_issue_content_1"</t>
    </r>
    <r>
      <rPr>
        <sz val="10.5"/>
        <color rgb="FF000000"/>
        <rFont val="細明體"/>
        <family val="3"/>
        <charset val="136"/>
      </rPr>
      <t>&gt;手機跟鎖之間有些通訊問題. 請確認手機與鎖的NFC天線位置, 及手機接觸鎖時是否太快離開. 確認後請再試一次.&lt;/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</si>
  <si>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"Tran_delete_ok_title"</t>
    </r>
    <r>
      <rPr>
        <sz val="10.5"/>
        <color rgb="FF000000"/>
        <rFont val="細明體"/>
        <family val="3"/>
        <charset val="136"/>
      </rPr>
      <t>&gt;刪除成功&lt;/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</si>
  <si>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"Tran_delete_ok_content_1"</t>
    </r>
    <r>
      <rPr>
        <sz val="10.5"/>
        <color rgb="FF000000"/>
        <rFont val="細明體"/>
        <family val="3"/>
        <charset val="136"/>
      </rPr>
      <t>&gt;您已成功地刪除了您所選擇的使用者.&lt;/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</si>
  <si>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"Tran_notClient_anymore_title"</t>
    </r>
    <r>
      <rPr>
        <sz val="10.5"/>
        <color rgb="FF000000"/>
        <rFont val="細明體"/>
        <family val="3"/>
        <charset val="136"/>
      </rPr>
      <t>&gt;刪除通知&lt;/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</si>
  <si>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"Tran_notClient_anymore_content_1"</t>
    </r>
    <r>
      <rPr>
        <sz val="10.5"/>
        <color rgb="FF000000"/>
        <rFont val="細明體"/>
        <family val="3"/>
        <charset val="136"/>
      </rPr>
      <t>&gt;您的權限已被刪除. 請與管理者確認.&lt;/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</si>
  <si>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"Tran_ChangeClientNM_ok_title"</t>
    </r>
    <r>
      <rPr>
        <sz val="10.5"/>
        <color rgb="FF000000"/>
        <rFont val="細明體"/>
        <family val="3"/>
        <charset val="136"/>
      </rPr>
      <t>&gt;變更使用者名稱&lt;/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</si>
  <si>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"Tran_ChangeClientNM_ok_content_1"</t>
    </r>
    <r>
      <rPr>
        <sz val="10.5"/>
        <color rgb="FF000000"/>
        <rFont val="細明體"/>
        <family val="3"/>
        <charset val="136"/>
      </rPr>
      <t>&gt;您已成功變更使用者名稱&lt;/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</si>
  <si>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"Tran_UI_General_Save"</t>
    </r>
    <r>
      <rPr>
        <sz val="10.5"/>
        <color rgb="FF000000"/>
        <rFont val="細明體"/>
        <family val="3"/>
        <charset val="136"/>
      </rPr>
      <t>&gt;儲存&lt;/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</si>
  <si>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"Tran_UI_General_Cancel"</t>
    </r>
    <r>
      <rPr>
        <sz val="10.5"/>
        <color rgb="FF000000"/>
        <rFont val="細明體"/>
        <family val="3"/>
        <charset val="136"/>
      </rPr>
      <t>&gt;取消&lt;/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</si>
  <si>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"Tran_UI_General_Confirm"</t>
    </r>
    <r>
      <rPr>
        <sz val="10.5"/>
        <color rgb="FF000000"/>
        <rFont val="細明體"/>
        <family val="3"/>
        <charset val="136"/>
      </rPr>
      <t>&gt;確定&lt;/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</si>
  <si>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"Tran_UI_General_Yes"</t>
    </r>
    <r>
      <rPr>
        <sz val="10.5"/>
        <color rgb="FF000000"/>
        <rFont val="細明體"/>
        <family val="3"/>
        <charset val="136"/>
      </rPr>
      <t>&gt;Yes&lt;/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</si>
  <si>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"Tran_UI_General_No"</t>
    </r>
    <r>
      <rPr>
        <sz val="10.5"/>
        <color rgb="FF000000"/>
        <rFont val="細明體"/>
        <family val="3"/>
        <charset val="136"/>
      </rPr>
      <t>&gt;No&lt;/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</si>
  <si>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"Tran_UI_AddNewClient_title"</t>
    </r>
    <r>
      <rPr>
        <sz val="10.5"/>
        <color rgb="FF000000"/>
        <rFont val="細明體"/>
        <family val="3"/>
        <charset val="136"/>
      </rPr>
      <t>&gt;新增使用者&lt;/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</si>
  <si>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"Tran_UI_AddNewClient_cont1"</t>
    </r>
    <r>
      <rPr>
        <sz val="10.5"/>
        <color rgb="FF000000"/>
        <rFont val="細明體"/>
        <family val="3"/>
        <charset val="136"/>
      </rPr>
      <t>&gt;已加入新的使用者.&lt;/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</si>
  <si>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"Tran_Keep_Sync_title"</t>
    </r>
    <r>
      <rPr>
        <sz val="10.5"/>
        <color rgb="FF000000"/>
        <rFont val="細明體"/>
        <family val="3"/>
        <charset val="136"/>
      </rPr>
      <t>&gt;更多資料&lt;/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</si>
  <si>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"Tran_Keep_Sync_cont1"</t>
    </r>
    <r>
      <rPr>
        <sz val="10.5"/>
        <color rgb="FF000000"/>
        <rFont val="細明體"/>
        <family val="3"/>
        <charset val="136"/>
      </rPr>
      <t>&gt;還有更多資料等待被取回. 再輕觸一次.&lt;/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</si>
  <si>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"Tran_log_Unlock_Door"</t>
    </r>
    <r>
      <rPr>
        <sz val="10.5"/>
        <color rgb="FF000000"/>
        <rFont val="細明體"/>
        <family val="3"/>
        <charset val="136"/>
      </rPr>
      <t>&gt;開鎖&lt;/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</si>
  <si>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"Tran_log_IPA_Client_Added"</t>
    </r>
    <r>
      <rPr>
        <sz val="10.5"/>
        <color rgb="FF000000"/>
        <rFont val="細明體"/>
        <family val="3"/>
        <charset val="136"/>
      </rPr>
      <t>&gt;已加入&lt;/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</si>
  <si>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"Tran_log_Card_Unlock_Door"</t>
    </r>
    <r>
      <rPr>
        <sz val="10.5"/>
        <color rgb="FF000000"/>
        <rFont val="細明體"/>
        <family val="3"/>
        <charset val="136"/>
      </rPr>
      <t>&gt;開鎖&lt;/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</si>
  <si>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"Tran_log_IPA_admin_tap"</t>
    </r>
    <r>
      <rPr>
        <sz val="10.5"/>
        <color rgb="FF000000"/>
        <rFont val="細明體"/>
        <family val="3"/>
        <charset val="136"/>
      </rPr>
      <t>&gt;新增使用者指令&lt;/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</si>
  <si>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"Tran_log_Client_Auth_Fail"</t>
    </r>
    <r>
      <rPr>
        <sz val="10.5"/>
        <color rgb="FF000000"/>
        <rFont val="細明體"/>
        <family val="3"/>
        <charset val="136"/>
      </rPr>
      <t>&gt;拒絕進出&lt;/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</si>
  <si>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"Tran_log_Unknown_Card"</t>
    </r>
    <r>
      <rPr>
        <sz val="10.5"/>
        <color rgb="FF000000"/>
        <rFont val="細明體"/>
        <family val="3"/>
        <charset val="136"/>
      </rPr>
      <t>&gt;**不明卡片**&lt;/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</si>
  <si>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"Tran_log_IPA_fail_WrongAdd_user"</t>
    </r>
    <r>
      <rPr>
        <sz val="10.5"/>
        <color rgb="FF000000"/>
        <rFont val="細明體"/>
        <family val="3"/>
        <charset val="136"/>
      </rPr>
      <t>&gt;失敗: 太多使用者&lt;/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</si>
  <si>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"Tran_log_PairingOK"</t>
    </r>
    <r>
      <rPr>
        <sz val="10.5"/>
        <color rgb="FF000000"/>
        <rFont val="細明體"/>
        <family val="3"/>
        <charset val="136"/>
      </rPr>
      <t>&gt;配對&lt;/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</si>
  <si>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"Tran_log_Inherit"</t>
    </r>
    <r>
      <rPr>
        <sz val="10.5"/>
        <color rgb="FF000000"/>
        <rFont val="細明體"/>
        <family val="3"/>
        <charset val="136"/>
      </rPr>
      <t>&gt;繼承&lt;/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</si>
  <si>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"Tran_log_IPA_ReAdd"</t>
    </r>
    <r>
      <rPr>
        <sz val="10.5"/>
        <color rgb="FF000000"/>
        <rFont val="細明體"/>
        <family val="3"/>
        <charset val="136"/>
      </rPr>
      <t>&gt;重覆新增&lt;/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</si>
  <si>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"Tran_log_PassPord_IPA"</t>
    </r>
    <r>
      <rPr>
        <sz val="10.5"/>
        <color rgb="FF000000"/>
        <rFont val="細明體"/>
        <family val="3"/>
        <charset val="136"/>
      </rPr>
      <t>&gt;已加入&lt;/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</si>
  <si>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"Tran_log_PassPord_UnlockFail"</t>
    </r>
    <r>
      <rPr>
        <sz val="10.5"/>
        <color rgb="FF000000"/>
        <rFont val="細明體"/>
        <family val="3"/>
        <charset val="136"/>
      </rPr>
      <t>&gt;**不明密碼**&lt;/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</si>
  <si>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"Tran_log_PassPord_IPA_Fail"</t>
    </r>
    <r>
      <rPr>
        <sz val="10.5"/>
        <color rgb="FF000000"/>
        <rFont val="細明體"/>
        <family val="3"/>
        <charset val="136"/>
      </rPr>
      <t>&gt;密碼加入失敗&lt;/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</si>
  <si>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"Tran_UI_NoPairing_title"</t>
    </r>
    <r>
      <rPr>
        <sz val="10.5"/>
        <color rgb="FF000000"/>
        <rFont val="細明體"/>
        <family val="3"/>
        <charset val="136"/>
      </rPr>
      <t>&gt;不處於可配對狀態&lt;/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</si>
  <si>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"Tran_UI_NoPairing_cont1"</t>
    </r>
    <r>
      <rPr>
        <sz val="10.5"/>
        <color rgb="FF000000"/>
        <rFont val="細明體"/>
        <family val="3"/>
        <charset val="136"/>
      </rPr>
      <t>&gt;鎖並不處於可配對狀態; 請按一下設定(Setup)鍵以開始配對流程.&lt;/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</si>
  <si>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"Tran_UI_IPA_ReAdd_title"</t>
    </r>
    <r>
      <rPr>
        <sz val="10.5"/>
        <color rgb="FF000000"/>
        <rFont val="細明體"/>
        <family val="3"/>
        <charset val="136"/>
      </rPr>
      <t>&gt;使用者重覆新增&lt;/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</si>
  <si>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"Tran_UI_IPA_ReAdd_cont1"</t>
    </r>
    <r>
      <rPr>
        <sz val="10.5"/>
        <color rgb="FF000000"/>
        <rFont val="細明體"/>
        <family val="3"/>
        <charset val="136"/>
      </rPr>
      <t>&gt;您原本就已經是這個鎖的使用者.&lt;/</t>
    </r>
    <r>
      <rPr>
        <b/>
        <sz val="10.5"/>
        <color rgb="FF000080"/>
        <rFont val="細明體"/>
        <family val="3"/>
        <charset val="136"/>
      </rPr>
      <t>string</t>
    </r>
    <r>
      <rPr>
        <sz val="10.5"/>
        <color rgb="FF000000"/>
        <rFont val="細明體"/>
        <family val="3"/>
        <charset val="136"/>
      </rPr>
      <t>&gt;</t>
    </r>
  </si>
  <si>
    <r>
      <t xml:space="preserve">    </t>
    </r>
    <r>
      <rPr>
        <i/>
        <sz val="10.5"/>
        <color rgb="FF808080"/>
        <rFont val="細明體"/>
        <family val="3"/>
        <charset val="136"/>
      </rPr>
      <t>&lt;!--    &lt;string name="Tran_Bypass_title"&gt;門把狀態問題&lt;/string&gt;--&gt;</t>
    </r>
  </si>
  <si>
    <t xml:space="preserve">    &lt;!--    &lt;string name="Tran_Bypass_cont1"&gt;門把並不在正確的位置; 請在輕觸前寸門把放開使其回復正確位置.&lt;/string&gt;--&gt;</t>
  </si>
  <si>
    <r>
      <t xml:space="preserve">    </t>
    </r>
    <r>
      <rPr>
        <sz val="10.5"/>
        <color rgb="FF000000"/>
        <rFont val="細明體"/>
        <family val="3"/>
        <charset val="136"/>
      </rPr>
      <t>&lt;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"Tran_Bypass_title"</t>
    </r>
    <r>
      <rPr>
        <sz val="10.5"/>
        <color rgb="FF000000"/>
        <rFont val="細明體"/>
        <family val="3"/>
        <charset val="136"/>
      </rPr>
      <t>&gt;拒絕&lt;/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</si>
  <si>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"Tran_Bypass_cont1"</t>
    </r>
    <r>
      <rPr>
        <sz val="10.5"/>
        <color rgb="FF000000"/>
        <rFont val="細明體"/>
        <family val="3"/>
        <charset val="136"/>
      </rPr>
      <t>&gt;門內反鎖.&lt;/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</si>
  <si>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"Tran_UI_ErrorDevice_title"</t>
    </r>
    <r>
      <rPr>
        <sz val="10.5"/>
        <color rgb="FF000000"/>
        <rFont val="細明體"/>
        <family val="3"/>
        <charset val="136"/>
      </rPr>
      <t>&gt;不相容的鎖&lt;/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</si>
  <si>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"Tran_UI_ErrorDevice_cont1"</t>
    </r>
    <r>
      <rPr>
        <sz val="10.5"/>
        <color rgb="FF000000"/>
        <rFont val="細明體"/>
        <family val="3"/>
        <charset val="136"/>
      </rPr>
      <t>&gt;這個鎖並不與此應用程式相容; 請與廠商確認.&lt;/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</si>
  <si>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"title_ParamSet"</t>
    </r>
    <r>
      <rPr>
        <sz val="10.5"/>
        <color rgb="FF000000"/>
        <rFont val="細明體"/>
        <family val="3"/>
        <charset val="136"/>
      </rPr>
      <t>&gt;參數設定&lt;/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</si>
  <si>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"Param_Lock"</t>
    </r>
    <r>
      <rPr>
        <sz val="10.5"/>
        <color rgb="FF000000"/>
        <rFont val="細明體"/>
        <family val="3"/>
        <charset val="136"/>
      </rPr>
      <t>&gt;參數設定&lt;/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</si>
  <si>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"Param_Mute"</t>
    </r>
    <r>
      <rPr>
        <sz val="10.5"/>
        <color rgb="FF000000"/>
        <rFont val="細明體"/>
        <family val="3"/>
        <charset val="136"/>
      </rPr>
      <t>&gt;靜音&lt;/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</si>
  <si>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"Param1"</t>
    </r>
    <r>
      <rPr>
        <sz val="10.5"/>
        <color rgb="FF000000"/>
        <rFont val="細明體"/>
        <family val="3"/>
        <charset val="136"/>
      </rPr>
      <t>&gt;靜音&lt;/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</si>
  <si>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"Param2"</t>
    </r>
    <r>
      <rPr>
        <sz val="10.5"/>
        <color rgb="FF000000"/>
        <rFont val="細明體"/>
        <family val="3"/>
        <charset val="136"/>
      </rPr>
      <t>&gt;韌體版本&lt;/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</si>
  <si>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"Param_Version"</t>
    </r>
    <r>
      <rPr>
        <sz val="10.5"/>
        <color rgb="FF000000"/>
        <rFont val="細明體"/>
        <family val="3"/>
        <charset val="136"/>
      </rPr>
      <t>&gt;App版本&lt;/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</si>
  <si>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"Param_LogPath"</t>
    </r>
    <r>
      <rPr>
        <sz val="10.5"/>
        <color rgb="FF000000"/>
        <rFont val="細明體"/>
        <family val="3"/>
        <charset val="136"/>
      </rPr>
      <t>&gt;記錄檔的路徑 :&lt;/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</si>
  <si>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"UI_LockNM"</t>
    </r>
    <r>
      <rPr>
        <sz val="10.5"/>
        <color rgb="FF000000"/>
        <rFont val="細明體"/>
        <family val="3"/>
        <charset val="136"/>
      </rPr>
      <t>&gt;鎖的名稱 &lt;/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</si>
  <si>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"Tran_UI_LockNM_OK_title"</t>
    </r>
    <r>
      <rPr>
        <sz val="10.5"/>
        <color rgb="FF000000"/>
        <rFont val="細明體"/>
        <family val="3"/>
        <charset val="136"/>
      </rPr>
      <t>&gt;變更鎖的名稱&lt;/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</si>
  <si>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"Tran_UI_LockNM_OK_cont1"</t>
    </r>
    <r>
      <rPr>
        <sz val="10.5"/>
        <color rgb="FF000000"/>
        <rFont val="細明體"/>
        <family val="3"/>
        <charset val="136"/>
      </rPr>
      <t>&gt;您已成功變更鎖的名稱.&lt;/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</si>
  <si>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"Tran_NotAdmin_title"</t>
    </r>
    <r>
      <rPr>
        <sz val="10.5"/>
        <color rgb="FF000000"/>
        <rFont val="細明體"/>
        <family val="3"/>
        <charset val="136"/>
      </rPr>
      <t>&gt;不是管理者&lt;/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</si>
  <si>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"Tran_NotAdmin_cont1"</t>
    </r>
    <r>
      <rPr>
        <sz val="10.5"/>
        <color rgb="FF000000"/>
        <rFont val="細明體"/>
        <family val="3"/>
        <charset val="136"/>
      </rPr>
      <t>&gt;您不是這個鎖的管理者; 請再確認.&lt;/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</si>
  <si>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"Sync_indicator"</t>
    </r>
    <r>
      <rPr>
        <sz val="10.5"/>
        <color rgb="FF000000"/>
        <rFont val="細明體"/>
        <family val="3"/>
        <charset val="136"/>
      </rPr>
      <t>&gt;S&lt;/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</si>
  <si>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"Tran_add_client_final_title"</t>
    </r>
    <r>
      <rPr>
        <sz val="10.5"/>
        <color rgb="FF000000"/>
        <rFont val="細明體"/>
        <family val="3"/>
        <charset val="136"/>
      </rPr>
      <t>&gt;成為使用者&lt;/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</si>
  <si>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"Tran_add_client_final_content_1"</t>
    </r>
    <r>
      <rPr>
        <sz val="10.5"/>
        <color rgb="FF000000"/>
        <rFont val="細明體"/>
        <family val="3"/>
        <charset val="136"/>
      </rPr>
      <t>&gt;您已成為這個鎖的新使用者&lt;/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</si>
  <si>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"Tran_log_DeleteNM"</t>
    </r>
    <r>
      <rPr>
        <sz val="10.5"/>
        <color rgb="FF000000"/>
        <rFont val="細明體"/>
        <family val="3"/>
        <charset val="136"/>
      </rPr>
      <t>&gt;已刪除&lt;/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</si>
  <si>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"Tran_WrongDIN_title"</t>
    </r>
    <r>
      <rPr>
        <sz val="10.5"/>
        <color rgb="FF000000"/>
        <rFont val="細明體"/>
        <family val="3"/>
        <charset val="136"/>
      </rPr>
      <t>&gt;配對失敗 !&lt;/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</si>
  <si>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"Tran_WrongDIN_cont1"</t>
    </r>
    <r>
      <rPr>
        <sz val="10.5"/>
        <color rgb="FF000000"/>
        <rFont val="細明體"/>
        <family val="3"/>
        <charset val="136"/>
      </rPr>
      <t>&gt;鎖的配對碼 (DIN)輸入錯誤, 配對失敗!&lt;/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</si>
  <si>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"Tran_MesBox_cont_LockNM"</t>
    </r>
    <r>
      <rPr>
        <sz val="10.5"/>
        <color rgb="FF000000"/>
        <rFont val="細明體"/>
        <family val="3"/>
        <charset val="136"/>
      </rPr>
      <t>&gt;鎖的名稱: &lt;/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</si>
  <si>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"Tran_MesBox_cont_Others"</t>
    </r>
    <r>
      <rPr>
        <sz val="10.5"/>
        <color rgb="FF000000"/>
        <rFont val="細明體"/>
        <family val="3"/>
        <charset val="136"/>
      </rPr>
      <t>&gt;其他訊息: &lt;/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</si>
  <si>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"Tran_MesBox_cont_Battery"</t>
    </r>
    <r>
      <rPr>
        <sz val="10.5"/>
        <color rgb="FF000000"/>
        <rFont val="細明體"/>
        <family val="3"/>
        <charset val="136"/>
      </rPr>
      <t>&gt;鎖的電量用罄 &lt;/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</si>
  <si>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"Tran_UserList"</t>
    </r>
    <r>
      <rPr>
        <sz val="10.5"/>
        <color rgb="FF000000"/>
        <rFont val="細明體"/>
        <family val="3"/>
        <charset val="136"/>
      </rPr>
      <t>&gt;使用者清單&lt;/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</si>
  <si>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"UI_LockNickNM"</t>
    </r>
    <r>
      <rPr>
        <sz val="10.5"/>
        <color rgb="FF000000"/>
        <rFont val="細明體"/>
        <family val="3"/>
        <charset val="136"/>
      </rPr>
      <t>&gt;鎖的別稱&lt;/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</si>
  <si>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"UI_JoinTime"</t>
    </r>
    <r>
      <rPr>
        <sz val="10.5"/>
        <color rgb="FF000000"/>
        <rFont val="細明體"/>
        <family val="3"/>
        <charset val="136"/>
      </rPr>
      <t>&gt;加入時間&lt;/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</si>
  <si>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"UI_FW_Update"</t>
    </r>
    <r>
      <rPr>
        <sz val="10.5"/>
        <color rgb="FF000000"/>
        <rFont val="細明體"/>
        <family val="3"/>
        <charset val="136"/>
      </rPr>
      <t>&gt;韌體更新&lt;/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</si>
  <si>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"Tran_IPA_Fail_title"</t>
    </r>
    <r>
      <rPr>
        <sz val="10.5"/>
        <color rgb="FF000000"/>
        <rFont val="細明體"/>
        <family val="3"/>
        <charset val="136"/>
      </rPr>
      <t>&gt;新增使用者失敗!&lt;/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</si>
  <si>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"Tran_IPA_Fail_content_1"</t>
    </r>
    <r>
      <rPr>
        <sz val="10.5"/>
        <color rgb="FF000000"/>
        <rFont val="細明體"/>
        <family val="3"/>
        <charset val="136"/>
      </rPr>
      <t>&gt;通訊問題! 請再輕碰鎖一次.&lt;/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</si>
  <si>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"Tran_FW_Step1"</t>
    </r>
    <r>
      <rPr>
        <sz val="10.5"/>
        <color rgb="FF000000"/>
        <rFont val="細明體"/>
        <family val="3"/>
        <charset val="136"/>
      </rPr>
      <t>&gt;步驟1:\n\n您有一個可更新的韌體. 此操作為升級鎖具, 並非更新 APP.\n\n在進行操作前請確保您的鎖具電量是否充足. 這項操作可能會耗費一至二分鐘的時間, 若確定進行操作, 請於下載後進行下一步驟.&lt;/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</si>
  <si>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"Tran_FW_Step2"</t>
    </r>
    <r>
      <rPr>
        <sz val="10.5"/>
        <color rgb="FF000000"/>
        <rFont val="細明體"/>
        <family val="3"/>
        <charset val="136"/>
      </rPr>
      <t>&gt;步驟2:\n\n請按鎖上之設定按鈕, 聽到鎖具的嗶嗶聲後, 保持目前畫面, 以手機碰觸鎖具更新韌體.&lt;/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</si>
  <si>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"Tran_FW_Step3"</t>
    </r>
    <r>
      <rPr>
        <sz val="10.5"/>
        <color rgb="FF000000"/>
        <rFont val="細明體"/>
        <family val="3"/>
        <charset val="136"/>
      </rPr>
      <t>&gt;步驟3:\n\n目前韌體正在進行更新, 請將手機持續保持與鎖具碰觸的狀態. \n\n(若要取消, 您可以再按一次鎖具之設定按鈕來解除韌體更新)&lt;/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</si>
  <si>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"Tran_FW_Success"</t>
    </r>
    <r>
      <rPr>
        <sz val="10.5"/>
        <color rgb="FF000000"/>
        <rFont val="細明體"/>
        <family val="3"/>
        <charset val="136"/>
      </rPr>
      <t>&gt;韌體已成功更新至鎖具.&lt;/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</si>
  <si>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"UI_FW_DownLoad"</t>
    </r>
    <r>
      <rPr>
        <sz val="10.5"/>
        <color rgb="FF000000"/>
        <rFont val="細明體"/>
        <family val="3"/>
        <charset val="136"/>
      </rPr>
      <t>&gt;韌體下載&lt;/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</si>
  <si>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"Tran_Pair_Fail_title"</t>
    </r>
    <r>
      <rPr>
        <sz val="10.5"/>
        <color rgb="FF000000"/>
        <rFont val="細明體"/>
        <family val="3"/>
        <charset val="136"/>
      </rPr>
      <t>&gt;配對失敗!&lt;/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</si>
  <si>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"Tran_Pair_Fail_content_1"</t>
    </r>
    <r>
      <rPr>
        <sz val="10.5"/>
        <color rgb="FF000000"/>
        <rFont val="細明體"/>
        <family val="3"/>
        <charset val="136"/>
      </rPr>
      <t>&gt;通訊問題! 請再輕碰鎖一次.&lt;/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</si>
  <si>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"UI_WrongFW_Lock_title"</t>
    </r>
    <r>
      <rPr>
        <sz val="10.5"/>
        <color rgb="FF000000"/>
        <rFont val="細明體"/>
        <family val="3"/>
        <charset val="136"/>
      </rPr>
      <t>&gt;錯誤的鎖具&lt;/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</si>
  <si>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"UI_WrongFW_Lock_content_1"</t>
    </r>
    <r>
      <rPr>
        <sz val="10.5"/>
        <color rgb="FF000000"/>
        <rFont val="細明體"/>
        <family val="3"/>
        <charset val="136"/>
      </rPr>
      <t>&gt;您所選的鎖具, 與準備要更新韌體的實體鎖具, 並不相同. 請再確認一次.&lt;/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</si>
  <si>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"UI_Not_InFW_title"</t>
    </r>
    <r>
      <rPr>
        <sz val="10.5"/>
        <color rgb="FF000000"/>
        <rFont val="細明體"/>
        <family val="3"/>
        <charset val="136"/>
      </rPr>
      <t>&gt;不處於韌體更新狀態&lt;/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</si>
  <si>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"UI_Not_InFW_content_1"</t>
    </r>
    <r>
      <rPr>
        <sz val="10.5"/>
        <color rgb="FF000000"/>
        <rFont val="細明體"/>
        <family val="3"/>
        <charset val="136"/>
      </rPr>
      <t>&gt;鎖具不在韌體更新狀態, 請按鎖具的設定按鈕, 以進行韌體更新.&lt;/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</si>
  <si>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"UI_title_P2P"</t>
    </r>
    <r>
      <rPr>
        <sz val="10.5"/>
        <color rgb="FF000000"/>
        <rFont val="細明體"/>
        <family val="3"/>
        <charset val="136"/>
      </rPr>
      <t>&gt;新增使用者 (Beam)&lt;/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</si>
  <si>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"UI_step_P2P"</t>
    </r>
    <r>
      <rPr>
        <sz val="10.5"/>
        <color rgb="FF000000"/>
        <rFont val="細明體"/>
        <family val="3"/>
        <charset val="136"/>
      </rPr>
      <t>&gt;\n</t>
    </r>
  </si>
  <si>
    <t>1. 確認管理者手機沒有關掉"Android Beam"功能\n</t>
  </si>
  <si>
    <t>2. 管理者手機維持此頁面, 且新使用者手機打開Key Butler\n</t>
  </si>
  <si>
    <t>3. 將兩者手機置於NFC Beam位置 (兩者NFC天線必須對齊)\n</t>
  </si>
  <si>
    <r>
      <t>4. 當管理者手機感應到NFC且螢幕縮小, 輕觸以傳輸&lt;/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</si>
  <si>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"UI_P2P_Admin_OK_title"</t>
    </r>
    <r>
      <rPr>
        <sz val="10.5"/>
        <color rgb="FF000000"/>
        <rFont val="細明體"/>
        <family val="3"/>
        <charset val="136"/>
      </rPr>
      <t>&gt;加入使用者 (Beam)&lt;/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</si>
  <si>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"UI_P2P_Admin_OK_cont1"</t>
    </r>
    <r>
      <rPr>
        <sz val="10.5"/>
        <color rgb="FF000000"/>
        <rFont val="細明體"/>
        <family val="3"/>
        <charset val="136"/>
      </rPr>
      <t>&gt;您已成功加入一個新的使用者.&lt;/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</si>
  <si>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"UI_P2P_Client_OK_title"</t>
    </r>
    <r>
      <rPr>
        <sz val="10.5"/>
        <color rgb="FF000000"/>
        <rFont val="細明體"/>
        <family val="3"/>
        <charset val="136"/>
      </rPr>
      <t>&gt;成為使用者 (Beam)&lt;/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</si>
  <si>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"UI_P2P_Client_OK_cont1"</t>
    </r>
    <r>
      <rPr>
        <sz val="10.5"/>
        <color rgb="FF000000"/>
        <rFont val="細明體"/>
        <family val="3"/>
        <charset val="136"/>
      </rPr>
      <t>&gt;您已成功的成為一個新的使用者.&lt;/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</si>
  <si>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"UI_P2P_Duplicate_title"</t>
    </r>
    <r>
      <rPr>
        <sz val="10.5"/>
        <color rgb="FF000000"/>
        <rFont val="細明體"/>
        <family val="3"/>
        <charset val="136"/>
      </rPr>
      <t>&gt;重複加入 (Beam)&lt;/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</si>
  <si>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"UI_P2P_Duplicate_cont1"</t>
    </r>
    <r>
      <rPr>
        <sz val="10.5"/>
        <color rgb="FF000000"/>
        <rFont val="細明體"/>
        <family val="3"/>
        <charset val="136"/>
      </rPr>
      <t>&gt;您已經是一個使用者.&lt;/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</si>
  <si>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"UI_NO_TID_title"</t>
    </r>
    <r>
      <rPr>
        <sz val="10.5"/>
        <color rgb="FF000000"/>
        <rFont val="細明體"/>
        <family val="3"/>
        <charset val="136"/>
      </rPr>
      <t>&gt;尚未準備完成&lt;/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</si>
  <si>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"UI_NO_TID_cont1"</t>
    </r>
    <r>
      <rPr>
        <sz val="10.5"/>
        <color rgb="FF000000"/>
        <rFont val="細明體"/>
        <family val="3"/>
        <charset val="136"/>
      </rPr>
      <t>&gt;請與鎖適當同步資料. 可能是您剛成為管理者或太久沒有與鎖同步. 請與鎖同步, 在那之後, 再試一次.&lt;/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</si>
  <si>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"UI_PRC_AdminFail_title"</t>
    </r>
    <r>
      <rPr>
        <sz val="10.5"/>
        <color rgb="FF000000"/>
        <rFont val="細明體"/>
        <family val="3"/>
        <charset val="136"/>
      </rPr>
      <t>&gt;Beam 失敗&lt;/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</si>
  <si>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"UI_PRC_AdminFail_cont1"</t>
    </r>
    <r>
      <rPr>
        <sz val="10.5"/>
        <color rgb="FF000000"/>
        <rFont val="細明體"/>
        <family val="3"/>
        <charset val="136"/>
      </rPr>
      <t>&gt;Beam 加入使用者失敗&lt;/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</si>
  <si>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"UI_PRC_BT_Fail_title"</t>
    </r>
    <r>
      <rPr>
        <sz val="10.5"/>
        <color rgb="FF000000"/>
        <rFont val="細明體"/>
        <family val="3"/>
        <charset val="136"/>
      </rPr>
      <t>&gt;Beam 失敗&lt;/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</si>
  <si>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"UI_PRC_BT_Fail_cont1"</t>
    </r>
    <r>
      <rPr>
        <sz val="10.5"/>
        <color rgb="FF000000"/>
        <rFont val="細明體"/>
        <family val="3"/>
        <charset val="136"/>
      </rPr>
      <t>&gt;無線傳輸失敗; 可能的原因是環境太多干擾. 再試一次. 或者您也可以將藍芽關閉再打開後, 再試一次.&lt;/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</si>
  <si>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"UI_PRC_AdminDuplicate_title"</t>
    </r>
    <r>
      <rPr>
        <sz val="10.5"/>
        <color rgb="FF000000"/>
        <rFont val="細明體"/>
        <family val="3"/>
        <charset val="136"/>
      </rPr>
      <t>&gt;Beam 重複加入&lt;/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</si>
  <si>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"UI_PRC_AdminDuplicate_cont1"</t>
    </r>
    <r>
      <rPr>
        <sz val="10.5"/>
        <color rgb="FF000000"/>
        <rFont val="細明體"/>
        <family val="3"/>
        <charset val="136"/>
      </rPr>
      <t>&gt;您嘗試加入的手機, 已經是一個使用者.&lt;/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</si>
  <si>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"UI_AccessRight"</t>
    </r>
    <r>
      <rPr>
        <sz val="10.5"/>
        <color rgb="FF000000"/>
        <rFont val="細明體"/>
        <family val="3"/>
        <charset val="136"/>
      </rPr>
      <t>&gt;權限設定&lt;/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</si>
  <si>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"Tran_UI_NoAccess_title"</t>
    </r>
    <r>
      <rPr>
        <sz val="10.5"/>
        <color rgb="FF000000"/>
        <rFont val="細明體"/>
        <family val="3"/>
        <charset val="136"/>
      </rPr>
      <t>&gt;暫無權限&lt;/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</si>
  <si>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"Tran_UI_NoAccess_cont1"</t>
    </r>
    <r>
      <rPr>
        <sz val="10.5"/>
        <color rgb="FF000000"/>
        <rFont val="細明體"/>
        <family val="3"/>
        <charset val="136"/>
      </rPr>
      <t>&gt;此段時間, 暫無權限 !&lt;/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</si>
  <si>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"Tran_log_P2P_Add"</t>
    </r>
    <r>
      <rPr>
        <sz val="10.5"/>
        <color rgb="FF000000"/>
        <rFont val="細明體"/>
        <family val="3"/>
        <charset val="136"/>
      </rPr>
      <t>&gt;已加入&lt;/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</si>
  <si>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"Tran_UI_EnableBT_title"</t>
    </r>
    <r>
      <rPr>
        <sz val="10.5"/>
        <color rgb="FF000000"/>
        <rFont val="細明體"/>
        <family val="3"/>
        <charset val="136"/>
      </rPr>
      <t>&gt;請開啟藍芽&lt;/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</si>
  <si>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"Tran_UI_EnableBT_cont1"</t>
    </r>
    <r>
      <rPr>
        <sz val="10.5"/>
        <color rgb="FF000000"/>
        <rFont val="細明體"/>
        <family val="3"/>
        <charset val="136"/>
      </rPr>
      <t>&gt;許多服務都需要開啟藍芽才能夠正常運作，建議您開啟藍芽後再繼續其他操作。&lt;/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</si>
  <si>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"Param0_Mute"</t>
    </r>
    <r>
      <rPr>
        <sz val="10.5"/>
        <color rgb="FF000000"/>
        <rFont val="細明體"/>
        <family val="3"/>
        <charset val="136"/>
      </rPr>
      <t>&gt;靜音&lt;/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</si>
  <si>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"Param2_NoDisturb"</t>
    </r>
    <r>
      <rPr>
        <sz val="10.5"/>
        <color rgb="FF000000"/>
        <rFont val="細明體"/>
        <family val="3"/>
        <charset val="136"/>
      </rPr>
      <t>&gt;DND模式&lt;/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</si>
  <si>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"Param3_ChannelMode"</t>
    </r>
    <r>
      <rPr>
        <sz val="10.5"/>
        <color rgb="FF000000"/>
        <rFont val="細明體"/>
        <family val="3"/>
        <charset val="136"/>
      </rPr>
      <t>&gt;通道模式&lt;/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</si>
  <si>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"Param4_DoubleAuth"</t>
    </r>
    <r>
      <rPr>
        <sz val="10.5"/>
        <color rgb="FF000000"/>
        <rFont val="細明體"/>
        <family val="3"/>
        <charset val="136"/>
      </rPr>
      <t>&gt;雙重認證模式&lt;/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</si>
  <si>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"Param10_TouchDigit"</t>
    </r>
    <r>
      <rPr>
        <sz val="10.5"/>
        <color rgb="FF000000"/>
        <rFont val="細明體"/>
        <family val="3"/>
        <charset val="136"/>
      </rPr>
      <t>&gt;亂數數字&lt;/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</si>
  <si>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"Param11_TouchNoPrefix"</t>
    </r>
    <r>
      <rPr>
        <sz val="10.5"/>
        <color rgb="FF000000"/>
        <rFont val="細明體"/>
        <family val="3"/>
        <charset val="136"/>
      </rPr>
      <t>&gt;前置混碼&lt;/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</si>
  <si>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"Param80_FW"</t>
    </r>
    <r>
      <rPr>
        <sz val="10.5"/>
        <color rgb="FF000000"/>
        <rFont val="細明體"/>
        <family val="3"/>
        <charset val="136"/>
      </rPr>
      <t>&gt;韌體版本&lt;/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</si>
  <si>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"Mute_Day"</t>
    </r>
    <r>
      <rPr>
        <sz val="10.5"/>
        <color rgb="FF000000"/>
        <rFont val="細明體"/>
        <family val="3"/>
        <charset val="136"/>
      </rPr>
      <t>&gt;今天&lt;/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</si>
  <si>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"Mute_Ago"</t>
    </r>
    <r>
      <rPr>
        <sz val="10.5"/>
        <color rgb="FF000000"/>
        <rFont val="細明體"/>
        <family val="3"/>
        <charset val="136"/>
      </rPr>
      <t>&gt;天前&lt;/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</si>
  <si>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"Tran_FW_Done_title"</t>
    </r>
    <r>
      <rPr>
        <sz val="10.5"/>
        <color rgb="FF000000"/>
        <rFont val="細明體"/>
        <family val="3"/>
        <charset val="136"/>
      </rPr>
      <t>&gt;韌體更新成功&lt;/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</si>
  <si>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"Tran_FW_Done_cont1"</t>
    </r>
    <r>
      <rPr>
        <sz val="10.5"/>
        <color rgb="FF000000"/>
        <rFont val="細明體"/>
        <family val="3"/>
        <charset val="136"/>
      </rPr>
      <t>&gt;您已完成此一鎖具的韌體更新.&lt;/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</si>
  <si>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"Tran_log_GetTID_OK"</t>
    </r>
    <r>
      <rPr>
        <sz val="10.5"/>
        <color rgb="FF000000"/>
        <rFont val="細明體"/>
        <family val="3"/>
        <charset val="136"/>
      </rPr>
      <t>&gt;更新鎖具資料&lt;/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</si>
  <si>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"Tran_notAdmin_anymore_title"</t>
    </r>
    <r>
      <rPr>
        <sz val="10.5"/>
        <color rgb="FF000000"/>
        <rFont val="細明體"/>
        <family val="3"/>
        <charset val="136"/>
      </rPr>
      <t>&gt;管理權限已被取代&lt;/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</si>
  <si>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"Tran_notAdmin_anymore_content_1"</t>
    </r>
    <r>
      <rPr>
        <sz val="10.5"/>
        <color rgb="FF000000"/>
        <rFont val="細明體"/>
        <family val="3"/>
        <charset val="136"/>
      </rPr>
      <t>&gt;您所選擇的鎖, 其管理權限已被取代.&lt;/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</si>
  <si>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"Mfg_title"</t>
    </r>
    <r>
      <rPr>
        <sz val="10.5"/>
        <color rgb="FF000000"/>
        <rFont val="細明體"/>
        <family val="3"/>
        <charset val="136"/>
      </rPr>
      <t>&gt;製造廠商&lt;/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</si>
  <si>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"Mfg_Name_Hyper"</t>
    </r>
    <r>
      <rPr>
        <sz val="10.5"/>
        <color rgb="FF000000"/>
        <rFont val="細明體"/>
        <family val="3"/>
        <charset val="136"/>
      </rPr>
      <t>&gt;廠商網站連結&lt;/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</si>
  <si>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"Tran_Wifi_disable_title"</t>
    </r>
    <r>
      <rPr>
        <sz val="10.5"/>
        <color rgb="FF000000"/>
        <rFont val="細明體"/>
        <family val="3"/>
        <charset val="136"/>
      </rPr>
      <t>&gt;網路功能未啟用&lt;/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</si>
  <si>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"Tran_Wifi_disable_content_1"</t>
    </r>
    <r>
      <rPr>
        <sz val="10.5"/>
        <color rgb="FF000000"/>
        <rFont val="細明體"/>
        <family val="3"/>
        <charset val="136"/>
      </rPr>
      <t>&gt;網路功能未啟用, App會自動開啟, 開啟後請檢察網路連線是否成功.&lt;/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</si>
  <si>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"Tran_log_DeleteByLock"</t>
    </r>
    <r>
      <rPr>
        <sz val="10.5"/>
        <color rgb="FF000000"/>
        <rFont val="細明體"/>
        <family val="3"/>
        <charset val="136"/>
      </rPr>
      <t>&gt;已刪除&lt;/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</si>
  <si>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"Tran_log_delete_all"</t>
    </r>
    <r>
      <rPr>
        <sz val="10.5"/>
        <color rgb="FF000000"/>
        <rFont val="細明體"/>
        <family val="3"/>
        <charset val="136"/>
      </rPr>
      <t>&gt;已全部刪除&lt;/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</si>
  <si>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"Tran_log_all_client"</t>
    </r>
    <r>
      <rPr>
        <sz val="10.5"/>
        <color rgb="FF000000"/>
        <rFont val="細明體"/>
        <family val="3"/>
        <charset val="136"/>
      </rPr>
      <t>&gt;所有使用者&lt;/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</si>
  <si>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"Tran_log_ModifyManagePass"</t>
    </r>
    <r>
      <rPr>
        <sz val="10.5"/>
        <color rgb="FF000000"/>
        <rFont val="細明體"/>
        <family val="3"/>
        <charset val="136"/>
      </rPr>
      <t>&gt;設定管理密碼&lt;/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</si>
  <si>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"Tran_log_ModifyUnlockPass"</t>
    </r>
    <r>
      <rPr>
        <sz val="10.5"/>
        <color rgb="FF000000"/>
        <rFont val="細明體"/>
        <family val="3"/>
        <charset val="136"/>
      </rPr>
      <t>&gt;設定開門密碼&lt;/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</si>
  <si>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"Tran_log_SingleUnlockPass"</t>
    </r>
    <r>
      <rPr>
        <sz val="10.5"/>
        <color rgb="FF000000"/>
        <rFont val="細明體"/>
        <family val="3"/>
        <charset val="136"/>
      </rPr>
      <t>&gt;設定單次密碼&lt;/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</si>
  <si>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"Tran_log_UnlockPassUnlock"</t>
    </r>
    <r>
      <rPr>
        <sz val="10.5"/>
        <color rgb="FF000000"/>
        <rFont val="細明體"/>
        <family val="3"/>
        <charset val="136"/>
      </rPr>
      <t>&gt;開門密碼開門&lt;/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</si>
  <si>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"Tran_log_SingleUnlockPassUnlock"</t>
    </r>
    <r>
      <rPr>
        <sz val="10.5"/>
        <color rgb="FF000000"/>
        <rFont val="細明體"/>
        <family val="3"/>
        <charset val="136"/>
      </rPr>
      <t>&gt;單次密碼開門&lt;/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</si>
  <si>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"Tran_Channel_Mode_title"</t>
    </r>
    <r>
      <rPr>
        <sz val="10.5"/>
        <color rgb="FF000000"/>
        <rFont val="細明體"/>
        <family val="3"/>
        <charset val="136"/>
      </rPr>
      <t>&gt;通道模式&lt;/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</si>
  <si>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"Tran_Channel_Mode_cont1"</t>
    </r>
    <r>
      <rPr>
        <sz val="10.5"/>
        <color rgb="FF000000"/>
        <rFont val="細明體"/>
        <family val="3"/>
        <charset val="136"/>
      </rPr>
      <t>&gt;鎖具處於通道模式&lt;/</t>
    </r>
    <r>
      <rPr>
        <b/>
        <sz val="10.5"/>
        <color rgb="FF000080"/>
        <rFont val="細明體"/>
        <family val="3"/>
        <charset val="136"/>
      </rPr>
      <t>string</t>
    </r>
    <r>
      <rPr>
        <sz val="10.5"/>
        <color rgb="FF000000"/>
        <rFont val="細明體"/>
        <family val="3"/>
        <charset val="136"/>
      </rPr>
      <t>&gt;</t>
    </r>
  </si>
  <si>
    <r>
      <t xml:space="preserve">    </t>
    </r>
    <r>
      <rPr>
        <i/>
        <sz val="10.5"/>
        <color rgb="FF808080"/>
        <rFont val="細明體"/>
        <family val="3"/>
        <charset val="136"/>
      </rPr>
      <t>&lt;!-- HCE mode --&gt;</t>
    </r>
  </si>
  <si>
    <r>
      <t xml:space="preserve">    </t>
    </r>
    <r>
      <rPr>
        <sz val="10.5"/>
        <color rgb="FF000000"/>
        <rFont val="細明體"/>
        <family val="3"/>
        <charset val="136"/>
      </rPr>
      <t>&lt;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"servicedesc"</t>
    </r>
    <r>
      <rPr>
        <sz val="10.5"/>
        <color rgb="FF000000"/>
        <rFont val="細明體"/>
        <family val="3"/>
        <charset val="136"/>
      </rPr>
      <t>&gt;servicedesc&lt;/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</si>
  <si>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"aiddescription"</t>
    </r>
    <r>
      <rPr>
        <sz val="10.5"/>
        <color rgb="FF000000"/>
        <rFont val="細明體"/>
        <family val="3"/>
        <charset val="136"/>
      </rPr>
      <t>&gt;aiddescription&lt;/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</si>
  <si>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"OpenSourceLicenses"</t>
    </r>
    <r>
      <rPr>
        <sz val="10.5"/>
        <color rgb="FF000000"/>
        <rFont val="細明體"/>
        <family val="3"/>
        <charset val="136"/>
      </rPr>
      <t>&gt;開放原始碼授權&lt;/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</si>
  <si>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"TermService"</t>
    </r>
    <r>
      <rPr>
        <sz val="10.5"/>
        <color rgb="FF000000"/>
        <rFont val="細明體"/>
        <family val="3"/>
        <charset val="136"/>
      </rPr>
      <t>&gt;使用條款&lt;/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</si>
  <si>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"PrivacyPolicy"</t>
    </r>
    <r>
      <rPr>
        <sz val="10.5"/>
        <color rgb="FF000000"/>
        <rFont val="細明體"/>
        <family val="3"/>
        <charset val="136"/>
      </rPr>
      <t>&gt;隱私權政策&lt;/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</si>
  <si>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"checking_new_version"</t>
    </r>
    <r>
      <rPr>
        <sz val="10.5"/>
        <color rgb="FF000000"/>
        <rFont val="細明體"/>
        <family val="3"/>
        <charset val="136"/>
      </rPr>
      <t>&gt;檢查新版本&lt;/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</si>
  <si>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"DownLoad_OK"</t>
    </r>
    <r>
      <rPr>
        <sz val="10.5"/>
        <color rgb="FF000000"/>
        <rFont val="細明體"/>
        <family val="3"/>
        <charset val="136"/>
      </rPr>
      <t>&gt;下載完成&lt;/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</si>
  <si>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"FWUpdated"</t>
    </r>
    <r>
      <rPr>
        <sz val="10.5"/>
        <color rgb="FF000000"/>
        <rFont val="細明體"/>
        <family val="3"/>
        <charset val="136"/>
      </rPr>
      <t>&gt;最新版&lt;/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</si>
  <si>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"FW_Available"</t>
    </r>
    <r>
      <rPr>
        <sz val="10.5"/>
        <color rgb="FF000000"/>
        <rFont val="細明體"/>
        <family val="3"/>
        <charset val="136"/>
      </rPr>
      <t>&gt;可更新&lt;/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</si>
  <si>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"Tran_log_Lock_Door"</t>
    </r>
    <r>
      <rPr>
        <sz val="10.5"/>
        <color rgb="FF000000"/>
        <rFont val="細明體"/>
        <family val="3"/>
        <charset val="136"/>
      </rPr>
      <t>&gt;關門&lt;/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</si>
  <si>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"Tran_log_Cylinder_Move"</t>
    </r>
    <r>
      <rPr>
        <sz val="10.5"/>
        <color rgb="FF000000"/>
        <rFont val="細明體"/>
        <family val="3"/>
        <charset val="136"/>
      </rPr>
      <t>&gt;鎖仁動作&lt;/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</si>
  <si>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"Tran_log_Mechanical_Unlock"</t>
    </r>
    <r>
      <rPr>
        <sz val="10.5"/>
        <color rgb="FF000000"/>
        <rFont val="細明體"/>
        <family val="3"/>
        <charset val="136"/>
      </rPr>
      <t>&gt;手動開門&lt;/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</si>
  <si>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"Tran_log_Mechanical_lock"</t>
    </r>
    <r>
      <rPr>
        <sz val="10.5"/>
        <color rgb="FF000000"/>
        <rFont val="細明體"/>
        <family val="3"/>
        <charset val="136"/>
      </rPr>
      <t>&gt;手動關門&lt;/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</si>
  <si>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"Tran_log_Manual_btn_lock"</t>
    </r>
    <r>
      <rPr>
        <sz val="10.5"/>
        <color rgb="FF000000"/>
        <rFont val="細明體"/>
        <family val="3"/>
        <charset val="136"/>
      </rPr>
      <t>&gt;手動上鎖&lt;/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</si>
  <si>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"Tran_Progress_title"</t>
    </r>
    <r>
      <rPr>
        <sz val="10.5"/>
        <color rgb="FF000000"/>
        <rFont val="細明體"/>
        <family val="3"/>
        <charset val="136"/>
      </rPr>
      <t>&gt;Beam 連線&lt;/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</si>
  <si>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"Tran_Progress_cont1"</t>
    </r>
    <r>
      <rPr>
        <sz val="10.5"/>
        <color rgb="FF000000"/>
        <rFont val="細明體"/>
        <family val="3"/>
        <charset val="136"/>
      </rPr>
      <t>&gt;Beam 傳輸中....&lt;/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</si>
  <si>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"Tran_DND_Mode_title"</t>
    </r>
    <r>
      <rPr>
        <sz val="10.5"/>
        <color rgb="FF000000"/>
        <rFont val="細明體"/>
        <family val="3"/>
        <charset val="136"/>
      </rPr>
      <t>&gt;勿干擾模式&lt;/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</si>
  <si>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"Tran_DND_Mode_cont1"</t>
    </r>
    <r>
      <rPr>
        <sz val="10.5"/>
        <color rgb="FF000000"/>
        <rFont val="細明體"/>
        <family val="3"/>
        <charset val="136"/>
      </rPr>
      <t>&gt;門已上鎖並處於勿干擾模式&lt;/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</si>
  <si>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"Tran_DeleteLock_cont1"</t>
    </r>
    <r>
      <rPr>
        <sz val="10.5"/>
        <color rgb="FF000000"/>
        <rFont val="細明體"/>
        <family val="3"/>
        <charset val="136"/>
      </rPr>
      <t>&gt;注意: 您所選擇的鎖在按下去認鈕後會被刪除, 您確認要刪除此一鎖具 ?&lt;/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</si>
  <si>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"Tran_DeleteLock_title"</t>
    </r>
    <r>
      <rPr>
        <sz val="10.5"/>
        <color rgb="FF000000"/>
        <rFont val="細明體"/>
        <family val="3"/>
        <charset val="136"/>
      </rPr>
      <t>&gt;刪除鎖具&lt;/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</si>
  <si>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"Delete_Btn"</t>
    </r>
    <r>
      <rPr>
        <sz val="10.5"/>
        <color rgb="FF000000"/>
        <rFont val="細明體"/>
        <family val="3"/>
        <charset val="136"/>
      </rPr>
      <t>&gt;隱藏&lt;/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</si>
  <si>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"Msg_NotYet"</t>
    </r>
    <r>
      <rPr>
        <sz val="10.5"/>
        <color rgb="FF000000"/>
        <rFont val="細明體"/>
        <family val="3"/>
        <charset val="136"/>
      </rPr>
      <t>&gt;尚未完成, 請再碰鎖一次.&lt;/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</si>
  <si>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"Msg_Finished"</t>
    </r>
    <r>
      <rPr>
        <sz val="10.5"/>
        <color rgb="FF000000"/>
        <rFont val="細明體"/>
        <family val="3"/>
        <charset val="136"/>
      </rPr>
      <t>&gt;完成.&lt;/</t>
    </r>
    <r>
      <rPr>
        <b/>
        <sz val="10.5"/>
        <color rgb="FF000080"/>
        <rFont val="細明體"/>
        <family val="3"/>
        <charset val="136"/>
      </rPr>
      <t>string</t>
    </r>
    <r>
      <rPr>
        <sz val="10.5"/>
        <color rgb="FF000000"/>
        <rFont val="細明體"/>
        <family val="3"/>
        <charset val="136"/>
      </rPr>
      <t>&gt;</t>
    </r>
  </si>
  <si>
    <r>
      <t xml:space="preserve">    </t>
    </r>
    <r>
      <rPr>
        <sz val="10.5"/>
        <color rgb="FF000000"/>
        <rFont val="細明體"/>
        <family val="3"/>
        <charset val="136"/>
      </rPr>
      <t>&lt;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"manual"</t>
    </r>
    <r>
      <rPr>
        <sz val="10.5"/>
        <color rgb="FF000000"/>
        <rFont val="細明體"/>
        <family val="3"/>
        <charset val="136"/>
      </rPr>
      <t>&gt;使用手冊&lt;/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</si>
  <si>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"connecting"</t>
    </r>
    <r>
      <rPr>
        <sz val="10.5"/>
        <color rgb="FF000000"/>
        <rFont val="細明體"/>
        <family val="3"/>
        <charset val="136"/>
      </rPr>
      <t>&gt;連線中&lt;/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</si>
  <si>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"please_wait"</t>
    </r>
    <r>
      <rPr>
        <sz val="10.5"/>
        <color rgb="FF000000"/>
        <rFont val="細明體"/>
        <family val="3"/>
        <charset val="136"/>
      </rPr>
      <t>&gt;請稍候&lt;/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</si>
  <si>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"connection_failed"</t>
    </r>
    <r>
      <rPr>
        <sz val="10.5"/>
        <color rgb="FF000000"/>
        <rFont val="細明體"/>
        <family val="3"/>
        <charset val="136"/>
      </rPr>
      <t>&gt;連線失敗&lt;/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</si>
  <si>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"check_network_availability"</t>
    </r>
    <r>
      <rPr>
        <sz val="10.5"/>
        <color rgb="FF000000"/>
        <rFont val="細明體"/>
        <family val="3"/>
        <charset val="136"/>
      </rPr>
      <t>&gt;請檢查您的網路連線是否正常&lt;/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</si>
  <si>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"try_again"</t>
    </r>
    <r>
      <rPr>
        <sz val="10.5"/>
        <color rgb="FF000000"/>
        <rFont val="細明體"/>
        <family val="3"/>
        <charset val="136"/>
      </rPr>
      <t>&gt;再試一次&lt;/</t>
    </r>
    <r>
      <rPr>
        <b/>
        <sz val="10.5"/>
        <color rgb="FF000080"/>
        <rFont val="細明體"/>
        <family val="3"/>
        <charset val="136"/>
      </rPr>
      <t>string</t>
    </r>
    <r>
      <rPr>
        <sz val="10.5"/>
        <color rgb="FF000000"/>
        <rFont val="細明體"/>
        <family val="3"/>
        <charset val="136"/>
      </rPr>
      <t>&gt;</t>
    </r>
  </si>
  <si>
    <r>
      <t xml:space="preserve">    </t>
    </r>
    <r>
      <rPr>
        <sz val="10.5"/>
        <color rgb="FF000000"/>
        <rFont val="細明體"/>
        <family val="3"/>
        <charset val="136"/>
      </rPr>
      <t>&lt;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"access_right"</t>
    </r>
    <r>
      <rPr>
        <sz val="10.5"/>
        <color rgb="FF000000"/>
        <rFont val="細明體"/>
        <family val="3"/>
        <charset val="136"/>
      </rPr>
      <t>&gt;權限設定&lt;/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</si>
  <si>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"date"</t>
    </r>
    <r>
      <rPr>
        <sz val="10.5"/>
        <color rgb="FF000000"/>
        <rFont val="細明體"/>
        <family val="3"/>
        <charset val="136"/>
      </rPr>
      <t>&gt;日期&lt;/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</si>
  <si>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"from"</t>
    </r>
    <r>
      <rPr>
        <sz val="10.5"/>
        <color rgb="FF000000"/>
        <rFont val="細明體"/>
        <family val="3"/>
        <charset val="136"/>
      </rPr>
      <t>&gt;從&lt;/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</si>
  <si>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"to"</t>
    </r>
    <r>
      <rPr>
        <sz val="10.5"/>
        <color rgb="FF000000"/>
        <rFont val="細明體"/>
        <family val="3"/>
        <charset val="136"/>
      </rPr>
      <t>&gt;至&lt;/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</si>
  <si>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"time"</t>
    </r>
    <r>
      <rPr>
        <sz val="10.5"/>
        <color rgb="FF000000"/>
        <rFont val="細明體"/>
        <family val="3"/>
        <charset val="136"/>
      </rPr>
      <t>&gt;時間&lt;/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</si>
  <si>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"repeat"</t>
    </r>
    <r>
      <rPr>
        <sz val="10.5"/>
        <color rgb="FF000000"/>
        <rFont val="細明體"/>
        <family val="3"/>
        <charset val="136"/>
      </rPr>
      <t>&gt;重複方式&lt;/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</si>
  <si>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"until"</t>
    </r>
    <r>
      <rPr>
        <sz val="10.5"/>
        <color rgb="FF000000"/>
        <rFont val="細明體"/>
        <family val="3"/>
        <charset val="136"/>
      </rPr>
      <t>&gt;直到&lt;/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</si>
  <si>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"never_repeat"</t>
    </r>
    <r>
      <rPr>
        <sz val="10.5"/>
        <color rgb="FF000000"/>
        <rFont val="細明體"/>
        <family val="3"/>
        <charset val="136"/>
      </rPr>
      <t>&gt;不需要&lt;/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</si>
  <si>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"daily"</t>
    </r>
    <r>
      <rPr>
        <sz val="10.5"/>
        <color rgb="FF000000"/>
        <rFont val="細明體"/>
        <family val="3"/>
        <charset val="136"/>
      </rPr>
      <t>&gt;每日&lt;/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</si>
  <si>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"weekly"</t>
    </r>
    <r>
      <rPr>
        <sz val="10.5"/>
        <color rgb="FF000000"/>
        <rFont val="細明體"/>
        <family val="3"/>
        <charset val="136"/>
      </rPr>
      <t>&gt;每週&lt;/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</si>
  <si>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"monthly"</t>
    </r>
    <r>
      <rPr>
        <sz val="10.5"/>
        <color rgb="FF000000"/>
        <rFont val="細明體"/>
        <family val="3"/>
        <charset val="136"/>
      </rPr>
      <t>&gt;每月&lt;/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</si>
  <si>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"access_count"</t>
    </r>
    <r>
      <rPr>
        <sz val="10.5"/>
        <color rgb="FF000000"/>
        <rFont val="細明體"/>
        <family val="3"/>
        <charset val="136"/>
      </rPr>
      <t>&gt;進出次數&lt;/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</si>
  <si>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"no_limit"</t>
    </r>
    <r>
      <rPr>
        <sz val="10.5"/>
        <color rgb="FF000000"/>
        <rFont val="細明體"/>
        <family val="3"/>
        <charset val="136"/>
      </rPr>
      <t>&gt;無限制&lt;/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</si>
  <si>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"one_time"</t>
    </r>
    <r>
      <rPr>
        <sz val="10.5"/>
        <color rgb="FF000000"/>
        <rFont val="細明體"/>
        <family val="3"/>
        <charset val="136"/>
      </rPr>
      <t>&gt;僅限一次&lt;/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</si>
  <si>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"remind"</t>
    </r>
    <r>
      <rPr>
        <sz val="10.5"/>
        <color rgb="FF000000"/>
        <rFont val="細明體"/>
        <family val="3"/>
        <charset val="136"/>
      </rPr>
      <t>&gt;提醒&lt;/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</si>
  <si>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"forever"</t>
    </r>
    <r>
      <rPr>
        <sz val="10.5"/>
        <color rgb="FF000000"/>
        <rFont val="細明體"/>
        <family val="3"/>
        <charset val="136"/>
      </rPr>
      <t>&gt;永遠&lt;/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</si>
  <si>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"on_date"</t>
    </r>
    <r>
      <rPr>
        <sz val="10.5"/>
        <color rgb="FF000000"/>
        <rFont val="細明體"/>
        <family val="3"/>
        <charset val="136"/>
      </rPr>
      <t>&gt;某日&lt;/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</si>
  <si>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"all_time"</t>
    </r>
    <r>
      <rPr>
        <sz val="10.5"/>
        <color rgb="FF000000"/>
        <rFont val="細明體"/>
        <family val="3"/>
        <charset val="136"/>
      </rPr>
      <t>&gt;無限制&lt;/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</si>
  <si>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"by_period"</t>
    </r>
    <r>
      <rPr>
        <sz val="10.5"/>
        <color rgb="FF000000"/>
        <rFont val="細明體"/>
        <family val="3"/>
        <charset val="136"/>
      </rPr>
      <t>&gt;以區間設定&lt;/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</si>
  <si>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"by_week"</t>
    </r>
    <r>
      <rPr>
        <sz val="10.5"/>
        <color rgb="FF000000"/>
        <rFont val="細明體"/>
        <family val="3"/>
        <charset val="136"/>
      </rPr>
      <t>&gt;以星期設定&lt;/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</si>
  <si>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"by_month"</t>
    </r>
    <r>
      <rPr>
        <sz val="10.5"/>
        <color rgb="FF000000"/>
        <rFont val="細明體"/>
        <family val="3"/>
        <charset val="136"/>
      </rPr>
      <t>&gt;以月份設定&lt;/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</si>
  <si>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"start"</t>
    </r>
    <r>
      <rPr>
        <sz val="10.5"/>
        <color rgb="FF000000"/>
        <rFont val="細明體"/>
        <family val="3"/>
        <charset val="136"/>
      </rPr>
      <t>&gt;開始&lt;/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</si>
  <si>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"end"</t>
    </r>
    <r>
      <rPr>
        <sz val="10.5"/>
        <color rgb="FF000000"/>
        <rFont val="細明體"/>
        <family val="3"/>
        <charset val="136"/>
      </rPr>
      <t>&gt;結束&lt;/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</si>
  <si>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"all_day"</t>
    </r>
    <r>
      <rPr>
        <sz val="10.5"/>
        <color rgb="FF000000"/>
        <rFont val="細明體"/>
        <family val="3"/>
        <charset val="136"/>
      </rPr>
      <t>&gt;整天&lt;/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</si>
  <si>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"got_it"</t>
    </r>
    <r>
      <rPr>
        <sz val="10.5"/>
        <color rgb="FF000000"/>
        <rFont val="細明體"/>
        <family val="3"/>
        <charset val="136"/>
      </rPr>
      <t>&gt;知道了&lt;/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</si>
  <si>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"pattern"</t>
    </r>
    <r>
      <rPr>
        <sz val="10.5"/>
        <color rgb="FF000000"/>
        <rFont val="細明體"/>
        <family val="3"/>
        <charset val="136"/>
      </rPr>
      <t>&gt;模式&lt;/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</si>
  <si>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"mon"</t>
    </r>
    <r>
      <rPr>
        <sz val="10.5"/>
        <color rgb="FF000000"/>
        <rFont val="細明體"/>
        <family val="3"/>
        <charset val="136"/>
      </rPr>
      <t>&gt;週一&lt;/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</si>
  <si>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"tue"</t>
    </r>
    <r>
      <rPr>
        <sz val="10.5"/>
        <color rgb="FF000000"/>
        <rFont val="細明體"/>
        <family val="3"/>
        <charset val="136"/>
      </rPr>
      <t>&gt;週二&lt;/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</si>
  <si>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"wed"</t>
    </r>
    <r>
      <rPr>
        <sz val="10.5"/>
        <color rgb="FF000000"/>
        <rFont val="細明體"/>
        <family val="3"/>
        <charset val="136"/>
      </rPr>
      <t>&gt;週三&lt;/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</si>
  <si>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"thu"</t>
    </r>
    <r>
      <rPr>
        <sz val="10.5"/>
        <color rgb="FF000000"/>
        <rFont val="細明體"/>
        <family val="3"/>
        <charset val="136"/>
      </rPr>
      <t>&gt;週四&lt;/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</si>
  <si>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"fri"</t>
    </r>
    <r>
      <rPr>
        <sz val="10.5"/>
        <color rgb="FF000000"/>
        <rFont val="細明體"/>
        <family val="3"/>
        <charset val="136"/>
      </rPr>
      <t>&gt;週五&lt;/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</si>
  <si>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"sat"</t>
    </r>
    <r>
      <rPr>
        <sz val="10.5"/>
        <color rgb="FF000000"/>
        <rFont val="細明體"/>
        <family val="3"/>
        <charset val="136"/>
      </rPr>
      <t>&gt;週六&lt;/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</si>
  <si>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"sun"</t>
    </r>
    <r>
      <rPr>
        <sz val="10.5"/>
        <color rgb="FF000000"/>
        <rFont val="細明體"/>
        <family val="3"/>
        <charset val="136"/>
      </rPr>
      <t>&gt;週日&lt;/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</si>
  <si>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"monday"</t>
    </r>
    <r>
      <rPr>
        <sz val="10.5"/>
        <color rgb="FF000000"/>
        <rFont val="細明體"/>
        <family val="3"/>
        <charset val="136"/>
      </rPr>
      <t>&gt;週一&lt;/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</si>
  <si>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"tuesday"</t>
    </r>
    <r>
      <rPr>
        <sz val="10.5"/>
        <color rgb="FF000000"/>
        <rFont val="細明體"/>
        <family val="3"/>
        <charset val="136"/>
      </rPr>
      <t>&gt;週二&lt;/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</si>
  <si>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"wednesday"</t>
    </r>
    <r>
      <rPr>
        <sz val="10.5"/>
        <color rgb="FF000000"/>
        <rFont val="細明體"/>
        <family val="3"/>
        <charset val="136"/>
      </rPr>
      <t>&gt;週三&lt;/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</si>
  <si>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"thursday"</t>
    </r>
    <r>
      <rPr>
        <sz val="10.5"/>
        <color rgb="FF000000"/>
        <rFont val="細明體"/>
        <family val="3"/>
        <charset val="136"/>
      </rPr>
      <t>&gt;週四&lt;/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</si>
  <si>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"friday"</t>
    </r>
    <r>
      <rPr>
        <sz val="10.5"/>
        <color rgb="FF000000"/>
        <rFont val="細明體"/>
        <family val="3"/>
        <charset val="136"/>
      </rPr>
      <t>&gt;週五&lt;/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</si>
  <si>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"saturday"</t>
    </r>
    <r>
      <rPr>
        <sz val="10.5"/>
        <color rgb="FF000000"/>
        <rFont val="細明體"/>
        <family val="3"/>
        <charset val="136"/>
      </rPr>
      <t>&gt;週六&lt;/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</si>
  <si>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"sunday"</t>
    </r>
    <r>
      <rPr>
        <sz val="10.5"/>
        <color rgb="FF000000"/>
        <rFont val="細明體"/>
        <family val="3"/>
        <charset val="136"/>
      </rPr>
      <t>&gt;週日&lt;/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</si>
  <si>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"year"</t>
    </r>
    <r>
      <rPr>
        <sz val="10.5"/>
        <color rgb="FF000000"/>
        <rFont val="細明體"/>
        <family val="3"/>
        <charset val="136"/>
      </rPr>
      <t>&gt;年分&lt;/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</si>
  <si>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"week"</t>
    </r>
    <r>
      <rPr>
        <sz val="10.5"/>
        <color rgb="FF000000"/>
        <rFont val="細明體"/>
        <family val="3"/>
        <charset val="136"/>
      </rPr>
      <t>&gt;週次&lt;/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</si>
  <si>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"next_day"</t>
    </r>
    <r>
      <rPr>
        <sz val="10.5"/>
        <color rgb="FF000000"/>
        <rFont val="細明體"/>
        <family val="3"/>
        <charset val="136"/>
      </rPr>
      <t>&gt;隔天&lt;/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</si>
  <si>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"confirm"</t>
    </r>
    <r>
      <rPr>
        <sz val="10.5"/>
        <color rgb="FF000000"/>
        <rFont val="細明體"/>
        <family val="3"/>
        <charset val="136"/>
      </rPr>
      <t>&gt;確認&lt;/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</si>
  <si>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"days_of_week"</t>
    </r>
    <r>
      <rPr>
        <sz val="10.5"/>
        <color rgb="FF000000"/>
        <rFont val="細明體"/>
        <family val="3"/>
        <charset val="136"/>
      </rPr>
      <t>&gt;週&lt;/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</si>
  <si>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"days_of_month"</t>
    </r>
    <r>
      <rPr>
        <sz val="10.5"/>
        <color rgb="FF000000"/>
        <rFont val="細明體"/>
        <family val="3"/>
        <charset val="136"/>
      </rPr>
      <t>&gt;日期&lt;/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</si>
  <si>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"summary_all_time"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&gt;可以在任何時間進出&lt;/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</si>
  <si>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"summary_one_time"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&gt;只能進出一次&lt;/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</si>
  <si>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"summary_never"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&gt;可以從%s至%s之間進出&lt;/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</si>
  <si>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"summary_daily"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&gt;從%s開始，可以在每天的%s至%s進出&lt;/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</si>
  <si>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"summary_weekly"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&gt;從%s開始，可以在每%s%s至%s%s進出&lt;/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</si>
  <si>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"summary_weekly_with_same_day"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&gt;從%s開始，可以在每%s%s至%s進出&lt;/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</si>
  <si>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"summary_monthly"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&gt;從%s開始，可以在每個月的%s號%s至%s號%s進出&lt;/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</si>
  <si>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"summary_monthly_with_same_day"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&gt;從%s開始，可以在每個月的%s號%s至%s進出&lt;/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</si>
  <si>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"summary_until"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&gt;，直到%s為止&lt;/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</si>
  <si>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"summary_count"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&gt;，並且總共只能進出一次&lt;/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</si>
  <si>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"summary_dot"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</si>
  <si>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"start_date_cannot_later_than_end_date"</t>
    </r>
    <r>
      <rPr>
        <sz val="10.5"/>
        <color rgb="FF000000"/>
        <rFont val="細明體"/>
        <family val="3"/>
        <charset val="136"/>
      </rPr>
      <t>&gt;開始日期不能比結束日期還要晚&lt;/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</si>
  <si>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"end_date_cannot_later_than_until_date"</t>
    </r>
    <r>
      <rPr>
        <sz val="10.5"/>
        <color rgb="FF000000"/>
        <rFont val="細明體"/>
        <family val="3"/>
        <charset val="136"/>
      </rPr>
      <t>&gt;結束日期不能比重複方式的結束日還要晚&lt;/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</si>
  <si>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"at_least_select_a_day_from_weekdays"</t>
    </r>
    <r>
      <rPr>
        <sz val="10.5"/>
        <color rgb="FF000000"/>
        <rFont val="細明體"/>
        <family val="3"/>
        <charset val="136"/>
      </rPr>
      <t>&gt;請在\"星期\"至少選擇一天&lt;/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</si>
  <si>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"at_least_select_a_day_from_monthdays"</t>
    </r>
    <r>
      <rPr>
        <sz val="10.5"/>
        <color rgb="FF000000"/>
        <rFont val="細明體"/>
        <family val="3"/>
        <charset val="136"/>
      </rPr>
      <t>&gt;請在\"日期\"至少選擇一天&lt;/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</si>
  <si>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"until_date_should_be_after_the_week"</t>
    </r>
    <r>
      <rPr>
        <sz val="10.5"/>
        <color rgb="FF000000"/>
        <rFont val="細明體"/>
        <family val="3"/>
        <charset val="136"/>
      </rPr>
      <t>&gt;重複方式的結束日，應該要在選定的週次之後&lt;/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</si>
  <si>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"until_date_should_be_after_the_month"</t>
    </r>
    <r>
      <rPr>
        <sz val="10.5"/>
        <color rgb="FF000000"/>
        <rFont val="細明體"/>
        <family val="3"/>
        <charset val="136"/>
      </rPr>
      <t>&gt;重複方式的結束日，應該要在選定的月份之後&lt;/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</si>
  <si>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"current_settings_will_be_lost_after_switching_modes"</t>
    </r>
    <r>
      <rPr>
        <sz val="10.5"/>
        <color rgb="FF000000"/>
        <rFont val="細明體"/>
        <family val="3"/>
        <charset val="136"/>
      </rPr>
      <t>&gt;切換模式之後，現有的設定將不保留。&lt;/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</si>
  <si>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string-array </t>
    </r>
    <r>
      <rPr>
        <b/>
        <sz val="10.5"/>
        <color rgb="FF0000FF"/>
        <rFont val="細明體"/>
        <family val="3"/>
        <charset val="136"/>
      </rPr>
      <t>name=</t>
    </r>
    <r>
      <rPr>
        <b/>
        <sz val="10.5"/>
        <color rgb="FF008000"/>
        <rFont val="細明體"/>
        <family val="3"/>
        <charset val="136"/>
      </rPr>
      <t>"weekdays_abbreviated"</t>
    </r>
    <r>
      <rPr>
        <sz val="10.5"/>
        <color rgb="FF000000"/>
        <rFont val="細明體"/>
        <family val="3"/>
        <charset val="136"/>
      </rPr>
      <t>&gt;</t>
    </r>
  </si>
  <si>
    <r>
      <t xml:space="preserve">        　　                &lt;</t>
    </r>
    <r>
      <rPr>
        <b/>
        <sz val="10.5"/>
        <color rgb="FF000080"/>
        <rFont val="細明體"/>
        <family val="3"/>
        <charset val="136"/>
      </rPr>
      <t>item</t>
    </r>
    <r>
      <rPr>
        <sz val="10.5"/>
        <color rgb="FF000000"/>
        <rFont val="細明體"/>
        <family val="3"/>
        <charset val="136"/>
      </rPr>
      <t>&gt;@string/mon&lt;/</t>
    </r>
    <r>
      <rPr>
        <b/>
        <sz val="10.5"/>
        <color rgb="FF000080"/>
        <rFont val="細明體"/>
        <family val="3"/>
        <charset val="136"/>
      </rPr>
      <t>item</t>
    </r>
    <r>
      <rPr>
        <sz val="10.5"/>
        <color rgb="FF000000"/>
        <rFont val="細明體"/>
        <family val="3"/>
        <charset val="136"/>
      </rPr>
      <t>&gt;</t>
    </r>
  </si>
  <si>
    <t xml:space="preserve">        　</t>
  </si>
  <si>
    <r>
      <t xml:space="preserve">        　　                &lt;</t>
    </r>
    <r>
      <rPr>
        <b/>
        <sz val="10.5"/>
        <color rgb="FF000080"/>
        <rFont val="細明體"/>
        <family val="3"/>
        <charset val="136"/>
      </rPr>
      <t>item</t>
    </r>
    <r>
      <rPr>
        <sz val="10.5"/>
        <color rgb="FF000000"/>
        <rFont val="細明體"/>
        <family val="3"/>
        <charset val="136"/>
      </rPr>
      <t>&gt;@string/tue&lt;/</t>
    </r>
    <r>
      <rPr>
        <b/>
        <sz val="10.5"/>
        <color rgb="FF000080"/>
        <rFont val="細明體"/>
        <family val="3"/>
        <charset val="136"/>
      </rPr>
      <t>item</t>
    </r>
    <r>
      <rPr>
        <sz val="10.5"/>
        <color rgb="FF000000"/>
        <rFont val="細明體"/>
        <family val="3"/>
        <charset val="136"/>
      </rPr>
      <t>&gt;</t>
    </r>
  </si>
  <si>
    <r>
      <t xml:space="preserve">        　　                &lt;</t>
    </r>
    <r>
      <rPr>
        <b/>
        <sz val="10.5"/>
        <color rgb="FF000080"/>
        <rFont val="細明體"/>
        <family val="3"/>
        <charset val="136"/>
      </rPr>
      <t>item</t>
    </r>
    <r>
      <rPr>
        <sz val="10.5"/>
        <color rgb="FF000000"/>
        <rFont val="細明體"/>
        <family val="3"/>
        <charset val="136"/>
      </rPr>
      <t>&gt;@string/wed&lt;/</t>
    </r>
    <r>
      <rPr>
        <b/>
        <sz val="10.5"/>
        <color rgb="FF000080"/>
        <rFont val="細明體"/>
        <family val="3"/>
        <charset val="136"/>
      </rPr>
      <t>item</t>
    </r>
    <r>
      <rPr>
        <sz val="10.5"/>
        <color rgb="FF000000"/>
        <rFont val="細明體"/>
        <family val="3"/>
        <charset val="136"/>
      </rPr>
      <t>&gt;</t>
    </r>
  </si>
  <si>
    <r>
      <t xml:space="preserve">        　　                &lt;</t>
    </r>
    <r>
      <rPr>
        <b/>
        <sz val="10.5"/>
        <color rgb="FF000080"/>
        <rFont val="細明體"/>
        <family val="3"/>
        <charset val="136"/>
      </rPr>
      <t>item</t>
    </r>
    <r>
      <rPr>
        <sz val="10.5"/>
        <color rgb="FF000000"/>
        <rFont val="細明體"/>
        <family val="3"/>
        <charset val="136"/>
      </rPr>
      <t>&gt;@string/thu&lt;/</t>
    </r>
    <r>
      <rPr>
        <b/>
        <sz val="10.5"/>
        <color rgb="FF000080"/>
        <rFont val="細明體"/>
        <family val="3"/>
        <charset val="136"/>
      </rPr>
      <t>item</t>
    </r>
    <r>
      <rPr>
        <sz val="10.5"/>
        <color rgb="FF000000"/>
        <rFont val="細明體"/>
        <family val="3"/>
        <charset val="136"/>
      </rPr>
      <t>&gt;</t>
    </r>
  </si>
  <si>
    <r>
      <t xml:space="preserve">        　　                &lt;</t>
    </r>
    <r>
      <rPr>
        <b/>
        <sz val="10.5"/>
        <color rgb="FF000080"/>
        <rFont val="細明體"/>
        <family val="3"/>
        <charset val="136"/>
      </rPr>
      <t>item</t>
    </r>
    <r>
      <rPr>
        <sz val="10.5"/>
        <color rgb="FF000000"/>
        <rFont val="細明體"/>
        <family val="3"/>
        <charset val="136"/>
      </rPr>
      <t>&gt;@string/fri&lt;/</t>
    </r>
    <r>
      <rPr>
        <b/>
        <sz val="10.5"/>
        <color rgb="FF000080"/>
        <rFont val="細明體"/>
        <family val="3"/>
        <charset val="136"/>
      </rPr>
      <t>item</t>
    </r>
    <r>
      <rPr>
        <sz val="10.5"/>
        <color rgb="FF000000"/>
        <rFont val="細明體"/>
        <family val="3"/>
        <charset val="136"/>
      </rPr>
      <t>&gt;</t>
    </r>
  </si>
  <si>
    <r>
      <t xml:space="preserve">        　　                &lt;</t>
    </r>
    <r>
      <rPr>
        <b/>
        <sz val="10.5"/>
        <color rgb="FF000080"/>
        <rFont val="細明體"/>
        <family val="3"/>
        <charset val="136"/>
      </rPr>
      <t>item</t>
    </r>
    <r>
      <rPr>
        <sz val="10.5"/>
        <color rgb="FF000000"/>
        <rFont val="細明體"/>
        <family val="3"/>
        <charset val="136"/>
      </rPr>
      <t>&gt;@string/sat&lt;/</t>
    </r>
    <r>
      <rPr>
        <b/>
        <sz val="10.5"/>
        <color rgb="FF000080"/>
        <rFont val="細明體"/>
        <family val="3"/>
        <charset val="136"/>
      </rPr>
      <t>item</t>
    </r>
    <r>
      <rPr>
        <sz val="10.5"/>
        <color rgb="FF000000"/>
        <rFont val="細明體"/>
        <family val="3"/>
        <charset val="136"/>
      </rPr>
      <t>&gt;</t>
    </r>
  </si>
  <si>
    <r>
      <t xml:space="preserve">        　　                &lt;</t>
    </r>
    <r>
      <rPr>
        <b/>
        <sz val="10.5"/>
        <color rgb="FF000080"/>
        <rFont val="細明體"/>
        <family val="3"/>
        <charset val="136"/>
      </rPr>
      <t>item</t>
    </r>
    <r>
      <rPr>
        <sz val="10.5"/>
        <color rgb="FF000000"/>
        <rFont val="細明體"/>
        <family val="3"/>
        <charset val="136"/>
      </rPr>
      <t>&gt;@string/sun&lt;/</t>
    </r>
    <r>
      <rPr>
        <b/>
        <sz val="10.5"/>
        <color rgb="FF000080"/>
        <rFont val="細明體"/>
        <family val="3"/>
        <charset val="136"/>
      </rPr>
      <t>item</t>
    </r>
    <r>
      <rPr>
        <sz val="10.5"/>
        <color rgb="FF000000"/>
        <rFont val="細明體"/>
        <family val="3"/>
        <charset val="136"/>
      </rPr>
      <t>&gt;</t>
    </r>
  </si>
  <si>
    <r>
      <t xml:space="preserve">        　　 &lt;/</t>
    </r>
    <r>
      <rPr>
        <b/>
        <sz val="10.5"/>
        <color rgb="FF000080"/>
        <rFont val="細明體"/>
        <family val="3"/>
        <charset val="136"/>
      </rPr>
      <t>string-array</t>
    </r>
    <r>
      <rPr>
        <sz val="10.5"/>
        <color rgb="FF000000"/>
        <rFont val="細明體"/>
        <family val="3"/>
        <charset val="136"/>
      </rPr>
      <t>&gt;</t>
    </r>
  </si>
  <si>
    <r>
      <t xml:space="preserve">    &lt;</t>
    </r>
    <r>
      <rPr>
        <b/>
        <sz val="10.5"/>
        <color rgb="FF000080"/>
        <rFont val="細明體"/>
        <family val="3"/>
        <charset val="136"/>
      </rPr>
      <t xml:space="preserve">string-array </t>
    </r>
    <r>
      <rPr>
        <b/>
        <sz val="10.5"/>
        <color rgb="FF0000FF"/>
        <rFont val="細明體"/>
        <family val="3"/>
        <charset val="136"/>
      </rPr>
      <t>name=</t>
    </r>
    <r>
      <rPr>
        <b/>
        <sz val="10.5"/>
        <color rgb="FF008000"/>
        <rFont val="細明體"/>
        <family val="3"/>
        <charset val="136"/>
      </rPr>
      <t>"months_abbreviated"</t>
    </r>
    <r>
      <rPr>
        <sz val="10.5"/>
        <color rgb="FF000000"/>
        <rFont val="細明體"/>
        <family val="3"/>
        <charset val="136"/>
      </rPr>
      <t>&gt;</t>
    </r>
  </si>
  <si>
    <r>
      <t xml:space="preserve">        　　                &lt;</t>
    </r>
    <r>
      <rPr>
        <b/>
        <sz val="10.5"/>
        <color rgb="FF000080"/>
        <rFont val="細明體"/>
        <family val="3"/>
        <charset val="136"/>
      </rPr>
      <t>item</t>
    </r>
    <r>
      <rPr>
        <sz val="10.5"/>
        <color rgb="FF000000"/>
        <rFont val="細明體"/>
        <family val="3"/>
        <charset val="136"/>
      </rPr>
      <t>&gt;1月&lt;/</t>
    </r>
    <r>
      <rPr>
        <b/>
        <sz val="10.5"/>
        <color rgb="FF000080"/>
        <rFont val="細明體"/>
        <family val="3"/>
        <charset val="136"/>
      </rPr>
      <t>item</t>
    </r>
    <r>
      <rPr>
        <sz val="10.5"/>
        <color rgb="FF000000"/>
        <rFont val="細明體"/>
        <family val="3"/>
        <charset val="136"/>
      </rPr>
      <t>&gt;</t>
    </r>
  </si>
  <si>
    <r>
      <t xml:space="preserve">        　　                &lt;</t>
    </r>
    <r>
      <rPr>
        <b/>
        <sz val="10.5"/>
        <color rgb="FF000080"/>
        <rFont val="細明體"/>
        <family val="3"/>
        <charset val="136"/>
      </rPr>
      <t>item</t>
    </r>
    <r>
      <rPr>
        <sz val="10.5"/>
        <color rgb="FF000000"/>
        <rFont val="細明體"/>
        <family val="3"/>
        <charset val="136"/>
      </rPr>
      <t>&gt;2月&lt;/</t>
    </r>
    <r>
      <rPr>
        <b/>
        <sz val="10.5"/>
        <color rgb="FF000080"/>
        <rFont val="細明體"/>
        <family val="3"/>
        <charset val="136"/>
      </rPr>
      <t>item</t>
    </r>
    <r>
      <rPr>
        <sz val="10.5"/>
        <color rgb="FF000000"/>
        <rFont val="細明體"/>
        <family val="3"/>
        <charset val="136"/>
      </rPr>
      <t>&gt;</t>
    </r>
  </si>
  <si>
    <r>
      <t xml:space="preserve">        　　                &lt;</t>
    </r>
    <r>
      <rPr>
        <b/>
        <sz val="10.5"/>
        <color rgb="FF000080"/>
        <rFont val="細明體"/>
        <family val="3"/>
        <charset val="136"/>
      </rPr>
      <t>item</t>
    </r>
    <r>
      <rPr>
        <sz val="10.5"/>
        <color rgb="FF000000"/>
        <rFont val="細明體"/>
        <family val="3"/>
        <charset val="136"/>
      </rPr>
      <t>&gt;3月&lt;/</t>
    </r>
    <r>
      <rPr>
        <b/>
        <sz val="10.5"/>
        <color rgb="FF000080"/>
        <rFont val="細明體"/>
        <family val="3"/>
        <charset val="136"/>
      </rPr>
      <t>item</t>
    </r>
    <r>
      <rPr>
        <sz val="10.5"/>
        <color rgb="FF000000"/>
        <rFont val="細明體"/>
        <family val="3"/>
        <charset val="136"/>
      </rPr>
      <t>&gt;</t>
    </r>
  </si>
  <si>
    <r>
      <t xml:space="preserve">        　　                &lt;</t>
    </r>
    <r>
      <rPr>
        <b/>
        <sz val="10.5"/>
        <color rgb="FF000080"/>
        <rFont val="細明體"/>
        <family val="3"/>
        <charset val="136"/>
      </rPr>
      <t>item</t>
    </r>
    <r>
      <rPr>
        <sz val="10.5"/>
        <color rgb="FF000000"/>
        <rFont val="細明體"/>
        <family val="3"/>
        <charset val="136"/>
      </rPr>
      <t>&gt;4月&lt;/</t>
    </r>
    <r>
      <rPr>
        <b/>
        <sz val="10.5"/>
        <color rgb="FF000080"/>
        <rFont val="細明體"/>
        <family val="3"/>
        <charset val="136"/>
      </rPr>
      <t>item</t>
    </r>
    <r>
      <rPr>
        <sz val="10.5"/>
        <color rgb="FF000000"/>
        <rFont val="細明體"/>
        <family val="3"/>
        <charset val="136"/>
      </rPr>
      <t>&gt;</t>
    </r>
  </si>
  <si>
    <r>
      <t xml:space="preserve">        　　                &lt;</t>
    </r>
    <r>
      <rPr>
        <b/>
        <sz val="10.5"/>
        <color rgb="FF000080"/>
        <rFont val="細明體"/>
        <family val="3"/>
        <charset val="136"/>
      </rPr>
      <t>item</t>
    </r>
    <r>
      <rPr>
        <sz val="10.5"/>
        <color rgb="FF000000"/>
        <rFont val="細明體"/>
        <family val="3"/>
        <charset val="136"/>
      </rPr>
      <t>&gt;5月&lt;/</t>
    </r>
    <r>
      <rPr>
        <b/>
        <sz val="10.5"/>
        <color rgb="FF000080"/>
        <rFont val="細明體"/>
        <family val="3"/>
        <charset val="136"/>
      </rPr>
      <t>item</t>
    </r>
    <r>
      <rPr>
        <sz val="10.5"/>
        <color rgb="FF000000"/>
        <rFont val="細明體"/>
        <family val="3"/>
        <charset val="136"/>
      </rPr>
      <t>&gt;</t>
    </r>
  </si>
  <si>
    <r>
      <t xml:space="preserve">        　　                &lt;</t>
    </r>
    <r>
      <rPr>
        <b/>
        <sz val="10.5"/>
        <color rgb="FF000080"/>
        <rFont val="細明體"/>
        <family val="3"/>
        <charset val="136"/>
      </rPr>
      <t>item</t>
    </r>
    <r>
      <rPr>
        <sz val="10.5"/>
        <color rgb="FF000000"/>
        <rFont val="細明體"/>
        <family val="3"/>
        <charset val="136"/>
      </rPr>
      <t>&gt;6月&lt;/</t>
    </r>
    <r>
      <rPr>
        <b/>
        <sz val="10.5"/>
        <color rgb="FF000080"/>
        <rFont val="細明體"/>
        <family val="3"/>
        <charset val="136"/>
      </rPr>
      <t>item</t>
    </r>
    <r>
      <rPr>
        <sz val="10.5"/>
        <color rgb="FF000000"/>
        <rFont val="細明體"/>
        <family val="3"/>
        <charset val="136"/>
      </rPr>
      <t>&gt;</t>
    </r>
  </si>
  <si>
    <r>
      <t xml:space="preserve">        　　                &lt;</t>
    </r>
    <r>
      <rPr>
        <b/>
        <sz val="10.5"/>
        <color rgb="FF000080"/>
        <rFont val="細明體"/>
        <family val="3"/>
        <charset val="136"/>
      </rPr>
      <t>item</t>
    </r>
    <r>
      <rPr>
        <sz val="10.5"/>
        <color rgb="FF000000"/>
        <rFont val="細明體"/>
        <family val="3"/>
        <charset val="136"/>
      </rPr>
      <t>&gt;7月&lt;/</t>
    </r>
    <r>
      <rPr>
        <b/>
        <sz val="10.5"/>
        <color rgb="FF000080"/>
        <rFont val="細明體"/>
        <family val="3"/>
        <charset val="136"/>
      </rPr>
      <t>item</t>
    </r>
    <r>
      <rPr>
        <sz val="10.5"/>
        <color rgb="FF000000"/>
        <rFont val="細明體"/>
        <family val="3"/>
        <charset val="136"/>
      </rPr>
      <t>&gt;</t>
    </r>
  </si>
  <si>
    <r>
      <t xml:space="preserve">        　　                &lt;</t>
    </r>
    <r>
      <rPr>
        <b/>
        <sz val="10.5"/>
        <color rgb="FF000080"/>
        <rFont val="細明體"/>
        <family val="3"/>
        <charset val="136"/>
      </rPr>
      <t>item</t>
    </r>
    <r>
      <rPr>
        <sz val="10.5"/>
        <color rgb="FF000000"/>
        <rFont val="細明體"/>
        <family val="3"/>
        <charset val="136"/>
      </rPr>
      <t>&gt;8月&lt;/</t>
    </r>
    <r>
      <rPr>
        <b/>
        <sz val="10.5"/>
        <color rgb="FF000080"/>
        <rFont val="細明體"/>
        <family val="3"/>
        <charset val="136"/>
      </rPr>
      <t>item</t>
    </r>
    <r>
      <rPr>
        <sz val="10.5"/>
        <color rgb="FF000000"/>
        <rFont val="細明體"/>
        <family val="3"/>
        <charset val="136"/>
      </rPr>
      <t>&gt;</t>
    </r>
  </si>
  <si>
    <r>
      <t xml:space="preserve">        　　                &lt;</t>
    </r>
    <r>
      <rPr>
        <b/>
        <sz val="10.5"/>
        <color rgb="FF000080"/>
        <rFont val="細明體"/>
        <family val="3"/>
        <charset val="136"/>
      </rPr>
      <t>item</t>
    </r>
    <r>
      <rPr>
        <sz val="10.5"/>
        <color rgb="FF000000"/>
        <rFont val="細明體"/>
        <family val="3"/>
        <charset val="136"/>
      </rPr>
      <t>&gt;9月&lt;/</t>
    </r>
    <r>
      <rPr>
        <b/>
        <sz val="10.5"/>
        <color rgb="FF000080"/>
        <rFont val="細明體"/>
        <family val="3"/>
        <charset val="136"/>
      </rPr>
      <t>item</t>
    </r>
    <r>
      <rPr>
        <sz val="10.5"/>
        <color rgb="FF000000"/>
        <rFont val="細明體"/>
        <family val="3"/>
        <charset val="136"/>
      </rPr>
      <t>&gt;</t>
    </r>
  </si>
  <si>
    <r>
      <t xml:space="preserve">        　　                &lt;</t>
    </r>
    <r>
      <rPr>
        <b/>
        <sz val="10.5"/>
        <color rgb="FF000080"/>
        <rFont val="細明體"/>
        <family val="3"/>
        <charset val="136"/>
      </rPr>
      <t>item</t>
    </r>
    <r>
      <rPr>
        <sz val="10.5"/>
        <color rgb="FF000000"/>
        <rFont val="細明體"/>
        <family val="3"/>
        <charset val="136"/>
      </rPr>
      <t>&gt;10月&lt;/</t>
    </r>
    <r>
      <rPr>
        <b/>
        <sz val="10.5"/>
        <color rgb="FF000080"/>
        <rFont val="細明體"/>
        <family val="3"/>
        <charset val="136"/>
      </rPr>
      <t>item</t>
    </r>
    <r>
      <rPr>
        <sz val="10.5"/>
        <color rgb="FF000000"/>
        <rFont val="細明體"/>
        <family val="3"/>
        <charset val="136"/>
      </rPr>
      <t>&gt;</t>
    </r>
  </si>
  <si>
    <r>
      <t xml:space="preserve">        　　                &lt;</t>
    </r>
    <r>
      <rPr>
        <b/>
        <sz val="10.5"/>
        <color rgb="FF000080"/>
        <rFont val="細明體"/>
        <family val="3"/>
        <charset val="136"/>
      </rPr>
      <t>item</t>
    </r>
    <r>
      <rPr>
        <sz val="10.5"/>
        <color rgb="FF000000"/>
        <rFont val="細明體"/>
        <family val="3"/>
        <charset val="136"/>
      </rPr>
      <t>&gt;11月&lt;/</t>
    </r>
    <r>
      <rPr>
        <b/>
        <sz val="10.5"/>
        <color rgb="FF000080"/>
        <rFont val="細明體"/>
        <family val="3"/>
        <charset val="136"/>
      </rPr>
      <t>item</t>
    </r>
    <r>
      <rPr>
        <sz val="10.5"/>
        <color rgb="FF000000"/>
        <rFont val="細明體"/>
        <family val="3"/>
        <charset val="136"/>
      </rPr>
      <t>&gt;</t>
    </r>
  </si>
  <si>
    <r>
      <t xml:space="preserve">        　　                &lt;</t>
    </r>
    <r>
      <rPr>
        <b/>
        <sz val="10.5"/>
        <color rgb="FF000080"/>
        <rFont val="細明體"/>
        <family val="3"/>
        <charset val="136"/>
      </rPr>
      <t>item</t>
    </r>
    <r>
      <rPr>
        <sz val="10.5"/>
        <color rgb="FF000000"/>
        <rFont val="細明體"/>
        <family val="3"/>
        <charset val="136"/>
      </rPr>
      <t>&gt;12月&lt;/</t>
    </r>
    <r>
      <rPr>
        <b/>
        <sz val="10.5"/>
        <color rgb="FF000080"/>
        <rFont val="細明體"/>
        <family val="3"/>
        <charset val="136"/>
      </rPr>
      <t>item</t>
    </r>
    <r>
      <rPr>
        <sz val="10.5"/>
        <color rgb="FF000000"/>
        <rFont val="細明體"/>
        <family val="3"/>
        <charset val="136"/>
      </rPr>
      <t>&gt;</t>
    </r>
  </si>
  <si>
    <r>
      <t xml:space="preserve">    </t>
    </r>
    <r>
      <rPr>
        <sz val="10.5"/>
        <color rgb="FF000000"/>
        <rFont val="細明體"/>
        <family val="3"/>
        <charset val="136"/>
      </rPr>
      <t>&lt;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"netcode_std_alltime"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&gt;您可以在 %s 至 %s 之間進出。&lt;/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</si>
  <si>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"netcode_std_onetime"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&gt;您可以在 %s 至 %s 之間進出，但僅限一次。&lt;/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</si>
  <si>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"netcode_urm"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&gt;請在 %s 至 %s 之間登記入住(開一次門)，之後您就可以在任意時間進出。&lt;/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</si>
  <si>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"netcode_acc"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&gt;請在 %s 至 %s 之間登記入住(開一次門)，之後您就可以在任意時間進出，直到 %s 為止。&lt;/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</si>
  <si>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"register"</t>
    </r>
    <r>
      <rPr>
        <sz val="10.5"/>
        <color rgb="FF000000"/>
        <rFont val="細明體"/>
        <family val="3"/>
        <charset val="136"/>
      </rPr>
      <t>&gt;登入&lt;/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</si>
  <si>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"register_ota"</t>
    </r>
    <r>
      <rPr>
        <sz val="10.5"/>
        <color rgb="FF000000"/>
        <rFont val="細明體"/>
        <family val="3"/>
        <charset val="136"/>
      </rPr>
      <t>&gt;註冊雲端&lt;/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</si>
  <si>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"enable_ota"</t>
    </r>
    <r>
      <rPr>
        <sz val="10.5"/>
        <color rgb="FF000000"/>
        <rFont val="細明體"/>
        <family val="3"/>
        <charset val="136"/>
      </rPr>
      <t>&gt;啟用雲端功能&lt;/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</si>
  <si>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"ota_explaination"</t>
    </r>
    <r>
      <rPr>
        <sz val="10.5"/>
        <color rgb="FF000000"/>
        <rFont val="細明體"/>
        <family val="3"/>
        <charset val="136"/>
      </rPr>
      <t>&gt;當雲端功能啟用後，您可以使透過網路發送與接收鑰匙，並且隨時更新最新的資訊。Key Butler不會在雲端備份您的資料，所以您不必擔心您的隱私有洩露的風險。&lt;/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</si>
  <si>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"user_info"</t>
    </r>
    <r>
      <rPr>
        <sz val="10.5"/>
        <color rgb="FF000000"/>
        <rFont val="細明體"/>
        <family val="3"/>
        <charset val="136"/>
      </rPr>
      <t>&gt;基本資料&lt;/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</si>
  <si>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"validation_code"</t>
    </r>
    <r>
      <rPr>
        <sz val="10.5"/>
        <color rgb="FF000000"/>
        <rFont val="細明體"/>
        <family val="3"/>
        <charset val="136"/>
      </rPr>
      <t>&gt;驗證碼&lt;/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</si>
  <si>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"input_validation_code"</t>
    </r>
    <r>
      <rPr>
        <sz val="10.5"/>
        <color rgb="FF000000"/>
        <rFont val="細明體"/>
        <family val="3"/>
        <charset val="136"/>
      </rPr>
      <t>&gt;輸入驗證碼&lt;/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</si>
  <si>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"validation_result"</t>
    </r>
    <r>
      <rPr>
        <sz val="10.5"/>
        <color rgb="FF000000"/>
        <rFont val="細明體"/>
        <family val="3"/>
        <charset val="136"/>
      </rPr>
      <t>&gt;驗證結果&lt;/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</si>
  <si>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"validation_code_sent"</t>
    </r>
    <r>
      <rPr>
        <sz val="10.5"/>
        <color rgb="FF000000"/>
        <rFont val="細明體"/>
        <family val="3"/>
        <charset val="136"/>
      </rPr>
      <t>&gt;驗證碼已經寄送至此信箱：&lt;/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</si>
  <si>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"resend_code"</t>
    </r>
    <r>
      <rPr>
        <sz val="10.5"/>
        <color rgb="FF000000"/>
        <rFont val="細明體"/>
        <family val="3"/>
        <charset val="136"/>
      </rPr>
      <t>&gt;重送驗證碼&lt;/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</si>
  <si>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"change_email"</t>
    </r>
    <r>
      <rPr>
        <sz val="10.5"/>
        <color rgb="FF000000"/>
        <rFont val="細明體"/>
        <family val="3"/>
        <charset val="136"/>
      </rPr>
      <t>&gt;修改電子信箱&lt;/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</si>
  <si>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"register_complete_welcome_1"</t>
    </r>
    <r>
      <rPr>
        <sz val="10.5"/>
        <color rgb="FF000000"/>
        <rFont val="細明體"/>
        <family val="3"/>
        <charset val="136"/>
      </rPr>
      <t>&gt;恭喜您&lt;/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</si>
  <si>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"register_complete_welcome_2"</t>
    </r>
    <r>
      <rPr>
        <sz val="10.5"/>
        <color rgb="FF000000"/>
        <rFont val="細明體"/>
        <family val="3"/>
        <charset val="136"/>
      </rPr>
      <t>&gt;現在已完成註冊，您可以開始使用Key Butler的完整網路功能與服務。&lt;/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</si>
  <si>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"enable_app_freezing"</t>
    </r>
    <r>
      <rPr>
        <sz val="10.5"/>
        <color rgb="FF000000"/>
        <rFont val="細明體"/>
        <family val="3"/>
        <charset val="136"/>
      </rPr>
      <t>&gt;啟動 App 鎖定&lt;/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</si>
  <si>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"start_using_keybutler"</t>
    </r>
    <r>
      <rPr>
        <sz val="10.5"/>
        <color rgb="FF000000"/>
        <rFont val="細明體"/>
        <family val="3"/>
        <charset val="136"/>
      </rPr>
      <t>&gt;開始使用Key Butler&lt;/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</si>
  <si>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"register_completed"</t>
    </r>
    <r>
      <rPr>
        <sz val="10.5"/>
        <color rgb="FF000000"/>
        <rFont val="細明體"/>
        <family val="3"/>
        <charset val="136"/>
      </rPr>
      <t>&gt;註冊完成&lt;/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</si>
  <si>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"to_email"</t>
    </r>
    <r>
      <rPr>
        <sz val="10.5"/>
        <color rgb="FF000000"/>
        <rFont val="細明體"/>
        <family val="3"/>
        <charset val="136"/>
      </rPr>
      <t>&gt;電子信箱&lt;/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</si>
  <si>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"from_known_clients"</t>
    </r>
    <r>
      <rPr>
        <sz val="10.5"/>
        <color rgb="FF000000"/>
        <rFont val="細明體"/>
        <family val="3"/>
        <charset val="136"/>
      </rPr>
      <t>&gt;舊用戶&lt;/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</si>
  <si>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"from_phone_contacts"</t>
    </r>
    <r>
      <rPr>
        <sz val="10.5"/>
        <color rgb="FF000000"/>
        <rFont val="細明體"/>
        <family val="3"/>
        <charset val="136"/>
      </rPr>
      <t>&gt;聯絡人清單&lt;/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</si>
  <si>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"put_message"</t>
    </r>
    <r>
      <rPr>
        <sz val="10.5"/>
        <color rgb="FF000000"/>
        <rFont val="細明體"/>
        <family val="3"/>
        <charset val="136"/>
      </rPr>
      <t>&gt;給對方的訊息......&lt;/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</si>
  <si>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"client"</t>
    </r>
    <r>
      <rPr>
        <sz val="10.5"/>
        <color rgb="FF000000"/>
        <rFont val="細明體"/>
        <family val="3"/>
        <charset val="136"/>
      </rPr>
      <t>&gt;使用者&lt;/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</si>
  <si>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"lock"</t>
    </r>
    <r>
      <rPr>
        <sz val="10.5"/>
        <color rgb="FF000000"/>
        <rFont val="細明體"/>
        <family val="3"/>
        <charset val="136"/>
      </rPr>
      <t>&gt;鎖具&lt;/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</si>
  <si>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"message"</t>
    </r>
    <r>
      <rPr>
        <sz val="10.5"/>
        <color rgb="FF000000"/>
        <rFont val="細明體"/>
        <family val="3"/>
        <charset val="136"/>
      </rPr>
      <t>&gt;訊息&lt;/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</si>
  <si>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"client_key_delivered"</t>
    </r>
    <r>
      <rPr>
        <sz val="10.5"/>
        <color rgb="FF000000"/>
        <rFont val="細明體"/>
        <family val="3"/>
        <charset val="136"/>
      </rPr>
      <t>&gt;已加入成功&lt;/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</si>
  <si>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"client_key_rejected"</t>
    </r>
    <r>
      <rPr>
        <sz val="10.5"/>
        <color rgb="FF000000"/>
        <rFont val="細明體"/>
        <family val="3"/>
        <charset val="136"/>
      </rPr>
      <t>&gt;拒絕接受鑰匙&lt;/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</si>
  <si>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"client_key_updated"</t>
    </r>
    <r>
      <rPr>
        <sz val="10.5"/>
        <color rgb="FF000000"/>
        <rFont val="細明體"/>
        <family val="3"/>
        <charset val="136"/>
      </rPr>
      <t>&gt;使用者的鑰匙已更新&lt;/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</si>
  <si>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"client_key_deleted"</t>
    </r>
    <r>
      <rPr>
        <sz val="10.5"/>
        <color rgb="FF000000"/>
        <rFont val="細明體"/>
        <family val="3"/>
        <charset val="136"/>
      </rPr>
      <t>&gt;使用者的鑰匙已刪除&lt;/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</si>
  <si>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"client_key_suspended"</t>
    </r>
    <r>
      <rPr>
        <sz val="10.5"/>
        <color rgb="FF000000"/>
        <rFont val="細明體"/>
        <family val="3"/>
        <charset val="136"/>
      </rPr>
      <t>&gt;使用者的鑰匙已停用&lt;/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</si>
  <si>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"client_key_restored"</t>
    </r>
    <r>
      <rPr>
        <sz val="10.5"/>
        <color rgb="FF000000"/>
        <rFont val="細明體"/>
        <family val="3"/>
        <charset val="136"/>
      </rPr>
      <t>&gt;使用者的鑰匙已恢復&lt;/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</si>
  <si>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"key_updated"</t>
    </r>
    <r>
      <rPr>
        <sz val="10.5"/>
        <color rgb="FF000000"/>
        <rFont val="細明體"/>
        <family val="3"/>
        <charset val="136"/>
      </rPr>
      <t>&gt;鑰匙權限已被更新&lt;/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</si>
  <si>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"key_deleted"</t>
    </r>
    <r>
      <rPr>
        <sz val="10.5"/>
        <color rgb="FF000000"/>
        <rFont val="細明體"/>
        <family val="3"/>
        <charset val="136"/>
      </rPr>
      <t>&gt;鑰匙已被刪除&lt;/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</si>
  <si>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"key_suspended"</t>
    </r>
    <r>
      <rPr>
        <sz val="10.5"/>
        <color rgb="FF000000"/>
        <rFont val="細明體"/>
        <family val="3"/>
        <charset val="136"/>
      </rPr>
      <t>&gt;鑰匙權限已被停用&lt;/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</si>
  <si>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"key_restored"</t>
    </r>
    <r>
      <rPr>
        <sz val="10.5"/>
        <color rgb="FF000000"/>
        <rFont val="細明體"/>
        <family val="3"/>
        <charset val="136"/>
      </rPr>
      <t>&gt;鑰匙權限已被恢復&lt;/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</si>
  <si>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"lock_claimed"</t>
    </r>
    <r>
      <rPr>
        <sz val="10.5"/>
        <color rgb="FF000000"/>
        <rFont val="細明體"/>
        <family val="3"/>
        <charset val="136"/>
      </rPr>
      <t>&gt;鎖已新增至雲端&lt;/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</si>
  <si>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"lock_reclaimed_by_others"</t>
    </r>
    <r>
      <rPr>
        <sz val="10.5"/>
        <color rgb="FF000000"/>
        <rFont val="細明體"/>
        <family val="3"/>
        <charset val="136"/>
      </rPr>
      <t>&gt;鎖已被其他人配對&lt;/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</si>
  <si>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"accept"</t>
    </r>
    <r>
      <rPr>
        <sz val="10.5"/>
        <color rgb="FF000000"/>
        <rFont val="細明體"/>
        <family val="3"/>
        <charset val="136"/>
      </rPr>
      <t>&gt;接受&lt;/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</si>
  <si>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"accepted"</t>
    </r>
    <r>
      <rPr>
        <sz val="10.5"/>
        <color rgb="FF000000"/>
        <rFont val="細明體"/>
        <family val="3"/>
        <charset val="136"/>
      </rPr>
      <t>&gt;已接受&lt;/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</si>
  <si>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"reject"</t>
    </r>
    <r>
      <rPr>
        <sz val="10.5"/>
        <color rgb="FF000000"/>
        <rFont val="細明體"/>
        <family val="3"/>
        <charset val="136"/>
      </rPr>
      <t>&gt;拒絕&lt;/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</si>
  <si>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"rejected"</t>
    </r>
    <r>
      <rPr>
        <sz val="10.5"/>
        <color rgb="FF000000"/>
        <rFont val="細明體"/>
        <family val="3"/>
        <charset val="136"/>
      </rPr>
      <t>&gt;已拒絕&lt;/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</si>
  <si>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"add_client"</t>
    </r>
    <r>
      <rPr>
        <sz val="10.5"/>
        <color rgb="FF000000"/>
        <rFont val="細明體"/>
        <family val="3"/>
        <charset val="136"/>
      </rPr>
      <t>&gt;新增使用者&lt;/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</si>
  <si>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"validation_code_resend"</t>
    </r>
    <r>
      <rPr>
        <sz val="10.5"/>
        <color rgb="FF000000"/>
        <rFont val="細明體"/>
        <family val="3"/>
        <charset val="136"/>
      </rPr>
      <t>&gt;驗證碼已重新送出&lt;/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</si>
  <si>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"xxx_format_is_not_valid"</t>
    </r>
    <r>
      <rPr>
        <sz val="10.5"/>
        <color rgb="FF000000"/>
        <rFont val="細明體"/>
        <family val="3"/>
        <charset val="136"/>
      </rPr>
      <t>&gt;%s格式不正確&lt;/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</si>
  <si>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"xxx_is_not_correct"</t>
    </r>
    <r>
      <rPr>
        <sz val="10.5"/>
        <color rgb="FF000000"/>
        <rFont val="細明體"/>
        <family val="3"/>
        <charset val="136"/>
      </rPr>
      <t>&gt;%s不正確&lt;/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</si>
  <si>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"please_input_xxx"</t>
    </r>
    <r>
      <rPr>
        <sz val="10.5"/>
        <color rgb="FF000000"/>
        <rFont val="細明體"/>
        <family val="3"/>
        <charset val="136"/>
      </rPr>
      <t>&gt;請輸入%s&lt;/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</si>
  <si>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"already_registered"</t>
    </r>
    <r>
      <rPr>
        <sz val="10.5"/>
        <color rgb="FF000000"/>
        <rFont val="細明體"/>
        <family val="3"/>
        <charset val="136"/>
      </rPr>
      <t>&gt;已註冊&lt;/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</si>
  <si>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"google_play_services_not_available"</t>
    </r>
    <r>
      <rPr>
        <sz val="10.5"/>
        <color rgb="FF000000"/>
        <rFont val="細明體"/>
        <family val="3"/>
        <charset val="136"/>
      </rPr>
      <t>&gt;Google Play Services無法使用&lt;/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</si>
  <si>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"data_writing_failed"</t>
    </r>
    <r>
      <rPr>
        <sz val="10.5"/>
        <color rgb="FF000000"/>
        <rFont val="細明體"/>
        <family val="3"/>
        <charset val="136"/>
      </rPr>
      <t>&gt;資料寫入失敗&lt;/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</si>
  <si>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"please_try_again"</t>
    </r>
    <r>
      <rPr>
        <sz val="10.5"/>
        <color rgb="FF000000"/>
        <rFont val="細明體"/>
        <family val="3"/>
        <charset val="136"/>
      </rPr>
      <t>&gt;請再試一次&lt;/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</si>
  <si>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"please_check_again"</t>
    </r>
    <r>
      <rPr>
        <sz val="10.5"/>
        <color rgb="FF000000"/>
        <rFont val="細明體"/>
        <family val="3"/>
        <charset val="136"/>
      </rPr>
      <t>&gt;請再檢查一遍&lt;/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</si>
  <si>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"new_key_confirm"</t>
    </r>
    <r>
      <rPr>
        <sz val="10.5"/>
        <color rgb="FF000000"/>
        <rFont val="細明體"/>
        <family val="3"/>
        <charset val="136"/>
      </rPr>
      <t>&gt;收到新鑰匙&lt;/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</si>
  <si>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"success"</t>
    </r>
    <r>
      <rPr>
        <sz val="10.5"/>
        <color rgb="FF000000"/>
        <rFont val="細明體"/>
        <family val="3"/>
        <charset val="136"/>
      </rPr>
      <t>&gt;成功&lt;/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</si>
  <si>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"title"</t>
    </r>
    <r>
      <rPr>
        <sz val="10.5"/>
        <color rgb="FF000000"/>
        <rFont val="細明體"/>
        <family val="3"/>
        <charset val="136"/>
      </rPr>
      <t>&gt;標題&lt;/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</si>
  <si>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"time_colon"</t>
    </r>
    <r>
      <rPr>
        <sz val="10.5"/>
        <color rgb="FF000000"/>
        <rFont val="細明體"/>
        <family val="3"/>
        <charset val="136"/>
      </rPr>
      <t>&gt;時間:&lt;/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</si>
  <si>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"client_name_colon"</t>
    </r>
    <r>
      <rPr>
        <sz val="10.5"/>
        <color rgb="FF000000"/>
        <rFont val="細明體"/>
        <family val="3"/>
        <charset val="136"/>
      </rPr>
      <t>&gt;客戶名稱:&lt;/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</si>
  <si>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"client_email_colon"</t>
    </r>
    <r>
      <rPr>
        <sz val="10.5"/>
        <color rgb="FF000000"/>
        <rFont val="細明體"/>
        <family val="3"/>
        <charset val="136"/>
      </rPr>
      <t>&gt;客戶Email:&lt;/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</si>
  <si>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"admin_name_colon"</t>
    </r>
    <r>
      <rPr>
        <sz val="10.5"/>
        <color rgb="FF000000"/>
        <rFont val="細明體"/>
        <family val="3"/>
        <charset val="136"/>
      </rPr>
      <t>&gt;管理者名稱:&lt;/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</si>
  <si>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"admin_email_colon"</t>
    </r>
    <r>
      <rPr>
        <sz val="10.5"/>
        <color rgb="FF000000"/>
        <rFont val="細明體"/>
        <family val="3"/>
        <charset val="136"/>
      </rPr>
      <t>&gt;管理者Email:&lt;/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</si>
  <si>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"lock_name_colon"</t>
    </r>
    <r>
      <rPr>
        <sz val="10.5"/>
        <color rgb="FF000000"/>
        <rFont val="細明體"/>
        <family val="3"/>
        <charset val="136"/>
      </rPr>
      <t>&gt;鎖名稱:&lt;/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</si>
  <si>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"access_right_colon"</t>
    </r>
    <r>
      <rPr>
        <sz val="10.5"/>
        <color rgb="FF000000"/>
        <rFont val="細明體"/>
        <family val="3"/>
        <charset val="136"/>
      </rPr>
      <t>&gt;權限設定:&lt;/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</si>
  <si>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"details_colon"</t>
    </r>
    <r>
      <rPr>
        <sz val="10.5"/>
        <color rgb="FF000000"/>
        <rFont val="細明體"/>
        <family val="3"/>
        <charset val="136"/>
      </rPr>
      <t>&gt;詳情:&lt;/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</si>
  <si>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"message_colon"</t>
    </r>
    <r>
      <rPr>
        <sz val="10.5"/>
        <color rgb="FF000000"/>
        <rFont val="細明體"/>
        <family val="3"/>
        <charset val="136"/>
      </rPr>
      <t>&gt;訊息:&lt;/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</si>
  <si>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"result_colon"</t>
    </r>
    <r>
      <rPr>
        <sz val="10.5"/>
        <color rgb="FF000000"/>
        <rFont val="細明體"/>
        <family val="3"/>
        <charset val="136"/>
      </rPr>
      <t>&gt;結果:&lt;/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</si>
  <si>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"unknown"</t>
    </r>
    <r>
      <rPr>
        <sz val="10.5"/>
        <color rgb="FF000000"/>
        <rFont val="細明體"/>
        <family val="3"/>
        <charset val="136"/>
      </rPr>
      <t>&gt;未知&lt;/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</si>
  <si>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"xxx_is_unlocked"</t>
    </r>
    <r>
      <rPr>
        <sz val="10.5"/>
        <color rgb="FF000000"/>
        <rFont val="細明體"/>
        <family val="3"/>
        <charset val="136"/>
      </rPr>
      <t>&gt;進出%s&lt;/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</si>
  <si>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"mark_all"</t>
    </r>
    <r>
      <rPr>
        <sz val="10.5"/>
        <color rgb="FF000000"/>
        <rFont val="細明體"/>
        <family val="3"/>
        <charset val="136"/>
      </rPr>
      <t>&gt;全部已讀&lt;/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</si>
  <si>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"mark_all_content"</t>
    </r>
    <r>
      <rPr>
        <sz val="10.5"/>
        <color rgb="FF000000"/>
        <rFont val="細明體"/>
        <family val="3"/>
        <charset val="136"/>
      </rPr>
      <t>&gt;確定要將全部通知標示為已讀？&lt;/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</si>
  <si>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"ota_send_success"</t>
    </r>
    <r>
      <rPr>
        <sz val="10.5"/>
        <color rgb="FF000000"/>
        <rFont val="細明體"/>
        <family val="3"/>
        <charset val="136"/>
      </rPr>
      <t>&gt;鑰匙已經成功送出，請等候使用者的確認。&lt;/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</si>
  <si>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"dot"</t>
    </r>
    <r>
      <rPr>
        <sz val="10.5"/>
        <color rgb="FF000000"/>
        <rFont val="細明體"/>
        <family val="3"/>
        <charset val="136"/>
      </rPr>
      <t>&gt;。&lt;/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</si>
  <si>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"client_key_accepted_content_1"</t>
    </r>
    <r>
      <rPr>
        <sz val="10.5"/>
        <color rgb="FF000000"/>
        <rFont val="細明體"/>
        <family val="3"/>
        <charset val="136"/>
      </rPr>
      <t>&gt;已經接受您的&lt;/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</si>
  <si>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"client_key_accepted_content_2"</t>
    </r>
    <r>
      <rPr>
        <sz val="10.5"/>
        <color rgb="FF000000"/>
        <rFont val="細明體"/>
        <family val="3"/>
        <charset val="136"/>
      </rPr>
      <t>&gt;的鑰匙&lt;/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</si>
  <si>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"client_key_rejected_content_1"</t>
    </r>
    <r>
      <rPr>
        <sz val="10.5"/>
        <color rgb="FF000000"/>
        <rFont val="細明體"/>
        <family val="3"/>
        <charset val="136"/>
      </rPr>
      <t>&gt;拒絕接受您的&lt;/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</si>
  <si>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"client_key_rejected_content_2"</t>
    </r>
    <r>
      <rPr>
        <sz val="10.5"/>
        <color rgb="FF000000"/>
        <rFont val="細明體"/>
        <family val="3"/>
        <charset val="136"/>
      </rPr>
      <t>&gt;的鑰匙&lt;/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</si>
  <si>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"client_key_updated_content_1"</t>
    </r>
    <r>
      <rPr>
        <sz val="10.5"/>
        <color rgb="FF000000"/>
        <rFont val="細明體"/>
        <family val="3"/>
        <charset val="136"/>
      </rPr>
      <t>&gt;位於&lt;/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</si>
  <si>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"client_key_updated_content_2"</t>
    </r>
    <r>
      <rPr>
        <sz val="10.5"/>
        <color rgb="FF000000"/>
        <rFont val="細明體"/>
        <family val="3"/>
        <charset val="136"/>
      </rPr>
      <t>&gt;的權限設定已經更新為&lt;/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</si>
  <si>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"client_key_deleted_content_1"</t>
    </r>
    <r>
      <rPr>
        <sz val="10.5"/>
        <color rgb="FF000000"/>
        <rFont val="細明體"/>
        <family val="3"/>
        <charset val="136"/>
      </rPr>
      <t>&gt;位於&lt;/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</si>
  <si>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"client_key_deleted_content_2"</t>
    </r>
    <r>
      <rPr>
        <sz val="10.5"/>
        <color rgb="FF000000"/>
        <rFont val="細明體"/>
        <family val="3"/>
        <charset val="136"/>
      </rPr>
      <t>&gt;的鑰匙已經刪除成功。&lt;/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</si>
  <si>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"key_updated_content_1"</t>
    </r>
    <r>
      <rPr>
        <sz val="10.5"/>
        <color rgb="FF000000"/>
        <rFont val="細明體"/>
        <family val="3"/>
        <charset val="136"/>
      </rPr>
      <t>&gt;&lt;/</t>
    </r>
    <r>
      <rPr>
        <b/>
        <sz val="10.5"/>
        <color rgb="FF000080"/>
        <rFont val="細明體"/>
        <family val="3"/>
        <charset val="136"/>
      </rPr>
      <t>string</t>
    </r>
    <r>
      <rPr>
        <sz val="10.5"/>
        <color rgb="FF000000"/>
        <rFont val="細明體"/>
        <family val="3"/>
        <charset val="136"/>
      </rPr>
      <t>&gt;</t>
    </r>
    <r>
      <rPr>
        <i/>
        <sz val="10.5"/>
        <color rgb="FF808080"/>
        <rFont val="細明體"/>
        <family val="3"/>
        <charset val="136"/>
      </rPr>
      <t>&lt;!-- 留白 --&gt;</t>
    </r>
  </si>
  <si>
    <r>
      <t xml:space="preserve">    </t>
    </r>
    <r>
      <rPr>
        <sz val="10.5"/>
        <color rgb="FF000000"/>
        <rFont val="細明體"/>
        <family val="3"/>
        <charset val="136"/>
      </rPr>
      <t>&lt;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"key_updated_content_2"</t>
    </r>
    <r>
      <rPr>
        <sz val="10.5"/>
        <color rgb="FF000000"/>
        <rFont val="細明體"/>
        <family val="3"/>
        <charset val="136"/>
      </rPr>
      <t>&gt;的權限設定已經更新為&lt;/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</si>
  <si>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"key_deleted_content_1"</t>
    </r>
    <r>
      <rPr>
        <sz val="10.5"/>
        <color rgb="FF000000"/>
        <rFont val="細明體"/>
        <family val="3"/>
        <charset val="136"/>
      </rPr>
      <t>&gt;&lt;/</t>
    </r>
    <r>
      <rPr>
        <b/>
        <sz val="10.5"/>
        <color rgb="FF000080"/>
        <rFont val="細明體"/>
        <family val="3"/>
        <charset val="136"/>
      </rPr>
      <t>string</t>
    </r>
    <r>
      <rPr>
        <sz val="10.5"/>
        <color rgb="FF000000"/>
        <rFont val="細明體"/>
        <family val="3"/>
        <charset val="136"/>
      </rPr>
      <t>&gt;</t>
    </r>
    <r>
      <rPr>
        <i/>
        <sz val="10.5"/>
        <color rgb="FF808080"/>
        <rFont val="細明體"/>
        <family val="3"/>
        <charset val="136"/>
      </rPr>
      <t>&lt;!-- 留白 --&gt;</t>
    </r>
  </si>
  <si>
    <r>
      <t xml:space="preserve">    </t>
    </r>
    <r>
      <rPr>
        <sz val="10.5"/>
        <color rgb="FF000000"/>
        <rFont val="細明體"/>
        <family val="3"/>
        <charset val="136"/>
      </rPr>
      <t>&lt;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"key_deleted_content_2"</t>
    </r>
    <r>
      <rPr>
        <sz val="10.5"/>
        <color rgb="FF000000"/>
        <rFont val="細明體"/>
        <family val="3"/>
        <charset val="136"/>
      </rPr>
      <t>&gt;的鑰匙已經被刪除了。如有疑問，請聯絡這個鎖的管理者&lt;/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</si>
  <si>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"server_crashed_title"</t>
    </r>
    <r>
      <rPr>
        <sz val="10.5"/>
        <color rgb="FF000000"/>
        <rFont val="細明體"/>
        <family val="3"/>
        <charset val="136"/>
      </rPr>
      <t>&gt;伺服器忙碌&lt;/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</si>
  <si>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"server_crashed_contents"</t>
    </r>
    <r>
      <rPr>
        <sz val="10.5"/>
        <color rgb="FF000000"/>
        <rFont val="細明體"/>
        <family val="3"/>
        <charset val="136"/>
      </rPr>
      <t>&gt;伺服器目前正在忙碌中，請稍後再試。&lt;/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</si>
  <si>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"abort_action"</t>
    </r>
    <r>
      <rPr>
        <sz val="10.5"/>
        <color rgb="FF000000"/>
        <rFont val="細明體"/>
        <family val="3"/>
        <charset val="136"/>
      </rPr>
      <t>&gt;過期&lt;/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</si>
  <si>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"abort_action_content"</t>
    </r>
    <r>
      <rPr>
        <sz val="10.5"/>
        <color rgb="FF000000"/>
        <rFont val="細明體"/>
        <family val="3"/>
        <charset val="136"/>
      </rPr>
      <t>&gt;此訊息已經過期無法生效，如有疑問請與管理者聯絡。&lt;/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</si>
  <si>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"lock_reclaimed_content_1"</t>
    </r>
    <r>
      <rPr>
        <sz val="10.5"/>
        <color rgb="FF000000"/>
        <rFont val="細明體"/>
        <family val="3"/>
        <charset val="136"/>
      </rPr>
      <t>&gt;您的鎖&lt;/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</si>
  <si>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"lock_reclaimed_content_2"</t>
    </r>
    <r>
      <rPr>
        <sz val="10.5"/>
        <color rgb="FF000000"/>
        <rFont val="細明體"/>
        <family val="3"/>
        <charset val="136"/>
      </rPr>
      <t>&gt;已經被其他人配對了，現在將無法使用。&lt;/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</si>
  <si>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"lock_reclaimed_by_others_content"</t>
    </r>
    <r>
      <rPr>
        <sz val="10.5"/>
        <color rgb="FF000000"/>
        <rFont val="細明體"/>
        <family val="3"/>
        <charset val="136"/>
      </rPr>
      <t>&gt;您的鎖已經被其他人配對，現在將無法使用。&lt;/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</si>
  <si>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"becoming_ghost_confirm_content"</t>
    </r>
    <r>
      <rPr>
        <sz val="10.5"/>
        <color rgb="FF000000"/>
        <rFont val="細明體"/>
        <family val="3"/>
        <charset val="136"/>
      </rPr>
      <t>&gt;您已經有一個舊帳號使用此信箱，待驗證完成之後，舊手機裡的所有資料包含鎖的擁有權都將被刪除。\n\n且您並無法於其它手機回覆其資訊，包含本手機。確定要繼續嗎？&lt;/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</si>
  <si>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"becoming_ghost_notif_main"</t>
    </r>
    <r>
      <rPr>
        <sz val="10.5"/>
        <color rgb="FF000000"/>
        <rFont val="細明體"/>
        <family val="3"/>
        <charset val="136"/>
      </rPr>
      <t>&gt;Key Butler資料已重設&lt;/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</si>
  <si>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"becoming_ghost_notif_sub"</t>
    </r>
    <r>
      <rPr>
        <sz val="10.5"/>
        <color rgb="FF000000"/>
        <rFont val="細明體"/>
        <family val="3"/>
        <charset val="136"/>
      </rPr>
      <t>&gt;按下以重新註冊&lt;/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</si>
  <si>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"becoming_ghost_briefing_button"</t>
    </r>
    <r>
      <rPr>
        <sz val="10.5"/>
        <color rgb="FF000000"/>
        <rFont val="細明體"/>
        <family val="3"/>
        <charset val="136"/>
      </rPr>
      <t>&gt;開啟Key Butler&lt;/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</si>
  <si>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"fid_collision_content"</t>
    </r>
    <r>
      <rPr>
        <sz val="10.5"/>
        <color rgb="FF000000"/>
        <rFont val="細明體"/>
        <family val="3"/>
        <charset val="136"/>
      </rPr>
      <t>&gt;請重新安裝Key Butler以解決此問題&lt;/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</si>
  <si>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"later_register"</t>
    </r>
    <r>
      <rPr>
        <sz val="10.5"/>
        <color rgb="FF000000"/>
        <rFont val="細明體"/>
        <family val="3"/>
        <charset val="136"/>
      </rPr>
      <t>&gt;晚點註冊&lt;/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</si>
  <si>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"client_become_ghost_content"</t>
    </r>
    <r>
      <rPr>
        <sz val="10.5"/>
        <color rgb="FF000000"/>
        <rFont val="細明體"/>
        <family val="3"/>
        <charset val="136"/>
      </rPr>
      <t>&gt;該客戶已經重新註冊帳號，現有的權限無法繼續使用&lt;/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</si>
  <si>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"already_registered_title"</t>
    </r>
    <r>
      <rPr>
        <sz val="10.5"/>
        <color rgb="FF000000"/>
        <rFont val="細明體"/>
        <family val="3"/>
        <charset val="136"/>
      </rPr>
      <t>&gt;已經註冊&lt;/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</si>
  <si>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"already_registered_message"</t>
    </r>
    <r>
      <rPr>
        <sz val="10.5"/>
        <color rgb="FF000000"/>
        <rFont val="細明體"/>
        <family val="3"/>
        <charset val="136"/>
      </rPr>
      <t>&gt;您已有一個帳號註冊於:&lt;/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</si>
  <si>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"lock_claimed_content"</t>
    </r>
    <r>
      <rPr>
        <sz val="10.5"/>
        <color rgb="FF000000"/>
        <rFont val="細明體"/>
        <family val="3"/>
        <charset val="136"/>
      </rPr>
      <t>&gt;您的鎖已經同步至雲端，現在可以透過網路新增以及管理用戶&lt;/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</si>
  <si>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"Tran_log_OTA_Add"</t>
    </r>
    <r>
      <rPr>
        <sz val="10.5"/>
        <color rgb="FF000000"/>
        <rFont val="細明體"/>
        <family val="3"/>
        <charset val="136"/>
      </rPr>
      <t>&gt;雲端加入使用者&lt;/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</si>
  <si>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"UI_OTA_access"</t>
    </r>
    <r>
      <rPr>
        <sz val="10.5"/>
        <color rgb="FF000000"/>
        <rFont val="細明體"/>
        <family val="3"/>
        <charset val="136"/>
      </rPr>
      <t>&gt;選一個使用者&lt;/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</si>
  <si>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"UI_OTA_NoValid"</t>
    </r>
    <r>
      <rPr>
        <sz val="10.5"/>
        <color rgb="FF000000"/>
        <rFont val="細明體"/>
        <family val="3"/>
        <charset val="136"/>
      </rPr>
      <t>&gt;尚未註冊&lt;/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</si>
  <si>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"UI_OTA_NoValid_cont"</t>
    </r>
    <r>
      <rPr>
        <sz val="10.5"/>
        <color rgb="FF000000"/>
        <rFont val="細明體"/>
        <family val="3"/>
        <charset val="136"/>
      </rPr>
      <t>&gt;您輸入一個尚未註冊的電子信箱.&lt;/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</si>
  <si>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"UI_OTA_EmailExist"</t>
    </r>
    <r>
      <rPr>
        <sz val="10.5"/>
        <color rgb="FF000000"/>
        <rFont val="細明體"/>
        <family val="3"/>
        <charset val="136"/>
      </rPr>
      <t>&gt;重複加入&lt;/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</si>
  <si>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"UI_OTA_EmailExist_cont"</t>
    </r>
    <r>
      <rPr>
        <sz val="10.5"/>
        <color rgb="FF000000"/>
        <rFont val="細明體"/>
        <family val="3"/>
        <charset val="136"/>
      </rPr>
      <t>&gt;您輸入的電子信箱已是這個鎖的合法使用者, 請再確認一次.&lt;/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</si>
  <si>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"UI_OTA_ReSentEmail_cont"</t>
    </r>
    <r>
      <rPr>
        <sz val="10.5"/>
        <color rgb="FF000000"/>
        <rFont val="細明體"/>
        <family val="3"/>
        <charset val="136"/>
      </rPr>
      <t>&gt;您已寄送鑰匙到這個電子信箱, 目前正等待使用者的回應, 您是否要重送一次 ?&lt;/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</si>
  <si>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"UI_OTA_illeagalMail"</t>
    </r>
    <r>
      <rPr>
        <sz val="10.5"/>
        <color rgb="FF000000"/>
        <rFont val="細明體"/>
        <family val="3"/>
        <charset val="136"/>
      </rPr>
      <t>&gt;不合法的電子信箱&lt;/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</si>
  <si>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"UI_OTA_illeagalMail_cont"</t>
    </r>
    <r>
      <rPr>
        <sz val="10.5"/>
        <color rgb="FF000000"/>
        <rFont val="細明體"/>
        <family val="3"/>
        <charset val="136"/>
      </rPr>
      <t>&gt;您嘗試輸入自己的電子信箱.&lt;/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</si>
  <si>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"UI_OTA_NotRegister"</t>
    </r>
    <r>
      <rPr>
        <sz val="10.5"/>
        <color rgb="FF000000"/>
        <rFont val="細明體"/>
        <family val="3"/>
        <charset val="136"/>
      </rPr>
      <t>&gt;尚未註冊&lt;/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</si>
  <si>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"UI_OTA_NotRegister_cont"</t>
    </r>
    <r>
      <rPr>
        <sz val="10.5"/>
        <color rgb="FF000000"/>
        <rFont val="細明體"/>
        <family val="3"/>
        <charset val="136"/>
      </rPr>
      <t>&gt;您仍尚未註冊, 註冊後才能以雲端來管理使用者.&lt;/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</si>
  <si>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"OTA_Tran_log_Delete"</t>
    </r>
    <r>
      <rPr>
        <sz val="10.5"/>
        <color rgb="FF000000"/>
        <rFont val="細明體"/>
        <family val="3"/>
        <charset val="136"/>
      </rPr>
      <t>&gt;Cloud 刪除&lt;/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</si>
  <si>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"OTA_Tran_log_UnRecieveLog"</t>
    </r>
    <r>
      <rPr>
        <sz val="10.5"/>
        <color rgb="FF000000"/>
        <rFont val="細明體"/>
        <family val="3"/>
        <charset val="136"/>
      </rPr>
      <t>&gt;尚未收到之記錄&lt;/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</si>
  <si>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"UI_OTA_CantBeUncheck"</t>
    </r>
    <r>
      <rPr>
        <sz val="10.5"/>
        <color rgb="FF000000"/>
        <rFont val="細明體"/>
        <family val="3"/>
        <charset val="136"/>
      </rPr>
      <t>&gt;因刪除的命令已透過雲端送出, 此使用者不能解除刪除要求.&lt;/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</si>
  <si>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"UI_OTA_DeleteByOTA"</t>
    </r>
    <r>
      <rPr>
        <sz val="10.5"/>
        <color rgb="FF000000"/>
        <rFont val="細明體"/>
        <family val="3"/>
        <charset val="136"/>
      </rPr>
      <t>&gt;此使用者已透過雲端刪除, 請碰鎖來清除剩餘資料.&lt;/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</si>
  <si>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"UI_OTA_CantBeSelect"</t>
    </r>
    <r>
      <rPr>
        <sz val="10.5"/>
        <color rgb="FF000000"/>
        <rFont val="細明體"/>
        <family val="3"/>
        <charset val="136"/>
      </rPr>
      <t>&gt;此使用者正等待雲端的回應.&lt;/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</si>
  <si>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"UI_NewAppCheck"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&gt;目前 App 有一更新版, 請下載檔案並更新.&lt;/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</si>
  <si>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"UI_ObsoleteApp"</t>
    </r>
    <r>
      <rPr>
        <sz val="10.5"/>
        <color rgb="FF000000"/>
        <rFont val="細明體"/>
        <family val="3"/>
        <charset val="136"/>
      </rPr>
      <t>&gt;您的App版本太舊, 可能在使用上會有問題, 請更新App.&lt;/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</si>
  <si>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"UI_Re_registered"</t>
    </r>
    <r>
      <rPr>
        <sz val="10.5"/>
        <color rgb="FF000000"/>
        <rFont val="細明體"/>
        <family val="3"/>
        <charset val="136"/>
      </rPr>
      <t>&gt;您註冊的信箱已被其它使用者重新註冊; 您在 Key Butler 的所有資料將被移除, 並回到剛安裝的狀態.&lt;/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</si>
  <si>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"UI_OTA_Deleted"</t>
    </r>
    <r>
      <rPr>
        <sz val="10.5"/>
        <color rgb="FF000000"/>
        <rFont val="細明體"/>
        <family val="3"/>
        <charset val="136"/>
      </rPr>
      <t>&gt;已雲端刪除&lt;/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</si>
  <si>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"UI_OldClientApp"</t>
    </r>
    <r>
      <rPr>
        <sz val="10.5"/>
        <color rgb="FF000000"/>
        <rFont val="細明體"/>
        <family val="3"/>
        <charset val="136"/>
      </rPr>
      <t>&gt;請更新 App&lt;/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</si>
  <si>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"UI_OldClientApp_cont"</t>
    </r>
    <r>
      <rPr>
        <sz val="10.5"/>
        <color rgb="FF000000"/>
        <rFont val="細明體"/>
        <family val="3"/>
        <charset val="136"/>
      </rPr>
      <t>&gt;請使用者更新App至最新版本, 再執行此流程.&lt;/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</si>
  <si>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"UI_NotClaim"</t>
    </r>
    <r>
      <rPr>
        <sz val="10.5"/>
        <color rgb="FF000000"/>
        <rFont val="細明體"/>
        <family val="3"/>
        <charset val="136"/>
      </rPr>
      <t>&gt;尚未雲端同步&lt;/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</si>
  <si>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"UI_NotClaim_cont"</t>
    </r>
    <r>
      <rPr>
        <sz val="10.5"/>
        <color rgb="FF000000"/>
        <rFont val="細明體"/>
        <family val="3"/>
        <charset val="136"/>
      </rPr>
      <t>&gt;您於配對後有繼承到使用者名單, 包含使用手機的使用者, 但您尚未與雲端同步. 為避免無法預期的狀況, 請確認您的網路狀態.&lt;/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</si>
  <si>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"UI_InhiretPhoneNotRegister"</t>
    </r>
    <r>
      <rPr>
        <sz val="10.5"/>
        <color rgb="FF000000"/>
        <rFont val="細明體"/>
        <family val="3"/>
        <charset val="136"/>
      </rPr>
      <t>&gt;您於配對後有繼承到使用者名單, 包含使用手機的使用者, 但您尚未註冊雲端. 為避免無法預期的狀況, 請進行註冊.&lt;/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</si>
  <si>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"UI_OTA_Ghoast"</t>
    </r>
    <r>
      <rPr>
        <sz val="10.5"/>
        <color rgb="FF000000"/>
        <rFont val="細明體"/>
        <family val="3"/>
        <charset val="136"/>
      </rPr>
      <t>&gt;用戶已失效&lt;/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</si>
  <si>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"UI_ClientType"</t>
    </r>
    <r>
      <rPr>
        <sz val="10.5"/>
        <color rgb="FF000000"/>
        <rFont val="細明體"/>
        <family val="3"/>
        <charset val="136"/>
      </rPr>
      <t>&gt;類型&lt;/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</si>
  <si>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"UI_Type_Card"</t>
    </r>
    <r>
      <rPr>
        <sz val="10.5"/>
        <color rgb="FF000000"/>
        <rFont val="細明體"/>
        <family val="3"/>
        <charset val="136"/>
      </rPr>
      <t>&gt;卡片&lt;/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</si>
  <si>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"UI_Type_FingerPrint"</t>
    </r>
    <r>
      <rPr>
        <sz val="10.5"/>
        <color rgb="FF000000"/>
        <rFont val="細明體"/>
        <family val="3"/>
        <charset val="136"/>
      </rPr>
      <t>&gt;指紋&lt;/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</si>
  <si>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"UI_Type_Password"</t>
    </r>
    <r>
      <rPr>
        <sz val="10.5"/>
        <color rgb="FF000000"/>
        <rFont val="細明體"/>
        <family val="3"/>
        <charset val="136"/>
      </rPr>
      <t>&gt;密碼&lt;/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</si>
  <si>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"UI_Type_Tech"</t>
    </r>
    <r>
      <rPr>
        <sz val="10.5"/>
        <color rgb="FF000000"/>
        <rFont val="細明體"/>
        <family val="3"/>
        <charset val="136"/>
      </rPr>
      <t>&gt;密碼 (技術員)&lt;/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</si>
  <si>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"UI_Type_OTA"</t>
    </r>
    <r>
      <rPr>
        <sz val="10.5"/>
        <color rgb="FF000000"/>
        <rFont val="細明體"/>
        <family val="3"/>
        <charset val="136"/>
      </rPr>
      <t>&gt;已註冊手機&lt;/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</si>
  <si>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"UI_Type_Phone"</t>
    </r>
    <r>
      <rPr>
        <sz val="10.5"/>
        <color rgb="FF000000"/>
        <rFont val="細明體"/>
        <family val="3"/>
        <charset val="136"/>
      </rPr>
      <t>&gt;手機&lt;/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</si>
  <si>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"UI_Type_Unknown"</t>
    </r>
    <r>
      <rPr>
        <sz val="10.5"/>
        <color rgb="FF000000"/>
        <rFont val="細明體"/>
        <family val="3"/>
        <charset val="136"/>
      </rPr>
      <t>&gt;手機 (狀態待確認)&lt;/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</si>
  <si>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"UI_Pair_Warning"</t>
    </r>
    <r>
      <rPr>
        <sz val="10.5"/>
        <color rgb="FF000000"/>
        <rFont val="細明體"/>
        <family val="3"/>
        <charset val="136"/>
      </rPr>
      <t>&gt;注意: \n如有原管理者經由 Beam 或雲端發出的新增 / 修改使用者權限尚未被開始使用, 在此配對動作後, 該指令將不會有作用. \n\n配對且同步完成後, 若有繼承到使用者, 請檢視使用者的狀態.&lt;/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</si>
  <si>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"UI_NoClaimLock_cont"</t>
    </r>
    <r>
      <rPr>
        <sz val="10.5"/>
        <color rgb="FF000000"/>
        <rFont val="細明體"/>
        <family val="3"/>
        <charset val="136"/>
      </rPr>
      <t>&gt;您所管理的鎖尚未與雲端同步. 請確認您的網路狀態, 並再試一次.&lt;/</t>
    </r>
    <r>
      <rPr>
        <b/>
        <sz val="10.5"/>
        <color rgb="FF000080"/>
        <rFont val="細明體"/>
        <family val="3"/>
        <charset val="136"/>
      </rPr>
      <t>string</t>
    </r>
    <r>
      <rPr>
        <sz val="10.5"/>
        <color rgb="FF000000"/>
        <rFont val="細明體"/>
        <family val="3"/>
        <charset val="136"/>
      </rPr>
      <t>&gt;</t>
    </r>
  </si>
  <si>
    <r>
      <t xml:space="preserve">    </t>
    </r>
    <r>
      <rPr>
        <i/>
        <sz val="10.5"/>
        <color rgb="FF808080"/>
        <rFont val="細明體"/>
        <family val="3"/>
        <charset val="136"/>
      </rPr>
      <t>&lt;!-- Finger --&gt;</t>
    </r>
  </si>
  <si>
    <r>
      <t xml:space="preserve">    </t>
    </r>
    <r>
      <rPr>
        <sz val="10.5"/>
        <color rgb="FF000000"/>
        <rFont val="細明體"/>
        <family val="3"/>
        <charset val="136"/>
      </rPr>
      <t>&lt;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"Tran_log_FingerAuthFail"</t>
    </r>
    <r>
      <rPr>
        <sz val="10.5"/>
        <color rgb="FF000000"/>
        <rFont val="細明體"/>
        <family val="3"/>
        <charset val="136"/>
      </rPr>
      <t>&gt;未知指紋使用者&lt;/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</si>
  <si>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"Tran_log_FingerAddFail"</t>
    </r>
    <r>
      <rPr>
        <sz val="10.5"/>
        <color rgb="FF000000"/>
        <rFont val="細明體"/>
        <family val="3"/>
        <charset val="136"/>
      </rPr>
      <t>&gt;指紋使用者加入失敗&lt;/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</si>
  <si>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"Tran_Event"</t>
    </r>
    <r>
      <rPr>
        <sz val="10.5"/>
        <color rgb="FF000000"/>
        <rFont val="細明體"/>
        <family val="3"/>
        <charset val="136"/>
      </rPr>
      <t>&gt;通知訊息&lt;/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</si>
  <si>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"Tran_DuplicateNM_title"</t>
    </r>
    <r>
      <rPr>
        <sz val="10.5"/>
        <color rgb="FF000000"/>
        <rFont val="細明體"/>
        <family val="3"/>
        <charset val="136"/>
      </rPr>
      <t>&gt;命名重複&lt;/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</si>
  <si>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"Tran_DuplicateNM_cont"</t>
    </r>
    <r>
      <rPr>
        <sz val="10.5"/>
        <color rgb="FF000000"/>
        <rFont val="細明體"/>
        <family val="3"/>
        <charset val="136"/>
      </rPr>
      <t>&gt;您輸入的名字已經存在; 您是否要用此一名字 ?&lt;/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</si>
  <si>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"Tran_DuplicateNM_noChange"</t>
    </r>
    <r>
      <rPr>
        <sz val="10.5"/>
        <color rgb="FF000000"/>
        <rFont val="細明體"/>
        <family val="3"/>
        <charset val="136"/>
      </rPr>
      <t>&gt;您輸入的名字已經存在, 建議變更以避免混淆.&lt;/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</si>
  <si>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"Tran_Feature"</t>
    </r>
    <r>
      <rPr>
        <sz val="10.5"/>
        <color rgb="FF000000"/>
        <rFont val="細明體"/>
        <family val="3"/>
        <charset val="136"/>
      </rPr>
      <t>&gt;開鎖通知設定&lt;/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</si>
  <si>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"Tran_ClientSetEvent"</t>
    </r>
    <r>
      <rPr>
        <sz val="10.5"/>
        <color rgb="FF000000"/>
        <rFont val="細明體"/>
        <family val="3"/>
        <charset val="136"/>
      </rPr>
      <t>&gt;接受開門通知訊息&lt;/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</si>
  <si>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"Tran_EnableEvent"</t>
    </r>
    <r>
      <rPr>
        <sz val="10.5"/>
        <color rgb="FF000000"/>
        <rFont val="細明體"/>
        <family val="3"/>
        <charset val="136"/>
      </rPr>
      <t>&gt;開啟此鎖的訊息&lt;/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</si>
  <si>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"Tran_NextEvent"</t>
    </r>
    <r>
      <rPr>
        <sz val="10.5"/>
        <color rgb="FF000000"/>
        <rFont val="細明體"/>
        <family val="3"/>
        <charset val="136"/>
      </rPr>
      <t>&gt;開啟新使用者的開門通知訊息&lt;/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</si>
  <si>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"Tran_EnableAllEvent"</t>
    </r>
    <r>
      <rPr>
        <sz val="10.5"/>
        <color rgb="FF000000"/>
        <rFont val="細明體"/>
        <family val="3"/>
        <charset val="136"/>
      </rPr>
      <t>&gt;開啟此鎖所有使用者的訊息&lt;/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</si>
  <si>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"Tran_DisableAllEvent"</t>
    </r>
    <r>
      <rPr>
        <sz val="10.5"/>
        <color rgb="FF000000"/>
        <rFont val="細明體"/>
        <family val="3"/>
        <charset val="136"/>
      </rPr>
      <t>&gt;關閉此鎖所有使用者的訊息&lt;/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</si>
  <si>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"Tran_AccessExpired"</t>
    </r>
    <r>
      <rPr>
        <sz val="10.5"/>
        <color rgb="FF000000"/>
        <rFont val="細明體"/>
        <family val="3"/>
        <charset val="136"/>
      </rPr>
      <t>&gt;</t>
    </r>
    <r>
      <rPr>
        <b/>
        <sz val="10.5"/>
        <color rgb="FF0000FF"/>
        <rFont val="細明體"/>
        <family val="3"/>
        <charset val="136"/>
      </rPr>
      <t xml:space="preserve">&amp;#160; </t>
    </r>
    <r>
      <rPr>
        <sz val="10.5"/>
        <color rgb="FF000000"/>
        <rFont val="細明體"/>
        <family val="3"/>
        <charset val="136"/>
      </rPr>
      <t>目前暫無權限.&lt;/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</si>
  <si>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"Tran_Lock_Feature"</t>
    </r>
    <r>
      <rPr>
        <sz val="10.5"/>
        <color rgb="FF000000"/>
        <rFont val="細明體"/>
        <family val="3"/>
        <charset val="136"/>
      </rPr>
      <t>&gt;開鎖功能設定&lt;/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</si>
  <si>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"Tran_ConfirmSetEvent"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&gt;開啟通知訊息&lt;/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</si>
  <si>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"Tran_ConfirmSetEvent_cont"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&gt;請確認是否要開啟鎖所有使用者的開門通知訊息功能" ?&lt;/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</si>
  <si>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"Tran_disConfirmSetEvent"</t>
    </r>
    <r>
      <rPr>
        <sz val="10.5"/>
        <color rgb="FF000000"/>
        <rFont val="細明體"/>
        <family val="3"/>
        <charset val="136"/>
      </rPr>
      <t>&gt;關閉通知訊息&lt;/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</si>
  <si>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"Tran_disConfirmSetEvent_cont"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&gt;請確認是否要關閉鎖所有使用者的開門通知訊息功能" ?&lt;/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</si>
  <si>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"UI_OTA_access_1"</t>
    </r>
    <r>
      <rPr>
        <sz val="10.5"/>
        <color rgb="FF000000"/>
        <rFont val="細明體"/>
        <family val="3"/>
        <charset val="136"/>
      </rPr>
      <t>&gt;選一個鎖&lt;/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</si>
  <si>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"UI_OTA_access_2"</t>
    </r>
    <r>
      <rPr>
        <sz val="10.5"/>
        <color rgb="FF000000"/>
        <rFont val="細明體"/>
        <family val="3"/>
        <charset val="136"/>
      </rPr>
      <t>&gt;設定權限&lt;/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</si>
  <si>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"UI_OTA_SetMsg"</t>
    </r>
    <r>
      <rPr>
        <sz val="10.5"/>
        <color rgb="FF000000"/>
        <rFont val="細明體"/>
        <family val="3"/>
        <charset val="136"/>
      </rPr>
      <t>&gt;輸入訊息&lt;/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</si>
  <si>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"UI_OTA_ReadySend"</t>
    </r>
    <r>
      <rPr>
        <sz val="10.5"/>
        <color rgb="FF000000"/>
        <rFont val="細明體"/>
        <family val="3"/>
        <charset val="136"/>
      </rPr>
      <t>&gt;準備傳送&lt;/</t>
    </r>
    <r>
      <rPr>
        <b/>
        <sz val="10.5"/>
        <color rgb="FF000080"/>
        <rFont val="細明體"/>
        <family val="3"/>
        <charset val="136"/>
      </rPr>
      <t>string</t>
    </r>
    <r>
      <rPr>
        <sz val="10.5"/>
        <color rgb="FF000000"/>
        <rFont val="細明體"/>
        <family val="3"/>
        <charset val="136"/>
      </rPr>
      <t>&gt;</t>
    </r>
  </si>
  <si>
    <r>
      <t xml:space="preserve">    </t>
    </r>
    <r>
      <rPr>
        <sz val="10.5"/>
        <color rgb="FF000000"/>
        <rFont val="細明體"/>
        <family val="3"/>
        <charset val="136"/>
      </rPr>
      <t>&lt;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"ble_not_supported"</t>
    </r>
    <r>
      <rPr>
        <sz val="10.5"/>
        <color rgb="FF000000"/>
        <rFont val="細明體"/>
        <family val="3"/>
        <charset val="136"/>
      </rPr>
      <t>&gt;本手機不支援 BLE 功能&lt;/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</si>
  <si>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"label_data"</t>
    </r>
    <r>
      <rPr>
        <sz val="10.5"/>
        <color rgb="FF000000"/>
        <rFont val="細明體"/>
        <family val="3"/>
        <charset val="136"/>
      </rPr>
      <t>&gt;資料:&lt;/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</si>
  <si>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"unknown_device"</t>
    </r>
    <r>
      <rPr>
        <sz val="10.5"/>
        <color rgb="FF000000"/>
        <rFont val="細明體"/>
        <family val="3"/>
        <charset val="136"/>
      </rPr>
      <t>&gt;Unknown device&lt;/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</si>
  <si>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"unknown_characteristic"</t>
    </r>
    <r>
      <rPr>
        <sz val="10.5"/>
        <color rgb="FF000000"/>
        <rFont val="細明體"/>
        <family val="3"/>
        <charset val="136"/>
      </rPr>
      <t>&gt;Unknown characteristic&lt;/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</si>
  <si>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"unknown_service"</t>
    </r>
    <r>
      <rPr>
        <sz val="10.5"/>
        <color rgb="FF000000"/>
        <rFont val="細明體"/>
        <family val="3"/>
        <charset val="136"/>
      </rPr>
      <t>&gt;Unknown service&lt;/</t>
    </r>
    <r>
      <rPr>
        <b/>
        <sz val="10.5"/>
        <color rgb="FF000080"/>
        <rFont val="細明體"/>
        <family val="3"/>
        <charset val="136"/>
      </rPr>
      <t>string</t>
    </r>
    <r>
      <rPr>
        <sz val="10.5"/>
        <color rgb="FF000000"/>
        <rFont val="細明體"/>
        <family val="3"/>
        <charset val="136"/>
      </rPr>
      <t>&gt;</t>
    </r>
  </si>
  <si>
    <r>
      <t xml:space="preserve">    </t>
    </r>
    <r>
      <rPr>
        <i/>
        <sz val="10.5"/>
        <color rgb="FF808080"/>
        <rFont val="細明體"/>
        <family val="3"/>
        <charset val="136"/>
      </rPr>
      <t>&lt;!-- Menu items --&gt;</t>
    </r>
  </si>
  <si>
    <r>
      <t xml:space="preserve">    </t>
    </r>
    <r>
      <rPr>
        <sz val="10.5"/>
        <color rgb="FF000000"/>
        <rFont val="細明體"/>
        <family val="3"/>
        <charset val="136"/>
      </rPr>
      <t>&lt;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"menu_connect"</t>
    </r>
    <r>
      <rPr>
        <sz val="10.5"/>
        <color rgb="FF000000"/>
        <rFont val="細明體"/>
        <family val="3"/>
        <charset val="136"/>
      </rPr>
      <t>&gt;Connect&lt;/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</si>
  <si>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"menu_disconnect"</t>
    </r>
    <r>
      <rPr>
        <sz val="10.5"/>
        <color rgb="FF000000"/>
        <rFont val="細明體"/>
        <family val="3"/>
        <charset val="136"/>
      </rPr>
      <t>&gt;Disconnect&lt;/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</si>
  <si>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"menu_scan"</t>
    </r>
    <r>
      <rPr>
        <sz val="10.5"/>
        <color rgb="FF000000"/>
        <rFont val="細明體"/>
        <family val="3"/>
        <charset val="136"/>
      </rPr>
      <t>&gt;Scan&lt;/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</si>
  <si>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"menu_stop"</t>
    </r>
    <r>
      <rPr>
        <sz val="10.5"/>
        <color rgb="FF000000"/>
        <rFont val="細明體"/>
        <family val="3"/>
        <charset val="136"/>
      </rPr>
      <t>&gt;Stop&lt;/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</si>
  <si>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"intro_message"</t>
    </r>
    <r>
      <rPr>
        <sz val="10.5"/>
        <color rgb="FF000000"/>
        <rFont val="細明體"/>
        <family val="3"/>
        <charset val="136"/>
      </rPr>
      <t>&gt;</t>
    </r>
  </si>
  <si>
    <r>
      <t xml:space="preserve">        </t>
    </r>
    <r>
      <rPr>
        <i/>
        <sz val="10.5"/>
        <color rgb="FF808080"/>
        <rFont val="細明體"/>
        <family val="3"/>
        <charset val="136"/>
      </rPr>
      <t>&lt;!--</t>
    </r>
  </si>
  <si>
    <t xml:space="preserve">        &lt;![CDATA[</t>
  </si>
  <si>
    <t xml:space="preserve">            This sample demonstrates how to use the Bluetooth LE Generic Attribute Profile (GATT)</t>
  </si>
  <si>
    <t xml:space="preserve">            to transmit arbitrary data between devices.</t>
  </si>
  <si>
    <t xml:space="preserve">        ]]&gt; --&gt;</t>
  </si>
  <si>
    <r>
      <t xml:space="preserve">    </t>
    </r>
    <r>
      <rPr>
        <sz val="10.5"/>
        <color rgb="FF000000"/>
        <rFont val="細明體"/>
        <family val="3"/>
        <charset val="136"/>
      </rPr>
      <t>&lt;/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</si>
  <si>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"menu_title_lock"</t>
    </r>
    <r>
      <rPr>
        <sz val="10.5"/>
        <color rgb="FF000000"/>
        <rFont val="細明體"/>
        <family val="3"/>
        <charset val="136"/>
      </rPr>
      <t>&gt;鎖具&lt;/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</si>
  <si>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"menu_title_client"</t>
    </r>
    <r>
      <rPr>
        <sz val="10.5"/>
        <color rgb="FF000000"/>
        <rFont val="細明體"/>
        <family val="3"/>
        <charset val="136"/>
      </rPr>
      <t>&gt;使用者&lt;/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</si>
  <si>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"menu_title_event"</t>
    </r>
    <r>
      <rPr>
        <sz val="10.5"/>
        <color rgb="FF000000"/>
        <rFont val="細明體"/>
        <family val="3"/>
        <charset val="136"/>
      </rPr>
      <t>&gt;訊息&lt;/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</si>
  <si>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"menu_title_Setting"</t>
    </r>
    <r>
      <rPr>
        <sz val="10.5"/>
        <color rgb="FF000000"/>
        <rFont val="細明體"/>
        <family val="3"/>
        <charset val="136"/>
      </rPr>
      <t>&gt;設定&lt;/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</si>
  <si>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"title_activity_bipass"</t>
    </r>
    <r>
      <rPr>
        <sz val="10.5"/>
        <color rgb="FF000000"/>
        <rFont val="細明體"/>
        <family val="3"/>
        <charset val="136"/>
      </rPr>
      <t>&gt;Settings&lt;/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</si>
  <si>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"NoLock"</t>
    </r>
    <r>
      <rPr>
        <sz val="10.5"/>
        <color rgb="FF000000"/>
        <rFont val="細明體"/>
        <family val="3"/>
        <charset val="136"/>
      </rPr>
      <t>&gt;\n\n目前沒有任何鎖的使用權限&lt;/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</si>
  <si>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"NoLock_cont"</t>
    </r>
    <r>
      <rPr>
        <sz val="10.5"/>
        <color rgb="FF000000"/>
        <rFont val="細明體"/>
        <family val="3"/>
        <charset val="136"/>
      </rPr>
      <t>&gt;\n\n您可以按下右上角的加號來加入新的鎖，或者經由您的朋友取得電子鑰匙&lt;/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</si>
  <si>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"NoClient"</t>
    </r>
    <r>
      <rPr>
        <sz val="10.5"/>
        <color rgb="FF000000"/>
        <rFont val="細明體"/>
        <family val="3"/>
        <charset val="136"/>
      </rPr>
      <t>&gt;\n\n目前沒有使用者&lt;/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</si>
  <si>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"NoClient_cont"</t>
    </r>
    <r>
      <rPr>
        <sz val="10.5"/>
        <color rgb="FF000000"/>
        <rFont val="細明體"/>
        <family val="3"/>
        <charset val="136"/>
      </rPr>
      <t>&gt;\n\n若您有身為管理員身份的鎖具, 可以在此加入新的使用者&lt;/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</si>
  <si>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"menu_NoEvent"</t>
    </r>
    <r>
      <rPr>
        <sz val="10.5"/>
        <color rgb="FF000000"/>
        <rFont val="細明體"/>
        <family val="3"/>
        <charset val="136"/>
      </rPr>
      <t>&gt;\n\n目前沒有訊息&lt;/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</si>
  <si>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"menu_NoEvent_cont"</t>
    </r>
    <r>
      <rPr>
        <sz val="10.5"/>
        <color rgb="FF000000"/>
        <rFont val="細明體"/>
        <family val="3"/>
        <charset val="136"/>
      </rPr>
      <t>&gt;\n\n所有重要的訊息會放在此處&lt;/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</si>
  <si>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"slide_info"</t>
    </r>
    <r>
      <rPr>
        <sz val="10.5"/>
        <color rgb="FF000000"/>
        <rFont val="細明體"/>
        <family val="3"/>
        <charset val="136"/>
      </rPr>
      <t>&gt;資訊&lt;/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</si>
  <si>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"slide_search"</t>
    </r>
    <r>
      <rPr>
        <sz val="10.5"/>
        <color rgb="FF000000"/>
        <rFont val="細明體"/>
        <family val="3"/>
        <charset val="136"/>
      </rPr>
      <t>&gt;搜尋&lt;/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</si>
  <si>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"slide_logs"</t>
    </r>
    <r>
      <rPr>
        <sz val="10.5"/>
        <color rgb="FF000000"/>
        <rFont val="細明體"/>
        <family val="3"/>
        <charset val="136"/>
      </rPr>
      <t>&gt;紀錄&lt;/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</si>
  <si>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"slide_sync"</t>
    </r>
    <r>
      <rPr>
        <sz val="10.5"/>
        <color rgb="FF000000"/>
        <rFont val="細明體"/>
        <family val="3"/>
        <charset val="136"/>
      </rPr>
      <t>&gt;同步&lt;/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</si>
  <si>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"slide_delete"</t>
    </r>
    <r>
      <rPr>
        <sz val="10.5"/>
        <color rgb="FF000000"/>
        <rFont val="細明體"/>
        <family val="3"/>
        <charset val="136"/>
      </rPr>
      <t>&gt;刪除&lt;/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</si>
  <si>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"slide_wifi"</t>
    </r>
    <r>
      <rPr>
        <sz val="10.5"/>
        <color rgb="FF000000"/>
        <rFont val="細明體"/>
        <family val="3"/>
        <charset val="136"/>
      </rPr>
      <t>&gt;遠端&lt;/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</si>
  <si>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"ShowPair_title"</t>
    </r>
    <r>
      <rPr>
        <sz val="10.5"/>
        <color rgb="FF000000"/>
        <rFont val="細明體"/>
        <family val="3"/>
        <charset val="136"/>
      </rPr>
      <t>&gt;搜尋中&lt;/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</si>
  <si>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"ShowPair_cont"</t>
    </r>
    <r>
      <rPr>
        <sz val="10.5"/>
        <color rgb="FF000000"/>
        <rFont val="細明體"/>
        <family val="3"/>
        <charset val="136"/>
      </rPr>
      <t>&gt;請進入鎖的設定模式, 並將手機移到鎖旁以進行配對.&lt;/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</si>
  <si>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"ShowUnlock_title"</t>
    </r>
    <r>
      <rPr>
        <sz val="10.5"/>
        <color rgb="FF000000"/>
        <rFont val="細明體"/>
        <family val="3"/>
        <charset val="136"/>
      </rPr>
      <t>&gt;開鎖中......&lt;/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</si>
  <si>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"AutoUnlock"</t>
    </r>
    <r>
      <rPr>
        <sz val="10.5"/>
        <color rgb="FF000000"/>
        <rFont val="細明體"/>
        <family val="3"/>
        <charset val="136"/>
      </rPr>
      <t>&gt;開啟自動開鎖功能(須個別設定)&lt;/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</si>
  <si>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"AutoUnlock_single"</t>
    </r>
    <r>
      <rPr>
        <sz val="10.5"/>
        <color rgb="FF000000"/>
        <rFont val="細明體"/>
        <family val="3"/>
        <charset val="136"/>
      </rPr>
      <t>&gt;自動開門&lt;/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</si>
  <si>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"IPA_Card_Fob"</t>
    </r>
    <r>
      <rPr>
        <sz val="10.5"/>
        <color rgb="FF000000"/>
        <rFont val="細明體"/>
        <family val="3"/>
        <charset val="136"/>
      </rPr>
      <t>&gt;卡片&lt;/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</si>
  <si>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"IPA_SetLock"</t>
    </r>
    <r>
      <rPr>
        <sz val="10.5"/>
        <color rgb="FF000000"/>
        <rFont val="細明體"/>
        <family val="3"/>
        <charset val="136"/>
      </rPr>
      <t>&gt;設置鎖具&lt;/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</si>
  <si>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"IPA_SyncLock"</t>
    </r>
    <r>
      <rPr>
        <sz val="10.5"/>
        <color rgb="FF000000"/>
        <rFont val="細明體"/>
        <family val="3"/>
        <charset val="136"/>
      </rPr>
      <t>&gt;取得使用者資料&lt;/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</si>
  <si>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"IPA_SearchLock"</t>
    </r>
    <r>
      <rPr>
        <sz val="10.5"/>
        <color rgb="FF000000"/>
        <rFont val="細明體"/>
        <family val="3"/>
        <charset val="136"/>
      </rPr>
      <t>&gt;正在設置鎖具以加入使用者&lt;/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</si>
  <si>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"IPA_AddCard_title"</t>
    </r>
    <r>
      <rPr>
        <sz val="10.5"/>
        <color rgb="FF000000"/>
        <rFont val="細明體"/>
        <family val="3"/>
        <charset val="136"/>
      </rPr>
      <t>&gt;加入卡使用者&lt;/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</si>
  <si>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"Msg_FieldWrong_title"</t>
    </r>
    <r>
      <rPr>
        <sz val="10.5"/>
        <color rgb="FF000000"/>
        <rFont val="細明體"/>
        <family val="3"/>
        <charset val="136"/>
      </rPr>
      <t>&gt;欄位空白&lt;/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</si>
  <si>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"Msg_FieldWrong_cont"</t>
    </r>
    <r>
      <rPr>
        <sz val="10.5"/>
        <color rgb="FF000000"/>
        <rFont val="細明體"/>
        <family val="3"/>
        <charset val="136"/>
      </rPr>
      <t>&gt;請輸入一個電子信箱&lt;/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</si>
  <si>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"Msg_FieldWrong_DIN_cont"</t>
    </r>
    <r>
      <rPr>
        <sz val="10.5"/>
        <color rgb="FF000000"/>
        <rFont val="細明體"/>
        <family val="3"/>
        <charset val="136"/>
      </rPr>
      <t>&gt;請輸入 DIN 值&lt;/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</si>
  <si>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"Msg_FieldWrong_Code_cont"</t>
    </r>
    <r>
      <rPr>
        <sz val="10.5"/>
        <color rgb="FF000000"/>
        <rFont val="細明體"/>
        <family val="3"/>
        <charset val="136"/>
      </rPr>
      <t>&gt;請為密碼命名&lt;/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</si>
  <si>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"SyncWifi_title"</t>
    </r>
    <r>
      <rPr>
        <sz val="10.5"/>
        <color rgb="FF000000"/>
        <rFont val="細明體"/>
        <family val="3"/>
        <charset val="136"/>
      </rPr>
      <t>&gt;網路參數同步&lt;/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</si>
  <si>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"SyncWifi_cont"</t>
    </r>
    <r>
      <rPr>
        <sz val="10.5"/>
        <color rgb="FF000000"/>
        <rFont val="細明體"/>
        <family val="3"/>
        <charset val="136"/>
      </rPr>
      <t>&gt;網路參數同步中\n 進度: 0%&lt;/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</si>
  <si>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"SyncOnly_title"</t>
    </r>
    <r>
      <rPr>
        <sz val="10.5"/>
        <color rgb="FF000000"/>
        <rFont val="細明體"/>
        <family val="3"/>
        <charset val="136"/>
      </rPr>
      <t>&gt;資料同步中&lt;/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</si>
  <si>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"SyncOnly_cont"</t>
    </r>
    <r>
      <rPr>
        <sz val="10.5"/>
        <color rgb="FF000000"/>
        <rFont val="細明體"/>
        <family val="3"/>
        <charset val="136"/>
      </rPr>
      <t>&gt;請稍後.....&lt;/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</si>
  <si>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"SyncDone"</t>
    </r>
    <r>
      <rPr>
        <sz val="10.5"/>
        <color rgb="FF000000"/>
        <rFont val="細明體"/>
        <family val="3"/>
        <charset val="136"/>
      </rPr>
      <t>&gt;手機資料已與鎖同步&lt;/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</si>
  <si>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"Msg_EmptyCode_cont"</t>
    </r>
    <r>
      <rPr>
        <sz val="10.5"/>
        <color rgb="FF000000"/>
        <rFont val="細明體"/>
        <family val="3"/>
        <charset val="136"/>
      </rPr>
      <t>&gt;請輸入一個密碼值&lt;/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</si>
  <si>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"CodeSuccess_title"</t>
    </r>
    <r>
      <rPr>
        <sz val="10.5"/>
        <color rgb="FF000000"/>
        <rFont val="細明體"/>
        <family val="3"/>
        <charset val="136"/>
      </rPr>
      <t>&gt;成功&lt;/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</si>
  <si>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"CodeSuccess_cont"</t>
    </r>
    <r>
      <rPr>
        <sz val="10.5"/>
        <color rgb="FF000000"/>
        <rFont val="細明體"/>
        <family val="3"/>
        <charset val="136"/>
      </rPr>
      <t>&gt;您的需求已送出&lt;/</t>
    </r>
    <r>
      <rPr>
        <b/>
        <sz val="10.5"/>
        <color rgb="FF000080"/>
        <rFont val="細明體"/>
        <family val="3"/>
        <charset val="136"/>
      </rPr>
      <t>string</t>
    </r>
    <r>
      <rPr>
        <sz val="10.5"/>
        <color rgb="FF000000"/>
        <rFont val="細明體"/>
        <family val="3"/>
        <charset val="136"/>
      </rPr>
      <t>&gt;</t>
    </r>
  </si>
  <si>
    <r>
      <t xml:space="preserve">    </t>
    </r>
    <r>
      <rPr>
        <sz val="10.5"/>
        <color rgb="FF000000"/>
        <rFont val="細明體"/>
        <family val="3"/>
        <charset val="136"/>
      </rPr>
      <t>&lt;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"Wifi_Enable"</t>
    </r>
    <r>
      <rPr>
        <sz val="10.5"/>
        <color rgb="FF000000"/>
        <rFont val="細明體"/>
        <family val="3"/>
        <charset val="136"/>
      </rPr>
      <t>&gt;Wi-Fi&lt;/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</si>
  <si>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"Wifi_LastConnect"</t>
    </r>
    <r>
      <rPr>
        <sz val="10.5"/>
        <color rgb="FF000000"/>
        <rFont val="細明體"/>
        <family val="3"/>
        <charset val="136"/>
      </rPr>
      <t>&gt;Wi-Fi 最近連線時間&lt;/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</si>
  <si>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"Wifi_SSID"</t>
    </r>
    <r>
      <rPr>
        <sz val="10.5"/>
        <color rgb="FF000000"/>
        <rFont val="細明體"/>
        <family val="3"/>
        <charset val="136"/>
      </rPr>
      <t>&gt;Wi-Fi 網路名稱&lt;/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</si>
  <si>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"Wifi_Status"</t>
    </r>
    <r>
      <rPr>
        <sz val="10.5"/>
        <color rgb="FF000000"/>
        <rFont val="細明體"/>
        <family val="3"/>
        <charset val="136"/>
      </rPr>
      <t>&gt;檢查 Wi-Fi 狀態&lt;/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</si>
  <si>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"Wifi_OK"</t>
    </r>
    <r>
      <rPr>
        <sz val="10.5"/>
        <color rgb="FF000000"/>
        <rFont val="細明體"/>
        <family val="3"/>
        <charset val="136"/>
      </rPr>
      <t>&gt;鎖具已與網路連線, Gateway正在做連線處理, 請稍後.\n進度: 66%&lt;/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</si>
  <si>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"Wifi_Check"</t>
    </r>
    <r>
      <rPr>
        <sz val="10.5"/>
        <color rgb="FF000000"/>
        <rFont val="細明體"/>
        <family val="3"/>
        <charset val="136"/>
      </rPr>
      <t>&gt;請按下Gateway的設定鍵, 鎖具會嘗試透過 AP 與網路連線 ....\n進度: 33%&lt;/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</si>
  <si>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"Wifi_Fail_title"</t>
    </r>
    <r>
      <rPr>
        <sz val="10.5"/>
        <color rgb="FF000000"/>
        <rFont val="細明體"/>
        <family val="3"/>
        <charset val="136"/>
      </rPr>
      <t>&gt;網路連線失敗&lt;/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</si>
  <si>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"Wifi_Fail_cont"</t>
    </r>
    <r>
      <rPr>
        <sz val="10.5"/>
        <color rgb="FF000000"/>
        <rFont val="細明體"/>
        <family val="3"/>
        <charset val="136"/>
      </rPr>
      <t>&gt; AP 的 SSID 或密碼錯誤&lt;/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</si>
  <si>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"Wifi_NotEnable_title"</t>
    </r>
    <r>
      <rPr>
        <sz val="10.5"/>
        <color rgb="FF000000"/>
        <rFont val="細明體"/>
        <family val="3"/>
        <charset val="136"/>
      </rPr>
      <t>&gt;Wi-Fi 功能關閉&lt;/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</si>
  <si>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"Wifi_NotEnable_cont"</t>
    </r>
    <r>
      <rPr>
        <sz val="10.5"/>
        <color rgb="FF000000"/>
        <rFont val="細明體"/>
        <family val="3"/>
        <charset val="136"/>
      </rPr>
      <t>&gt;Wi-Fi 功能已被關閉, 請至此鎖具的 "資訊" 頁面中開啟Wi-Fi 功能&lt;/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</si>
  <si>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"Wifi_InputSSID"</t>
    </r>
    <r>
      <rPr>
        <sz val="10.5"/>
        <color rgb="FF000000"/>
        <rFont val="細明體"/>
        <family val="3"/>
        <charset val="136"/>
      </rPr>
      <t>&gt;Wi-Fi 網路名稱&lt;/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</si>
  <si>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"Wifi_InputPass"</t>
    </r>
    <r>
      <rPr>
        <sz val="10.5"/>
        <color rgb="FF000000"/>
        <rFont val="細明體"/>
        <family val="3"/>
        <charset val="136"/>
      </rPr>
      <t>&gt;Wi-Fi 網路密碼&lt;/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</si>
  <si>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"Wifi_Sync"</t>
    </r>
    <r>
      <rPr>
        <sz val="10.5"/>
        <color rgb="FF000000"/>
        <rFont val="細明體"/>
        <family val="3"/>
        <charset val="136"/>
      </rPr>
      <t>&gt;與鎖同步&lt;/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</si>
  <si>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"Wifi_SendRemote"</t>
    </r>
    <r>
      <rPr>
        <sz val="10.5"/>
        <color rgb="FF000000"/>
        <rFont val="細明體"/>
        <family val="3"/>
        <charset val="136"/>
      </rPr>
      <t>&gt;送出&lt;/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</si>
  <si>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"ClientPhone"</t>
    </r>
    <r>
      <rPr>
        <sz val="10.5"/>
        <color rgb="FF000000"/>
        <rFont val="細明體"/>
        <family val="3"/>
        <charset val="136"/>
      </rPr>
      <t>&gt;手機&lt;/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</si>
  <si>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"ClientCard"</t>
    </r>
    <r>
      <rPr>
        <sz val="10.5"/>
        <color rgb="FF000000"/>
        <rFont val="細明體"/>
        <family val="3"/>
        <charset val="136"/>
      </rPr>
      <t>&gt;卡&lt;/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</si>
  <si>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"ClientPassword"</t>
    </r>
    <r>
      <rPr>
        <sz val="10.5"/>
        <color rgb="FF000000"/>
        <rFont val="細明體"/>
        <family val="3"/>
        <charset val="136"/>
      </rPr>
      <t>&gt;密碼&lt;/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</si>
  <si>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"ClientChoose_title"</t>
    </r>
    <r>
      <rPr>
        <sz val="10.5"/>
        <color rgb="FF000000"/>
        <rFont val="細明體"/>
        <family val="3"/>
        <charset val="136"/>
      </rPr>
      <t>&gt;使用者類型&lt;/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</si>
  <si>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"IPA_ClientNM"</t>
    </r>
    <r>
      <rPr>
        <sz val="10.5"/>
        <color rgb="FF000000"/>
        <rFont val="細明體"/>
        <family val="3"/>
        <charset val="136"/>
      </rPr>
      <t>&gt;使用者名稱:&lt;/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</si>
  <si>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"IPA_EdtCode"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&gt;密碼字母: %s 密碼長度: %s&lt;/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</si>
  <si>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"IPA_ConfirmCode"</t>
    </r>
    <r>
      <rPr>
        <sz val="10.5"/>
        <color rgb="FF000000"/>
        <rFont val="細明體"/>
        <family val="3"/>
        <charset val="136"/>
      </rPr>
      <t>&gt;密碼確認&lt;/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</si>
  <si>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"IPA_EdtCode_title"</t>
    </r>
    <r>
      <rPr>
        <sz val="10.5"/>
        <color rgb="FF000000"/>
        <rFont val="細明體"/>
        <family val="3"/>
        <charset val="136"/>
      </rPr>
      <t>&gt;密碼使用者設定&lt;/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</si>
  <si>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"IPA_NoMatchCode_title"</t>
    </r>
    <r>
      <rPr>
        <sz val="10.5"/>
        <color rgb="FF000000"/>
        <rFont val="細明體"/>
        <family val="3"/>
        <charset val="136"/>
      </rPr>
      <t>&gt;密碼不一致&lt;/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</si>
  <si>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"IPA_NoMatchCode_cont"</t>
    </r>
    <r>
      <rPr>
        <sz val="10.5"/>
        <color rgb="FF000000"/>
        <rFont val="細明體"/>
        <family val="3"/>
        <charset val="136"/>
      </rPr>
      <t>&gt;您所輸入的兩個密碼並不一致&lt;/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</si>
  <si>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"IPA_CodeLength_title"</t>
    </r>
    <r>
      <rPr>
        <sz val="10.5"/>
        <color rgb="FF000000"/>
        <rFont val="細明體"/>
        <family val="3"/>
        <charset val="136"/>
      </rPr>
      <t>&gt;長度不合法&lt;/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</si>
  <si>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"IPA_CodeLength_cont"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&gt;密碼長度範圍為  %s&lt;/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</si>
  <si>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"IPA_CodeScope_title"</t>
    </r>
    <r>
      <rPr>
        <sz val="10.5"/>
        <color rgb="FF000000"/>
        <rFont val="細明體"/>
        <family val="3"/>
        <charset val="136"/>
      </rPr>
      <t>&gt;無效的字元&lt;/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</si>
  <si>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"IPA_CodeScope_cont"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&gt;The cdoe should only contain %s&lt;/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</si>
  <si>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"IPA_DuplicateCode_title"</t>
    </r>
    <r>
      <rPr>
        <sz val="10.5"/>
        <color rgb="FF000000"/>
        <rFont val="細明體"/>
        <family val="3"/>
        <charset val="136"/>
      </rPr>
      <t>&gt;密碼重複&lt;/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</si>
  <si>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"IPA_DuplicateCode_cont1"</t>
    </r>
    <r>
      <rPr>
        <sz val="10.5"/>
        <color rgb="FF000000"/>
        <rFont val="細明體"/>
        <family val="3"/>
        <charset val="136"/>
      </rPr>
      <t>&gt;鎖具裡有一個密碼與您輸入的密碼相同&lt;/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</si>
  <si>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"IPA_CodeDone_title"</t>
    </r>
    <r>
      <rPr>
        <sz val="10.5"/>
        <color rgb="FF000000"/>
        <rFont val="細明體"/>
        <family val="3"/>
        <charset val="136"/>
      </rPr>
      <t>&gt;加入成功&lt;/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</si>
  <si>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"IPA_CodeDone_cont"</t>
    </r>
    <r>
      <rPr>
        <sz val="10.5"/>
        <color rgb="FF000000"/>
        <rFont val="細明體"/>
        <family val="3"/>
        <charset val="136"/>
      </rPr>
      <t>&gt;您已成功加入一個密碼使用者&lt;/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</si>
  <si>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"IPA_CodeFail_title"</t>
    </r>
    <r>
      <rPr>
        <sz val="10.5"/>
        <color rgb="FF000000"/>
        <rFont val="細明體"/>
        <family val="3"/>
        <charset val="136"/>
      </rPr>
      <t>&gt;密碼加入失敗&lt;/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</si>
  <si>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"IPA_CodeFail_cont"</t>
    </r>
    <r>
      <rPr>
        <sz val="10.5"/>
        <color rgb="FF000000"/>
        <rFont val="細明體"/>
        <family val="3"/>
        <charset val="136"/>
      </rPr>
      <t>&gt;您所輸入的密碼無法加入&lt;/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</si>
  <si>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"remote_unlocking"</t>
    </r>
    <r>
      <rPr>
        <sz val="10.5"/>
        <color rgb="FF000000"/>
        <rFont val="細明體"/>
        <family val="3"/>
        <charset val="136"/>
      </rPr>
      <t>&gt;遠端開門&lt;/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</si>
  <si>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"remote_add"</t>
    </r>
    <r>
      <rPr>
        <sz val="10.5"/>
        <color rgb="FF000000"/>
        <rFont val="細明體"/>
        <family val="3"/>
        <charset val="136"/>
      </rPr>
      <t>&gt;遠端加入&lt;/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</si>
  <si>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"remote_delete"</t>
    </r>
    <r>
      <rPr>
        <sz val="10.5"/>
        <color rgb="FF000000"/>
        <rFont val="細明體"/>
        <family val="3"/>
        <charset val="136"/>
      </rPr>
      <t>&gt;已刪除&lt;/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</si>
  <si>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"RemoteCancel_Warn"</t>
    </r>
    <r>
      <rPr>
        <sz val="10.5"/>
        <color rgb="FF000000"/>
        <rFont val="細明體"/>
        <family val="3"/>
        <charset val="136"/>
      </rPr>
      <t>&gt;您確定要取消遠端開鎖的要求嗎 ?&lt;/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</si>
  <si>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"AutoUnlockWarning"</t>
    </r>
    <r>
      <rPr>
        <sz val="10.5"/>
        <color rgb="FF000000"/>
        <rFont val="細明體"/>
        <family val="3"/>
        <charset val="136"/>
      </rPr>
      <t>&gt;此功能啟用後, 即使您的手機位於屋內, 若其與鎖具的距離尚在藍芽能溝通的範圍內, 則當鎖具的前門面板被碰觸時仍會開門. \n\n某些智慧型裝罝不相容於此功能. 如果您發現App在啟用此功能後工作不正常, 請將此功能關閉.&lt;/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</si>
  <si>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"AutoUnlock_GPS_title"</t>
    </r>
    <r>
      <rPr>
        <sz val="10.5"/>
        <color rgb="FF000000"/>
        <rFont val="細明體"/>
        <family val="3"/>
        <charset val="136"/>
      </rPr>
      <t>&gt;運作方式&lt;/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</si>
  <si>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"AutoUnlock_GPS_cont"</t>
    </r>
    <r>
      <rPr>
        <sz val="10.5"/>
        <color rgb="FF000000"/>
        <rFont val="細明體"/>
        <family val="3"/>
        <charset val="136"/>
      </rPr>
      <t>&gt;當您離開鎖一段距離後, 下次靠近時鎖具就會自動開啟.&lt;/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</si>
  <si>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"AutoUnlock_GPS_cont2"</t>
    </r>
    <r>
      <rPr>
        <sz val="10.5"/>
        <color rgb="FF000000"/>
        <rFont val="細明體"/>
        <family val="3"/>
        <charset val="136"/>
      </rPr>
      <t>&gt;某些智慧型裝罝不相容於此功能. 如果您發現App在啟用此功能後工作不正常, 請將此功能關閉.&lt;/</t>
    </r>
    <r>
      <rPr>
        <b/>
        <sz val="10.5"/>
        <color rgb="FF000080"/>
        <rFont val="細明體"/>
        <family val="3"/>
        <charset val="136"/>
      </rPr>
      <t>string</t>
    </r>
    <r>
      <rPr>
        <sz val="10.5"/>
        <color rgb="FF000000"/>
        <rFont val="細明體"/>
        <family val="3"/>
        <charset val="136"/>
      </rPr>
      <t>&gt;</t>
    </r>
  </si>
  <si>
    <r>
      <t xml:space="preserve">    </t>
    </r>
    <r>
      <rPr>
        <sz val="10.5"/>
        <color rgb="FF000000"/>
        <rFont val="細明體"/>
        <family val="3"/>
        <charset val="136"/>
      </rPr>
      <t>&lt;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"AutoUnlock_Success"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&gt;自動開門 (%s)&lt;/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</si>
  <si>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"AutoUnlock_InvalidRSSI"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&gt;自動開門超出範圍 (%s)&lt;/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</si>
  <si>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"DenounceLock"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&gt;您的鎖已被取消權限 (%s)&lt;/</t>
    </r>
    <r>
      <rPr>
        <b/>
        <sz val="10.5"/>
        <color rgb="FF000080"/>
        <rFont val="細明體"/>
        <family val="3"/>
        <charset val="136"/>
      </rPr>
      <t>string</t>
    </r>
    <r>
      <rPr>
        <sz val="10.5"/>
        <color rgb="FF000000"/>
        <rFont val="細明體"/>
        <family val="3"/>
        <charset val="136"/>
      </rPr>
      <t>&gt;</t>
    </r>
  </si>
  <si>
    <r>
      <t xml:space="preserve">    </t>
    </r>
    <r>
      <rPr>
        <sz val="10.5"/>
        <color rgb="FF000000"/>
        <rFont val="細明體"/>
        <family val="3"/>
        <charset val="136"/>
      </rPr>
      <t>&lt;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"WifiAddPasswordFail"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&gt;%s無法加入到%s&lt;/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</si>
  <si>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"AddPasswordNoEntry"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&gt;鎖的客戶容量已達上限&lt;/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</si>
  <si>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"AddPasswordFIDCollision"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&gt;客戶的ID重複&lt;/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</si>
  <si>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"AddPasswordUnsopportedLength"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&gt;客戶的密碼長度不正確&lt;/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</si>
  <si>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"AddPasswordDuplicate"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&gt;客戶的密碼重複&lt;/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</si>
  <si>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"xxx_unlocking_xxx"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&gt;%s開啟%s&lt;/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</si>
  <si>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"xxx_has_access_denied_event"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&gt;%s有一筆禁止通行事件&lt;/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</si>
  <si>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"xxx_has_denied_xxx"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&gt;%s暫時拒絕%s進出&lt;/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</si>
  <si>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"remote_unlocking_on_xxx"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&gt;遠端開門已在%s執行&lt;/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</si>
  <si>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"batt_status"</t>
    </r>
    <r>
      <rPr>
        <sz val="10.5"/>
        <color rgb="FF000000"/>
        <rFont val="細明體"/>
        <family val="3"/>
        <charset val="136"/>
      </rPr>
      <t>&gt;電池狀態&lt;/</t>
    </r>
    <r>
      <rPr>
        <b/>
        <sz val="10.5"/>
        <color rgb="FF000080"/>
        <rFont val="細明體"/>
        <family val="3"/>
        <charset val="136"/>
      </rPr>
      <t>string</t>
    </r>
    <r>
      <rPr>
        <sz val="10.5"/>
        <color rgb="FF000000"/>
        <rFont val="細明體"/>
        <family val="3"/>
        <charset val="136"/>
      </rPr>
      <t>&gt;</t>
    </r>
  </si>
  <si>
    <r>
      <t xml:space="preserve">    </t>
    </r>
    <r>
      <rPr>
        <sz val="10.5"/>
        <color rgb="FF000000"/>
        <rFont val="細明體"/>
        <family val="3"/>
        <charset val="136"/>
      </rPr>
      <t>&lt;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"sign_in"</t>
    </r>
    <r>
      <rPr>
        <sz val="10.5"/>
        <color rgb="FF000000"/>
        <rFont val="細明體"/>
        <family val="3"/>
        <charset val="136"/>
      </rPr>
      <t>&gt;登入&lt;/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</si>
  <si>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"logout"</t>
    </r>
    <r>
      <rPr>
        <sz val="10.5"/>
        <color rgb="FF000000"/>
        <rFont val="細明體"/>
        <family val="3"/>
        <charset val="136"/>
      </rPr>
      <t>&gt;登出&lt;/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</si>
  <si>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"create_account"</t>
    </r>
    <r>
      <rPr>
        <sz val="10.5"/>
        <color rgb="FF000000"/>
        <rFont val="細明體"/>
        <family val="3"/>
        <charset val="136"/>
      </rPr>
      <t>&gt;註冊帳號&lt;/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</si>
  <si>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"forgot_password"</t>
    </r>
    <r>
      <rPr>
        <sz val="10.5"/>
        <color rgb="FF000000"/>
        <rFont val="細明體"/>
        <family val="3"/>
        <charset val="136"/>
      </rPr>
      <t>&gt;忘記密碼&lt;/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</si>
  <si>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"current_password"</t>
    </r>
    <r>
      <rPr>
        <sz val="10.5"/>
        <color rgb="FF000000"/>
        <rFont val="細明體"/>
        <family val="3"/>
        <charset val="136"/>
      </rPr>
      <t>&gt;目前密碼&lt;/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</si>
  <si>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"input_password"</t>
    </r>
    <r>
      <rPr>
        <sz val="10.5"/>
        <color rgb="FF000000"/>
        <rFont val="細明體"/>
        <family val="3"/>
        <charset val="136"/>
      </rPr>
      <t>&gt;密碼&lt;/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</si>
  <si>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"confirm_password"</t>
    </r>
    <r>
      <rPr>
        <sz val="10.5"/>
        <color rgb="FF000000"/>
        <rFont val="細明體"/>
        <family val="3"/>
        <charset val="136"/>
      </rPr>
      <t>&gt;再輸入一次密碼&lt;/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</si>
  <si>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"EnablePass"</t>
    </r>
    <r>
      <rPr>
        <sz val="10.5"/>
        <color rgb="FF000000"/>
        <rFont val="細明體"/>
        <family val="3"/>
        <charset val="136"/>
      </rPr>
      <t>&gt;建立密碼&lt;/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</si>
  <si>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"BackCloud"</t>
    </r>
    <r>
      <rPr>
        <sz val="10.5"/>
        <color rgb="FF000000"/>
        <rFont val="細明體"/>
        <family val="3"/>
        <charset val="136"/>
      </rPr>
      <t>&gt;備份至雲端&lt;/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</si>
  <si>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"register_next"</t>
    </r>
    <r>
      <rPr>
        <sz val="10.5"/>
        <color rgb="FF000000"/>
        <rFont val="細明體"/>
        <family val="3"/>
        <charset val="136"/>
      </rPr>
      <t>&gt;下一步&lt;/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</si>
  <si>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"register_but_password_title"</t>
    </r>
    <r>
      <rPr>
        <sz val="10.5"/>
        <color rgb="FF000000"/>
        <rFont val="細明體"/>
        <family val="3"/>
        <charset val="136"/>
      </rPr>
      <t>&gt;帳號註冊失敗&lt;/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</si>
  <si>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"register_but_password_cont"</t>
    </r>
    <r>
      <rPr>
        <sz val="10.5"/>
        <color rgb="FF000000"/>
        <rFont val="細明體"/>
        <family val="3"/>
        <charset val="136"/>
      </rPr>
      <t>&gt;此一帳號已有密碼, 不可重複建立. 請用 "登入" 方式登入此帳號.&lt;/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</si>
  <si>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"no_account_title"</t>
    </r>
    <r>
      <rPr>
        <sz val="10.5"/>
        <color rgb="FF000000"/>
        <rFont val="細明體"/>
        <family val="3"/>
        <charset val="136"/>
      </rPr>
      <t>&gt;帳號不存在&lt;/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</si>
  <si>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"no_account_cont"</t>
    </r>
    <r>
      <rPr>
        <sz val="10.5"/>
        <color rgb="FF000000"/>
        <rFont val="細明體"/>
        <family val="3"/>
        <charset val="136"/>
      </rPr>
      <t>&gt;您所輸入的帳號並不存在或帳號沒有設定密碼.&lt;/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</si>
  <si>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"wrong_password_title"</t>
    </r>
    <r>
      <rPr>
        <sz val="10.5"/>
        <color rgb="FF000000"/>
        <rFont val="細明體"/>
        <family val="3"/>
        <charset val="136"/>
      </rPr>
      <t>&gt;密碼錯誤&lt;/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</si>
  <si>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"wrong_password_cont"</t>
    </r>
    <r>
      <rPr>
        <sz val="10.5"/>
        <color rgb="FF000000"/>
        <rFont val="細明體"/>
        <family val="3"/>
        <charset val="136"/>
      </rPr>
      <t>&gt;密碼錯誤, 請再確認一次&lt;/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</si>
  <si>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"BackupNow"</t>
    </r>
    <r>
      <rPr>
        <sz val="10.5"/>
        <color rgb="FF000000"/>
        <rFont val="細明體"/>
        <family val="3"/>
        <charset val="136"/>
      </rPr>
      <t>&gt;備份資料至雲端&lt;/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</si>
  <si>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"BackupTime"</t>
    </r>
    <r>
      <rPr>
        <sz val="10.5"/>
        <color rgb="FF000000"/>
        <rFont val="細明體"/>
        <family val="3"/>
        <charset val="136"/>
      </rPr>
      <t>&gt;上次備份時間: &lt;/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</si>
  <si>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"re_password_title"</t>
    </r>
    <r>
      <rPr>
        <sz val="10.5"/>
        <color rgb="FF000000"/>
        <rFont val="細明體"/>
        <family val="3"/>
        <charset val="136"/>
      </rPr>
      <t>&gt;重送密碼&lt;/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</si>
  <si>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"re_password_cont"</t>
    </r>
    <r>
      <rPr>
        <sz val="10.5"/>
        <color rgb="FF000000"/>
        <rFont val="細明體"/>
        <family val="3"/>
        <charset val="136"/>
      </rPr>
      <t>&gt;新密碼已送至您所註冊的信箱, 請用新密碼登入.&lt;/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</si>
  <si>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"wrong_email_title"</t>
    </r>
    <r>
      <rPr>
        <sz val="10.5"/>
        <color rgb="FF000000"/>
        <rFont val="細明體"/>
        <family val="3"/>
        <charset val="136"/>
      </rPr>
      <t>&gt;信箱錯誤&lt;/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</si>
  <si>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"wrong_email_cont"</t>
    </r>
    <r>
      <rPr>
        <sz val="10.5"/>
        <color rgb="FF000000"/>
        <rFont val="細明體"/>
        <family val="3"/>
        <charset val="136"/>
      </rPr>
      <t>&gt;您所輸入的信箱並不存在.&lt;/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</si>
  <si>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"login_OK_title"</t>
    </r>
    <r>
      <rPr>
        <sz val="10.5"/>
        <color rgb="FF000000"/>
        <rFont val="細明體"/>
        <family val="3"/>
        <charset val="136"/>
      </rPr>
      <t>&gt;登入成功&lt;/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</si>
  <si>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"login_OK_cont"</t>
    </r>
    <r>
      <rPr>
        <sz val="10.5"/>
        <color rgb="FF000000"/>
        <rFont val="細明體"/>
        <family val="3"/>
        <charset val="136"/>
      </rPr>
      <t>&gt;您已成功登入帳號.&lt;/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</si>
  <si>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"logout_OK_title"</t>
    </r>
    <r>
      <rPr>
        <sz val="10.5"/>
        <color rgb="FF000000"/>
        <rFont val="細明體"/>
        <family val="3"/>
        <charset val="136"/>
      </rPr>
      <t>&gt;登出成功&lt;/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</si>
  <si>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"logout_OK_cont"</t>
    </r>
    <r>
      <rPr>
        <sz val="10.5"/>
        <color rgb="FF000000"/>
        <rFont val="細明體"/>
        <family val="3"/>
        <charset val="136"/>
      </rPr>
      <t>&gt;您已成功登出帳號.&lt;/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</si>
  <si>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"PWD_NoMatchCode_title"</t>
    </r>
    <r>
      <rPr>
        <sz val="10.5"/>
        <color rgb="FF000000"/>
        <rFont val="細明體"/>
        <family val="3"/>
        <charset val="136"/>
      </rPr>
      <t>&gt;密碼錯誤&lt;/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</si>
  <si>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"PWD_NoMatchCode_cont"</t>
    </r>
    <r>
      <rPr>
        <sz val="10.5"/>
        <color rgb="FF000000"/>
        <rFont val="細明體"/>
        <family val="3"/>
        <charset val="136"/>
      </rPr>
      <t>&gt;您所輸入的兩個密碼並不一致.&lt;/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</si>
  <si>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"UploadOK_title"</t>
    </r>
    <r>
      <rPr>
        <sz val="10.5"/>
        <color rgb="FF000000"/>
        <rFont val="細明體"/>
        <family val="3"/>
        <charset val="136"/>
      </rPr>
      <t>&gt;上傳完成&lt;/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</si>
  <si>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"UploadOK_cont"</t>
    </r>
    <r>
      <rPr>
        <sz val="10.5"/>
        <color rgb="FF000000"/>
        <rFont val="細明體"/>
        <family val="3"/>
        <charset val="136"/>
      </rPr>
      <t>&gt;所有資料已與雲端同步.&lt;/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</si>
  <si>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"ChangfePWD_OK_title"</t>
    </r>
    <r>
      <rPr>
        <sz val="10.5"/>
        <color rgb="FF000000"/>
        <rFont val="細明體"/>
        <family val="3"/>
        <charset val="136"/>
      </rPr>
      <t>&gt;更新成功&lt;/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</si>
  <si>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"ChangfePWD_OK_cont"</t>
    </r>
    <r>
      <rPr>
        <sz val="10.5"/>
        <color rgb="FF000000"/>
        <rFont val="細明體"/>
        <family val="3"/>
        <charset val="136"/>
      </rPr>
      <t>&gt;您已成功更新密碼.&lt;/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</si>
  <si>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"CreateAccount_title"</t>
    </r>
    <r>
      <rPr>
        <sz val="10.5"/>
        <color rgb="FF000000"/>
        <rFont val="細明體"/>
        <family val="3"/>
        <charset val="136"/>
      </rPr>
      <t>&gt;使用註冊帳號模式&lt;/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</si>
  <si>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"CreateAccount_cont"</t>
    </r>
    <r>
      <rPr>
        <sz val="10.5"/>
        <color rgb="FF000000"/>
        <rFont val="細明體"/>
        <family val="3"/>
        <charset val="136"/>
      </rPr>
      <t>&gt;此一帳號尚未註冊, 請先註冊此一帳號.&lt;/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</si>
  <si>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"ChangePassword"</t>
    </r>
    <r>
      <rPr>
        <sz val="10.5"/>
        <color rgb="FF000000"/>
        <rFont val="細明體"/>
        <family val="3"/>
        <charset val="136"/>
      </rPr>
      <t>&gt;變更密碼&lt;/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</si>
  <si>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"download_fail_title"</t>
    </r>
    <r>
      <rPr>
        <sz val="10.5"/>
        <color rgb="FF000000"/>
        <rFont val="細明體"/>
        <family val="3"/>
        <charset val="136"/>
      </rPr>
      <t>&gt;下載失敗!&lt;/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</si>
  <si>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"download_fail_cont"</t>
    </r>
    <r>
      <rPr>
        <sz val="10.5"/>
        <color rgb="FF000000"/>
        <rFont val="細明體"/>
        <family val="3"/>
        <charset val="136"/>
      </rPr>
      <t>&gt;資料下載失敗, 請再試一次.&lt;/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</si>
  <si>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"noPassword_title"</t>
    </r>
    <r>
      <rPr>
        <sz val="10.5"/>
        <color rgb="FF000000"/>
        <rFont val="細明體"/>
        <family val="3"/>
        <charset val="136"/>
      </rPr>
      <t>&gt;警告 !&lt;/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</si>
  <si>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"noPassword_cont"</t>
    </r>
    <r>
      <rPr>
        <sz val="10.5"/>
        <color rgb="FF000000"/>
        <rFont val="細明體"/>
        <family val="3"/>
        <charset val="136"/>
      </rPr>
      <t>&gt;如果您沒有勾選 "建立密碼" , 您將無法使用 "備份至雲端" 功能. 且若有其他人可進入您的信箱, 則此一帳號可被其他人用您的信箱重複註冊.&lt;/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</si>
  <si>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"noBackup_title"</t>
    </r>
    <r>
      <rPr>
        <sz val="10.5"/>
        <color rgb="FF000000"/>
        <rFont val="細明體"/>
        <family val="3"/>
        <charset val="136"/>
      </rPr>
      <t>&gt;警告 !&lt;/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</si>
  <si>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"noBackup_cont"</t>
    </r>
    <r>
      <rPr>
        <sz val="10.5"/>
        <color rgb="FF000000"/>
        <rFont val="細明體"/>
        <family val="3"/>
        <charset val="136"/>
      </rPr>
      <t>&gt;如果您沒有勾選 "備份至雲端", 您將無法將您的帳號資料備份至雲端.&lt;/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</si>
  <si>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"PasswordFirst_title"</t>
    </r>
    <r>
      <rPr>
        <sz val="10.5"/>
        <color rgb="FF000000"/>
        <rFont val="細明體"/>
        <family val="3"/>
        <charset val="136"/>
      </rPr>
      <t>&gt;密碼尚未建立&lt;/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</si>
  <si>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"PasswordFirst_cont"</t>
    </r>
    <r>
      <rPr>
        <sz val="10.5"/>
        <color rgb="FF000000"/>
        <rFont val="細明體"/>
        <family val="3"/>
        <charset val="136"/>
      </rPr>
      <t>&gt;在勾選 "備份至雲端" 功能前, 請先建立密碼.&lt;/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</si>
  <si>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"BackupDisable_title"</t>
    </r>
    <r>
      <rPr>
        <sz val="10.5"/>
        <color rgb="FF000000"/>
        <rFont val="細明體"/>
        <family val="3"/>
        <charset val="136"/>
      </rPr>
      <t>&gt;備份功能已取消&lt;/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</si>
  <si>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"BackupDisable_cont"</t>
    </r>
    <r>
      <rPr>
        <sz val="10.5"/>
        <color rgb="FF000000"/>
        <rFont val="細明體"/>
        <family val="3"/>
        <charset val="136"/>
      </rPr>
      <t>&gt;備份功能已被取消, 請再確認一次.&lt;/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</si>
  <si>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"PasswordDisable_title"</t>
    </r>
    <r>
      <rPr>
        <sz val="10.5"/>
        <color rgb="FF000000"/>
        <rFont val="細明體"/>
        <family val="3"/>
        <charset val="136"/>
      </rPr>
      <t>&gt;密碼尚未建立&lt;/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</si>
  <si>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"PasswordDisable_cont"</t>
    </r>
    <r>
      <rPr>
        <sz val="10.5"/>
        <color rgb="FF000000"/>
        <rFont val="細明體"/>
        <family val="3"/>
        <charset val="136"/>
      </rPr>
      <t>&gt;密碼尚未建立, 請再確認一次.&lt;/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</si>
  <si>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"SetWifi_AfterPair"</t>
    </r>
    <r>
      <rPr>
        <sz val="10.5"/>
        <color rgb="FF000000"/>
        <rFont val="細明體"/>
        <family val="3"/>
        <charset val="136"/>
      </rPr>
      <t>&gt;配對作業已完成, 您現在要進行 Wifi 網路設定嗎 ?&lt;/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</si>
  <si>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"SetGateway_AfterPair"</t>
    </r>
    <r>
      <rPr>
        <sz val="10.5"/>
        <color rgb="FF000000"/>
        <rFont val="細明體"/>
        <family val="3"/>
        <charset val="136"/>
      </rPr>
      <t>&gt;配對作業已完成, 您現在要進行 Geteway 網路設定嗎 ?&lt;/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</si>
  <si>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"WrongValidationCode_title"</t>
    </r>
    <r>
      <rPr>
        <sz val="10.5"/>
        <color rgb="FF000000"/>
        <rFont val="細明體"/>
        <family val="3"/>
        <charset val="136"/>
      </rPr>
      <t>&gt;認證碼錯誤&lt;/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</si>
  <si>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"WrongValidationCode_cont"</t>
    </r>
    <r>
      <rPr>
        <sz val="10.5"/>
        <color rgb="FF000000"/>
        <rFont val="細明體"/>
        <family val="3"/>
        <charset val="136"/>
      </rPr>
      <t>&gt;您所輸入的認證碼無法辨識.&lt;/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</si>
  <si>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"VariCode"</t>
    </r>
    <r>
      <rPr>
        <sz val="10.5"/>
        <color rgb="FF000000"/>
        <rFont val="細明體"/>
        <family val="3"/>
        <charset val="136"/>
      </rPr>
      <t>&gt;演算碼&lt;/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</si>
  <si>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"NetCode_standard"</t>
    </r>
    <r>
      <rPr>
        <sz val="10.5"/>
        <color rgb="FF000000"/>
        <rFont val="細明體"/>
        <family val="3"/>
        <charset val="136"/>
      </rPr>
      <t>&gt;標準 (含兩者)&lt;/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</si>
  <si>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"NetCode_standard_all"</t>
    </r>
    <r>
      <rPr>
        <sz val="10.5"/>
        <color rgb="FF000000"/>
        <rFont val="細明體"/>
        <family val="3"/>
        <charset val="136"/>
      </rPr>
      <t>&gt;標準 (任何時間)&lt;/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</si>
  <si>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"NetCode_standard_one"</t>
    </r>
    <r>
      <rPr>
        <sz val="10.5"/>
        <color rgb="FF000000"/>
        <rFont val="細明體"/>
        <family val="3"/>
        <charset val="136"/>
      </rPr>
      <t>&gt;標準 (單次)&lt;/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</si>
  <si>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"NetCode_timezone"</t>
    </r>
    <r>
      <rPr>
        <sz val="10.5"/>
        <color rgb="FF000000"/>
        <rFont val="細明體"/>
        <family val="3"/>
        <charset val="136"/>
      </rPr>
      <t>&gt;時區&lt;/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</si>
  <si>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"NetCode_startDate"</t>
    </r>
    <r>
      <rPr>
        <sz val="10.5"/>
        <color rgb="FF000000"/>
        <rFont val="細明體"/>
        <family val="3"/>
        <charset val="136"/>
      </rPr>
      <t>&gt;開始日期&lt;/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</si>
  <si>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"NetCode_Du_Day"</t>
    </r>
    <r>
      <rPr>
        <sz val="10.5"/>
        <color rgb="FF000000"/>
        <rFont val="細明體"/>
        <family val="3"/>
        <charset val="136"/>
      </rPr>
      <t>&gt;持續天數&lt;/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</si>
  <si>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"NetCode_Du_Hour"</t>
    </r>
    <r>
      <rPr>
        <sz val="10.5"/>
        <color rgb="FF000000"/>
        <rFont val="細明體"/>
        <family val="3"/>
        <charset val="136"/>
      </rPr>
      <t>&gt;持續小時數&lt;/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</si>
  <si>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"NetCode_StartHour"</t>
    </r>
    <r>
      <rPr>
        <sz val="10.5"/>
        <color rgb="FF000000"/>
        <rFont val="細明體"/>
        <family val="3"/>
        <charset val="136"/>
      </rPr>
      <t>&gt;開始時數&lt;/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</si>
  <si>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"Web_Source"</t>
    </r>
    <r>
      <rPr>
        <sz val="10.5"/>
        <color rgb="FF000000"/>
        <rFont val="細明體"/>
        <family val="3"/>
        <charset val="136"/>
      </rPr>
      <t>&gt;法律資訊&lt;/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</si>
  <si>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"Unsupport_Version_title"</t>
    </r>
    <r>
      <rPr>
        <sz val="10.5"/>
        <color rgb="FF000000"/>
        <rFont val="細明體"/>
        <family val="3"/>
        <charset val="136"/>
      </rPr>
      <t>&gt;版本不支援&lt;/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</si>
  <si>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"Unsupport_Version_cont"</t>
    </r>
    <r>
      <rPr>
        <sz val="10.5"/>
        <color rgb="FF000000"/>
        <rFont val="細明體"/>
        <family val="3"/>
        <charset val="136"/>
      </rPr>
      <t>&gt;您手機上的 Android 版本並不支援 BLE 功能. 此 App 要求最低的 Android 版本必須在 4.3 以上. 請再確認您的系統版本.&lt;/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</si>
  <si>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"Unsupport_BLE_title"</t>
    </r>
    <r>
      <rPr>
        <sz val="10.5"/>
        <color rgb="FF000000"/>
        <rFont val="細明體"/>
        <family val="3"/>
        <charset val="136"/>
      </rPr>
      <t>&gt;無 BLE 功能&lt;/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</si>
  <si>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"Unsupport_BLE_cont"</t>
    </r>
    <r>
      <rPr>
        <sz val="10.5"/>
        <color rgb="FF000000"/>
        <rFont val="細明體"/>
        <family val="3"/>
        <charset val="136"/>
      </rPr>
      <t>&gt;您手機並不支援 BLE 功能, 此 App 需有 BLE 功能才能運作.&lt;/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</si>
  <si>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"ServerExcep_title"</t>
    </r>
    <r>
      <rPr>
        <sz val="10.5"/>
        <color rgb="FF000000"/>
        <rFont val="細明體"/>
        <family val="3"/>
        <charset val="136"/>
      </rPr>
      <t>&gt;再試一次&lt;/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</si>
  <si>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"ServerExcep_cont"</t>
    </r>
    <r>
      <rPr>
        <sz val="10.5"/>
        <color rgb="FF000000"/>
        <rFont val="細明體"/>
        <family val="3"/>
        <charset val="136"/>
      </rPr>
      <t>&gt;備份作業沒有成功, 請再試一次.&lt;/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</si>
  <si>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"Mail_error_title"</t>
    </r>
    <r>
      <rPr>
        <sz val="10.5"/>
        <color rgb="FF000000"/>
        <rFont val="細明體"/>
        <family val="3"/>
        <charset val="136"/>
      </rPr>
      <t>&gt;信箱無法辨識&lt;/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</si>
  <si>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"Mail_error_cont"</t>
    </r>
    <r>
      <rPr>
        <sz val="10.5"/>
        <color rgb="FF000000"/>
        <rFont val="細明體"/>
        <family val="3"/>
        <charset val="136"/>
      </rPr>
      <t>&gt;您所輸入的信箱無法辨識.&lt;/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</si>
  <si>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"becoming_ghost_briefing_title"</t>
    </r>
    <r>
      <rPr>
        <sz val="10.5"/>
        <color rgb="FF000000"/>
        <rFont val="細明體"/>
        <family val="3"/>
        <charset val="136"/>
      </rPr>
      <t>&gt;帳號重新登入&lt;/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</si>
  <si>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"becoming_ghost_briefing_content"</t>
    </r>
    <r>
      <rPr>
        <sz val="10.5"/>
        <color rgb="FF000000"/>
        <rFont val="細明體"/>
        <family val="3"/>
        <charset val="136"/>
      </rPr>
      <t>&gt;您的帳號已在另一支手機重新登入.&lt;/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</si>
  <si>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"logout_alarm_title"</t>
    </r>
    <r>
      <rPr>
        <sz val="10.5"/>
        <color rgb="FF000000"/>
        <rFont val="細明體"/>
        <family val="3"/>
        <charset val="136"/>
      </rPr>
      <t>&gt;登出確認&lt;/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</si>
  <si>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"logout_alarm_cont"</t>
    </r>
    <r>
      <rPr>
        <sz val="10.5"/>
        <color rgb="FF000000"/>
        <rFont val="細明體"/>
        <family val="3"/>
        <charset val="136"/>
      </rPr>
      <t>&gt;您確定要登出此一帳號 ?&lt;/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</si>
  <si>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"Gateway_Enable"</t>
    </r>
    <r>
      <rPr>
        <sz val="10.5"/>
        <color rgb="FF000000"/>
        <rFont val="細明體"/>
        <family val="3"/>
        <charset val="136"/>
      </rPr>
      <t>&gt;Gateway管理&lt;/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</si>
  <si>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"Warm_SetupWifi_title"</t>
    </r>
    <r>
      <rPr>
        <sz val="10.5"/>
        <color rgb="FF000000"/>
        <rFont val="細明體"/>
        <family val="3"/>
        <charset val="136"/>
      </rPr>
      <t>&gt;設定確認&lt;/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</si>
  <si>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"Warm_SetupWifi_cont"</t>
    </r>
    <r>
      <rPr>
        <sz val="10.5"/>
        <color rgb="FF000000"/>
        <rFont val="細明體"/>
        <family val="3"/>
        <charset val="136"/>
      </rPr>
      <t>&gt;您之前已完成Gateway設定, 重做Gateway設定將會清除之前的資料, 未生效的命令也會一併失效, 您確認要重做Gateway設定 ? &lt;/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</si>
  <si>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"getNetCode_title"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&gt;產生%s&lt;/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</si>
  <si>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"getNetCode_cont"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&gt;%s的值為:\n %s&lt;/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</si>
  <si>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"changeNetCode_title"</t>
    </r>
    <r>
      <rPr>
        <sz val="10.5"/>
        <color rgb="FF000000"/>
        <rFont val="細明體"/>
        <family val="3"/>
        <charset val="136"/>
      </rPr>
      <t>&gt;變更演算碼設定&lt;/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</si>
  <si>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"changeNetCode_cont"</t>
    </r>
    <r>
      <rPr>
        <sz val="10.5"/>
        <color rgb="FF000000"/>
        <rFont val="細明體"/>
        <family val="3"/>
        <charset val="136"/>
      </rPr>
      <t>&gt;在變更演算碼設定後, 您必須先與鎖同步才能再產生演算碼, 您是否要進行變更 ?&lt;/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</si>
  <si>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"SyncNetCode_title"</t>
    </r>
    <r>
      <rPr>
        <sz val="10.5"/>
        <color rgb="FF000000"/>
        <rFont val="細明體"/>
        <family val="3"/>
        <charset val="136"/>
      </rPr>
      <t>&gt;請先與鎖同步&lt;/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</si>
  <si>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"SyncNetCode_cont"</t>
    </r>
    <r>
      <rPr>
        <sz val="10.5"/>
        <color rgb="FF000000"/>
        <rFont val="細明體"/>
        <family val="3"/>
        <charset val="136"/>
      </rPr>
      <t>&gt;在演算碼設定變更後, 您必須先與鎖同步後, 才能重新產生演算碼.&lt;/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</si>
  <si>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"Tran_log_NetCodeUnlock"</t>
    </r>
    <r>
      <rPr>
        <sz val="10.5"/>
        <color rgb="FF000000"/>
        <rFont val="細明體"/>
        <family val="3"/>
        <charset val="136"/>
      </rPr>
      <t>&gt;%s開門&lt;/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</si>
  <si>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"Setup_NetCode"</t>
    </r>
    <r>
      <rPr>
        <sz val="10.5"/>
        <color rgb="FF000000"/>
        <rFont val="細明體"/>
        <family val="3"/>
        <charset val="136"/>
      </rPr>
      <t>&gt;演算碼設定&lt;/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</si>
  <si>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"ValidateCode_Expired_title"</t>
    </r>
    <r>
      <rPr>
        <sz val="10.5"/>
        <color rgb="FF000000"/>
        <rFont val="細明體"/>
        <family val="3"/>
        <charset val="136"/>
      </rPr>
      <t>&gt;認證碼已過期&lt;/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</si>
  <si>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"ValidateCode_Expired_cont"</t>
    </r>
    <r>
      <rPr>
        <sz val="10.5"/>
        <color rgb="FF000000"/>
        <rFont val="細明體"/>
        <family val="3"/>
        <charset val="136"/>
      </rPr>
      <t>&gt;認證碼已過期, 請按 "重送認證碼" 按鈕. &lt;/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</si>
  <si>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"Wifi_claim_pend_title"</t>
    </r>
    <r>
      <rPr>
        <sz val="10.5"/>
        <color rgb="FF000000"/>
        <rFont val="細明體"/>
        <family val="3"/>
        <charset val="136"/>
      </rPr>
      <t>&gt;網路設定中&lt;/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</si>
  <si>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"Wifi_claim_pend_cont"</t>
    </r>
    <r>
      <rPr>
        <sz val="10.5"/>
        <color rgb="FF000000"/>
        <rFont val="細明體"/>
        <family val="3"/>
        <charset val="136"/>
      </rPr>
      <t>&gt;鎖具已經連線到網際網路，但是雲端伺服器出現問題，請稍候再試一次。&lt;/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</si>
  <si>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"Wifi_NoFound_title"</t>
    </r>
    <r>
      <rPr>
        <sz val="10.5"/>
        <color rgb="FF000000"/>
        <rFont val="細明體"/>
        <family val="3"/>
        <charset val="136"/>
      </rPr>
      <t>&gt;找不到 SSID !&lt;/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</si>
  <si>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"Wifi_NoFound_cont"</t>
    </r>
    <r>
      <rPr>
        <sz val="10.5"/>
        <color rgb="FF000000"/>
        <rFont val="細明體"/>
        <family val="3"/>
        <charset val="136"/>
      </rPr>
      <t>&gt;無法找到您所輸入的 SSID, 請再試一次.&lt;/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</si>
  <si>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"Wifi_Setup"</t>
    </r>
    <r>
      <rPr>
        <sz val="10.5"/>
        <color rgb="FF000000"/>
        <rFont val="細明體"/>
        <family val="3"/>
        <charset val="136"/>
      </rPr>
      <t>&gt;設定 Wi-Fi&lt;/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</si>
  <si>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"Wifi_Type"</t>
    </r>
    <r>
      <rPr>
        <sz val="10.5"/>
        <color rgb="FF000000"/>
        <rFont val="細明體"/>
        <family val="3"/>
        <charset val="136"/>
      </rPr>
      <t>&gt;Wi-Fi 類型&lt;/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</si>
  <si>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"No_NFC_Warn_title"</t>
    </r>
    <r>
      <rPr>
        <sz val="10.5"/>
        <color rgb="FF000000"/>
        <rFont val="細明體"/>
        <family val="3"/>
        <charset val="136"/>
      </rPr>
      <t>&gt;不支援 NFC&lt;/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</si>
  <si>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"No_NFC_Warn_cont"</t>
    </r>
    <r>
      <rPr>
        <sz val="10.5"/>
        <color rgb="FF000000"/>
        <rFont val="細明體"/>
        <family val="3"/>
        <charset val="136"/>
      </rPr>
      <t>&gt;此版本不支援 NFC&lt;/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</si>
  <si>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"param_group1_title"</t>
    </r>
    <r>
      <rPr>
        <sz val="10.5"/>
        <color rgb="FF000000"/>
        <rFont val="細明體"/>
        <family val="3"/>
        <charset val="136"/>
      </rPr>
      <t>&gt;功能選擇:&lt;/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</si>
  <si>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"param_TypeCard"</t>
    </r>
    <r>
      <rPr>
        <sz val="10.5"/>
        <color rgb="FF000000"/>
        <rFont val="細明體"/>
        <family val="3"/>
        <charset val="136"/>
      </rPr>
      <t>&gt;卡片&lt;/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</si>
  <si>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"param_TypeCode"</t>
    </r>
    <r>
      <rPr>
        <sz val="10.5"/>
        <color rgb="FF000000"/>
        <rFont val="細明體"/>
        <family val="3"/>
        <charset val="136"/>
      </rPr>
      <t>&gt;密碼&lt;/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</si>
  <si>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"param_TypeNetcode"</t>
    </r>
    <r>
      <rPr>
        <sz val="10.5"/>
        <color rgb="FF000000"/>
        <rFont val="細明體"/>
        <family val="3"/>
        <charset val="136"/>
      </rPr>
      <t>&gt;Netcode&lt;/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</si>
  <si>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"FW_Update_title"</t>
    </r>
    <r>
      <rPr>
        <sz val="10.5"/>
        <color rgb="FF000000"/>
        <rFont val="細明體"/>
        <family val="3"/>
        <charset val="136"/>
      </rPr>
      <t>&gt;韌體更新&lt;/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</si>
  <si>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"FW_Update_cont"</t>
    </r>
    <r>
      <rPr>
        <sz val="10.5"/>
        <color rgb="FF000000"/>
        <rFont val="細明體"/>
        <family val="3"/>
        <charset val="136"/>
      </rPr>
      <t>&gt;請進入鎖的設定模式, 並將手機移到鎖旁以進行韌體更新.&lt;/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</si>
  <si>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"FW_Update_OK_title"</t>
    </r>
    <r>
      <rPr>
        <sz val="10.5"/>
        <color rgb="FF000000"/>
        <rFont val="細明體"/>
        <family val="3"/>
        <charset val="136"/>
      </rPr>
      <t>&gt;正在更新韌體&lt;/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</si>
  <si>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"FW_Update_OK_cont"</t>
    </r>
    <r>
      <rPr>
        <sz val="10.5"/>
        <color rgb="FF000000"/>
        <rFont val="細明體"/>
        <family val="3"/>
        <charset val="136"/>
      </rPr>
      <t>&gt;韌體已經成功傳送至鎖具，燒錄韌體需要幾分鐘的時間。請靜候...&lt;/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</si>
  <si>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"param_group2_title"</t>
    </r>
    <r>
      <rPr>
        <sz val="10.5"/>
        <color rgb="FF000000"/>
        <rFont val="細明體"/>
        <family val="3"/>
        <charset val="136"/>
      </rPr>
      <t>&gt;日封鎖:&lt;/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</si>
  <si>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"param_code_free"</t>
    </r>
    <r>
      <rPr>
        <sz val="10.5"/>
        <color rgb="FF000000"/>
        <rFont val="細明體"/>
        <family val="3"/>
        <charset val="136"/>
      </rPr>
      <t>&gt;自由通道模式&lt;/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</si>
  <si>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"code_free_action"</t>
    </r>
    <r>
      <rPr>
        <sz val="10.5"/>
        <color rgb="FF000000"/>
        <rFont val="細明體"/>
        <family val="3"/>
        <charset val="136"/>
      </rPr>
      <t>&gt;動作&lt;/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</si>
  <si>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"code_free_RestoreAll"</t>
    </r>
    <r>
      <rPr>
        <sz val="10.5"/>
        <color rgb="FF000000"/>
        <rFont val="細明體"/>
        <family val="3"/>
        <charset val="136"/>
      </rPr>
      <t>&gt;啟動所有通行週期&lt;/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</si>
  <si>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"code_free_SuspendAll"</t>
    </r>
    <r>
      <rPr>
        <sz val="10.5"/>
        <color rgb="FF000000"/>
        <rFont val="細明體"/>
        <family val="3"/>
        <charset val="136"/>
      </rPr>
      <t>&gt;取消所有通行週期&lt;/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</si>
  <si>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"code_free_ActionChoose"</t>
    </r>
    <r>
      <rPr>
        <sz val="10.5"/>
        <color rgb="FF000000"/>
        <rFont val="細明體"/>
        <family val="3"/>
        <charset val="136"/>
      </rPr>
      <t>&gt;請選擇一項動作&lt;/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</si>
  <si>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"DST_title"</t>
    </r>
    <r>
      <rPr>
        <sz val="10.5"/>
        <color rgb="FF000000"/>
        <rFont val="細明體"/>
        <family val="3"/>
        <charset val="136"/>
      </rPr>
      <t>&gt;日光節約時間&lt;/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</si>
  <si>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"Change_Master"</t>
    </r>
    <r>
      <rPr>
        <sz val="10.5"/>
        <color rgb="FF000000"/>
        <rFont val="細明體"/>
        <family val="3"/>
        <charset val="136"/>
      </rPr>
      <t>&gt;變更管理員密碼&lt;/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</si>
  <si>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"Change_SubMaster"</t>
    </r>
    <r>
      <rPr>
        <sz val="10.5"/>
        <color rgb="FF000000"/>
        <rFont val="細明體"/>
        <family val="3"/>
        <charset val="136"/>
      </rPr>
      <t>&gt;變更副管理員密碼&lt;/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</si>
  <si>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"Delete_SubMaster"</t>
    </r>
    <r>
      <rPr>
        <sz val="10.5"/>
        <color rgb="FF000000"/>
        <rFont val="細明體"/>
        <family val="3"/>
        <charset val="136"/>
      </rPr>
      <t>&gt;刪除副管理員密碼&lt;/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</si>
  <si>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"Emergency_Open"</t>
    </r>
    <r>
      <rPr>
        <sz val="10.5"/>
        <color rgb="FF000000"/>
        <rFont val="細明體"/>
        <family val="3"/>
        <charset val="136"/>
      </rPr>
      <t>&gt;取消緊急通道模式&lt;/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</si>
  <si>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"Illumination"</t>
    </r>
    <r>
      <rPr>
        <sz val="10.5"/>
        <color rgb="FF000000"/>
        <rFont val="細明體"/>
        <family val="3"/>
        <charset val="136"/>
      </rPr>
      <t>&gt;鍵盤照明&lt;/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</si>
  <si>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"Lockdown"</t>
    </r>
    <r>
      <rPr>
        <sz val="10.5"/>
        <color rgb="FF000000"/>
        <rFont val="細明體"/>
        <family val="3"/>
        <charset val="136"/>
      </rPr>
      <t>&gt;封鎖&lt;/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</si>
  <si>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"LockStatus"</t>
    </r>
    <r>
      <rPr>
        <sz val="10.5"/>
        <color rgb="FF000000"/>
        <rFont val="細明體"/>
        <family val="3"/>
        <charset val="136"/>
      </rPr>
      <t>&gt;關閉狀態LED&lt;/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</si>
  <si>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"RelockDelay"</t>
    </r>
    <r>
      <rPr>
        <sz val="10.5"/>
        <color rgb="FF000000"/>
        <rFont val="細明體"/>
        <family val="3"/>
        <charset val="136"/>
      </rPr>
      <t>&gt;回鎖延遲(秒)&lt;/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</si>
  <si>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"Client_Restore"</t>
    </r>
    <r>
      <rPr>
        <sz val="10.5"/>
        <color rgb="FF000000"/>
        <rFont val="細明體"/>
        <family val="3"/>
        <charset val="136"/>
      </rPr>
      <t>&gt;恢復&lt;/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</si>
  <si>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"Client_Suspend"</t>
    </r>
    <r>
      <rPr>
        <sz val="10.5"/>
        <color rgb="FF000000"/>
        <rFont val="細明體"/>
        <family val="3"/>
        <charset val="136"/>
      </rPr>
      <t>&gt;停權&lt;/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</si>
  <si>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"Incompatible_Command"</t>
    </r>
    <r>
      <rPr>
        <sz val="10.5"/>
        <color rgb="FF000000"/>
        <rFont val="細明體"/>
        <family val="3"/>
        <charset val="136"/>
      </rPr>
      <t>&gt;命令錯誤&lt;/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</si>
  <si>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"ChangeParam"</t>
    </r>
    <r>
      <rPr>
        <sz val="10.5"/>
        <color rgb="FF000000"/>
        <rFont val="細明體"/>
        <family val="3"/>
        <charset val="136"/>
      </rPr>
      <t>&gt;您確定要變更此一參數設定嗎 ?&lt;/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</si>
  <si>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"ParamIlliminate_none"</t>
    </r>
    <r>
      <rPr>
        <sz val="10.5"/>
        <color rgb="FF000000"/>
        <rFont val="細明體"/>
        <family val="3"/>
        <charset val="136"/>
      </rPr>
      <t>&gt;無&lt;/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</si>
  <si>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"ParamIlliminate_press"</t>
    </r>
    <r>
      <rPr>
        <sz val="10.5"/>
        <color rgb="FF000000"/>
        <rFont val="細明體"/>
        <family val="3"/>
        <charset val="136"/>
      </rPr>
      <t>&gt;按下按鍵&lt;/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</si>
  <si>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"ParamIlliminate_proximity"</t>
    </r>
    <r>
      <rPr>
        <sz val="10.5"/>
        <color rgb="FF000000"/>
        <rFont val="細明體"/>
        <family val="3"/>
        <charset val="136"/>
      </rPr>
      <t>&gt;接近按鍵&lt;/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</si>
  <si>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"AR_Standard"</t>
    </r>
    <r>
      <rPr>
        <sz val="10.5"/>
        <color rgb="FF000000"/>
        <rFont val="細明體"/>
        <family val="3"/>
        <charset val="136"/>
      </rPr>
      <t>&gt;標準&lt;/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</si>
  <si>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"AR_Technician"</t>
    </r>
    <r>
      <rPr>
        <sz val="10.5"/>
        <color rgb="FF000000"/>
        <rFont val="細明體"/>
        <family val="3"/>
        <charset val="136"/>
      </rPr>
      <t>&gt;技術人員&lt;/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</si>
  <si>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"AR_Type"</t>
    </r>
    <r>
      <rPr>
        <sz val="10.5"/>
        <color rgb="FF000000"/>
        <rFont val="細明體"/>
        <family val="3"/>
        <charset val="136"/>
      </rPr>
      <t>&gt;權限類型&lt;/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</si>
  <si>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"SelectClientType"</t>
    </r>
    <r>
      <rPr>
        <sz val="10.5"/>
        <color rgb="FF000000"/>
        <rFont val="細明體"/>
        <family val="3"/>
        <charset val="136"/>
      </rPr>
      <t>&gt;使用者類型&lt;/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</si>
  <si>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"access_pattern"</t>
    </r>
    <r>
      <rPr>
        <sz val="10.5"/>
        <color rgb="FF000000"/>
        <rFont val="細明體"/>
        <family val="3"/>
        <charset val="136"/>
      </rPr>
      <t>&gt;權限選擇&lt;/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</si>
  <si>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"LockBusy"</t>
    </r>
    <r>
      <rPr>
        <sz val="10.5"/>
        <color rgb="FF000000"/>
        <rFont val="細明體"/>
        <family val="3"/>
        <charset val="136"/>
      </rPr>
      <t>&gt;鎖具忙碌中&lt;/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</si>
  <si>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"LockBusy_cont"</t>
    </r>
    <r>
      <rPr>
        <sz val="10.5"/>
        <color rgb="FF000000"/>
        <rFont val="細明體"/>
        <family val="3"/>
        <charset val="136"/>
      </rPr>
      <t>&gt;待連線之鎖具目前忙碌中, 請再試一次.&lt;/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</si>
  <si>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"Access_ActivateQty"</t>
    </r>
    <r>
      <rPr>
        <sz val="10.5"/>
        <color rgb="FF000000"/>
        <rFont val="細明體"/>
        <family val="3"/>
        <charset val="136"/>
      </rPr>
      <t>&gt;組啟用&lt;/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</si>
  <si>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"LoginByOthers_title"</t>
    </r>
    <r>
      <rPr>
        <sz val="10.5"/>
        <color rgb="FF000000"/>
        <rFont val="細明體"/>
        <family val="3"/>
        <charset val="136"/>
      </rPr>
      <t>&gt;登出&lt;/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</si>
  <si>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"LoginByOthers_cont"</t>
    </r>
    <r>
      <rPr>
        <sz val="10.5"/>
        <color rgb="FF000000"/>
        <rFont val="細明體"/>
        <family val="3"/>
        <charset val="136"/>
      </rPr>
      <t>&gt;此一帳號已在其它手機登入, 您將會被強迫登出.&lt;/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</si>
  <si>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"Tran_log_FW_upgrade"</t>
    </r>
    <r>
      <rPr>
        <sz val="10.5"/>
        <color rgb="FF000000"/>
        <rFont val="細明體"/>
        <family val="3"/>
        <charset val="136"/>
      </rPr>
      <t>&gt;韌體更新&lt;/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</si>
  <si>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"Tran_log_AdminPassUnlock"</t>
    </r>
    <r>
      <rPr>
        <sz val="10.5"/>
        <color rgb="FF000000"/>
        <rFont val="細明體"/>
        <family val="3"/>
        <charset val="136"/>
      </rPr>
      <t>&gt;Admin Password Unlock&lt;/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</si>
  <si>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"Tran_log_GuestcodeUnlock"</t>
    </r>
    <r>
      <rPr>
        <sz val="10.5"/>
        <color rgb="FF000000"/>
        <rFont val="細明體"/>
        <family val="3"/>
        <charset val="136"/>
      </rPr>
      <t>&gt;GuestCode開門&lt;/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</si>
  <si>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"Tran_log_GuescodeRegistered"</t>
    </r>
    <r>
      <rPr>
        <sz val="10.5"/>
        <color rgb="FF000000"/>
        <rFont val="細明體"/>
        <family val="3"/>
        <charset val="136"/>
      </rPr>
      <t>&gt;GuestCode註冊&lt;/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</si>
  <si>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"Tran_log_GuestcodeCleared"</t>
    </r>
    <r>
      <rPr>
        <sz val="10.5"/>
        <color rgb="FF000000"/>
        <rFont val="細明體"/>
        <family val="3"/>
        <charset val="136"/>
      </rPr>
      <t>&gt;GuestCode清除&lt;/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</si>
  <si>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"Tran_log_GuestcodePrefixSset"</t>
    </r>
    <r>
      <rPr>
        <sz val="10.5"/>
        <color rgb="FF000000"/>
        <rFont val="細明體"/>
        <family val="3"/>
        <charset val="136"/>
      </rPr>
      <t>&gt;GuestCode設定&lt;/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</si>
  <si>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"BLE_133_title"</t>
    </r>
    <r>
      <rPr>
        <sz val="10.5"/>
        <color rgb="FF000000"/>
        <rFont val="細明體"/>
        <family val="3"/>
        <charset val="136"/>
      </rPr>
      <t>&gt;通信問題&lt;/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</si>
  <si>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"BLE_133_cont"</t>
    </r>
    <r>
      <rPr>
        <sz val="10.5"/>
        <color rgb="FF000000"/>
        <rFont val="細明體"/>
        <family val="3"/>
        <charset val="136"/>
      </rPr>
      <t>&gt;通信問題, 請再試一次.&lt;/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</si>
  <si>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"Tran_log_Suspend"</t>
    </r>
    <r>
      <rPr>
        <sz val="10.5"/>
        <color rgb="FF000000"/>
        <rFont val="細明體"/>
        <family val="3"/>
        <charset val="136"/>
      </rPr>
      <t>&gt;已停權&lt;/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</si>
  <si>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"Tran_log_Restore"</t>
    </r>
    <r>
      <rPr>
        <sz val="10.5"/>
        <color rgb="FF000000"/>
        <rFont val="細明體"/>
        <family val="3"/>
        <charset val="136"/>
      </rPr>
      <t>&gt;已恢復權限&lt;/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</si>
  <si>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"Netcode_Option"</t>
    </r>
    <r>
      <rPr>
        <sz val="10.5"/>
        <color rgb="FF000000"/>
        <rFont val="細明體"/>
        <family val="3"/>
        <charset val="136"/>
      </rPr>
      <t>&gt;類型&lt;/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</si>
  <si>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"GuestCode"</t>
    </r>
    <r>
      <rPr>
        <sz val="10.5"/>
        <color rgb="FF000000"/>
        <rFont val="細明體"/>
        <family val="3"/>
        <charset val="136"/>
      </rPr>
      <t>&gt;Guest Code&lt;/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</si>
  <si>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"ChangeGuestCode"</t>
    </r>
    <r>
      <rPr>
        <sz val="10.5"/>
        <color rgb="FF000000"/>
        <rFont val="細明體"/>
        <family val="3"/>
        <charset val="136"/>
      </rPr>
      <t>&gt;變更 GuestCode 前置碼&lt;/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</si>
  <si>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"DeleteGuestCode"</t>
    </r>
    <r>
      <rPr>
        <sz val="10.5"/>
        <color rgb="FF000000"/>
        <rFont val="細明體"/>
        <family val="3"/>
        <charset val="136"/>
      </rPr>
      <t>&gt;刪除 GuestCode 使用者&lt;/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</si>
  <si>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"DisableGuestCode"</t>
    </r>
    <r>
      <rPr>
        <sz val="10.5"/>
        <color rgb="FF000000"/>
        <rFont val="細明體"/>
        <family val="3"/>
        <charset val="136"/>
      </rPr>
      <t>&gt;刪除 GuestCode 前綴碼和使用者&lt;/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</si>
  <si>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"GatewayModel"</t>
    </r>
    <r>
      <rPr>
        <sz val="10.5"/>
        <color rgb="FF000000"/>
        <rFont val="細明體"/>
        <family val="3"/>
        <charset val="136"/>
      </rPr>
      <t>&gt;Gateway型號&lt;/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</si>
  <si>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"GatewayFW"</t>
    </r>
    <r>
      <rPr>
        <sz val="10.5"/>
        <color rgb="FF000000"/>
        <rFont val="細明體"/>
        <family val="3"/>
        <charset val="136"/>
      </rPr>
      <t>&gt;Gateway韌體版本&lt;/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</si>
  <si>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"GatewayCode"</t>
    </r>
    <r>
      <rPr>
        <sz val="10.5"/>
        <color rgb="FF000000"/>
        <rFont val="細明體"/>
        <family val="3"/>
        <charset val="136"/>
      </rPr>
      <t>&gt;Gateway程式碼版本&lt;/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</si>
  <si>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"GatewayDiagnose"</t>
    </r>
    <r>
      <rPr>
        <sz val="10.5"/>
        <color rgb="FF000000"/>
        <rFont val="細明體"/>
        <family val="3"/>
        <charset val="136"/>
      </rPr>
      <t>&gt;診斷Gateway&lt;/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</si>
  <si>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"NoSimpleHash_title"</t>
    </r>
    <r>
      <rPr>
        <sz val="10.5"/>
        <color rgb="FF000000"/>
        <rFont val="細明體"/>
        <family val="3"/>
        <charset val="136"/>
      </rPr>
      <t>&gt;配對未完成&lt;/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</si>
  <si>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"NoSimpleHash_cont"</t>
    </r>
    <r>
      <rPr>
        <sz val="10.5"/>
        <color rgb="FF000000"/>
        <rFont val="細明體"/>
        <family val="3"/>
        <charset val="136"/>
      </rPr>
      <t>&gt;鎖的配對尚未完成, 請確認網路是否正常連線, 並再配對一次.&lt;/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</si>
  <si>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"SetupGateway_title"</t>
    </r>
    <r>
      <rPr>
        <sz val="10.5"/>
        <color rgb="FF000000"/>
        <rFont val="細明體"/>
        <family val="3"/>
        <charset val="136"/>
      </rPr>
      <t>&gt;設定Gateway&lt;/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</si>
  <si>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"SetupNewGateway"</t>
    </r>
    <r>
      <rPr>
        <sz val="10.5"/>
        <color rgb="FF000000"/>
        <rFont val="細明體"/>
        <family val="3"/>
        <charset val="136"/>
      </rPr>
      <t>&gt;設定新Gateway&lt;/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</si>
  <si>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"ExistGateway"</t>
    </r>
    <r>
      <rPr>
        <sz val="10.5"/>
        <color rgb="FF000000"/>
        <rFont val="細明體"/>
        <family val="3"/>
        <charset val="136"/>
      </rPr>
      <t>&gt;使用現有Gateway&lt;/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</si>
  <si>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"ReleaseGateway"</t>
    </r>
    <r>
      <rPr>
        <sz val="10.5"/>
        <color rgb="FF000000"/>
        <rFont val="細明體"/>
        <family val="3"/>
        <charset val="136"/>
      </rPr>
      <t>&gt;刪除Gateway&lt;/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</si>
  <si>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"Diagnose_title"</t>
    </r>
    <r>
      <rPr>
        <sz val="10.5"/>
        <color rgb="FF000000"/>
        <rFont val="細明體"/>
        <family val="3"/>
        <charset val="136"/>
      </rPr>
      <t>&gt;Gateway診斷中&lt;/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</si>
  <si>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"Diagnose_cont"</t>
    </r>
    <r>
      <rPr>
        <sz val="10.5"/>
        <color rgb="FF000000"/>
        <rFont val="細明體"/>
        <family val="3"/>
        <charset val="136"/>
      </rPr>
      <t>&gt;Gateway診斷中&lt;/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</si>
  <si>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"Diagnose_Result_title"</t>
    </r>
    <r>
      <rPr>
        <sz val="10.5"/>
        <color rgb="FF000000"/>
        <rFont val="細明體"/>
        <family val="3"/>
        <charset val="136"/>
      </rPr>
      <t>&gt;診斷成功&lt;/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</si>
  <si>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"DayLightSave_Enable"</t>
    </r>
    <r>
      <rPr>
        <sz val="10.5"/>
        <color rgb="FF000000"/>
        <rFont val="細明體"/>
        <family val="3"/>
        <charset val="136"/>
      </rPr>
      <t>&gt;啟用&lt;/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</si>
  <si>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"DayLightSave_EndDate"</t>
    </r>
    <r>
      <rPr>
        <sz val="10.5"/>
        <color rgb="FF000000"/>
        <rFont val="細明體"/>
        <family val="3"/>
        <charset val="136"/>
      </rPr>
      <t>&gt;結束日期&lt;/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</si>
  <si>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"Daylight_period"</t>
    </r>
    <r>
      <rPr>
        <sz val="10.5"/>
        <color rgb="FF000000"/>
        <rFont val="細明體"/>
        <family val="3"/>
        <charset val="136"/>
      </rPr>
      <t>&gt;期間&lt;/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</si>
  <si>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"Daylight_None"</t>
    </r>
    <r>
      <rPr>
        <sz val="10.5"/>
        <color rgb="FF000000"/>
        <rFont val="細明體"/>
        <family val="3"/>
        <charset val="136"/>
      </rPr>
      <t>&gt;無&lt;/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</si>
  <si>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"Daylight_Save"</t>
    </r>
    <r>
      <rPr>
        <sz val="10.5"/>
        <color rgb="FF000000"/>
        <rFont val="細明體"/>
        <family val="3"/>
        <charset val="136"/>
      </rPr>
      <t>&gt;日光節約時間&lt;/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</si>
  <si>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"Daylight_default"</t>
    </r>
    <r>
      <rPr>
        <sz val="10.5"/>
        <color rgb="FF000000"/>
        <rFont val="細明體"/>
        <family val="3"/>
        <charset val="136"/>
      </rPr>
      <t>&gt;使用預設值&lt;/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</si>
  <si>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"NotLastVersion"</t>
    </r>
    <r>
      <rPr>
        <sz val="10.5"/>
        <color rgb="FF000000"/>
        <rFont val="細明體"/>
        <family val="3"/>
        <charset val="136"/>
      </rPr>
      <t>&gt;舊版本&lt;/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</si>
  <si>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"NotLastVersion_cont"</t>
    </r>
    <r>
      <rPr>
        <sz val="10.5"/>
        <color rgb="FF000000"/>
        <rFont val="細明體"/>
        <family val="3"/>
        <charset val="136"/>
      </rPr>
      <t>&gt;您要寄送鑰匙的使用者, 他(她)所安裝的 App 版本為舊版, 需更新後才能接收您所送的鑰匙.&lt;/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</si>
  <si>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"NoPassword_title"</t>
    </r>
    <r>
      <rPr>
        <sz val="10.5"/>
        <color rgb="FF000000"/>
        <rFont val="細明體"/>
        <family val="3"/>
        <charset val="136"/>
      </rPr>
      <t>&gt;密碼功能未啟用&lt;/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</si>
  <si>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"NoPassword_cont"</t>
    </r>
    <r>
      <rPr>
        <sz val="10.5"/>
        <color rgb="FF000000"/>
        <rFont val="細明體"/>
        <family val="3"/>
        <charset val="136"/>
      </rPr>
      <t>&gt;此帳號並未啟用密碼功能，請在您原本的手機上面啟用密碼功能，或者再註冊一次.&lt;/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</si>
  <si>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"GatewayAdd_cont2"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&gt;Please press "Yes" to add %s with %s.&lt;/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</si>
  <si>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"GatewayAddOK_title"</t>
    </r>
    <r>
      <rPr>
        <sz val="10.5"/>
        <color rgb="FF000000"/>
        <rFont val="細明體"/>
        <family val="3"/>
        <charset val="136"/>
      </rPr>
      <t>&gt;加入成功&lt;/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</si>
  <si>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"GatewayAddOK_cont"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&gt;鎖具與手機之間的通訊已成功建立&lt;/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</si>
  <si>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"GatewayAddFail_title"</t>
    </r>
    <r>
      <rPr>
        <sz val="10.5"/>
        <color rgb="FF000000"/>
        <rFont val="細明體"/>
        <family val="3"/>
        <charset val="136"/>
      </rPr>
      <t>&gt;加入失敗&lt;/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</si>
  <si>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"GatewayAddFail_cont"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&gt;鎖具無法透過網路建立通訊，請檢查鎖具與Gateway是否正常運作&lt;/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</si>
  <si>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"GatewayDeleteOK_title"</t>
    </r>
    <r>
      <rPr>
        <sz val="10.5"/>
        <color rgb="FF000000"/>
        <rFont val="細明體"/>
        <family val="3"/>
        <charset val="136"/>
      </rPr>
      <t>&gt;刪除成功&lt;/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</si>
  <si>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"GatewayDeleteOK_cont"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&gt;鎖具 %s 已成功刪除與 Gateway %s 的通訊&lt;/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</si>
  <si>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"GatewayEnterAdd_cont"</t>
    </r>
    <r>
      <rPr>
        <sz val="10.5"/>
        <color rgb="FF000000"/>
        <rFont val="細明體"/>
        <family val="3"/>
        <charset val="136"/>
      </rPr>
      <t>&gt;準備加入鎖具...&lt;/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</si>
  <si>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"GatewayAddMode_title"</t>
    </r>
    <r>
      <rPr>
        <sz val="10.5"/>
        <color rgb="FF000000"/>
        <rFont val="細明體"/>
        <family val="3"/>
        <charset val="136"/>
      </rPr>
      <t>&gt;加入中&lt;/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</si>
  <si>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"GatewayAddMode_cont"</t>
    </r>
    <r>
      <rPr>
        <sz val="10.5"/>
        <color rgb="FF000000"/>
        <rFont val="細明體"/>
        <family val="3"/>
        <charset val="136"/>
      </rPr>
      <t>&gt;鎖具正在加入Gateway, 請稍後....&lt;/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</si>
  <si>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"GatewayDelete_title"</t>
    </r>
    <r>
      <rPr>
        <sz val="10.5"/>
        <color rgb="FF000000"/>
        <rFont val="細明體"/>
        <family val="3"/>
        <charset val="136"/>
      </rPr>
      <t>&gt;刪除Gateway&lt;/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</si>
  <si>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"GatewayDelete_cont"</t>
    </r>
    <r>
      <rPr>
        <sz val="10.5"/>
        <color rgb="FF000000"/>
        <rFont val="細明體"/>
        <family val="3"/>
        <charset val="136"/>
      </rPr>
      <t>&gt;刪除Gateway的命令已送出&lt;/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</si>
  <si>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"access_key"</t>
    </r>
    <r>
      <rPr>
        <sz val="10.5"/>
        <color rgb="FF000000"/>
        <rFont val="細明體"/>
        <family val="3"/>
        <charset val="136"/>
      </rPr>
      <t>&gt;通行密鑰&lt;/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</si>
  <si>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"delete_lock_gateway"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&gt;您確定要刪除 %s 和 %s 之間的關聯?&lt;/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</si>
  <si>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"Tran_log_REM_1_UNLOCK"</t>
    </r>
    <r>
      <rPr>
        <sz val="10.5"/>
        <color rgb="FF000000"/>
        <rFont val="細明體"/>
        <family val="3"/>
        <charset val="136"/>
      </rPr>
      <t>&gt;REM1開門&lt;/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</si>
  <si>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"Tran_log_REM_2_FIRE_ALARM"</t>
    </r>
    <r>
      <rPr>
        <sz val="10.5"/>
        <color rgb="FF000000"/>
        <rFont val="細明體"/>
        <family val="3"/>
        <charset val="136"/>
      </rPr>
      <t>&gt;REM2警報啟用&lt;/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</si>
  <si>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"Tran_log_REM_2_FIRE_CANCEL"</t>
    </r>
    <r>
      <rPr>
        <sz val="10.5"/>
        <color rgb="FF000000"/>
        <rFont val="細明體"/>
        <family val="3"/>
        <charset val="136"/>
      </rPr>
      <t>&gt;REM2警報關閉&lt;/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</si>
  <si>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"Tran_log_SET_MASTER_CODE"</t>
    </r>
    <r>
      <rPr>
        <sz val="10.5"/>
        <color rgb="FF000000"/>
        <rFont val="細明體"/>
        <family val="3"/>
        <charset val="136"/>
      </rPr>
      <t>&gt;設定管理密碼&lt;/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</si>
  <si>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"Tran_log_SET_SUB_MASTER_CODE"</t>
    </r>
    <r>
      <rPr>
        <sz val="10.5"/>
        <color rgb="FF000000"/>
        <rFont val="細明體"/>
        <family val="3"/>
        <charset val="136"/>
      </rPr>
      <t>&gt;設定副管理密碼&lt;/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</si>
  <si>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"GatewayManage_title"</t>
    </r>
    <r>
      <rPr>
        <sz val="10.5"/>
        <color rgb="FF000000"/>
        <rFont val="細明體"/>
        <family val="3"/>
        <charset val="136"/>
      </rPr>
      <t>&gt;Gateway管理&lt;/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</si>
  <si>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"GatewaySet_title"</t>
    </r>
    <r>
      <rPr>
        <sz val="10.5"/>
        <color rgb="FF000000"/>
        <rFont val="細明體"/>
        <family val="3"/>
        <charset val="136"/>
      </rPr>
      <t>&gt;Gateway設定&lt;/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</si>
  <si>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"GatewayList_title"</t>
    </r>
    <r>
      <rPr>
        <sz val="10.5"/>
        <color rgb="FF000000"/>
        <rFont val="細明體"/>
        <family val="3"/>
        <charset val="136"/>
      </rPr>
      <t>&gt;Gateway表列&lt;/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</si>
  <si>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"GatewayAdd_titleUI"</t>
    </r>
    <r>
      <rPr>
        <sz val="10.5"/>
        <color rgb="FF000000"/>
        <rFont val="細明體"/>
        <family val="3"/>
        <charset val="136"/>
      </rPr>
      <t>&gt;Gateway加鎖&lt;/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</si>
  <si>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"GatewayName"</t>
    </r>
    <r>
      <rPr>
        <sz val="10.5"/>
        <color rgb="FF000000"/>
        <rFont val="細明體"/>
        <family val="3"/>
        <charset val="136"/>
      </rPr>
      <t>&gt;Gateway名稱&lt;/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</si>
  <si>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"Msg_FieldWrong_Wifi_cont"</t>
    </r>
    <r>
      <rPr>
        <sz val="10.5"/>
        <color rgb="FF000000"/>
        <rFont val="細明體"/>
        <family val="3"/>
        <charset val="136"/>
      </rPr>
      <t>&gt;請輸入 SSID&lt;/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</si>
  <si>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"Msg_GatewayPairNG_title"</t>
    </r>
    <r>
      <rPr>
        <sz val="10.5"/>
        <color rgb="FF000000"/>
        <rFont val="細明體"/>
        <family val="3"/>
        <charset val="136"/>
      </rPr>
      <t>&gt;配對失敗&lt;/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</si>
  <si>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"Msg_GatewayPairNG_cont"</t>
    </r>
    <r>
      <rPr>
        <sz val="10.5"/>
        <color rgb="FF000000"/>
        <rFont val="細明體"/>
        <family val="3"/>
        <charset val="136"/>
      </rPr>
      <t>&gt;Gateway配對失敗, 請再試一次&lt;/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</si>
  <si>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"Msg_PairingFormatNG_title"</t>
    </r>
    <r>
      <rPr>
        <sz val="10.5"/>
        <color rgb="FF000000"/>
        <rFont val="細明體"/>
        <family val="3"/>
        <charset val="136"/>
      </rPr>
      <t>&gt;配對問題&lt;/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</si>
  <si>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"Msg_PairingFormatNG_cont"</t>
    </r>
    <r>
      <rPr>
        <sz val="10.5"/>
        <color rgb="FF000000"/>
        <rFont val="細明體"/>
        <family val="3"/>
        <charset val="136"/>
      </rPr>
      <t>&gt;配對格式錯誤, 請再試一次..&lt;/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</si>
  <si>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"ifttt_secret_key"</t>
    </r>
    <r>
      <rPr>
        <sz val="10.5"/>
        <color rgb="FF000000"/>
        <rFont val="細明體"/>
        <family val="3"/>
        <charset val="136"/>
      </rPr>
      <t>&gt;密鑰&lt;/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</si>
  <si>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"ifttt_maker_channel_cont"</t>
    </r>
    <r>
      <rPr>
        <sz val="10.5"/>
        <color rgb="FF000000"/>
        <rFont val="細明體"/>
        <family val="3"/>
        <charset val="136"/>
      </rPr>
      <t>&gt;Maker Channel 允許您連結 IFTTT 至您的DIY專案. 您可以在此輸入密鑰，並且在下列事件發生時得到通知, \n&lt;/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</si>
  <si>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"ifttt_self_unlock"</t>
    </r>
    <r>
      <rPr>
        <sz val="10.5"/>
        <color rgb="FF000000"/>
        <rFont val="細明體"/>
        <family val="3"/>
        <charset val="136"/>
      </rPr>
      <t>&gt;自己開門&lt;/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</si>
  <si>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"ifttt_event_title"</t>
    </r>
    <r>
      <rPr>
        <sz val="10.5"/>
        <color rgb="FF000000"/>
        <rFont val="細明體"/>
        <family val="3"/>
        <charset val="136"/>
      </rPr>
      <t>&gt;事件&lt;/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</si>
  <si>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"ifttt_lock_cont"</t>
    </r>
    <r>
      <rPr>
        <sz val="10.5"/>
        <color rgb="FF000000"/>
        <rFont val="細明體"/>
        <family val="3"/>
        <charset val="136"/>
      </rPr>
      <t>&gt;每當您自己開門時, 我們會在maker channel上面通知您，並附帶這些參數:  \"鎖具名稱 (value1)\" , \"時間 (value2)\". \n&lt;/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</si>
  <si>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"ifttt_denied"</t>
    </r>
    <r>
      <rPr>
        <sz val="10.5"/>
        <color rgb="FF000000"/>
        <rFont val="細明體"/>
        <family val="3"/>
        <charset val="136"/>
      </rPr>
      <t>&gt;拒絕進出&lt;/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</si>
  <si>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"ifttt_denied_cont"</t>
    </r>
    <r>
      <rPr>
        <sz val="10.5"/>
        <color rgb="FF000000"/>
        <rFont val="細明體"/>
        <family val="3"/>
        <charset val="136"/>
      </rPr>
      <t>&gt;每當您的鎖具有未經授權的開門嘗試時，我們會在maker channel上面通知您，並附帶這些參數:  \"鎖具名稱 (value1)\" , \"時間 (value2)\", 若鎖具能辨識的話還會包含 \"使用者名稱 (value3)\". \n&lt;/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</si>
  <si>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"ifttt_noSecretKey_title"</t>
    </r>
    <r>
      <rPr>
        <sz val="10.5"/>
        <color rgb="FF000000"/>
        <rFont val="細明體"/>
        <family val="3"/>
        <charset val="136"/>
      </rPr>
      <t>&gt;沒有密鑰&lt;/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</si>
  <si>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"ifttt_noSecretKey_cont"</t>
    </r>
    <r>
      <rPr>
        <sz val="10.5"/>
        <color rgb="FF000000"/>
        <rFont val="細明體"/>
        <family val="3"/>
        <charset val="136"/>
      </rPr>
      <t>&gt;請先輸入您的密鑰&lt;/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</si>
  <si>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"ifttt_paste_secret_key"</t>
    </r>
    <r>
      <rPr>
        <sz val="10.5"/>
        <color rgb="FF000000"/>
        <rFont val="細明體"/>
        <family val="3"/>
        <charset val="136"/>
      </rPr>
      <t>&gt;複製密鑰並在此貼上&lt;/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</si>
  <si>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"GW_Denounce"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&gt;Gateway%s已被他人配對&lt;/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</si>
  <si>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"GatewayObselete_title"</t>
    </r>
    <r>
      <rPr>
        <sz val="10.5"/>
        <color rgb="FF000000"/>
        <rFont val="細明體"/>
        <family val="3"/>
        <charset val="136"/>
      </rPr>
      <t>&gt;失效的Gateway&lt;/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</si>
  <si>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"GatewayObselete_cont"</t>
    </r>
    <r>
      <rPr>
        <sz val="10.5"/>
        <color rgb="FF000000"/>
        <rFont val="細明體"/>
        <family val="3"/>
        <charset val="136"/>
      </rPr>
      <t>&gt;您所選的Gateway已被其他使用者配對.&lt;/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</si>
  <si>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"GatewayFW_sent_cont"</t>
    </r>
    <r>
      <rPr>
        <sz val="10.5"/>
        <color rgb="FF000000"/>
        <rFont val="細明體"/>
        <family val="3"/>
        <charset val="136"/>
      </rPr>
      <t>&gt;Gateway firmware is under upgading, a notification will be recieved after firmware update has been done.&lt;/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</si>
  <si>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"ApkDownload"</t>
    </r>
    <r>
      <rPr>
        <sz val="10.5"/>
        <color rgb="FF000000"/>
        <rFont val="細明體"/>
        <family val="3"/>
        <charset val="136"/>
      </rPr>
      <t>&gt;更新至最新版 App&lt;/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</si>
  <si>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"GPS_AutoFlag"</t>
    </r>
    <r>
      <rPr>
        <sz val="10.5"/>
        <color rgb="FF000000"/>
        <rFont val="細明體"/>
        <family val="3"/>
        <charset val="136"/>
      </rPr>
      <t>&gt;自動開鎖&lt;/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</si>
  <si>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"GPS_FailGetLocate_title"</t>
    </r>
    <r>
      <rPr>
        <sz val="10.5"/>
        <color rgb="FF000000"/>
        <rFont val="細明體"/>
        <family val="3"/>
        <charset val="136"/>
      </rPr>
      <t>&gt;定位失敗&lt;/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</si>
  <si>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"GPS_FailGetLocate_cont"</t>
    </r>
    <r>
      <rPr>
        <sz val="10.5"/>
        <color rgb="FF000000"/>
        <rFont val="細明體"/>
        <family val="3"/>
        <charset val="136"/>
      </rPr>
      <t>&gt;GPS 定位失敗, 請確認手機的 GPS 定位功能是否打開, 並再試一次.&lt;/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</si>
  <si>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"GatewayNM"</t>
    </r>
    <r>
      <rPr>
        <sz val="10.5"/>
        <color rgb="FF000000"/>
        <rFont val="細明體"/>
        <family val="3"/>
        <charset val="136"/>
      </rPr>
      <t>&gt;Gateway名稱&lt;/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</si>
  <si>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"Gateway_MaxCount_title"</t>
    </r>
    <r>
      <rPr>
        <sz val="10.5"/>
        <color rgb="FF000000"/>
        <rFont val="細明體"/>
        <family val="3"/>
        <charset val="136"/>
      </rPr>
      <t>&gt;加鎖失敗&lt;/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</si>
  <si>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"Gateway_MaxCount_cont"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&gt;本Gateway的最大連鎖數量為 %s, 鎖的數量已達上限.&lt;/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</si>
  <si>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"GPS_Unlock_Success"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&gt;自動開鎖 (%s)&lt;/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</si>
  <si>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"LockNotScan_title"</t>
    </r>
    <r>
      <rPr>
        <sz val="10.5"/>
        <color rgb="FF000000"/>
        <rFont val="細明體"/>
        <family val="3"/>
        <charset val="136"/>
      </rPr>
      <t>&gt;找不到鎖具&lt;/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</si>
  <si>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"LockNotScan_cont"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&gt;找不到鎖具 (%s), 請確認您在鎖具旁邊, 而且鎖具也能正常運作.&lt;/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</si>
  <si>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"UI_DeleteLock"</t>
    </r>
    <r>
      <rPr>
        <sz val="10.5"/>
        <color rgb="FF000000"/>
        <rFont val="細明體"/>
        <family val="3"/>
        <charset val="136"/>
      </rPr>
      <t>&gt;刪除鎖具&lt;/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</si>
  <si>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"ShareNetCode"</t>
    </r>
    <r>
      <rPr>
        <sz val="10.5"/>
        <color rgb="FF000000"/>
        <rFont val="細明體"/>
        <family val="3"/>
        <charset val="136"/>
      </rPr>
      <t>&gt;分享&lt;/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</si>
  <si>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"slide_act_lock"</t>
    </r>
    <r>
      <rPr>
        <sz val="10.5"/>
        <color rgb="FF000000"/>
        <rFont val="細明體"/>
        <family val="3"/>
        <charset val="136"/>
      </rPr>
      <t>&gt;動作&lt;/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</si>
  <si>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"LockAct_DeleteAll"</t>
    </r>
    <r>
      <rPr>
        <sz val="10.5"/>
        <color rgb="FF000000"/>
        <rFont val="細明體"/>
        <family val="3"/>
        <charset val="136"/>
      </rPr>
      <t>&gt;刪除所有使用者&lt;/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</si>
  <si>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"AddNewClient"</t>
    </r>
    <r>
      <rPr>
        <sz val="10.5"/>
        <color rgb="FF000000"/>
        <rFont val="細明體"/>
        <family val="3"/>
        <charset val="136"/>
      </rPr>
      <t>&gt;新加入的使用者: &lt;/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</si>
  <si>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"param_group_administrator"</t>
    </r>
    <r>
      <rPr>
        <sz val="10.5"/>
        <color rgb="FF000000"/>
        <rFont val="細明體"/>
        <family val="3"/>
        <charset val="136"/>
      </rPr>
      <t>&gt;管理者:&lt;/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</si>
  <si>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"NetCode_mode"</t>
    </r>
    <r>
      <rPr>
        <sz val="10.5"/>
        <color rgb="FF000000"/>
        <rFont val="細明體"/>
        <family val="3"/>
        <charset val="136"/>
      </rPr>
      <t>&gt;NetCode 模式&lt;/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</si>
  <si>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"DelNetCode"</t>
    </r>
    <r>
      <rPr>
        <sz val="10.5"/>
        <color rgb="FF000000"/>
        <rFont val="細明體"/>
        <family val="3"/>
        <charset val="136"/>
      </rPr>
      <t>&gt;刪除 NetCode 使用者&lt;/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</si>
  <si>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"VariCode_mode"</t>
    </r>
    <r>
      <rPr>
        <sz val="10.5"/>
        <color rgb="FF000000"/>
        <rFont val="細明體"/>
        <family val="3"/>
        <charset val="136"/>
      </rPr>
      <t>&gt;演算碼模式&lt;/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</si>
  <si>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"DelVariCode"</t>
    </r>
    <r>
      <rPr>
        <sz val="10.5"/>
        <color rgb="FF000000"/>
        <rFont val="細明體"/>
        <family val="3"/>
        <charset val="136"/>
      </rPr>
      <t>&gt;刪除演算碼使用者&lt;/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</si>
  <si>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"Param_access_title"</t>
    </r>
    <r>
      <rPr>
        <sz val="10.5"/>
        <color rgb="FF000000"/>
        <rFont val="細明體"/>
        <family val="3"/>
        <charset val="136"/>
      </rPr>
      <t>&gt;通行:&lt;/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</si>
  <si>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"Param_led_title"</t>
    </r>
    <r>
      <rPr>
        <sz val="10.5"/>
        <color rgb="FF000000"/>
        <rFont val="細明體"/>
        <family val="3"/>
        <charset val="136"/>
      </rPr>
      <t>&gt;照明:&lt;/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</si>
  <si>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"Param_others_title"</t>
    </r>
    <r>
      <rPr>
        <sz val="10.5"/>
        <color rgb="FF000000"/>
        <rFont val="細明體"/>
        <family val="3"/>
        <charset val="136"/>
      </rPr>
      <t>&gt;其它:&lt;/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</si>
  <si>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"Param_relock_delay"</t>
    </r>
    <r>
      <rPr>
        <sz val="10.5"/>
        <color rgb="FF000000"/>
        <rFont val="細明體"/>
        <family val="3"/>
        <charset val="136"/>
      </rPr>
      <t>&gt;回鎖延遲&lt;/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</si>
  <si>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"auto_unlock_touch"</t>
    </r>
    <r>
      <rPr>
        <sz val="10.5"/>
        <color rgb="FF000000"/>
        <rFont val="細明體"/>
        <family val="3"/>
        <charset val="136"/>
      </rPr>
      <t>&gt;碰觸鎖即開門&lt;/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</si>
  <si>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"auto_unlock_gps"</t>
    </r>
    <r>
      <rPr>
        <sz val="10.5"/>
        <color rgb="FF000000"/>
        <rFont val="細明體"/>
        <family val="3"/>
        <charset val="136"/>
      </rPr>
      <t>&gt;接近鎖即開門&lt;/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</si>
  <si>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"auto_unlock_vibrate"</t>
    </r>
    <r>
      <rPr>
        <sz val="10.5"/>
        <color rgb="FF000000"/>
        <rFont val="細明體"/>
        <family val="3"/>
        <charset val="136"/>
      </rPr>
      <t>&gt;震動&lt;/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</si>
  <si>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"auto_unlock_constrain"</t>
    </r>
    <r>
      <rPr>
        <sz val="10.5"/>
        <color rgb="FF000000"/>
        <rFont val="細明體"/>
        <family val="3"/>
        <charset val="136"/>
      </rPr>
      <t>&gt;限制&lt;/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</si>
  <si>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"gps_region_radius"</t>
    </r>
    <r>
      <rPr>
        <sz val="10.5"/>
        <color rgb="FF000000"/>
        <rFont val="細明體"/>
        <family val="3"/>
        <charset val="136"/>
      </rPr>
      <t>&gt;範圍半徑&lt;/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</si>
  <si>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"gps_location"</t>
    </r>
    <r>
      <rPr>
        <sz val="10.5"/>
        <color rgb="FF000000"/>
        <rFont val="細明體"/>
        <family val="3"/>
        <charset val="136"/>
      </rPr>
      <t>&gt;設定鎖具位置&lt;/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</si>
  <si>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"EndHour"</t>
    </r>
    <r>
      <rPr>
        <sz val="10.5"/>
        <color rgb="FF000000"/>
        <rFont val="細明體"/>
        <family val="3"/>
        <charset val="136"/>
      </rPr>
      <t>&gt;結束時數&lt;/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</si>
  <si>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"ReLock_Delay"</t>
    </r>
    <r>
      <rPr>
        <sz val="10.5"/>
        <color rgb="FF000000"/>
        <rFont val="細明體"/>
        <family val="3"/>
        <charset val="136"/>
      </rPr>
      <t>&gt;回鎖延遲 (secs)&lt;/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</si>
  <si>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"IPA_SetupInfo"</t>
    </r>
    <r>
      <rPr>
        <sz val="10.5"/>
        <color rgb="FF000000"/>
        <rFont val="細明體"/>
        <family val="3"/>
        <charset val="136"/>
      </rPr>
      <t>&gt;用使用者卡片碰觸鎖具&lt;/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</si>
  <si>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"IPA_Step1"</t>
    </r>
    <r>
      <rPr>
        <sz val="10.5"/>
        <color rgb="FF000000"/>
        <rFont val="細明體"/>
        <family val="3"/>
        <charset val="136"/>
      </rPr>
      <t>&gt;步驟 1&lt;/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</si>
  <si>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"IPA_Step2"</t>
    </r>
    <r>
      <rPr>
        <sz val="10.5"/>
        <color rgb="FF000000"/>
        <rFont val="細明體"/>
        <family val="3"/>
        <charset val="136"/>
      </rPr>
      <t>&gt;步驟 2&lt;/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</si>
  <si>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"IPA_Step3"</t>
    </r>
    <r>
      <rPr>
        <sz val="10.5"/>
        <color rgb="FF000000"/>
        <rFont val="細明體"/>
        <family val="3"/>
        <charset val="136"/>
      </rPr>
      <t>&gt;步驟 3 (可略過)&lt;/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</si>
  <si>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"GPS_location_found_title"</t>
    </r>
    <r>
      <rPr>
        <sz val="10.5"/>
        <color rgb="FF000000"/>
        <rFont val="細明體"/>
        <family val="3"/>
        <charset val="136"/>
      </rPr>
      <t>&gt;已找到位置&lt;/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</si>
  <si>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"near_location"</t>
    </r>
    <r>
      <rPr>
        <sz val="10.5"/>
        <color rgb="FF000000"/>
        <rFont val="細明體"/>
        <family val="3"/>
        <charset val="136"/>
      </rPr>
      <t>&gt;您的鎖具靠近這個地址嗎 ? &lt;/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</si>
  <si>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"GPS_location_done"</t>
    </r>
    <r>
      <rPr>
        <sz val="10.5"/>
        <color rgb="FF000000"/>
        <rFont val="細明體"/>
        <family val="3"/>
        <charset val="136"/>
      </rPr>
      <t>&gt;已完成&lt;/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</si>
  <si>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"GPS_location_not"</t>
    </r>
    <r>
      <rPr>
        <sz val="10.5"/>
        <color rgb="FF000000"/>
        <rFont val="細明體"/>
        <family val="3"/>
        <charset val="136"/>
      </rPr>
      <t>&gt;尚未完成&lt;/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</si>
  <si>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"phone_user"</t>
    </r>
    <r>
      <rPr>
        <sz val="10.5"/>
        <color rgb="FF000000"/>
        <rFont val="細明體"/>
        <family val="3"/>
        <charset val="136"/>
      </rPr>
      <t>&gt;使用者&lt;/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</si>
  <si>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"active_period"</t>
    </r>
    <r>
      <rPr>
        <sz val="10.5"/>
        <color rgb="FF000000"/>
        <rFont val="細明體"/>
        <family val="3"/>
        <charset val="136"/>
      </rPr>
      <t>&gt;通行週期&lt;/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</si>
  <si>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"enter_msg"</t>
    </r>
    <r>
      <rPr>
        <sz val="10.5"/>
        <color rgb="FF000000"/>
        <rFont val="細明體"/>
        <family val="3"/>
        <charset val="136"/>
      </rPr>
      <t>&gt;可在此輸入訊息...&lt;/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</si>
  <si>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"edit_user_nm"</t>
    </r>
    <r>
      <rPr>
        <sz val="10.5"/>
        <color rgb="FF000000"/>
        <rFont val="細明體"/>
        <family val="3"/>
        <charset val="136"/>
      </rPr>
      <t>&gt;使用者名稱&lt;/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</si>
  <si>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"day_lockout"</t>
    </r>
    <r>
      <rPr>
        <sz val="10.5"/>
        <color rgb="FF000000"/>
        <rFont val="細明體"/>
        <family val="3"/>
        <charset val="136"/>
      </rPr>
      <t>&gt;日封鎖&lt;/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</si>
  <si>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"Warning"</t>
    </r>
    <r>
      <rPr>
        <sz val="10.5"/>
        <color rgb="FF000000"/>
        <rFont val="細明體"/>
        <family val="3"/>
        <charset val="136"/>
      </rPr>
      <t>&gt;警告&lt;/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</si>
  <si>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"UnderDownload"</t>
    </r>
    <r>
      <rPr>
        <sz val="10.5"/>
        <color rgb="FF000000"/>
        <rFont val="細明體"/>
        <family val="3"/>
        <charset val="136"/>
      </rPr>
      <t>&gt;下载中...&lt;/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</si>
  <si>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"del_all_event"</t>
    </r>
    <r>
      <rPr>
        <sz val="10.5"/>
        <color rgb="FF000000"/>
        <rFont val="細明體"/>
        <family val="3"/>
        <charset val="136"/>
      </rPr>
      <t>&gt;全部刪除&lt;/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</si>
  <si>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"delete_all_content"</t>
    </r>
    <r>
      <rPr>
        <sz val="10.5"/>
        <color rgb="FF000000"/>
        <rFont val="細明體"/>
        <family val="3"/>
        <charset val="136"/>
      </rPr>
      <t>&gt;您確定要刪除所有的訊息嗎 ?&lt;/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</si>
  <si>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"Model_Version"</t>
    </r>
    <r>
      <rPr>
        <sz val="10.5"/>
        <color rgb="FF000000"/>
        <rFont val="細明體"/>
        <family val="3"/>
        <charset val="136"/>
      </rPr>
      <t>&gt;鎖具型號版本&lt;/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</si>
  <si>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"netcode_generate"</t>
    </r>
    <r>
      <rPr>
        <sz val="10.5"/>
        <color rgb="FF000000"/>
        <rFont val="細明體"/>
        <family val="3"/>
        <charset val="136"/>
      </rPr>
      <t>&gt;產生&lt;/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</si>
  <si>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"SendNetCodeDesc"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&gt;送了一組 %s 給您&lt;/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</si>
  <si>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"EditLockNM"</t>
    </r>
    <r>
      <rPr>
        <sz val="10.5"/>
        <color rgb="FF000000"/>
        <rFont val="細明體"/>
        <family val="3"/>
        <charset val="136"/>
      </rPr>
      <t>&gt;編輯鎖具名稱&lt;/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</si>
  <si>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"Wifi_Issue"</t>
    </r>
    <r>
      <rPr>
        <sz val="10.5"/>
        <color rgb="FF000000"/>
        <rFont val="細明體"/>
        <family val="3"/>
        <charset val="136"/>
      </rPr>
      <t>&gt;網路不穩定&lt;/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</si>
  <si>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"Wifi_Issue_cont"</t>
    </r>
    <r>
      <rPr>
        <sz val="10.5"/>
        <color rgb="FF000000"/>
        <rFont val="細明體"/>
        <family val="3"/>
        <charset val="136"/>
      </rPr>
      <t>&gt;網路不穩定, 請再確認您的網路狀況.&lt;/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</si>
  <si>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"rssi_shorter"</t>
    </r>
    <r>
      <rPr>
        <sz val="10.5"/>
        <color rgb="FF000000"/>
        <rFont val="細明體"/>
        <family val="3"/>
        <charset val="136"/>
      </rPr>
      <t>&gt;較近&lt;/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</si>
  <si>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"rssi_longer"</t>
    </r>
    <r>
      <rPr>
        <sz val="10.5"/>
        <color rgb="FF000000"/>
        <rFont val="細明體"/>
        <family val="3"/>
        <charset val="136"/>
      </rPr>
      <t>&gt;較遠&lt;/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</si>
  <si>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"lock_locate"</t>
    </r>
    <r>
      <rPr>
        <sz val="10.5"/>
        <color rgb="FF000000"/>
        <rFont val="細明體"/>
        <family val="3"/>
        <charset val="136"/>
      </rPr>
      <t>&gt;鎖具位置&lt;/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</si>
  <si>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"Tran_log_LOCK_DOOR_JAM"</t>
    </r>
    <r>
      <rPr>
        <sz val="10.5"/>
        <color rgb="FF000000"/>
        <rFont val="細明體"/>
        <family val="3"/>
        <charset val="136"/>
      </rPr>
      <t>&gt;門鎖卡住&lt;/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</si>
  <si>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"Tran_log_TIMED_AUTO_LOCK"</t>
    </r>
    <r>
      <rPr>
        <sz val="10.5"/>
        <color rgb="FF000000"/>
        <rFont val="細明體"/>
        <family val="3"/>
        <charset val="136"/>
      </rPr>
      <t>&gt;自動回鎖&lt;/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</si>
  <si>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"Tran_log_UNLOCK_DOOR_LOW_BAT_SKIP_MOTOR"</t>
    </r>
    <r>
      <rPr>
        <sz val="10.5"/>
        <color rgb="FF000000"/>
        <rFont val="細明體"/>
        <family val="3"/>
        <charset val="136"/>
      </rPr>
      <t>&gt;開門失敗 (低電量)&lt;/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</si>
  <si>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"Tran_log_LOCK_DOOR_LOW_BAT_SKIP_MOTOR"</t>
    </r>
    <r>
      <rPr>
        <sz val="10.5"/>
        <color rgb="FF000000"/>
        <rFont val="細明體"/>
        <family val="3"/>
        <charset val="136"/>
      </rPr>
      <t>&gt;關門失敗 (低電量)&lt;/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</si>
  <si>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"Tran_log_AUTH_LOGIN_NUMBER_EXPIRED"</t>
    </r>
    <r>
      <rPr>
        <sz val="10.5"/>
        <color rgb="FF000000"/>
        <rFont val="細明體"/>
        <family val="3"/>
        <charset val="136"/>
      </rPr>
      <t>&gt;拒絕進出&lt;/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</si>
  <si>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"Tran_log_UNLOCK_DOOR_JAM"</t>
    </r>
    <r>
      <rPr>
        <sz val="10.5"/>
        <color rgb="FF000000"/>
        <rFont val="細明體"/>
        <family val="3"/>
        <charset val="136"/>
      </rPr>
      <t>&gt;門鎖卡住&lt;/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</si>
  <si>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"Tran_log_REMOTE_LOCK_DOOR"</t>
    </r>
    <r>
      <rPr>
        <sz val="10.5"/>
        <color rgb="FF000000"/>
        <rFont val="細明體"/>
        <family val="3"/>
        <charset val="136"/>
      </rPr>
      <t>&gt;遠端關門&lt;/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</si>
  <si>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"Param_auto_relock"</t>
    </r>
    <r>
      <rPr>
        <sz val="10.5"/>
        <color rgb="FF000000"/>
        <rFont val="細明體"/>
        <family val="3"/>
        <charset val="136"/>
      </rPr>
      <t>&gt;自動回鎖&lt;/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</si>
  <si>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"Param_auto_relock_delay"</t>
    </r>
    <r>
      <rPr>
        <sz val="10.5"/>
        <color rgb="FF000000"/>
        <rFont val="細明體"/>
        <family val="3"/>
        <charset val="136"/>
      </rPr>
      <t>&gt;自動回鎖延遲&lt;/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</si>
  <si>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"Second"</t>
    </r>
    <r>
      <rPr>
        <sz val="10.5"/>
        <color rgb="FF000000"/>
        <rFont val="細明體"/>
        <family val="3"/>
        <charset val="136"/>
      </rPr>
      <t>&gt;秒&lt;/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</si>
  <si>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"Tran_log_one_tap_lock"</t>
    </r>
    <r>
      <rPr>
        <sz val="10.5"/>
        <color rgb="FF000000"/>
        <rFont val="細明體"/>
        <family val="3"/>
        <charset val="136"/>
      </rPr>
      <t>&gt;觸碰關門&lt;/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</si>
  <si>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"rssi_Test"</t>
    </r>
    <r>
      <rPr>
        <sz val="10.5"/>
        <color rgb="FF000000"/>
        <rFont val="細明體"/>
        <family val="3"/>
        <charset val="136"/>
      </rPr>
      <t>&gt;測試距離&lt;/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</si>
  <si>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"rssi_outofRange_title"</t>
    </r>
    <r>
      <rPr>
        <sz val="10.5"/>
        <color rgb="FF000000"/>
        <rFont val="細明體"/>
        <family val="3"/>
        <charset val="136"/>
      </rPr>
      <t>&gt;在範圍之外&lt;/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</si>
  <si>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"rssi_outofRange_cont"</t>
    </r>
    <r>
      <rPr>
        <sz val="10.5"/>
        <color rgb="FF000000"/>
        <rFont val="細明體"/>
        <family val="3"/>
        <charset val="136"/>
      </rPr>
      <t>&gt;手機在範圍之外&lt;/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</si>
  <si>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"rssi_match_title"</t>
    </r>
    <r>
      <rPr>
        <sz val="10.5"/>
        <color rgb="FF000000"/>
        <rFont val="細明體"/>
        <family val="3"/>
        <charset val="136"/>
      </rPr>
      <t>&gt;在範圍之內&lt;/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</si>
  <si>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"rssi_match_cont"</t>
    </r>
    <r>
      <rPr>
        <sz val="10.5"/>
        <color rgb="FF000000"/>
        <rFont val="細明體"/>
        <family val="3"/>
        <charset val="136"/>
      </rPr>
      <t>&gt;手機在範圍之內&lt;/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</si>
  <si>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"rssi_suggest"</t>
    </r>
    <r>
      <rPr>
        <sz val="10.5"/>
        <color rgb="FF000000"/>
        <rFont val="細明體"/>
        <family val="3"/>
        <charset val="136"/>
      </rPr>
      <t>&gt;在設定距離限制時，建議距離要剛好夠遠以執行自動開門，但是距離也要夠短以防止非預期的自動開門。請嘗試幾種不同的距離並且在鎖具附近測試看看。&lt;/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</si>
  <si>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"OutOfRange_Auto"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&gt;自動開門因爲手機超出距離範圍而沒有執行 (%)&lt;/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</si>
  <si>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"ifttt_other_lock_cont"</t>
    </r>
    <r>
      <rPr>
        <sz val="10.5"/>
        <color rgb="FF000000"/>
        <rFont val="細明體"/>
        <family val="3"/>
        <charset val="136"/>
      </rPr>
      <t>&gt;每當您的鎖具有未經授權的開門嘗試時，我們會在Maker Channel上面通知您，並附帶這些參數:  \"鎖具名稱 (value1)\" , \"時間 (value2)\" , 若鎖具能辨識的話還會包含\"使用者名稱 (value 3)\" \n&lt;/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</si>
  <si>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"UI_JoinTime_time"</t>
    </r>
    <r>
      <rPr>
        <sz val="10.5"/>
        <color rgb="FF000000"/>
        <rFont val="細明體"/>
        <family val="3"/>
        <charset val="136"/>
      </rPr>
      <t>&gt;加入時間&lt;/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</si>
  <si>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"UI_Suspended"</t>
    </r>
    <r>
      <rPr>
        <sz val="10.5"/>
        <color rgb="FF000000"/>
        <rFont val="細明體"/>
        <family val="3"/>
        <charset val="136"/>
      </rPr>
      <t>&gt;已停權&lt;/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</si>
  <si>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"UI_Suspending"</t>
    </r>
    <r>
      <rPr>
        <sz val="10.5"/>
        <color rgb="FF000000"/>
        <rFont val="細明體"/>
        <family val="3"/>
        <charset val="136"/>
      </rPr>
      <t>&gt;停權中&lt;/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</si>
  <si>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"UI_active_all"</t>
    </r>
    <r>
      <rPr>
        <sz val="10.5"/>
        <color rgb="FF000000"/>
        <rFont val="細明體"/>
        <family val="3"/>
        <charset val="136"/>
      </rPr>
      <t>&gt;啟用所有自由通行模式&lt;/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</si>
  <si>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"UI_deactive_all"</t>
    </r>
    <r>
      <rPr>
        <sz val="10.5"/>
        <color rgb="FF000000"/>
        <rFont val="細明體"/>
        <family val="3"/>
        <charset val="136"/>
      </rPr>
      <t>&gt;取消所有自由通行模式&lt;/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</si>
  <si>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"GPS_notYett_title"</t>
    </r>
    <r>
      <rPr>
        <sz val="10.5"/>
        <color rgb="FF000000"/>
        <rFont val="細明體"/>
        <family val="3"/>
        <charset val="136"/>
      </rPr>
      <t>&gt;位置尚未設定&lt;/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</si>
  <si>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"GPS_notYett_cont"</t>
    </r>
    <r>
      <rPr>
        <sz val="10.5"/>
        <color rgb="FF000000"/>
        <rFont val="細明體"/>
        <family val="3"/>
        <charset val="136"/>
      </rPr>
      <t>&gt;位置尚未設定, 請先設定鎖的位置.&lt;/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</si>
  <si>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"UI_ClientType_sub"</t>
    </r>
    <r>
      <rPr>
        <sz val="10.5"/>
        <color rgb="FF000000"/>
        <rFont val="細明體"/>
        <family val="3"/>
        <charset val="136"/>
      </rPr>
      <t>&gt;使用者類型&lt;/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</si>
  <si>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"note_action_apply_after_touch_lock_title"</t>
    </r>
    <r>
      <rPr>
        <sz val="10.5"/>
        <color rgb="FF000000"/>
        <rFont val="細明體"/>
        <family val="3"/>
        <charset val="136"/>
      </rPr>
      <t>&gt;刪除使用者&lt;/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</si>
  <si>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"Tran_log_Update_Door"</t>
    </r>
    <r>
      <rPr>
        <sz val="10.5"/>
        <color rgb="FF000000"/>
        <rFont val="細明體"/>
        <family val="3"/>
        <charset val="136"/>
      </rPr>
      <t>&gt;已更新權限&lt;/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</si>
  <si>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"Tran_log_ONE_BUTTON_LOCKING"</t>
    </r>
    <r>
      <rPr>
        <sz val="10.5"/>
        <color rgb="FF000000"/>
        <rFont val="細明體"/>
        <family val="3"/>
        <charset val="136"/>
      </rPr>
      <t>&gt;按鈕關門&lt;/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</si>
  <si>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"Tran_log_PASSWORD_GUESTCODE_DISABLE_PREFIX"</t>
    </r>
    <r>
      <rPr>
        <sz val="10.5"/>
        <color rgb="FF000000"/>
        <rFont val="細明體"/>
        <family val="3"/>
        <charset val="136"/>
      </rPr>
      <t>&gt;刪除GC前綴碼/使用者&lt;/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</si>
  <si>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"Tran_log_PASSWORD_DELETE_SUB_MASTER_CODE"</t>
    </r>
    <r>
      <rPr>
        <sz val="10.5"/>
        <color rgb="FF000000"/>
        <rFont val="細明體"/>
        <family val="3"/>
        <charset val="136"/>
      </rPr>
      <t>&gt;刪除副管理密碼&lt;/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</si>
  <si>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"UI_delete_guest_title"</t>
    </r>
    <r>
      <rPr>
        <sz val="10.5"/>
        <color rgb="FF000000"/>
        <rFont val="細明體"/>
        <family val="3"/>
        <charset val="136"/>
      </rPr>
      <t>&gt;GuestCode清除&lt;/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</si>
  <si>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"UI_delete_guest_cont"</t>
    </r>
    <r>
      <rPr>
        <sz val="10.5"/>
        <color rgb="FF000000"/>
        <rFont val="細明體"/>
        <family val="3"/>
        <charset val="136"/>
      </rPr>
      <t>&gt;您確定 ?&lt;/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</si>
  <si>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"UI_NetCode_mode"</t>
    </r>
    <r>
      <rPr>
        <sz val="10.5"/>
        <color rgb="FF000000"/>
        <rFont val="細明體"/>
        <family val="3"/>
        <charset val="136"/>
      </rPr>
      <t>&gt;NetCode 模式&lt;/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</si>
  <si>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"confirm_code"</t>
    </r>
    <r>
      <rPr>
        <sz val="10.5"/>
        <color rgb="FF000000"/>
        <rFont val="細明體"/>
        <family val="3"/>
        <charset val="136"/>
      </rPr>
      <t>&gt;再輸入一次密碼&lt;/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</si>
  <si>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"prefix"</t>
    </r>
    <r>
      <rPr>
        <sz val="10.5"/>
        <color rgb="FF000000"/>
        <rFont val="細明體"/>
        <family val="3"/>
        <charset val="136"/>
      </rPr>
      <t>&gt;前綴碼&lt;/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</si>
  <si>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"confirm_prefix"</t>
    </r>
    <r>
      <rPr>
        <sz val="10.5"/>
        <color rgb="FF000000"/>
        <rFont val="細明體"/>
        <family val="3"/>
        <charset val="136"/>
      </rPr>
      <t>&gt;再輸入一次前綴碼&lt;/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</si>
  <si>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"UI_delete_sub_master_title"</t>
    </r>
    <r>
      <rPr>
        <sz val="10.5"/>
        <color rgb="FF000000"/>
        <rFont val="細明體"/>
        <family val="3"/>
        <charset val="136"/>
      </rPr>
      <t>&gt;刪除副管理密碼&lt;/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</si>
  <si>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"UI_delete_guest_prefix_title"</t>
    </r>
    <r>
      <rPr>
        <sz val="10.5"/>
        <color rgb="FF000000"/>
        <rFont val="細明體"/>
        <family val="3"/>
        <charset val="136"/>
      </rPr>
      <t>&gt;刪除GC前綴碼 / 使用者&lt;/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</si>
  <si>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"UI_change_gw_name"</t>
    </r>
    <r>
      <rPr>
        <sz val="10.5"/>
        <color rgb="FF000000"/>
        <rFont val="細明體"/>
        <family val="3"/>
        <charset val="136"/>
      </rPr>
      <t>&gt;編輯Gateway名稱&lt;/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</si>
  <si>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"UI_confirm_gw_unlock"</t>
    </r>
    <r>
      <rPr>
        <sz val="10.5"/>
        <color rgb="FF000000"/>
        <rFont val="細明體"/>
        <family val="3"/>
        <charset val="136"/>
      </rPr>
      <t>&gt;請確認是否執行遠端開門&lt;/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</si>
  <si>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"UI_confirm_gw_lock"</t>
    </r>
    <r>
      <rPr>
        <sz val="10.5"/>
        <color rgb="FF000000"/>
        <rFont val="細明體"/>
        <family val="3"/>
        <charset val="136"/>
      </rPr>
      <t>&gt;請確認是否執行遠端關門&lt;/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</si>
  <si>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"UI_send_gw_unlock"</t>
    </r>
    <r>
      <rPr>
        <sz val="10.5"/>
        <color rgb="FF000000"/>
        <rFont val="細明體"/>
        <family val="3"/>
        <charset val="136"/>
      </rPr>
      <t>&gt;正在遠端開啟 %s...&lt;/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</si>
  <si>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"UI_send_gw_lock"</t>
    </r>
    <r>
      <rPr>
        <sz val="10.5"/>
        <color rgb="FF000000"/>
        <rFont val="細明體"/>
        <family val="3"/>
        <charset val="136"/>
      </rPr>
      <t>&gt;正在遠端關閉 %s...&lt;/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</si>
  <si>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"UI_gw_unlock_OK_cont"</t>
    </r>
    <r>
      <rPr>
        <sz val="10.5"/>
        <color rgb="FF000000"/>
        <rFont val="細明體"/>
        <family val="3"/>
        <charset val="136"/>
      </rPr>
      <t>&gt;已成功遠端開啟&lt;/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</si>
  <si>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"UI_gw_lock_OK_cont"</t>
    </r>
    <r>
      <rPr>
        <sz val="10.5"/>
        <color rgb="FF000000"/>
        <rFont val="細明體"/>
        <family val="3"/>
        <charset val="136"/>
      </rPr>
      <t>&gt;已成功遠端關閉&lt;/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</si>
  <si>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"UI_gw_unlock_warn_cont"</t>
    </r>
    <r>
      <rPr>
        <sz val="10.5"/>
        <color rgb="FF000000"/>
        <rFont val="細明體"/>
        <family val="3"/>
        <charset val="136"/>
      </rPr>
      <t>&gt;您之前送出的遠端命令尚未收到回覆，請等待它完成再繼續。 (遠端命令將在%s秒後過期)&lt;/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</si>
  <si>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"UI_fw_update_btn"</t>
    </r>
    <r>
      <rPr>
        <sz val="10.5"/>
        <color rgb="FF000000"/>
        <rFont val="細明體"/>
        <family val="3"/>
        <charset val="136"/>
      </rPr>
      <t>&gt;傳送韌體至鎖具&lt;/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</si>
  <si>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"UI_fw_download_btn"</t>
    </r>
    <r>
      <rPr>
        <sz val="10.5"/>
        <color rgb="FF000000"/>
        <rFont val="細明體"/>
        <family val="3"/>
        <charset val="136"/>
      </rPr>
      <t>&gt;下載韌體&lt;/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</si>
  <si>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"New_FW_Ver"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&gt;鎖有新韌體可更新 (%s)&lt;/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</si>
  <si>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"UI_AR_Status"</t>
    </r>
    <r>
      <rPr>
        <sz val="10.5"/>
        <color rgb="FF000000"/>
        <rFont val="細明體"/>
        <family val="3"/>
        <charset val="136"/>
      </rPr>
      <t>&gt;狀態&lt;/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</si>
  <si>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"UI_AR_Normal"</t>
    </r>
    <r>
      <rPr>
        <sz val="10.5"/>
        <color rgb="FF000000"/>
        <rFont val="細明體"/>
        <family val="3"/>
        <charset val="136"/>
      </rPr>
      <t>&gt;正常&lt;/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</si>
  <si>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"UI_IPA_click_here"</t>
    </r>
    <r>
      <rPr>
        <sz val="10.5"/>
        <color rgb="FF000000"/>
        <rFont val="細明體"/>
        <family val="3"/>
        <charset val="136"/>
      </rPr>
      <t>&gt;(按下此處)&lt;/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</si>
  <si>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"UI_Remote_Keep"</t>
    </r>
    <r>
      <rPr>
        <sz val="10.5"/>
        <color rgb="FF000000"/>
        <rFont val="細明體"/>
        <family val="3"/>
        <charset val="136"/>
      </rPr>
      <t>&gt;繼續等待&lt;/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</si>
  <si>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"UI_Remote_Warn"</t>
    </r>
    <r>
      <rPr>
        <sz val="10.5"/>
        <color rgb="FF000000"/>
        <rFont val="細明體"/>
        <family val="3"/>
        <charset val="136"/>
      </rPr>
      <t>&gt;遠端命令已經由網路送出並且無法取消&lt;/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</si>
  <si>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"UI_Timeout_title"</t>
    </r>
    <r>
      <rPr>
        <sz val="10.5"/>
        <color rgb="FF000000"/>
        <rFont val="細明體"/>
        <family val="3"/>
        <charset val="136"/>
      </rPr>
      <t>&gt;逾時&lt;/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</si>
  <si>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"UI_Timeout_add_cont"</t>
    </r>
    <r>
      <rPr>
        <sz val="10.5"/>
        <color rgb="FF000000"/>
        <rFont val="細明體"/>
        <family val="3"/>
        <charset val="136"/>
      </rPr>
      <t>&gt;鎖具沒有回應，請確認鎖具是否運作正常並再試一次&lt;/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</si>
  <si>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"UI_Timeout_pair_cont"</t>
    </r>
    <r>
      <rPr>
        <sz val="10.5"/>
        <color rgb="FF000000"/>
        <rFont val="細明體"/>
        <family val="3"/>
        <charset val="136"/>
      </rPr>
      <t>&gt;鎖具沒有回應，請確認鎖具是否運作正常並再試一次&lt;/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</si>
  <si>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"UI_RequireSync_title"</t>
    </r>
    <r>
      <rPr>
        <sz val="10.5"/>
        <color rgb="FF000000"/>
        <rFont val="細明體"/>
        <family val="3"/>
        <charset val="136"/>
      </rPr>
      <t>&gt;需要同步&lt;/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</si>
  <si>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"UI_RequireSync_cont"</t>
    </r>
    <r>
      <rPr>
        <sz val="10.5"/>
        <color rgb="FF000000"/>
        <rFont val="細明體"/>
        <family val="3"/>
        <charset val="136"/>
      </rPr>
      <t>&gt;請與鎖具同步以完成使用者的加入&lt;/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</si>
  <si>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"UI_Updating"</t>
    </r>
    <r>
      <rPr>
        <sz val="10.5"/>
        <color rgb="FF000000"/>
        <rFont val="細明體"/>
        <family val="3"/>
        <charset val="136"/>
      </rPr>
      <t>&gt;正在更新&lt;/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</si>
  <si>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"GatewayEnterAdd_50_cont"</t>
    </r>
    <r>
      <rPr>
        <sz val="10.5"/>
        <color rgb="FF000000"/>
        <rFont val="細明體"/>
        <family val="3"/>
        <charset val="136"/>
      </rPr>
      <t>&gt;準備加入鎖具...\n 進行中: 50%&lt;/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</si>
  <si>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"UI_DiagnoseGW_title"</t>
    </r>
    <r>
      <rPr>
        <sz val="10.5"/>
        <color rgb="FF000000"/>
        <rFont val="細明體"/>
        <family val="3"/>
        <charset val="136"/>
      </rPr>
      <t>&gt;診斷Gateway&lt;/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</si>
  <si>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"UI_DiagnoseGW_cont1"</t>
    </r>
    <r>
      <rPr>
        <sz val="10.5"/>
        <color rgb="FF000000"/>
        <rFont val="細明體"/>
        <family val="3"/>
        <charset val="136"/>
      </rPr>
      <t>&gt;連線中...\n 可能需要幾分鐘的時間&lt;/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</si>
  <si>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"UI_DiagnoseGW_cont2"</t>
    </r>
    <r>
      <rPr>
        <sz val="10.5"/>
        <color rgb="FF000000"/>
        <rFont val="細明體"/>
        <family val="3"/>
        <charset val="136"/>
      </rPr>
      <t>&gt;正在取得Gateway資訊...\n 可能需要幾分鐘的時間&lt;/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</si>
  <si>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"UI_DiagnoseGW_result_title"</t>
    </r>
    <r>
      <rPr>
        <sz val="10.5"/>
        <color rgb="FF000000"/>
        <rFont val="細明體"/>
        <family val="3"/>
        <charset val="136"/>
      </rPr>
      <t>&gt;診斷結果&lt;/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</si>
  <si>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"UI_DiagnoseGW_result_cont"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&gt;Wi-Fi分享器信號品質: %s \n Gateway藍芽信號品質: %s \n 鎖具與手機之間的通訊已成功建立&lt;/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</si>
  <si>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"UI_GW_PairDone_title"</t>
    </r>
    <r>
      <rPr>
        <sz val="10.5"/>
        <color rgb="FF000000"/>
        <rFont val="細明體"/>
        <family val="3"/>
        <charset val="136"/>
      </rPr>
      <t>&gt;配對結束&lt;/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</si>
  <si>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"UI_GW_PairDone_cont"</t>
    </r>
    <r>
      <rPr>
        <sz val="10.5"/>
        <color rgb="FF000000"/>
        <rFont val="細明體"/>
        <family val="3"/>
        <charset val="136"/>
      </rPr>
      <t>&gt;配對成功&lt;/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</si>
  <si>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"UI_DetailDay_title"</t>
    </r>
    <r>
      <rPr>
        <sz val="10.5"/>
        <color rgb="FF000000"/>
        <rFont val="細明體"/>
        <family val="3"/>
        <charset val="136"/>
      </rPr>
      <t>&gt;日數&lt;/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</si>
  <si>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"UI_DetailDay_cont"</t>
    </r>
    <r>
      <rPr>
        <sz val="10.5"/>
        <color rgb="FF000000"/>
        <rFont val="細明體"/>
        <family val="3"/>
        <charset val="136"/>
      </rPr>
      <t>&gt;請選擇至少一天&lt;/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</si>
  <si>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"UI_GW_NotFound_title"</t>
    </r>
    <r>
      <rPr>
        <sz val="10.5"/>
        <color rgb="FF000000"/>
        <rFont val="細明體"/>
        <family val="3"/>
        <charset val="136"/>
      </rPr>
      <t>&gt;找不到Gateway&lt;/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</si>
  <si>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"UI_GW_NotFound_cont"</t>
    </r>
    <r>
      <rPr>
        <sz val="10.5"/>
        <color rgb="FF000000"/>
        <rFont val="細明體"/>
        <family val="3"/>
        <charset val="136"/>
      </rPr>
      <t>&gt;請確認您的Gateway裝置放在附近，並且有正確按下Gateway上面的設定鍵&lt;/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</si>
  <si>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"New_App_Ver"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&gt;有新的app可更新 (%s)&lt;/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</si>
  <si>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"UI_GW_AP_Excellent"</t>
    </r>
    <r>
      <rPr>
        <sz val="10.5"/>
        <color rgb="FF000000"/>
        <rFont val="細明體"/>
        <family val="3"/>
        <charset val="136"/>
      </rPr>
      <t>&gt;優良&lt;/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</si>
  <si>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"UI_GW_RSSI_Excellent"</t>
    </r>
    <r>
      <rPr>
        <sz val="10.5"/>
        <color rgb="FF000000"/>
        <rFont val="細明體"/>
        <family val="3"/>
        <charset val="136"/>
      </rPr>
      <t>&gt;優良&lt;/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</si>
  <si>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"UI_GW_RSSI_Good"</t>
    </r>
    <r>
      <rPr>
        <sz val="10.5"/>
        <color rgb="FF000000"/>
        <rFont val="細明體"/>
        <family val="3"/>
        <charset val="136"/>
      </rPr>
      <t>&gt;好&lt;/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</si>
  <si>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"UI_GW_RSSI_Poor"</t>
    </r>
    <r>
      <rPr>
        <sz val="10.5"/>
        <color rgb="FF000000"/>
        <rFont val="細明體"/>
        <family val="3"/>
        <charset val="136"/>
      </rPr>
      <t>&gt;不好&lt;/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</si>
  <si>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"UI_GW_RSSI_None"</t>
    </r>
    <r>
      <rPr>
        <sz val="10.5"/>
        <color rgb="FF000000"/>
        <rFont val="細明體"/>
        <family val="3"/>
        <charset val="136"/>
      </rPr>
      <t>&gt;無信號&lt;/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</si>
  <si>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"UI_NewAppAvailable_title"</t>
    </r>
    <r>
      <rPr>
        <sz val="10.5"/>
        <color rgb="FF000000"/>
        <rFont val="細明體"/>
        <family val="3"/>
        <charset val="136"/>
      </rPr>
      <t>&gt;有新的app可更新&lt;/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</si>
  <si>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"UI_NewAppAvailable_cont"</t>
    </r>
    <r>
      <rPr>
        <sz val="10.5"/>
        <color rgb="FF000000"/>
        <rFont val="細明體"/>
        <family val="3"/>
        <charset val="136"/>
      </rPr>
      <t>&gt;請至 GooglePlay Store 更新您的 App 版本.&lt;/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</si>
  <si>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"UI_GoGooglePlay"</t>
    </r>
    <r>
      <rPr>
        <sz val="10.5"/>
        <color rgb="FF000000"/>
        <rFont val="細明體"/>
        <family val="3"/>
        <charset val="136"/>
      </rPr>
      <t>&gt;至 GooglePlay Store&lt;/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</si>
  <si>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"UI_GW_SSID_Wrong"</t>
    </r>
    <r>
      <rPr>
        <sz val="10.5"/>
        <color rgb="FF000000"/>
        <rFont val="細明體"/>
        <family val="3"/>
        <charset val="136"/>
      </rPr>
      <t>&gt;Wi-Fi網路名稱或者密碼不正確&lt;/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</si>
  <si>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"UI_LowBattery_FW_cont"</t>
    </r>
    <r>
      <rPr>
        <sz val="10.5"/>
        <color rgb="FF000000"/>
        <rFont val="細明體"/>
        <family val="3"/>
        <charset val="136"/>
      </rPr>
      <t>&gt;電量偏低，請更換新電池&lt;/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</si>
  <si>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"UI_change_nick_name"</t>
    </r>
    <r>
      <rPr>
        <sz val="10.5"/>
        <color rgb="FF000000"/>
        <rFont val="細明體"/>
        <family val="3"/>
        <charset val="136"/>
      </rPr>
      <t>&gt;編輯暱稱&lt;/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</si>
  <si>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"UI_Restoring"</t>
    </r>
    <r>
      <rPr>
        <sz val="10.5"/>
        <color rgb="FF000000"/>
        <rFont val="細明體"/>
        <family val="3"/>
        <charset val="136"/>
      </rPr>
      <t>&gt;恢復權限中&lt;/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</si>
  <si>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"locks"</t>
    </r>
    <r>
      <rPr>
        <sz val="10.5"/>
        <color rgb="FF000000"/>
        <rFont val="細明體"/>
        <family val="3"/>
        <charset val="136"/>
      </rPr>
      <t>&gt;鎖具&lt;/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</si>
  <si>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"UI_GW_FW_Warn"</t>
    </r>
    <r>
      <rPr>
        <sz val="10.5"/>
        <color rgb="FF000000"/>
        <rFont val="細明體"/>
        <family val="3"/>
        <charset val="136"/>
      </rPr>
      <t>&gt;Gateway更新正在進行, 並且無法取消&lt;/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</si>
  <si>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"GW_FW_OK_title"</t>
    </r>
    <r>
      <rPr>
        <sz val="10.5"/>
        <color rgb="FF000000"/>
        <rFont val="細明體"/>
        <family val="3"/>
        <charset val="136"/>
      </rPr>
      <t>&gt;Gateway更新成功&lt;/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</si>
  <si>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"GW_FW_OK_cont"</t>
    </r>
    <r>
      <rPr>
        <sz val="10.5"/>
        <color rgb="FF000000"/>
        <rFont val="細明體"/>
        <family val="3"/>
        <charset val="136"/>
      </rPr>
      <t>&gt;Gateway已更新至最新版本&lt;/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</si>
  <si>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"GW_FW_result"</t>
    </r>
    <r>
      <rPr>
        <sz val="10.5"/>
        <color rgb="FF000000"/>
        <rFont val="細明體"/>
        <family val="3"/>
        <charset val="136"/>
      </rPr>
      <t>&gt;Gateway韌體更新結果&lt;/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</si>
  <si>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"LockFW_Done_cont"</t>
    </r>
    <r>
      <rPr>
        <sz val="10.5"/>
        <color rgb="FF000000"/>
        <rFont val="細明體"/>
        <family val="3"/>
        <charset val="136"/>
      </rPr>
      <t>&gt;鎖具已經更新至最新版本&lt;/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</si>
  <si>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"LockFW_DoneNG_cont"</t>
    </r>
    <r>
      <rPr>
        <sz val="10.5"/>
        <color rgb="FF000000"/>
        <rFont val="細明體"/>
        <family val="3"/>
        <charset val="136"/>
      </rPr>
      <t>&gt;韌體沒有更新至最新版本&lt;/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</si>
  <si>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"LockFW_Search_title"</t>
    </r>
    <r>
      <rPr>
        <sz val="10.5"/>
        <color rgb="FF000000"/>
        <rFont val="細明體"/>
        <family val="3"/>
        <charset val="136"/>
      </rPr>
      <t>&gt;搜尋中&lt;/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</si>
  <si>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"LockFW_Search_cont"</t>
    </r>
    <r>
      <rPr>
        <sz val="10.5"/>
        <color rgb="FF000000"/>
        <rFont val="細明體"/>
        <family val="3"/>
        <charset val="136"/>
      </rPr>
      <t>&gt;請讓鎖具進入設定模式&lt;/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</si>
  <si>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"LockFW_UpdateNow"</t>
    </r>
    <r>
      <rPr>
        <sz val="10.5"/>
        <color rgb="FF000000"/>
        <rFont val="細明體"/>
        <family val="3"/>
        <charset val="136"/>
      </rPr>
      <t>&gt;現在更新&lt;/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</si>
  <si>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"FW_Update_Now"</t>
    </r>
    <r>
      <rPr>
        <sz val="10.5"/>
        <color rgb="FF000000"/>
        <rFont val="細明體"/>
        <family val="3"/>
        <charset val="136"/>
      </rPr>
      <t>&gt;現在更新&lt;/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</si>
  <si>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"LockFW_ResetPower_title"</t>
    </r>
    <r>
      <rPr>
        <sz val="10.5"/>
        <color rgb="FF000000"/>
        <rFont val="細明體"/>
        <family val="3"/>
        <charset val="136"/>
      </rPr>
      <t>&gt;重新上電&lt;/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</si>
  <si>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"LockFW_ResetPower_cont"</t>
    </r>
    <r>
      <rPr>
        <sz val="10.5"/>
        <color rgb="FF000000"/>
        <rFont val="細明體"/>
        <family val="3"/>
        <charset val="136"/>
      </rPr>
      <t>&gt;韌體更新開始前，請按照以下步驟將鎖具重新上電：</t>
    </r>
  </si>
  <si>
    <t xml:space="preserve">        \n\n1.將電池拔除</t>
  </si>
  <si>
    <t xml:space="preserve">        \n2.按任一按鍵三次</t>
  </si>
  <si>
    <t xml:space="preserve">        \n3.將電池裝上</t>
  </si>
  <si>
    <r>
      <t xml:space="preserve">        \n4.回到app並按下\"已重新上電\"&lt;/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</si>
  <si>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"LockFW_ResetPower_btn"</t>
    </r>
    <r>
      <rPr>
        <sz val="10.5"/>
        <color rgb="FF000000"/>
        <rFont val="細明體"/>
        <family val="3"/>
        <charset val="136"/>
      </rPr>
      <t>&gt;已重新上電&lt;/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</si>
  <si>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"REM_Behavior"</t>
    </r>
    <r>
      <rPr>
        <sz val="10.5"/>
        <color rgb="FF000000"/>
        <rFont val="細明體"/>
        <family val="3"/>
        <charset val="136"/>
      </rPr>
      <t>&gt;REM行為&lt;/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</si>
  <si>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"REM_remote_release"</t>
    </r>
    <r>
      <rPr>
        <sz val="10.5"/>
        <color rgb="FF000000"/>
        <rFont val="細明體"/>
        <family val="3"/>
        <charset val="136"/>
      </rPr>
      <t>&gt;預設 (遙控開門)&lt;/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</si>
  <si>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"REM_sensor_mode"</t>
    </r>
    <r>
      <rPr>
        <sz val="10.5"/>
        <color rgb="FF000000"/>
        <rFont val="細明體"/>
        <family val="3"/>
        <charset val="136"/>
      </rPr>
      <t>&gt;感測器模式&lt;/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</si>
  <si>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"REM_sensor_alert"</t>
    </r>
    <r>
      <rPr>
        <sz val="10.5"/>
        <color rgb="FF000000"/>
        <rFont val="細明體"/>
        <family val="3"/>
        <charset val="136"/>
      </rPr>
      <t>&gt;感測器模式 + 警示器模式&lt;/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</si>
  <si>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"REM_unlock_lockdown"</t>
    </r>
    <r>
      <rPr>
        <sz val="10.5"/>
        <color rgb="FF000000"/>
        <rFont val="細明體"/>
        <family val="3"/>
        <charset val="136"/>
      </rPr>
      <t>&gt;開門 + 封鎖&lt;/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</si>
  <si>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"NetCodeGrace_Period"</t>
    </r>
    <r>
      <rPr>
        <sz val="10.5"/>
        <color rgb="FF000000"/>
        <rFont val="細明體"/>
        <family val="3"/>
        <charset val="136"/>
      </rPr>
      <t>&gt;NetCode寬限時間&lt;/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</si>
  <si>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"NetCodeGrace_Period_cont"</t>
    </r>
    <r>
      <rPr>
        <sz val="10.5"/>
        <color rgb="FF000000"/>
        <rFont val="細明體"/>
        <family val="3"/>
        <charset val="136"/>
      </rPr>
      <t>&gt;分&lt;/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</si>
  <si>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"NetCodeGrace_Period_unit"</t>
    </r>
    <r>
      <rPr>
        <sz val="10.5"/>
        <color rgb="FF000000"/>
        <rFont val="細明體"/>
        <family val="3"/>
        <charset val="136"/>
      </rPr>
      <t>&gt;分&lt;/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</si>
  <si>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"NetCodeBlock_Previous"</t>
    </r>
    <r>
      <rPr>
        <sz val="10.5"/>
        <color rgb="FF000000"/>
        <rFont val="細明體"/>
        <family val="3"/>
        <charset val="136"/>
      </rPr>
      <t>&gt;新的取消舊的&lt;/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</si>
  <si>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"timeout_cont"</t>
    </r>
    <r>
      <rPr>
        <sz val="10.5"/>
        <color rgb="FF000000"/>
        <rFont val="細明體"/>
        <family val="3"/>
        <charset val="136"/>
      </rPr>
      <t>&gt;請稍後再試&lt;/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</si>
  <si>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"log_rem_senser"</t>
    </r>
    <r>
      <rPr>
        <sz val="10.5"/>
        <color rgb="FF000000"/>
        <rFont val="細明體"/>
        <family val="3"/>
        <charset val="136"/>
      </rPr>
      <t>&gt;感測器觸發(S/O)(REM %s)&lt;/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</si>
  <si>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"NetCode_standard_one_hour"</t>
    </r>
    <r>
      <rPr>
        <sz val="10.5"/>
        <color rgb="FF000000"/>
        <rFont val="細明體"/>
        <family val="3"/>
        <charset val="136"/>
      </rPr>
      <t>&gt;僅限一小時&lt;/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</si>
  <si>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"NetCode_standard_Normal"</t>
    </r>
    <r>
      <rPr>
        <sz val="10.5"/>
        <color rgb="FF000000"/>
        <rFont val="細明體"/>
        <family val="3"/>
        <charset val="136"/>
      </rPr>
      <t>&gt;標準&lt;/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</si>
  <si>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"UI_InvalidAccount"</t>
    </r>
    <r>
      <rPr>
        <sz val="10.5"/>
        <color rgb="FF000000"/>
        <rFont val="細明體"/>
        <family val="3"/>
        <charset val="136"/>
      </rPr>
      <t>&gt;帳號已失效&lt;/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</si>
  <si>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"from_known_cards"</t>
    </r>
    <r>
      <rPr>
        <sz val="10.5"/>
        <color rgb="FF000000"/>
        <rFont val="細明體"/>
        <family val="3"/>
        <charset val="136"/>
      </rPr>
      <t>&gt;選擇已知卡片&lt;/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</si>
  <si>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"Status_Adding"</t>
    </r>
    <r>
      <rPr>
        <sz val="10.5"/>
        <color rgb="FF000000"/>
        <rFont val="細明體"/>
        <family val="3"/>
        <charset val="136"/>
      </rPr>
      <t>&gt;加入中&lt;/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</si>
  <si>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"KnownCard_NoLock_title"</t>
    </r>
    <r>
      <rPr>
        <sz val="10.5"/>
        <color rgb="FF000000"/>
        <rFont val="細明體"/>
        <family val="3"/>
        <charset val="136"/>
      </rPr>
      <t>&gt;沒有適合的鎖&lt;/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</si>
  <si>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"KnownCard_NoLock_cont"</t>
    </r>
    <r>
      <rPr>
        <sz val="10.5"/>
        <color rgb="FF000000"/>
        <rFont val="細明體"/>
        <family val="3"/>
        <charset val="136"/>
      </rPr>
      <t>&gt;沒有適合該使用者的鎖具&lt;/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</si>
  <si>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"Incompatible_Format_title"</t>
    </r>
    <r>
      <rPr>
        <sz val="10.5"/>
        <color rgb="FF000000"/>
        <rFont val="細明體"/>
        <family val="3"/>
        <charset val="136"/>
      </rPr>
      <t>&gt;格式錯誤&lt;/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</si>
  <si>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"Incompatible_Format_cont"</t>
    </r>
    <r>
      <rPr>
        <sz val="10.5"/>
        <color rgb="FF000000"/>
        <rFont val="細明體"/>
        <family val="3"/>
        <charset val="136"/>
      </rPr>
      <t>&gt;傳輸資料格式錯誤&lt;/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</si>
  <si>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"UI_InvalidAccount_cont"</t>
    </r>
    <r>
      <rPr>
        <sz val="10.5"/>
        <color rgb="FF000000"/>
        <rFont val="細明體"/>
        <family val="3"/>
        <charset val="136"/>
      </rPr>
      <t>&gt;由於您在別的手機登入，所以此手機的帳號將被自動登出&lt;/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</si>
  <si>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"leash_lockinfo_title"</t>
    </r>
    <r>
      <rPr>
        <sz val="10.5"/>
        <color rgb="FF000000"/>
        <rFont val="細明體"/>
        <family val="3"/>
        <charset val="136"/>
      </rPr>
      <t>&gt;限制功能 !&lt;/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</si>
  <si>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"leash_lockinfo_cont"</t>
    </r>
    <r>
      <rPr>
        <sz val="10.5"/>
        <color rgb="FF000000"/>
        <rFont val="細明體"/>
        <family val="3"/>
        <charset val="136"/>
      </rPr>
      <t>&gt;鎖具 %s 此一功能目前處於\"限制功能\" 狀態, 請聯繫鎖具供應商, 以取得完整的管理功能.&lt;/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</si>
  <si>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"leash_varicode_cont"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&gt;在\"限制功能\" 狀態, 只能產生 %s 個演算碼, 目前您已用調 %s 個&lt;/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</si>
  <si>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"app_version"</t>
    </r>
    <r>
      <rPr>
        <sz val="10.5"/>
        <color rgb="FF000000"/>
        <rFont val="細明體"/>
        <family val="3"/>
        <charset val="136"/>
      </rPr>
      <t>&gt;APP 版本&lt;/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</si>
  <si>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"Register_Previous"</t>
    </r>
    <r>
      <rPr>
        <sz val="10.5"/>
        <color rgb="FF000000"/>
        <rFont val="細明體"/>
        <family val="3"/>
        <charset val="136"/>
      </rPr>
      <t>&gt;上一頁&lt;/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</si>
  <si>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"DiagnosisLog"</t>
    </r>
    <r>
      <rPr>
        <sz val="10.5"/>
        <color rgb="FF000000"/>
        <rFont val="細明體"/>
        <family val="3"/>
        <charset val="136"/>
      </rPr>
      <t>&gt;寄送診斷資料&lt;/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</si>
  <si>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"DiagnosisLog_Warn_title"</t>
    </r>
    <r>
      <rPr>
        <sz val="10.5"/>
        <color rgb="FF000000"/>
        <rFont val="細明體"/>
        <family val="3"/>
        <charset val="136"/>
      </rPr>
      <t>&gt;隱私權政策&lt;/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</si>
  <si>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"DiagnosisLog_Warn_cont"</t>
    </r>
    <r>
      <rPr>
        <sz val="10.5"/>
        <color rgb="FF000000"/>
        <rFont val="細明體"/>
        <family val="3"/>
        <charset val="136"/>
      </rPr>
      <t>&gt;診斷資料的內容可能包含某些您的隱私資料。您確定要啟用此功能嗎 ? &lt;/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</si>
  <si>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"FW_ReDownload_title"</t>
    </r>
    <r>
      <rPr>
        <sz val="10.5"/>
        <color rgb="FF000000"/>
        <rFont val="細明體"/>
        <family val="3"/>
        <charset val="136"/>
      </rPr>
      <t>&gt;重新下載&lt;/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</si>
  <si>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"FW_ReDownload_cont"</t>
    </r>
    <r>
      <rPr>
        <sz val="10.5"/>
        <color rgb="FF000000"/>
        <rFont val="細明體"/>
        <family val="3"/>
        <charset val="136"/>
      </rPr>
      <t>&gt;韌體下載失敗, 請再次重新下載韌體&lt;/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</si>
  <si>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"Tran_log_NetCodeBlock"</t>
    </r>
    <r>
      <rPr>
        <sz val="10.5"/>
        <color rgb="FF000000"/>
        <rFont val="細明體"/>
        <family val="3"/>
        <charset val="136"/>
      </rPr>
      <t>&gt;%s 封鎖&lt;/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</si>
  <si>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"log_rem_sense_release"</t>
    </r>
    <r>
      <rPr>
        <sz val="10.5"/>
        <color rgb="FF000000"/>
        <rFont val="細明體"/>
        <family val="3"/>
        <charset val="136"/>
      </rPr>
      <t>&gt;感測器釋放(S/C)(REM %s)&lt;/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</si>
  <si>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"log_cancel_lockdown"</t>
    </r>
    <r>
      <rPr>
        <sz val="10.5"/>
        <color rgb="FF000000"/>
        <rFont val="細明體"/>
        <family val="3"/>
        <charset val="136"/>
      </rPr>
      <t>&gt;取消封鎖&lt;/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</si>
  <si>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"log_lockdown"</t>
    </r>
    <r>
      <rPr>
        <sz val="10.5"/>
        <color rgb="FF000000"/>
        <rFont val="細明體"/>
        <family val="3"/>
        <charset val="136"/>
      </rPr>
      <t>&gt;封鎖&lt;/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</si>
  <si>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"LockFW_Fail_title"</t>
    </r>
    <r>
      <rPr>
        <sz val="10.5"/>
        <color rgb="FF000000"/>
        <rFont val="細明體"/>
        <family val="3"/>
        <charset val="136"/>
      </rPr>
      <t>&gt;失敗&lt;/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</si>
  <si>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"LockFW_Fail_cont"</t>
    </r>
    <r>
      <rPr>
        <sz val="10.5"/>
        <color rgb="FF000000"/>
        <rFont val="細明體"/>
        <family val="3"/>
        <charset val="136"/>
      </rPr>
      <t>&gt;韌體更新失敗, 請再試一次.&lt;/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</si>
  <si>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"DiagnosisLog_Warn_IsBackup_title"</t>
    </r>
    <r>
      <rPr>
        <sz val="10.5"/>
        <color rgb="FF000000"/>
        <rFont val="細明體"/>
        <family val="3"/>
        <charset val="136"/>
      </rPr>
      <t>&gt;診斷資料&lt;/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</si>
  <si>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"DiagnosisLog_Warn_IsBackup_cont"</t>
    </r>
    <r>
      <rPr>
        <sz val="10.5"/>
        <color rgb="FF000000"/>
        <rFont val="細明體"/>
        <family val="3"/>
        <charset val="136"/>
      </rPr>
      <t>&gt;傳送診斷資料可以幫助我們改善產品.&lt;/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</si>
  <si>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"Card_50_title"</t>
    </r>
    <r>
      <rPr>
        <sz val="10.5"/>
        <color rgb="FF000000"/>
        <rFont val="細明體"/>
        <family val="3"/>
        <charset val="136"/>
      </rPr>
      <t>&gt;需要更新韌體&lt;/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</si>
  <si>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"Card_50_cont"</t>
    </r>
    <r>
      <rPr>
        <sz val="10.5"/>
        <color rgb="FF000000"/>
        <rFont val="細明體"/>
        <family val="3"/>
        <charset val="136"/>
      </rPr>
      <t>&gt;請先將鎖具的韌體更新至最新版本，接著您就可以繼續新增卡片.&lt;/</t>
    </r>
    <r>
      <rPr>
        <b/>
        <sz val="10.5"/>
        <color rgb="FF000080"/>
        <rFont val="細明體"/>
        <family val="3"/>
        <charset val="136"/>
      </rPr>
      <t>string</t>
    </r>
    <r>
      <rPr>
        <sz val="10.5"/>
        <color rgb="FF000000"/>
        <rFont val="細明體"/>
        <family val="3"/>
        <charset val="136"/>
      </rPr>
      <t>&gt;</t>
    </r>
  </si>
  <si>
    <r>
      <t xml:space="preserve">    </t>
    </r>
    <r>
      <rPr>
        <sz val="10.5"/>
        <color rgb="FF000000"/>
        <rFont val="細明體"/>
        <family val="3"/>
        <charset val="136"/>
      </rPr>
      <t>&lt;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"ShowLock_title"</t>
    </r>
    <r>
      <rPr>
        <sz val="10.5"/>
        <color rgb="FF000000"/>
        <rFont val="細明體"/>
        <family val="3"/>
        <charset val="136"/>
      </rPr>
      <t>&gt;上鎖中......&lt;/</t>
    </r>
    <r>
      <rPr>
        <b/>
        <sz val="10.5"/>
        <color rgb="FF000080"/>
        <rFont val="細明體"/>
        <family val="3"/>
        <charset val="136"/>
      </rPr>
      <t>string</t>
    </r>
    <r>
      <rPr>
        <sz val="10.5"/>
        <color rgb="FF000000"/>
        <rFont val="細明體"/>
        <family val="3"/>
        <charset val="136"/>
      </rPr>
      <t>&gt;</t>
    </r>
  </si>
  <si>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"UI_fw_update_title"</t>
    </r>
    <r>
      <rPr>
        <sz val="10.5"/>
        <color rgb="FF000000"/>
        <rFont val="細明體"/>
        <family val="3"/>
        <charset val="136"/>
      </rPr>
      <t>&gt;Firmware Update&lt;/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</si>
  <si>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"Tran_log_AccessDenial"</t>
    </r>
    <r>
      <rPr>
        <sz val="10.5"/>
        <color rgb="FF000000"/>
        <rFont val="細明體"/>
        <family val="3"/>
        <charset val="136"/>
      </rPr>
      <t>&gt;Temporarily Disable&lt;/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</si>
  <si>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"Tran_log_AccessDenial"</t>
    </r>
    <r>
      <rPr>
        <sz val="10.5"/>
        <color rgb="FF000000"/>
        <rFont val="細明體"/>
        <family val="3"/>
        <charset val="136"/>
      </rPr>
      <t>&gt;暫時拒絕進出&lt;/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</si>
  <si>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"retry"</t>
    </r>
    <r>
      <rPr>
        <sz val="10.5"/>
        <color rgb="FF000000"/>
        <rFont val="細明體"/>
        <family val="3"/>
        <charset val="136"/>
      </rPr>
      <t>&gt;重試&lt;/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</si>
  <si>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"retry"</t>
    </r>
    <r>
      <rPr>
        <sz val="10.5"/>
        <color rgb="FF000000"/>
        <rFont val="細明體"/>
        <family val="3"/>
        <charset val="136"/>
      </rPr>
      <t>&gt;Retry&lt;/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</si>
  <si>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"summary_never"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&gt;The client can access from %s to %s&lt;/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</si>
  <si>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"summary_all_time"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&gt;All Time&lt;/</t>
    </r>
    <r>
      <rPr>
        <b/>
        <sz val="10.5"/>
        <color rgb="FF000080"/>
        <rFont val="細明體"/>
        <family val="3"/>
        <charset val="136"/>
      </rPr>
      <t>string</t>
    </r>
    <r>
      <rPr>
        <sz val="10.5"/>
        <color rgb="FF000000"/>
        <rFont val="細明體"/>
        <family val="3"/>
        <charset val="136"/>
      </rPr>
      <t>&gt;</t>
    </r>
    <phoneticPr fontId="6" type="noConversion"/>
  </si>
  <si>
    <t>, with only one access count</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</si>
  <si>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"summary_one_time"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&gt;The client can access with only one access count&lt;/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</si>
  <si>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"client_name_colon"</t>
    </r>
    <r>
      <rPr>
        <sz val="10.5"/>
        <color rgb="FF000000"/>
        <rFont val="細明體"/>
        <family val="3"/>
        <charset val="136"/>
      </rPr>
      <t>&gt;Client Name&lt;/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</si>
  <si>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"client_email_colon"</t>
    </r>
    <r>
      <rPr>
        <sz val="10.5"/>
        <color rgb="FF000000"/>
        <rFont val="細明體"/>
        <family val="3"/>
        <charset val="136"/>
      </rPr>
      <t>&gt;Client Email&lt;/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</si>
  <si>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"admin_name_colon"</t>
    </r>
    <r>
      <rPr>
        <sz val="10.5"/>
        <color rgb="FF000000"/>
        <rFont val="細明體"/>
        <family val="3"/>
        <charset val="136"/>
      </rPr>
      <t>&gt;Admin Name&lt;/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</si>
  <si>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"admin_email_colon"</t>
    </r>
    <r>
      <rPr>
        <sz val="10.5"/>
        <color rgb="FF000000"/>
        <rFont val="細明體"/>
        <family val="3"/>
        <charset val="136"/>
      </rPr>
      <t>&gt;Admin Email&lt;/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</si>
  <si>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"lock_name_colon"</t>
    </r>
    <r>
      <rPr>
        <sz val="10.5"/>
        <color rgb="FF000000"/>
        <rFont val="細明體"/>
        <family val="3"/>
        <charset val="136"/>
      </rPr>
      <t>&gt;Lock Name&lt;/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</si>
  <si>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"access_right_colon"</t>
    </r>
    <r>
      <rPr>
        <sz val="10.5"/>
        <color rgb="FF000000"/>
        <rFont val="細明體"/>
        <family val="3"/>
        <charset val="136"/>
      </rPr>
      <t>&gt;Access Right&lt;/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</si>
  <si>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"details_colon"</t>
    </r>
    <r>
      <rPr>
        <sz val="10.5"/>
        <color rgb="FF000000"/>
        <rFont val="細明體"/>
        <family val="3"/>
        <charset val="136"/>
      </rPr>
      <t>&gt;Details&lt;/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</si>
  <si>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"message_colon"</t>
    </r>
    <r>
      <rPr>
        <sz val="10.5"/>
        <color rgb="FF000000"/>
        <rFont val="細明體"/>
        <family val="3"/>
        <charset val="136"/>
      </rPr>
      <t>&gt;Message&lt;/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</si>
  <si>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"result_colon"</t>
    </r>
    <r>
      <rPr>
        <sz val="10.5"/>
        <color rgb="FF000000"/>
        <rFont val="細明體"/>
        <family val="3"/>
        <charset val="136"/>
      </rPr>
      <t>&gt;Result&lt;/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</si>
  <si>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"time_colon"</t>
    </r>
    <r>
      <rPr>
        <sz val="10.5"/>
        <color rgb="FF000000"/>
        <rFont val="細明體"/>
        <family val="3"/>
        <charset val="136"/>
      </rPr>
      <t>&gt;Time&lt;/</t>
    </r>
    <r>
      <rPr>
        <b/>
        <sz val="10.5"/>
        <color rgb="FF000080"/>
        <rFont val="細明體"/>
        <family val="3"/>
        <charset val="136"/>
      </rPr>
      <t>string</t>
    </r>
    <r>
      <rPr>
        <sz val="10.5"/>
        <color rgb="FF000000"/>
        <rFont val="細明體"/>
        <family val="3"/>
        <charset val="136"/>
      </rPr>
      <t>&gt;</t>
    </r>
    <phoneticPr fontId="6" type="noConversion"/>
  </si>
  <si>
    <t>Please try again later</t>
    <phoneticPr fontId="6" type="noConversion"/>
  </si>
  <si>
    <t>"input_validation_code" = "Please Input Validation Code";</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</si>
  <si>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"input_validation_code"</t>
    </r>
    <r>
      <rPr>
        <sz val="10.5"/>
        <color rgb="FF000000"/>
        <rFont val="細明體"/>
        <family val="3"/>
        <charset val="136"/>
      </rPr>
      <t>&gt;Please Input Validation Code&lt;/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</si>
  <si>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"validation_code_sent"</t>
    </r>
    <r>
      <rPr>
        <sz val="10.5"/>
        <color rgb="FF000000"/>
        <rFont val="細明體"/>
        <family val="3"/>
        <charset val="136"/>
      </rPr>
      <t>&gt;The validation code has been sent to your email box.&lt;/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</si>
  <si>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"resend_code"</t>
    </r>
    <r>
      <rPr>
        <sz val="10.5"/>
        <color rgb="FF000000"/>
        <rFont val="細明體"/>
        <family val="3"/>
        <charset val="136"/>
      </rPr>
      <t>&gt;Resend&lt;/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</si>
  <si>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"from_known_clients"</t>
    </r>
    <r>
      <rPr>
        <sz val="10.5"/>
        <color rgb="FF000000"/>
        <rFont val="細明體"/>
        <family val="3"/>
        <charset val="136"/>
      </rPr>
      <t>&gt;Choose Known Client&lt;/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</si>
  <si>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"to_email"</t>
    </r>
    <r>
      <rPr>
        <sz val="10.5"/>
        <color rgb="FF000000"/>
        <rFont val="細明體"/>
        <family val="3"/>
        <charset val="136"/>
      </rPr>
      <t>&gt;Client Email&lt;/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</si>
  <si>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"UI_delete_guest_cont"</t>
    </r>
    <r>
      <rPr>
        <sz val="10.5"/>
        <color rgb="FF000000"/>
        <rFont val="細明體"/>
        <family val="3"/>
        <charset val="136"/>
      </rPr>
      <t>&gt;Are you sure?&lt;/</t>
    </r>
    <r>
      <rPr>
        <b/>
        <sz val="10.5"/>
        <color rgb="FF000080"/>
        <rFont val="細明體"/>
        <family val="3"/>
        <charset val="136"/>
      </rPr>
      <t>string</t>
    </r>
    <r>
      <rPr>
        <sz val="10.5"/>
        <color rgb="FF000000"/>
        <rFont val="細明體"/>
        <family val="3"/>
        <charset val="136"/>
      </rPr>
      <t>&gt;</t>
    </r>
    <phoneticPr fontId="6" type="noConversion"/>
  </si>
  <si>
    <t>"unknown_error" = "Unknown error";</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</si>
  <si>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"data_writing_failed"</t>
    </r>
    <r>
      <rPr>
        <sz val="10.5"/>
        <color rgb="FF000000"/>
        <rFont val="細明體"/>
        <family val="3"/>
        <charset val="136"/>
      </rPr>
      <t>&gt;Unknown error&lt;/</t>
    </r>
    <r>
      <rPr>
        <b/>
        <sz val="10.5"/>
        <color rgb="FF000080"/>
        <rFont val="細明體"/>
        <family val="3"/>
        <charset val="136"/>
      </rPr>
      <t>string</t>
    </r>
    <r>
      <rPr>
        <sz val="10.5"/>
        <color rgb="FF000000"/>
        <rFont val="細明體"/>
        <family val="3"/>
        <charset val="136"/>
      </rPr>
      <t>&gt;</t>
    </r>
    <phoneticPr fontId="6" type="noConversion"/>
  </si>
  <si>
    <r>
      <t xml:space="preserve">\n\nLimitation of Liability </t>
    </r>
    <r>
      <rPr>
        <sz val="10.5"/>
        <color rgb="FF000000"/>
        <rFont val="新細明體"/>
        <family val="1"/>
        <charset val="136"/>
        <scheme val="minor"/>
      </rPr>
      <t>—</t>
    </r>
    <r>
      <rPr>
        <sz val="10.5"/>
        <color rgb="FF000000"/>
        <rFont val="Calibri"/>
        <family val="2"/>
      </rPr>
      <t xml:space="preserve"> PKinno Inc. shall not be liable for any lost data, lost profits</t>
    </r>
  </si>
  <si>
    <r>
      <t>possibility of such losses or damages. &lt;/</t>
    </r>
    <r>
      <rPr>
        <b/>
        <sz val="10.5"/>
        <color rgb="FF000080"/>
        <rFont val="Calibri"/>
        <family val="2"/>
      </rPr>
      <t>string</t>
    </r>
    <r>
      <rPr>
        <sz val="10.5"/>
        <color rgb="FF000000"/>
        <rFont val="Calibri"/>
        <family val="2"/>
      </rPr>
      <t>&gt;</t>
    </r>
  </si>
  <si>
    <r>
      <t xml:space="preserve">        &lt;</t>
    </r>
    <r>
      <rPr>
        <b/>
        <sz val="10.5"/>
        <color rgb="FF000080"/>
        <rFont val="Calibri"/>
        <family val="2"/>
      </rPr>
      <t xml:space="preserve">string </t>
    </r>
    <r>
      <rPr>
        <b/>
        <sz val="10.5"/>
        <color rgb="FF0000FF"/>
        <rFont val="Calibri"/>
        <family val="2"/>
      </rPr>
      <t>name=</t>
    </r>
    <r>
      <rPr>
        <b/>
        <sz val="10.5"/>
        <color rgb="FF008000"/>
        <rFont val="Calibri"/>
        <family val="2"/>
      </rPr>
      <t>"legal_info_text"</t>
    </r>
    <r>
      <rPr>
        <sz val="10.5"/>
        <color rgb="FF000000"/>
        <rFont val="Calibri"/>
        <family val="2"/>
      </rPr>
      <t>&gt;Copyright 2013 PKinno Inc.. All rights reserved.</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</si>
  <si>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"end"</t>
    </r>
    <r>
      <rPr>
        <sz val="10.5"/>
        <color rgb="FF000000"/>
        <rFont val="細明體"/>
        <family val="3"/>
        <charset val="136"/>
      </rPr>
      <t>&gt;End&lt;/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</si>
  <si>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"all_day"</t>
    </r>
    <r>
      <rPr>
        <sz val="10.5"/>
        <color rgb="FF000000"/>
        <rFont val="細明體"/>
        <family val="3"/>
        <charset val="136"/>
      </rPr>
      <t>&gt;All Day&lt;/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</si>
  <si>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"client_become_ghost"</t>
    </r>
    <r>
      <rPr>
        <sz val="10.5"/>
        <color rgb="FF000000"/>
        <rFont val="細明體"/>
        <family val="3"/>
        <charset val="136"/>
      </rPr>
      <t>&gt;客戶帳號重複註冊&lt;/</t>
    </r>
    <r>
      <rPr>
        <b/>
        <sz val="10.5"/>
        <color rgb="FF000080"/>
        <rFont val="細明體"/>
        <family val="3"/>
        <charset val="136"/>
      </rPr>
      <t>string</t>
    </r>
    <r>
      <rPr>
        <sz val="10.5"/>
        <color rgb="FF000000"/>
        <rFont val="細明體"/>
        <family val="3"/>
        <charset val="136"/>
      </rPr>
      <t>&gt;</t>
    </r>
    <phoneticPr fontId="6" type="noConversion"/>
  </si>
  <si>
    <t>"ghost_title" = "Account Disabled";</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</si>
  <si>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"client_become_ghost"</t>
    </r>
    <r>
      <rPr>
        <sz val="10.5"/>
        <color rgb="FF000000"/>
        <rFont val="細明體"/>
        <family val="3"/>
        <charset val="136"/>
      </rPr>
      <t>&gt;Account Disabled&lt;/</t>
    </r>
    <r>
      <rPr>
        <b/>
        <sz val="10.5"/>
        <color rgb="FF000080"/>
        <rFont val="細明體"/>
        <family val="3"/>
        <charset val="136"/>
      </rPr>
      <t>string</t>
    </r>
    <r>
      <rPr>
        <sz val="10.5"/>
        <color rgb="FF000000"/>
        <rFont val="細明體"/>
        <family val="3"/>
        <charset val="136"/>
      </rPr>
      <t>&gt;</t>
    </r>
    <phoneticPr fontId="6" type="noConversion"/>
  </si>
  <si>
    <t>"event_expired_details" = "This notification is expired";</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</si>
  <si>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"abort_action_content"</t>
    </r>
    <r>
      <rPr>
        <sz val="10.5"/>
        <color rgb="FF000000"/>
        <rFont val="細明體"/>
        <family val="3"/>
        <charset val="136"/>
      </rPr>
      <t>&gt;This notification is expired&lt;/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</si>
  <si>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"abort_action"</t>
    </r>
    <r>
      <rPr>
        <sz val="10.5"/>
        <color rgb="FF000000"/>
        <rFont val="細明體"/>
        <family val="3"/>
        <charset val="136"/>
      </rPr>
      <t>&gt;Expired&lt;/</t>
    </r>
    <r>
      <rPr>
        <b/>
        <sz val="10.5"/>
        <color rgb="FF000080"/>
        <rFont val="細明體"/>
        <family val="3"/>
        <charset val="136"/>
      </rPr>
      <t>string</t>
    </r>
    <r>
      <rPr>
        <sz val="10.5"/>
        <color rgb="FF000000"/>
        <rFont val="細明體"/>
        <family val="3"/>
        <charset val="136"/>
      </rPr>
      <t>&gt;</t>
    </r>
    <phoneticPr fontId="6" type="noConversion"/>
  </si>
  <si>
    <t>"lock_paired_by_xxx" = "Lock is paired by others (%@)";</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</si>
  <si>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"lock_reclaimed_by_others_content"</t>
    </r>
    <r>
      <rPr>
        <sz val="10.5"/>
        <color rgb="FF000000"/>
        <rFont val="細明體"/>
        <family val="3"/>
        <charset val="136"/>
      </rPr>
      <t>&gt;Lock is paired by others&lt;/</t>
    </r>
    <r>
      <rPr>
        <b/>
        <sz val="10.5"/>
        <color rgb="FF000080"/>
        <rFont val="細明體"/>
        <family val="3"/>
        <charset val="136"/>
      </rPr>
      <t>string</t>
    </r>
    <r>
      <rPr>
        <sz val="10.5"/>
        <color rgb="FF000000"/>
        <rFont val="細明體"/>
        <family val="3"/>
        <charset val="136"/>
      </rPr>
      <t>&gt;</t>
    </r>
    <phoneticPr fontId="6" type="noConversion"/>
  </si>
  <si>
    <t>"client_not_registered" = "This client is not registered yet";</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</si>
  <si>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"UI_OTA_NoValid"</t>
    </r>
    <r>
      <rPr>
        <sz val="10.5"/>
        <color rgb="FF000000"/>
        <rFont val="細明體"/>
        <family val="3"/>
        <charset val="136"/>
      </rPr>
      <t>&gt;Not Found&lt;/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</si>
  <si>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"UI_OTA_NoValid_cont"</t>
    </r>
    <r>
      <rPr>
        <sz val="10.5"/>
        <color rgb="FF000000"/>
        <rFont val="細明體"/>
        <family val="3"/>
        <charset val="136"/>
      </rPr>
      <t>&gt;This client is not registered yet&lt;/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</si>
  <si>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"UI_NewAppCheck"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&gt;A newer version%s of App is available; please downlad it and update your App.&lt;/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</si>
  <si>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"UI_OTA_Deleted"</t>
    </r>
    <r>
      <rPr>
        <sz val="10.5"/>
        <color rgb="FF000000"/>
        <rFont val="細明體"/>
        <family val="3"/>
        <charset val="136"/>
      </rPr>
      <t>&gt;Cloud Deleted&lt;/</t>
    </r>
    <r>
      <rPr>
        <b/>
        <sz val="10.5"/>
        <color rgb="FF000080"/>
        <rFont val="細明體"/>
        <family val="3"/>
        <charset val="136"/>
      </rPr>
      <t>string</t>
    </r>
    <r>
      <rPr>
        <sz val="10.5"/>
        <color rgb="FF000000"/>
        <rFont val="細明體"/>
        <family val="3"/>
        <charset val="136"/>
      </rPr>
      <t>&gt;</t>
    </r>
    <phoneticPr fontId="6" type="noConversion"/>
  </si>
  <si>
    <t>//"require_syncing_to_cloud" = "This lock is not synchronized to the cloud yet, please enable your network connection.";</t>
    <phoneticPr fontId="6" type="noConversion"/>
  </si>
  <si>
    <t>"require_syncing_to_lock" = "This lock is not synchronized for a long time, please synchronize first.";</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</si>
  <si>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"UI_NO_TID_cont1"</t>
    </r>
    <r>
      <rPr>
        <sz val="10.5"/>
        <color rgb="FF000000"/>
        <rFont val="細明體"/>
        <family val="3"/>
        <charset val="136"/>
      </rPr>
      <t>&gt;This lock is not synchronized for a long time, please synchronize first.&lt;/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</si>
  <si>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"UI_ObsoleteApp"</t>
    </r>
    <r>
      <rPr>
        <sz val="10.5"/>
        <color rgb="FF000000"/>
        <rFont val="細明體"/>
        <family val="3"/>
        <charset val="136"/>
      </rPr>
      <t>&gt;Please update your App to the latest version&lt;/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</si>
  <si>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"UI_NotClaim_cont"</t>
    </r>
    <r>
      <rPr>
        <sz val="10.5"/>
        <color rgb="FF000000"/>
        <rFont val="細明體"/>
        <family val="3"/>
        <charset val="136"/>
      </rPr>
      <t>&gt;This lock is not synchronized to the cloud yet, please enable your network connection.&lt;/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</si>
  <si>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"UI_Type_Tech"</t>
    </r>
    <r>
      <rPr>
        <sz val="10.5"/>
        <color rgb="FF000000"/>
        <rFont val="細明體"/>
        <family val="3"/>
        <charset val="136"/>
      </rPr>
      <t>&gt;Code (Technician)&lt;/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</si>
  <si>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"UI_OTA_access_1"</t>
    </r>
    <r>
      <rPr>
        <sz val="10.5"/>
        <color rgb="FF000000"/>
        <rFont val="細明體"/>
        <family val="3"/>
        <charset val="136"/>
      </rPr>
      <t>&gt;Choose Lock&lt;/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</si>
  <si>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"UI_OTA_access_2"</t>
    </r>
    <r>
      <rPr>
        <sz val="10.5"/>
        <color rgb="FF000000"/>
        <rFont val="細明體"/>
        <family val="3"/>
        <charset val="136"/>
      </rPr>
      <t>&gt;Access Right&lt;/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</si>
  <si>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"UI_OTA_SetMsg"</t>
    </r>
    <r>
      <rPr>
        <sz val="10.5"/>
        <color rgb="FF000000"/>
        <rFont val="細明體"/>
        <family val="3"/>
        <charset val="136"/>
      </rPr>
      <t>&gt;Message&lt;/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</si>
  <si>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"error_bluetooth_not_supported"</t>
    </r>
    <r>
      <rPr>
        <sz val="10.5"/>
        <color rgb="FF000000"/>
        <rFont val="細明體"/>
        <family val="3"/>
        <charset val="136"/>
      </rPr>
      <t>&gt;Bluetooth not supported.&lt;/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</si>
  <si>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"ShowPair_cont"</t>
    </r>
    <r>
      <rPr>
        <sz val="10.5"/>
        <color rgb="FF000000"/>
        <rFont val="細明體"/>
        <family val="3"/>
        <charset val="136"/>
      </rPr>
      <t>&gt;Please make the lock enter the setup mode&lt;/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</si>
  <si>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"ShowUnlock_title"</t>
    </r>
    <r>
      <rPr>
        <sz val="10.5"/>
        <color rgb="FF000000"/>
        <rFont val="細明體"/>
        <family val="3"/>
        <charset val="136"/>
      </rPr>
      <t>&gt;Unlocking&lt;/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</si>
  <si>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"AutoUnlock_single"</t>
    </r>
    <r>
      <rPr>
        <sz val="10.5"/>
        <color rgb="FF000000"/>
        <rFont val="細明體"/>
        <family val="3"/>
        <charset val="136"/>
      </rPr>
      <t>&gt;Auto Unlock&lt;/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</si>
  <si>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"IPA_SyncLock"</t>
    </r>
    <r>
      <rPr>
        <sz val="10.5"/>
        <color rgb="FF000000"/>
        <rFont val="細明體"/>
        <family val="3"/>
        <charset val="136"/>
      </rPr>
      <t>&gt;Sync client\'s info&lt;/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</si>
  <si>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"IPA_AddCard_cont1"</t>
    </r>
    <r>
      <rPr>
        <sz val="10.5"/>
        <color rgb="FF000000"/>
        <rFont val="細明體"/>
        <family val="3"/>
        <charset val="136"/>
      </rPr>
      <t>&gt;Use client\'s card to tap the lock&lt;/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</si>
  <si>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"NoClient"</t>
    </r>
    <r>
      <rPr>
        <sz val="10.5"/>
        <color rgb="FF000000"/>
        <rFont val="細明體"/>
        <family val="3"/>
        <charset val="136"/>
      </rPr>
      <t>&gt;\n\nNo Clients&lt;/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</si>
  <si>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"NoLock"</t>
    </r>
    <r>
      <rPr>
        <sz val="10.5"/>
        <color rgb="FF000000"/>
        <rFont val="細明體"/>
        <family val="3"/>
        <charset val="136"/>
      </rPr>
      <t>&gt;\n\nNo Locks or Keys&lt;/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</si>
  <si>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"NoLock_cont"</t>
    </r>
    <r>
      <rPr>
        <sz val="10.5"/>
        <color rgb="FF000000"/>
        <rFont val="細明體"/>
        <family val="3"/>
        <charset val="136"/>
      </rPr>
      <t>&gt;\n\nYou can press the top-right button to add a lock, or get a key from your friends.&lt;/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</si>
  <si>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"menu_NoEvent_cont"</t>
    </r>
    <r>
      <rPr>
        <sz val="10.5"/>
        <color rgb="FF000000"/>
        <rFont val="細明體"/>
        <family val="3"/>
        <charset val="136"/>
      </rPr>
      <t>&gt;\n\nAll important notifications will be put here&lt;/</t>
    </r>
    <r>
      <rPr>
        <b/>
        <sz val="10.5"/>
        <color rgb="FF000080"/>
        <rFont val="細明體"/>
        <family val="3"/>
        <charset val="136"/>
      </rPr>
      <t>string</t>
    </r>
    <r>
      <rPr>
        <sz val="10.5"/>
        <color rgb="FF000000"/>
        <rFont val="細明體"/>
        <family val="3"/>
        <charset val="136"/>
      </rPr>
      <t>&gt;</t>
    </r>
    <phoneticPr fontId="6" type="noConversion"/>
  </si>
  <si>
    <t>No Notifications</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</si>
  <si>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"menu_NoEvent"</t>
    </r>
    <r>
      <rPr>
        <sz val="10.5"/>
        <color rgb="FF000000"/>
        <rFont val="細明體"/>
        <family val="3"/>
        <charset val="136"/>
      </rPr>
      <t>&gt;\n\nNo Notifications&lt;/</t>
    </r>
    <r>
      <rPr>
        <b/>
        <sz val="10.5"/>
        <color rgb="FF000080"/>
        <rFont val="細明體"/>
        <family val="3"/>
        <charset val="136"/>
      </rPr>
      <t>string</t>
    </r>
    <r>
      <rPr>
        <sz val="10.5"/>
        <color rgb="FF000000"/>
        <rFont val="細明體"/>
        <family val="3"/>
        <charset val="136"/>
      </rPr>
      <t>&gt;</t>
    </r>
    <phoneticPr fontId="6" type="noConversion"/>
  </si>
  <si>
    <t>"update_app_details" = "Please update your App to the latest version";</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</si>
  <si>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"Tran_log_FW_upgrade"</t>
    </r>
    <r>
      <rPr>
        <sz val="10.5"/>
        <color rgb="FF000000"/>
        <rFont val="細明體"/>
        <family val="3"/>
        <charset val="136"/>
      </rPr>
      <t>&gt;Firmware Update&lt;/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</si>
  <si>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"ClientChoose_title"</t>
    </r>
    <r>
      <rPr>
        <sz val="10.5"/>
        <color rgb="FF000000"/>
        <rFont val="細明體"/>
        <family val="3"/>
        <charset val="136"/>
      </rPr>
      <t>&gt;Choose a client type&lt;/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</si>
  <si>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"IPA_ClientNM"</t>
    </r>
    <r>
      <rPr>
        <sz val="10.5"/>
        <color rgb="FF000000"/>
        <rFont val="細明體"/>
        <family val="3"/>
        <charset val="136"/>
      </rPr>
      <t>&gt;Client Name&lt;/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</si>
  <si>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"Msg_FieldWrong_General_cont"</t>
    </r>
    <r>
      <rPr>
        <sz val="10.5"/>
        <color rgb="FF000000"/>
        <rFont val="細明體"/>
        <family val="3"/>
        <charset val="136"/>
      </rPr>
      <t>&gt;Empty field is not allowed.&lt;/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</si>
  <si>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"IPA_NoMatchCode_title"</t>
    </r>
    <r>
      <rPr>
        <sz val="10.5"/>
        <color rgb="FF000000"/>
        <rFont val="細明體"/>
        <family val="3"/>
        <charset val="136"/>
      </rPr>
      <t>&gt;Code Not Match&lt;/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</si>
  <si>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"IPA_NoMatchCode_cont"</t>
    </r>
    <r>
      <rPr>
        <sz val="10.5"/>
        <color rgb="FF000000"/>
        <rFont val="細明體"/>
        <family val="3"/>
        <charset val="136"/>
      </rPr>
      <t>&gt;The two codes are not match&lt;/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</si>
  <si>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"IPA_CodeScope_cont"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&gt;The code should only contain digit %s&lt;/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</si>
  <si>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"IPA_ConfirmCode"</t>
    </r>
    <r>
      <rPr>
        <sz val="10.5"/>
        <color rgb="FF000000"/>
        <rFont val="細明體"/>
        <family val="3"/>
        <charset val="136"/>
      </rPr>
      <t>&gt;Code (Confirm)&lt;/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</si>
  <si>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"Wifi_Fail_title"</t>
    </r>
    <r>
      <rPr>
        <sz val="10.5"/>
        <color rgb="FF000000"/>
        <rFont val="細明體"/>
        <family val="3"/>
        <charset val="136"/>
      </rPr>
      <t>&gt;Failed&lt;/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</si>
  <si>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"IPA_DuplicateCode_title"</t>
    </r>
    <r>
      <rPr>
        <sz val="10.5"/>
        <color rgb="FF000000"/>
        <rFont val="細明體"/>
        <family val="3"/>
        <charset val="136"/>
      </rPr>
      <t>&gt;Failed&lt;/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</si>
  <si>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"IPA_DuplicateCode_cont1"</t>
    </r>
    <r>
      <rPr>
        <sz val="10.5"/>
        <color rgb="FF000000"/>
        <rFont val="細明體"/>
        <family val="3"/>
        <charset val="136"/>
      </rPr>
      <t>&gt;The client\'s code is the same as another one.&lt;/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</si>
  <si>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"IPA_CodeFail_title"</t>
    </r>
    <r>
      <rPr>
        <sz val="10.5"/>
        <color rgb="FF000000"/>
        <rFont val="細明體"/>
        <family val="3"/>
        <charset val="136"/>
      </rPr>
      <t>&gt;Failed&lt;/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</si>
  <si>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"Msg_FieldWrong_title"</t>
    </r>
    <r>
      <rPr>
        <sz val="10.5"/>
        <color rgb="FF000000"/>
        <rFont val="細明體"/>
        <family val="3"/>
        <charset val="136"/>
      </rPr>
      <t>&gt;Incomplete Fields&lt;/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</si>
  <si>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"Msg_PasswordLength_title"</t>
    </r>
    <r>
      <rPr>
        <sz val="10.5"/>
        <color rgb="FF000000"/>
        <rFont val="細明體"/>
        <family val="3"/>
        <charset val="136"/>
      </rPr>
      <t>&gt;Invalid Length&lt;/</t>
    </r>
    <r>
      <rPr>
        <b/>
        <sz val="10.5"/>
        <color rgb="FF000080"/>
        <rFont val="細明體"/>
        <family val="3"/>
        <charset val="136"/>
      </rPr>
      <t>string</t>
    </r>
    <r>
      <rPr>
        <sz val="10.5"/>
        <color rgb="FF000000"/>
        <rFont val="細明體"/>
        <family val="3"/>
        <charset val="136"/>
      </rPr>
      <t>&gt;</t>
    </r>
    <phoneticPr fontId="6" type="noConversion"/>
  </si>
  <si>
    <r>
      <t xml:space="preserve">    </t>
    </r>
    <r>
      <rPr>
        <sz val="10.5"/>
        <color rgb="FF000000"/>
        <rFont val="細明體"/>
        <family val="3"/>
        <charset val="136"/>
      </rPr>
      <t>&lt;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"IPA_EdtCode"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&gt;Code digit: %s, Code length: %s&lt;/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</si>
  <si>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"IPA_CodeLength_cont"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&gt;The cdoe length should be %s&lt;/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</si>
  <si>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"IPA_CodeLength_title"</t>
    </r>
    <r>
      <rPr>
        <sz val="10.5"/>
        <color rgb="FF000000"/>
        <rFont val="細明體"/>
        <family val="3"/>
        <charset val="136"/>
      </rPr>
      <t>&gt;Invalid Length&lt;/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</si>
  <si>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"Msg_PasswordLength_cont"</t>
    </r>
    <r>
      <rPr>
        <sz val="10.5"/>
        <color rgb="FF000000"/>
        <rFont val="細明體"/>
        <family val="3"/>
        <charset val="136"/>
      </rPr>
      <t>&gt;The password length should be %s&lt;/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</si>
  <si>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"UI_NoClaimLock_cont"</t>
    </r>
    <r>
      <rPr>
        <sz val="10.5"/>
        <color rgb="FF000000"/>
        <rFont val="細明體"/>
        <family val="3"/>
        <charset val="136"/>
      </rPr>
      <t>&gt;This lock has not yet connected to the cloud, please check your internet connection and try again.&lt;/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</si>
  <si>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"SyncWifi_cont"</t>
    </r>
    <r>
      <rPr>
        <sz val="10.5"/>
        <color rgb="FF000000"/>
        <rFont val="細明體"/>
        <family val="3"/>
        <charset val="136"/>
      </rPr>
      <t>&gt;Sync Wi-Fi parameters...\n Progress: 0%&lt;/</t>
    </r>
    <r>
      <rPr>
        <b/>
        <sz val="10.5"/>
        <color rgb="FF000080"/>
        <rFont val="細明體"/>
        <family val="3"/>
        <charset val="136"/>
      </rPr>
      <t>string</t>
    </r>
    <r>
      <rPr>
        <sz val="10.5"/>
        <color rgb="FF000000"/>
        <rFont val="細明體"/>
        <family val="3"/>
        <charset val="136"/>
      </rPr>
      <t>&gt;</t>
    </r>
    <phoneticPr fontId="6" type="noConversion"/>
  </si>
  <si>
    <t>"how_it_works_for_trigger_by_location" = "Auto unlocking will be triggered after you are away for a certain range and return again.";</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</si>
  <si>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"AutoUnlock_GPS_cont"</t>
    </r>
    <r>
      <rPr>
        <sz val="10.5"/>
        <color rgb="FF000000"/>
        <rFont val="細明體"/>
        <family val="3"/>
        <charset val="136"/>
      </rPr>
      <t>&gt;Auto unlocking will be triggered after you are away for a certain range and return again.&lt;/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</si>
  <si>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"AutoUnlock_GPS_cont2"</t>
    </r>
    <r>
      <rPr>
        <sz val="10.5"/>
        <color rgb="FF000000"/>
        <rFont val="細明體"/>
        <family val="3"/>
        <charset val="136"/>
      </rPr>
      <t>&gt;Some smart devices are not compatible with this feature. If you find the app doesn\'t work properly after turning on this feature, please turn it off.&lt;/</t>
    </r>
    <r>
      <rPr>
        <b/>
        <sz val="10.5"/>
        <color rgb="FF000080"/>
        <rFont val="細明體"/>
        <family val="3"/>
        <charset val="136"/>
      </rPr>
      <t>string</t>
    </r>
    <r>
      <rPr>
        <sz val="10.5"/>
        <color rgb="FF000000"/>
        <rFont val="細明體"/>
        <family val="3"/>
        <charset val="136"/>
      </rPr>
      <t>&gt;</t>
    </r>
    <phoneticPr fontId="6" type="noConversion"/>
  </si>
  <si>
    <t>"how_it_works_for_trigger_by_touching" = "Enabling this feature may unlock the door if the face of the lock is touched and the phone is within the range of the Bluetooth setting even if the phone is inside the door.";</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</si>
  <si>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"AutoUnlockWarning"</t>
    </r>
    <r>
      <rPr>
        <sz val="10.5"/>
        <color rgb="FF000000"/>
        <rFont val="細明體"/>
        <family val="3"/>
        <charset val="136"/>
      </rPr>
      <t>&gt;Enabling this feature may unlock the door if the face of the lock is touched and the phone is within the range of the Bluetooth setting even if the phone is inside the door.&lt;/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</si>
  <si>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"DenounceLock"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&gt;You are denounced (%s)&lt;/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</si>
  <si>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"xxx_has_access_denied_event"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&gt;%s has an access denied event&lt;/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</si>
  <si>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"xxx_has_denied_xxx"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&gt;%s has denied %s temporarily&lt;/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</si>
  <si>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"remote_unlocking_on_xxx"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&gt;Remote unlocking %s&lt;/</t>
    </r>
    <r>
      <rPr>
        <b/>
        <sz val="10.5"/>
        <color rgb="FF000080"/>
        <rFont val="細明體"/>
        <family val="3"/>
        <charset val="136"/>
      </rPr>
      <t>string</t>
    </r>
    <r>
      <rPr>
        <sz val="10.5"/>
        <color rgb="FF000000"/>
        <rFont val="細明體"/>
        <family val="3"/>
        <charset val="136"/>
      </rPr>
      <t>&gt;</t>
    </r>
    <phoneticPr fontId="6" type="noConversion"/>
  </si>
  <si>
    <t>The client's code is the same as another one</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</si>
  <si>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"AddPasswordDuplicate"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&gt;The client\'s code is the same as another one&lt;/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</si>
  <si>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"AddPasswordUnsopportedLength"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&gt;The client\'s code length is incorrect&lt;/</t>
    </r>
    <r>
      <rPr>
        <b/>
        <sz val="10.5"/>
        <color rgb="FF000080"/>
        <rFont val="細明體"/>
        <family val="3"/>
        <charset val="136"/>
      </rPr>
      <t>string</t>
    </r>
    <r>
      <rPr>
        <sz val="10.5"/>
        <color rgb="FF000000"/>
        <rFont val="細明體"/>
        <family val="3"/>
        <charset val="136"/>
      </rPr>
      <t>&gt;</t>
    </r>
    <phoneticPr fontId="6" type="noConversion"/>
  </si>
  <si>
    <t>"code_length_incorrect" = "The client's code length is incorrect";</t>
    <phoneticPr fontId="6" type="noConversion"/>
  </si>
  <si>
    <t>"xxx_cant_add_to_lock_xxx" = "%@ can't be added to this lock. %@";</t>
    <phoneticPr fontId="6" type="noConversion"/>
  </si>
  <si>
    <r>
      <t xml:space="preserve">    </t>
    </r>
    <r>
      <rPr>
        <sz val="10.5"/>
        <color rgb="FF000000"/>
        <rFont val="細明體"/>
        <family val="3"/>
        <charset val="136"/>
      </rPr>
      <t>&lt;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"WifiAddPasswordFail"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&gt;%s can\'t be added to this lock. %s&lt;/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</si>
  <si>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"AddPasswordFIDCollision"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&gt;The client\'s ID is same as another one&lt;/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</si>
  <si>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"forgot_password"</t>
    </r>
    <r>
      <rPr>
        <sz val="10.5"/>
        <color rgb="FF000000"/>
        <rFont val="細明體"/>
        <family val="3"/>
        <charset val="136"/>
      </rPr>
      <t>&gt;Forgot Password&lt;/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</si>
  <si>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"EnablePass"</t>
    </r>
    <r>
      <rPr>
        <sz val="10.5"/>
        <color rgb="FF000000"/>
        <rFont val="細明體"/>
        <family val="3"/>
        <charset val="136"/>
      </rPr>
      <t>&gt;Enable Password&lt;/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</si>
  <si>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"BackCloud"</t>
    </r>
    <r>
      <rPr>
        <sz val="10.5"/>
        <color rgb="FF000000"/>
        <rFont val="細明體"/>
        <family val="3"/>
        <charset val="136"/>
      </rPr>
      <t>&gt;Backup on Cloud&lt;/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</si>
  <si>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"register_next"</t>
    </r>
    <r>
      <rPr>
        <sz val="10.5"/>
        <color rgb="FF000000"/>
        <rFont val="細明體"/>
        <family val="3"/>
        <charset val="136"/>
      </rPr>
      <t>&gt;Next&lt;/</t>
    </r>
    <r>
      <rPr>
        <b/>
        <sz val="10.5"/>
        <color rgb="FF000080"/>
        <rFont val="細明體"/>
        <family val="3"/>
        <charset val="136"/>
      </rPr>
      <t>string</t>
    </r>
    <r>
      <rPr>
        <sz val="10.5"/>
        <color rgb="FF000000"/>
        <rFont val="細明體"/>
        <family val="3"/>
        <charset val="136"/>
      </rPr>
      <t>&gt;</t>
    </r>
    <phoneticPr fontId="6" type="noConversion"/>
  </si>
  <si>
    <t>"please_try_again" = "Please try again later";</t>
    <phoneticPr fontId="6" type="noConversion"/>
  </si>
  <si>
    <t>//"validation_incorrect" = "The validation code is incorrect";</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</si>
  <si>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"logout_alarm_title"</t>
    </r>
    <r>
      <rPr>
        <sz val="10.5"/>
        <color rgb="FF000000"/>
        <rFont val="細明體"/>
        <family val="3"/>
        <charset val="136"/>
      </rPr>
      <t>&gt;Sign Out&lt;/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</si>
  <si>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"logout_alarm_cont"</t>
    </r>
    <r>
      <rPr>
        <sz val="10.5"/>
        <color rgb="FF000000"/>
        <rFont val="細明體"/>
        <family val="3"/>
        <charset val="136"/>
      </rPr>
      <t>&gt;Are you sure you want to sign out?&lt;/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</si>
  <si>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"Warm_SetupWifi_title"</t>
    </r>
    <r>
      <rPr>
        <sz val="10.5"/>
        <color rgb="FF000000"/>
        <rFont val="細明體"/>
        <family val="3"/>
        <charset val="136"/>
      </rPr>
      <t>&gt;Already Setup&lt;/</t>
    </r>
    <r>
      <rPr>
        <b/>
        <sz val="10.5"/>
        <color rgb="FF000080"/>
        <rFont val="細明體"/>
        <family val="3"/>
        <charset val="136"/>
      </rPr>
      <t>string</t>
    </r>
    <r>
      <rPr>
        <sz val="10.5"/>
        <color rgb="FF000000"/>
        <rFont val="細明體"/>
        <family val="3"/>
        <charset val="136"/>
      </rPr>
      <t>&gt;</t>
    </r>
    <phoneticPr fontId="6" type="noConversion"/>
  </si>
  <si>
    <t>"wifi_already_setup" = "The Gateway has already been setup, are you sure you want to setup again?";</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</si>
  <si>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"Warm_SetupWifi_cont"</t>
    </r>
    <r>
      <rPr>
        <sz val="10.5"/>
        <color rgb="FF000000"/>
        <rFont val="細明體"/>
        <family val="3"/>
        <charset val="136"/>
      </rPr>
      <t>&gt;The Gateway has already been setup, are you sure you want to setup again?&lt;/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</si>
  <si>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"changeNetCode_title"</t>
    </r>
    <r>
      <rPr>
        <sz val="10.5"/>
        <color rgb="FF000000"/>
        <rFont val="細明體"/>
        <family val="3"/>
        <charset val="136"/>
      </rPr>
      <t>&gt;Netcode Mode&lt;/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</si>
  <si>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"changeNetCode_cont"</t>
    </r>
    <r>
      <rPr>
        <sz val="10.5"/>
        <color rgb="FF000000"/>
        <rFont val="細明體"/>
        <family val="3"/>
        <charset val="136"/>
      </rPr>
      <t>&gt;Once the Netcode mode is changed, all the existing Netcode are expired, are you sure to continue?&lt;/</t>
    </r>
    <r>
      <rPr>
        <b/>
        <sz val="10.5"/>
        <color rgb="FF000080"/>
        <rFont val="細明體"/>
        <family val="3"/>
        <charset val="136"/>
      </rPr>
      <t>string</t>
    </r>
    <r>
      <rPr>
        <sz val="10.5"/>
        <color rgb="FF000000"/>
        <rFont val="細明體"/>
        <family val="3"/>
        <charset val="136"/>
      </rPr>
      <t>&gt;</t>
    </r>
    <phoneticPr fontId="6" type="noConversion"/>
  </si>
  <si>
    <t>"require_syncing_for_xxx" = "The \"%@\" settings of the lock is changed, please synchronize with the lock before adding more clients";</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</si>
  <si>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"SyncNetCode_cont"</t>
    </r>
    <r>
      <rPr>
        <sz val="10.5"/>
        <color rgb="FF000000"/>
        <rFont val="細明體"/>
        <family val="3"/>
        <charset val="136"/>
      </rPr>
      <t>&gt;The Netcode settings of the lock is changed, please synchronize with the lock before adding more clients&lt;/</t>
    </r>
    <r>
      <rPr>
        <b/>
        <sz val="10.5"/>
        <color rgb="FF000080"/>
        <rFont val="細明體"/>
        <family val="3"/>
        <charset val="136"/>
      </rPr>
      <t>string</t>
    </r>
    <r>
      <rPr>
        <sz val="10.5"/>
        <color rgb="FF000000"/>
        <rFont val="細明體"/>
        <family val="3"/>
        <charset val="136"/>
      </rPr>
      <t>&gt;</t>
    </r>
    <phoneticPr fontId="6" type="noConversion"/>
  </si>
  <si>
    <t>"validation_expired" = "The validation code is expired";</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</si>
  <si>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"ValidateCode_Expired_cont"</t>
    </r>
    <r>
      <rPr>
        <sz val="10.5"/>
        <color rgb="FF000000"/>
        <rFont val="細明體"/>
        <family val="3"/>
        <charset val="136"/>
      </rPr>
      <t>&gt;The validation code is expired&lt;/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</si>
  <si>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"param_group1_title"</t>
    </r>
    <r>
      <rPr>
        <sz val="10.5"/>
        <color rgb="FF000000"/>
        <rFont val="細明體"/>
        <family val="3"/>
        <charset val="136"/>
      </rPr>
      <t>&gt;Feature Selection&lt;/</t>
    </r>
    <r>
      <rPr>
        <b/>
        <sz val="10.5"/>
        <color rgb="FF000080"/>
        <rFont val="細明體"/>
        <family val="3"/>
        <charset val="136"/>
      </rPr>
      <t>string</t>
    </r>
    <r>
      <rPr>
        <sz val="10.5"/>
        <color rgb="FF000000"/>
        <rFont val="細明體"/>
        <family val="3"/>
        <charset val="136"/>
      </rPr>
      <t>&gt;</t>
    </r>
    <phoneticPr fontId="6" type="noConversion"/>
  </si>
  <si>
    <t>"updating_firmware_details" = "The firmware is transferred to the lock and it will take a few minutes for the lock to update to the latest version. Please wait...";</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</si>
  <si>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"FW_Update_OK_cont"</t>
    </r>
    <r>
      <rPr>
        <sz val="10.5"/>
        <color rgb="FF000000"/>
        <rFont val="細明體"/>
        <family val="3"/>
        <charset val="136"/>
      </rPr>
      <t>&gt;The firmware is transferred to the lock and it will take a few minutes for the lock to update to the latest version. Please wait...&lt;/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</si>
  <si>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"param_group2_title"</t>
    </r>
    <r>
      <rPr>
        <sz val="10.5"/>
        <color rgb="FF000000"/>
        <rFont val="細明體"/>
        <family val="3"/>
        <charset val="136"/>
      </rPr>
      <t>&gt;Day Lock Out&lt;/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</si>
  <si>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"code_free_RestoreAll"</t>
    </r>
    <r>
      <rPr>
        <sz val="10.5"/>
        <color rgb="FF000000"/>
        <rFont val="細明體"/>
        <family val="3"/>
        <charset val="136"/>
      </rPr>
      <t>&gt;Restore All Clients&lt;/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</si>
  <si>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"code_free_SuspendAll"</t>
    </r>
    <r>
      <rPr>
        <sz val="10.5"/>
        <color rgb="FF000000"/>
        <rFont val="細明體"/>
        <family val="3"/>
        <charset val="136"/>
      </rPr>
      <t>&gt;Suspend All Clients&lt;/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</si>
  <si>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"LockAct_DeleteAll"</t>
    </r>
    <r>
      <rPr>
        <sz val="10.5"/>
        <color rgb="FF000000"/>
        <rFont val="細明體"/>
        <family val="3"/>
        <charset val="136"/>
      </rPr>
      <t>&gt;Delete All Clients&lt;/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</si>
  <si>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"param_code_free"</t>
    </r>
    <r>
      <rPr>
        <sz val="10.5"/>
        <color rgb="FF000000"/>
        <rFont val="細明體"/>
        <family val="3"/>
        <charset val="136"/>
      </rPr>
      <t>&gt;Code-Free Mode&lt;/</t>
    </r>
    <r>
      <rPr>
        <b/>
        <sz val="10.5"/>
        <color rgb="FF000080"/>
        <rFont val="細明體"/>
        <family val="3"/>
        <charset val="136"/>
      </rPr>
      <t>string</t>
    </r>
    <r>
      <rPr>
        <sz val="10.5"/>
        <color rgb="FF000000"/>
        <rFont val="細明體"/>
        <family val="3"/>
        <charset val="136"/>
      </rPr>
      <t>&gt;</t>
    </r>
    <phoneticPr fontId="6" type="noConversion"/>
  </si>
  <si>
    <t>"app_should_stay_in_foreground" = "The App should stay in the foreground for better performance";</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</si>
  <si>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"FW_Update_cont"</t>
    </r>
    <r>
      <rPr>
        <sz val="10.5"/>
        <color rgb="FF000000"/>
        <rFont val="細明體"/>
        <family val="3"/>
        <charset val="136"/>
      </rPr>
      <t>&gt;The App should stay in the foreground for better performance&lt;/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</si>
  <si>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"Change_Master"</t>
    </r>
    <r>
      <rPr>
        <sz val="10.5"/>
        <color rgb="FF000000"/>
        <rFont val="細明體"/>
        <family val="3"/>
        <charset val="136"/>
      </rPr>
      <t>&gt;Change Master Code&lt;/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</si>
  <si>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"LockStatus"</t>
    </r>
    <r>
      <rPr>
        <sz val="10.5"/>
        <color rgb="FF000000"/>
        <rFont val="細明體"/>
        <family val="3"/>
        <charset val="136"/>
      </rPr>
      <t>&gt;Locked/Unlocked Status LED&lt;/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</si>
  <si>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"RelockDelay"</t>
    </r>
    <r>
      <rPr>
        <sz val="10.5"/>
        <color rgb="FF000000"/>
        <rFont val="細明體"/>
        <family val="3"/>
        <charset val="136"/>
      </rPr>
      <t>&gt;Re-lock Delay&lt;/</t>
    </r>
    <r>
      <rPr>
        <b/>
        <sz val="10.5"/>
        <color rgb="FF000080"/>
        <rFont val="細明體"/>
        <family val="3"/>
        <charset val="136"/>
      </rPr>
      <t>string</t>
    </r>
    <r>
      <rPr>
        <sz val="10.5"/>
        <color rgb="FF000000"/>
        <rFont val="細明體"/>
        <family val="3"/>
        <charset val="136"/>
      </rPr>
      <t>&gt;</t>
    </r>
    <phoneticPr fontId="6" type="noConversion"/>
  </si>
  <si>
    <t>"data_format_incorrect" = "Data format incorrect";</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</si>
  <si>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"ParamIlliminate_press"</t>
    </r>
    <r>
      <rPr>
        <sz val="10.5"/>
        <color rgb="FF000000"/>
        <rFont val="細明體"/>
        <family val="3"/>
        <charset val="136"/>
      </rPr>
      <t>&gt;Button Pressed&lt;/</t>
    </r>
    <r>
      <rPr>
        <b/>
        <sz val="10.5"/>
        <color rgb="FF000080"/>
        <rFont val="細明體"/>
        <family val="3"/>
        <charset val="136"/>
      </rPr>
      <t>string</t>
    </r>
    <r>
      <rPr>
        <sz val="10.5"/>
        <color rgb="FF000000"/>
        <rFont val="細明體"/>
        <family val="3"/>
        <charset val="136"/>
      </rPr>
      <t>&gt;</t>
    </r>
    <phoneticPr fontId="6" type="noConversion"/>
  </si>
  <si>
    <t>"small_timeout_details" = "The lock is currently busy";</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</si>
  <si>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"LockBusy_cont"</t>
    </r>
    <r>
      <rPr>
        <sz val="10.5"/>
        <color rgb="FF000000"/>
        <rFont val="細明體"/>
        <family val="3"/>
        <charset val="136"/>
      </rPr>
      <t>&gt;The lock is currently busy&lt;/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</si>
  <si>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"LockBusy"</t>
    </r>
    <r>
      <rPr>
        <sz val="10.5"/>
        <color rgb="FF000000"/>
        <rFont val="細明體"/>
        <family val="3"/>
        <charset val="136"/>
      </rPr>
      <t>&gt;Lock Busy&lt;/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</si>
  <si>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"Access_ActivateQty"</t>
    </r>
    <r>
      <rPr>
        <sz val="10.5"/>
        <color rgb="FF000000"/>
        <rFont val="細明體"/>
        <family val="3"/>
        <charset val="136"/>
      </rPr>
      <t>&gt;activated&lt;/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</si>
  <si>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"LoginByOthers_title"</t>
    </r>
    <r>
      <rPr>
        <sz val="10.5"/>
        <color rgb="FF000000"/>
        <rFont val="細明體"/>
        <family val="3"/>
        <charset val="136"/>
      </rPr>
      <t>&gt;Sign Out&lt;/</t>
    </r>
    <r>
      <rPr>
        <b/>
        <sz val="10.5"/>
        <color rgb="FF000080"/>
        <rFont val="細明體"/>
        <family val="3"/>
        <charset val="136"/>
      </rPr>
      <t>string</t>
    </r>
    <r>
      <rPr>
        <sz val="10.5"/>
        <color rgb="FF000000"/>
        <rFont val="細明體"/>
        <family val="3"/>
        <charset val="136"/>
      </rPr>
      <t>&gt;</t>
    </r>
    <phoneticPr fontId="6" type="noConversion"/>
  </si>
  <si>
    <t>"already_signed_up_without_password" = "This email belongs to an existing account. All data including lock permissions in your last phone will be cleared after validation. And you will NOT be able to restore data in other phones including this one. Are you sure you want to continue?";</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</si>
  <si>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"becoming_ghost_briefing_content"</t>
    </r>
    <r>
      <rPr>
        <sz val="10.5"/>
        <color rgb="FF000000"/>
        <rFont val="細明體"/>
        <family val="3"/>
        <charset val="136"/>
      </rPr>
      <t>&gt;Your account has been disabled because you have signed in on another phone.&lt;/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</si>
  <si>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"becoming_ghost_confirm_title"</t>
    </r>
    <r>
      <rPr>
        <sz val="10.5"/>
        <color rgb="FF000000"/>
        <rFont val="細明體"/>
        <family val="3"/>
        <charset val="136"/>
      </rPr>
      <t>&gt;帳號重複&lt;/</t>
    </r>
    <r>
      <rPr>
        <b/>
        <sz val="10.5"/>
        <color rgb="FF000080"/>
        <rFont val="細明體"/>
        <family val="3"/>
        <charset val="136"/>
      </rPr>
      <t>string</t>
    </r>
    <r>
      <rPr>
        <sz val="10.5"/>
        <color rgb="FF000000"/>
        <rFont val="細明體"/>
        <family val="3"/>
        <charset val="136"/>
      </rPr>
      <t>&gt;</t>
    </r>
    <phoneticPr fontId="6" type="noConversion"/>
  </si>
  <si>
    <t>"ghost_with_password" = "Your account has been disabled because you have signed in on another phone.";</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</si>
  <si>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"LoginByOthers_cont"</t>
    </r>
    <r>
      <rPr>
        <sz val="10.5"/>
        <color rgb="FF000000"/>
        <rFont val="細明體"/>
        <family val="3"/>
        <charset val="136"/>
      </rPr>
      <t>&gt;Your account has been disabled because you have signed in on another phone.&lt;/</t>
    </r>
    <r>
      <rPr>
        <b/>
        <sz val="10.5"/>
        <color rgb="FF000080"/>
        <rFont val="細明體"/>
        <family val="3"/>
        <charset val="136"/>
      </rPr>
      <t>string</t>
    </r>
    <r>
      <rPr>
        <sz val="10.5"/>
        <color rgb="FF000000"/>
        <rFont val="細明體"/>
        <family val="3"/>
        <charset val="136"/>
      </rPr>
      <t>&gt;</t>
    </r>
    <phoneticPr fontId="6" type="noConversion"/>
  </si>
  <si>
    <t>"communication_issue" = "Communication issue";</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</si>
  <si>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"BLE_133_cont"</t>
    </r>
    <r>
      <rPr>
        <sz val="10.5"/>
        <color rgb="FF000000"/>
        <rFont val="細明體"/>
        <family val="3"/>
        <charset val="136"/>
      </rPr>
      <t>&gt;Communication issue&lt;/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</si>
  <si>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"ChangeGuestCode"</t>
    </r>
    <r>
      <rPr>
        <sz val="10.5"/>
        <color rgb="FF000000"/>
        <rFont val="細明體"/>
        <family val="3"/>
        <charset val="136"/>
      </rPr>
      <t>&gt;Change GuestCode Prefix&lt;/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</si>
  <si>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"Tran_log_SET_SUB_MASTER_CODE"</t>
    </r>
    <r>
      <rPr>
        <sz val="10.5"/>
        <color rgb="FF000000"/>
        <rFont val="細明體"/>
        <family val="3"/>
        <charset val="136"/>
      </rPr>
      <t>&gt;Set Sub-master Code&lt;/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</si>
  <si>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"Incompatible_Command"</t>
    </r>
    <r>
      <rPr>
        <sz val="10.5"/>
        <color rgb="FF000000"/>
        <rFont val="細明體"/>
        <family val="3"/>
        <charset val="136"/>
      </rPr>
      <t>&gt;Data format incorrect&lt;/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</si>
  <si>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"LockFW_Fail_title"</t>
    </r>
    <r>
      <rPr>
        <sz val="10.5"/>
        <color rgb="FF000000"/>
        <rFont val="細明體"/>
        <family val="3"/>
        <charset val="136"/>
      </rPr>
      <t>&gt;Failed&lt;/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</si>
  <si>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"NetCodeGrace_Period"</t>
    </r>
    <r>
      <rPr>
        <sz val="10.5"/>
        <color rgb="FF000000"/>
        <rFont val="細明體"/>
        <family val="3"/>
        <charset val="136"/>
      </rPr>
      <t>&gt;NetCode Grace Period&lt;/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</si>
  <si>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"param_group_administrator"</t>
    </r>
    <r>
      <rPr>
        <sz val="10.5"/>
        <color rgb="FF000000"/>
        <rFont val="細明體"/>
        <family val="3"/>
        <charset val="136"/>
      </rPr>
      <t>&gt;Administrator&lt;/</t>
    </r>
    <r>
      <rPr>
        <b/>
        <sz val="10.5"/>
        <color rgb="FF000080"/>
        <rFont val="細明體"/>
        <family val="3"/>
        <charset val="136"/>
      </rPr>
      <t>string</t>
    </r>
    <r>
      <rPr>
        <sz val="10.5"/>
        <color rgb="FF000000"/>
        <rFont val="細明體"/>
        <family val="3"/>
        <charset val="136"/>
      </rPr>
      <t>&gt;</t>
    </r>
    <phoneticPr fontId="6" type="noConversion"/>
  </si>
  <si>
    <t>"WIFI_CLOUD_ERROR" = "The lock is connectd to the Internet but there is an error in the cloud server, please try again later. (code: 0x%@)";</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</si>
  <si>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"Msg_FieldWrong_General_cont"</t>
    </r>
    <r>
      <rPr>
        <sz val="10.5"/>
        <color rgb="FF000000"/>
        <rFont val="細明體"/>
        <family val="3"/>
        <charset val="136"/>
      </rPr>
      <t>&gt;欄位不可空白, 請輸入適當的欄位資料&lt;/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</si>
  <si>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"log_cancel_lockdown"</t>
    </r>
    <r>
      <rPr>
        <sz val="10.5"/>
        <color rgb="FF000000"/>
        <rFont val="細明體"/>
        <family val="3"/>
        <charset val="136"/>
      </rPr>
      <t>&gt;Cancel Lock Down&lt;/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</si>
  <si>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"Wifi_OK"</t>
    </r>
    <r>
      <rPr>
        <sz val="10.5"/>
        <color rgb="FF000000"/>
        <rFont val="細明體"/>
        <family val="3"/>
        <charset val="136"/>
      </rPr>
      <t>&gt;Lock is connected to the Internet, Gateway is under operation, please wait for a moment.\n Progress: 66%&lt;/</t>
    </r>
    <r>
      <rPr>
        <b/>
        <sz val="10.5"/>
        <color rgb="FF000080"/>
        <rFont val="細明體"/>
        <family val="3"/>
        <charset val="136"/>
      </rPr>
      <t>string</t>
    </r>
    <r>
      <rPr>
        <sz val="10.5"/>
        <color rgb="FF000000"/>
        <rFont val="細明體"/>
        <family val="3"/>
        <charset val="136"/>
      </rPr>
      <t>&gt;</t>
    </r>
    <phoneticPr fontId="6" type="noConversion"/>
  </si>
  <si>
    <t>"gateway_is_under_processing" = "The lock is connected to the Internet, and the gateway is under operation; please wait for a moment.";</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</si>
  <si>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"Wifi_Check"</t>
    </r>
    <r>
      <rPr>
        <sz val="10.5"/>
        <color rgb="FF000000"/>
        <rFont val="細明體"/>
        <family val="3"/>
        <charset val="136"/>
      </rPr>
      <t>&gt;Please press Gateway\'s setup button, Lock will be trying to connect to your Wi-Fi AP.... \n Progress: 33%&lt;/</t>
    </r>
    <r>
      <rPr>
        <b/>
        <sz val="10.5"/>
        <color rgb="FF000080"/>
        <rFont val="細明體"/>
        <family val="3"/>
        <charset val="136"/>
      </rPr>
      <t>string</t>
    </r>
    <r>
      <rPr>
        <sz val="10.5"/>
        <color rgb="FF000000"/>
        <rFont val="細明體"/>
        <family val="3"/>
        <charset val="136"/>
      </rPr>
      <t>&gt;</t>
    </r>
    <phoneticPr fontId="6" type="noConversion"/>
  </si>
  <si>
    <t>"WIFI_WIFI_ERROR" = "The SSID is set but the lock is unable to connect to the Internet. Please check your Wi-Fi AP status and settings, or try to set another SSID. ";</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</si>
  <si>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"Wifi_Fail_cont"</t>
    </r>
    <r>
      <rPr>
        <sz val="10.5"/>
        <color rgb="FF000000"/>
        <rFont val="細明體"/>
        <family val="3"/>
        <charset val="136"/>
      </rPr>
      <t>&gt;The SSID is set but the lock is unable to connect to the Internet. Please check your Wi-Fi AP status and settings, or try to set another SSID. &lt;/</t>
    </r>
    <r>
      <rPr>
        <b/>
        <sz val="10.5"/>
        <color rgb="FF000080"/>
        <rFont val="細明體"/>
        <family val="3"/>
        <charset val="136"/>
      </rPr>
      <t>string</t>
    </r>
    <r>
      <rPr>
        <sz val="10.5"/>
        <color rgb="FF000000"/>
        <rFont val="細明體"/>
        <family val="3"/>
        <charset val="136"/>
      </rPr>
      <t>&gt;</t>
    </r>
    <phoneticPr fontId="6" type="noConversion"/>
  </si>
  <si>
    <t>"account_not_exist" = "The account does not exist";</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</si>
  <si>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"no_account_cont"</t>
    </r>
    <r>
      <rPr>
        <sz val="10.5"/>
        <color rgb="FF000000"/>
        <rFont val="細明體"/>
        <family val="3"/>
        <charset val="136"/>
      </rPr>
      <t>&gt;The account does not exist&lt;/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</si>
  <si>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"register_but_password_title"</t>
    </r>
    <r>
      <rPr>
        <sz val="10.5"/>
        <color rgb="FF000000"/>
        <rFont val="細明體"/>
        <family val="3"/>
        <charset val="136"/>
      </rPr>
      <t>&gt;Already Signed Up&lt;/</t>
    </r>
    <r>
      <rPr>
        <b/>
        <sz val="10.5"/>
        <color rgb="FF000080"/>
        <rFont val="細明體"/>
        <family val="3"/>
        <charset val="136"/>
      </rPr>
      <t>string</t>
    </r>
    <r>
      <rPr>
        <sz val="10.5"/>
        <color rgb="FF000000"/>
        <rFont val="細明體"/>
        <family val="3"/>
        <charset val="136"/>
      </rPr>
      <t>&gt;</t>
    </r>
    <phoneticPr fontId="6" type="noConversion"/>
  </si>
  <si>
    <t>"already_signed_up_with_password" = "This email belongs to a password enabled account, please sign in with it.";</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</si>
  <si>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"register_but_password_cont"</t>
    </r>
    <r>
      <rPr>
        <sz val="10.5"/>
        <color rgb="FF000000"/>
        <rFont val="細明體"/>
        <family val="3"/>
        <charset val="136"/>
      </rPr>
      <t>&gt;This email belongs to a password enabled account, please sign in with it.&lt;/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</si>
  <si>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"wrong_password_cont"</t>
    </r>
    <r>
      <rPr>
        <sz val="10.5"/>
        <color rgb="FF000000"/>
        <rFont val="細明體"/>
        <family val="3"/>
        <charset val="136"/>
      </rPr>
      <t>&gt;Wrong Password&lt;/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</si>
  <si>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"BackupNow"</t>
    </r>
    <r>
      <rPr>
        <sz val="10.5"/>
        <color rgb="FF000000"/>
        <rFont val="細明體"/>
        <family val="3"/>
        <charset val="136"/>
      </rPr>
      <t>&gt;Backup to Cloud Now&lt;/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</si>
  <si>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"BackupTime"</t>
    </r>
    <r>
      <rPr>
        <sz val="10.5"/>
        <color rgb="FF000000"/>
        <rFont val="細明體"/>
        <family val="3"/>
        <charset val="136"/>
      </rPr>
      <t>&gt;Last Successful Backup to Cloud: &lt;/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</si>
  <si>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"re_password_title"</t>
    </r>
    <r>
      <rPr>
        <sz val="10.5"/>
        <color rgb="FF000000"/>
        <rFont val="細明體"/>
        <family val="3"/>
        <charset val="136"/>
      </rPr>
      <t>&gt;Success&lt;/</t>
    </r>
    <r>
      <rPr>
        <b/>
        <sz val="10.5"/>
        <color rgb="FF000080"/>
        <rFont val="細明體"/>
        <family val="3"/>
        <charset val="136"/>
      </rPr>
      <t>string</t>
    </r>
    <r>
      <rPr>
        <sz val="10.5"/>
        <color rgb="FF000000"/>
        <rFont val="細明體"/>
        <family val="3"/>
        <charset val="136"/>
      </rPr>
      <t>&gt;</t>
    </r>
    <phoneticPr fontId="6" type="noConversion"/>
  </si>
  <si>
    <t>"password_reset_success" = "The password will be sent to your email box in a few minutes";</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</si>
  <si>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"re_password_cont"</t>
    </r>
    <r>
      <rPr>
        <sz val="10.5"/>
        <color rgb="FF000000"/>
        <rFont val="細明體"/>
        <family val="3"/>
        <charset val="136"/>
      </rPr>
      <t>&gt;The password will be sent to your email box in a few minutes&lt;/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</si>
  <si>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"success"</t>
    </r>
    <r>
      <rPr>
        <sz val="10.5"/>
        <color rgb="FF000000"/>
        <rFont val="細明體"/>
        <family val="3"/>
        <charset val="136"/>
      </rPr>
      <t>&gt;Success&lt;/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</si>
  <si>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"login_OK_cont"</t>
    </r>
    <r>
      <rPr>
        <sz val="10.5"/>
        <color rgb="FF000000"/>
        <rFont val="細明體"/>
        <family val="3"/>
        <charset val="136"/>
      </rPr>
      <t>&gt;You have signed in successfully.Welcome ! \n All of your data are restored from the cloud backup&lt;/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</si>
  <si>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"logout_OK_cont"</t>
    </r>
    <r>
      <rPr>
        <sz val="10.5"/>
        <color rgb="FF000000"/>
        <rFont val="細明體"/>
        <family val="3"/>
        <charset val="136"/>
      </rPr>
      <t>&gt;You have signed out successfully.&lt;/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</si>
  <si>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"ifttt_event_lock"</t>
    </r>
    <r>
      <rPr>
        <sz val="10.5"/>
        <color rgb="FF000000"/>
        <rFont val="細明體"/>
        <family val="3"/>
        <charset val="136"/>
      </rPr>
      <t>&gt;k3connect-self-unlocking&lt;/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</si>
  <si>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"PWD_NoMatchCode_cont"</t>
    </r>
    <r>
      <rPr>
        <sz val="10.5"/>
        <color rgb="FF000000"/>
        <rFont val="細明體"/>
        <family val="3"/>
        <charset val="136"/>
      </rPr>
      <t>&gt;Password Not Match&lt;/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</si>
  <si>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"noPassword_title"</t>
    </r>
    <r>
      <rPr>
        <sz val="10.5"/>
        <color rgb="FF000000"/>
        <rFont val="細明體"/>
        <family val="3"/>
        <charset val="136"/>
      </rPr>
      <t>&gt;Alarm!&lt;/</t>
    </r>
    <r>
      <rPr>
        <b/>
        <sz val="10.5"/>
        <color rgb="FF000080"/>
        <rFont val="細明體"/>
        <family val="3"/>
        <charset val="136"/>
      </rPr>
      <t>string</t>
    </r>
    <r>
      <rPr>
        <sz val="10.5"/>
        <color rgb="FF000000"/>
        <rFont val="細明體"/>
        <family val="3"/>
        <charset val="136"/>
      </rPr>
      <t>&gt;</t>
    </r>
    <phoneticPr fontId="6" type="noConversion"/>
  </si>
  <si>
    <t>//"turn_off_backup_warning" = "You can't restore your data through cloud if you don't check off the buackup function.";</t>
    <phoneticPr fontId="6" type="noConversion"/>
  </si>
  <si>
    <t>//"all_data_uploaded" = "All data are uploaded to the cloud server";</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</si>
  <si>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"UploadOK_cont"</t>
    </r>
    <r>
      <rPr>
        <sz val="10.5"/>
        <color rgb="FF000000"/>
        <rFont val="細明體"/>
        <family val="3"/>
        <charset val="136"/>
      </rPr>
      <t>&gt;All data are uploaded to the cloud server&lt;/</t>
    </r>
    <r>
      <rPr>
        <b/>
        <sz val="10.5"/>
        <color rgb="FF000080"/>
        <rFont val="細明體"/>
        <family val="3"/>
        <charset val="136"/>
      </rPr>
      <t>string</t>
    </r>
    <r>
      <rPr>
        <sz val="10.5"/>
        <color rgb="FF000000"/>
        <rFont val="細明體"/>
        <family val="3"/>
        <charset val="136"/>
      </rPr>
      <t>&gt;</t>
    </r>
    <phoneticPr fontId="6" type="noConversion"/>
  </si>
  <si>
    <t>"change_password_success" = "The new password is set successfully";</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</si>
  <si>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"ChangfePWD_OK_cont"</t>
    </r>
    <r>
      <rPr>
        <sz val="10.5"/>
        <color rgb="FF000000"/>
        <rFont val="細明體"/>
        <family val="3"/>
        <charset val="136"/>
      </rPr>
      <t>&gt;The new password is set successfully&lt;/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</si>
  <si>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"download_fail_cont"</t>
    </r>
    <r>
      <rPr>
        <sz val="10.5"/>
        <color rgb="FF000000"/>
        <rFont val="細明體"/>
        <family val="3"/>
        <charset val="136"/>
      </rPr>
      <t>&gt;Data is failed to downlad. Please check again.&lt;/</t>
    </r>
    <r>
      <rPr>
        <b/>
        <sz val="10.5"/>
        <color rgb="FF000080"/>
        <rFont val="細明體"/>
        <family val="3"/>
        <charset val="136"/>
      </rPr>
      <t>string</t>
    </r>
    <r>
      <rPr>
        <sz val="10.5"/>
        <color rgb="FF000000"/>
        <rFont val="細明體"/>
        <family val="3"/>
        <charset val="136"/>
      </rPr>
      <t>&gt;</t>
    </r>
    <phoneticPr fontId="6" type="noConversion"/>
  </si>
  <si>
    <t>"validation_incorrect" = "The validation code you have entered is incorrect";</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</si>
  <si>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"WrongValidationCode_cont"</t>
    </r>
    <r>
      <rPr>
        <sz val="10.5"/>
        <color rgb="FF000000"/>
        <rFont val="細明體"/>
        <family val="3"/>
        <charset val="136"/>
      </rPr>
      <t>&gt;The validation code you have entered is incorrect&lt;/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</si>
  <si>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"PasswordFirst_title"</t>
    </r>
    <r>
      <rPr>
        <sz val="10.5"/>
        <color rgb="FF000000"/>
        <rFont val="細明體"/>
        <family val="3"/>
        <charset val="136"/>
      </rPr>
      <t>&gt;Password is Required&lt;/</t>
    </r>
    <r>
      <rPr>
        <b/>
        <sz val="10.5"/>
        <color rgb="FF000080"/>
        <rFont val="細明體"/>
        <family val="3"/>
        <charset val="136"/>
      </rPr>
      <t>string</t>
    </r>
    <r>
      <rPr>
        <sz val="10.5"/>
        <color rgb="FF000000"/>
        <rFont val="細明體"/>
        <family val="3"/>
        <charset val="136"/>
      </rPr>
      <t>&gt;</t>
    </r>
    <phoneticPr fontId="6" type="noConversion"/>
  </si>
  <si>
    <t>"password_is_required_details" = "Please set password first before enabling backup";</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</si>
  <si>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"PasswordFirst_cont"</t>
    </r>
    <r>
      <rPr>
        <sz val="10.5"/>
        <color rgb="FF000000"/>
        <rFont val="細明體"/>
        <family val="3"/>
        <charset val="136"/>
      </rPr>
      <t>&gt;Please set password first before enabling backup&lt;/</t>
    </r>
    <r>
      <rPr>
        <b/>
        <sz val="10.5"/>
        <color rgb="FF000080"/>
        <rFont val="細明體"/>
        <family val="3"/>
        <charset val="136"/>
      </rPr>
      <t>string</t>
    </r>
    <r>
      <rPr>
        <sz val="10.5"/>
        <color rgb="FF000000"/>
        <rFont val="細明體"/>
        <family val="3"/>
        <charset val="136"/>
      </rPr>
      <t>&gt;</t>
    </r>
    <phoneticPr fontId="6" type="noConversion"/>
  </si>
  <si>
    <t>"WIFI_SSID_PWD_ERROR" = "The SSID or password is wrong";</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</si>
  <si>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"Wifi_NoFound_cont"</t>
    </r>
    <r>
      <rPr>
        <sz val="10.5"/>
        <color rgb="FF000000"/>
        <rFont val="細明體"/>
        <family val="3"/>
        <charset val="136"/>
      </rPr>
      <t>&gt;The lock is connectd to the Internet but there is an error in the cloud server, please try again later. &lt;/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</si>
  <si>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"UI_RequireSync_title"</t>
    </r>
    <r>
      <rPr>
        <sz val="10.5"/>
        <color rgb="FF000000"/>
        <rFont val="細明體"/>
        <family val="3"/>
        <charset val="136"/>
      </rPr>
      <t>&gt;Require Syncing&lt;/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</si>
  <si>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"Wifi_claim_pend_cont"</t>
    </r>
    <r>
      <rPr>
        <sz val="10.5"/>
        <color rgb="FF000000"/>
        <rFont val="細明體"/>
        <family val="3"/>
        <charset val="136"/>
      </rPr>
      <t>&gt;The lock is connectd to the Internet but there is an error in the cloud server, please try again later.&lt;/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</si>
  <si>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"Card_50_cont"</t>
    </r>
    <r>
      <rPr>
        <sz val="10.5"/>
        <color rgb="FF000000"/>
        <rFont val="細明體"/>
        <family val="3"/>
        <charset val="136"/>
      </rPr>
      <t>&gt;Please update the lock\'s firmware to the newest version, then you can add more cards.&lt;/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</si>
  <si>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"ifttt_maker_channel"</t>
    </r>
    <r>
      <rPr>
        <sz val="10.5"/>
        <color rgb="FF000000"/>
        <rFont val="細明體"/>
        <family val="3"/>
        <charset val="136"/>
      </rPr>
      <t>&gt;Maker Channel&lt;/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</si>
  <si>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"ifttt_title"</t>
    </r>
    <r>
      <rPr>
        <sz val="10.5"/>
        <color rgb="FF000000"/>
        <rFont val="細明體"/>
        <family val="3"/>
        <charset val="136"/>
      </rPr>
      <t>&gt;IFTTT Maker Channel&lt;/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</si>
  <si>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"Msg_FieldWrong_Wifi_cont"</t>
    </r>
    <r>
      <rPr>
        <sz val="10.5"/>
        <color rgb="FF000000"/>
        <rFont val="細明體"/>
        <family val="3"/>
        <charset val="136"/>
      </rPr>
      <t>&gt;Pleasse enter a SSID&lt;/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</si>
  <si>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"Wifi_SendRemote"</t>
    </r>
    <r>
      <rPr>
        <sz val="10.5"/>
        <color rgb="FF000000"/>
        <rFont val="細明體"/>
        <family val="3"/>
        <charset val="136"/>
      </rPr>
      <t>&gt;Add&lt;/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</si>
  <si>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"noBackup_cont"</t>
    </r>
    <r>
      <rPr>
        <sz val="10.5"/>
        <color rgb="FF000000"/>
        <rFont val="細明體"/>
        <family val="3"/>
        <charset val="136"/>
      </rPr>
      <t>&gt;You can\'t restore your data through cloud if you don\'t check off the buackup function.&lt;/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</si>
  <si>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"GatewayAddFail_cont"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&gt;The lock %s is failed to add into gateway %s, please try again.&lt;/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</si>
  <si>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"GatewayDelete_title"</t>
    </r>
    <r>
      <rPr>
        <sz val="10.5"/>
        <color rgb="FF000000"/>
        <rFont val="細明體"/>
        <family val="3"/>
        <charset val="136"/>
      </rPr>
      <t>&gt;Release Gateway&lt;/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</si>
  <si>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"Adding_Check"</t>
    </r>
    <r>
      <rPr>
        <sz val="10.5"/>
        <color rgb="FF000000"/>
        <rFont val="細明體"/>
        <family val="3"/>
        <charset val="136"/>
      </rPr>
      <t>&gt;Lock is trying to connect to your Wi-Fi AP....&lt;/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</si>
  <si>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"ifttt_noSecretKey_cont"</t>
    </r>
    <r>
      <rPr>
        <sz val="10.5"/>
        <color rgb="FF000000"/>
        <rFont val="細明體"/>
        <family val="3"/>
        <charset val="136"/>
      </rPr>
      <t>&gt;Please enter your secret key first.&lt;/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</si>
  <si>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"ifttt_paste_secret_key"</t>
    </r>
    <r>
      <rPr>
        <sz val="10.5"/>
        <color rgb="FF000000"/>
        <rFont val="細明體"/>
        <family val="3"/>
        <charset val="136"/>
      </rPr>
      <t>&gt;Copy \"Secret Key\" and paste here&lt;/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</si>
  <si>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"GW_Denounce"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&gt;Gateway %s is paired by others&lt;/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</si>
  <si>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"TooManyRequest_cont"</t>
    </r>
    <r>
      <rPr>
        <sz val="10.5"/>
        <color rgb="FF000000"/>
        <rFont val="細明體"/>
        <family val="3"/>
        <charset val="136"/>
      </rPr>
      <t>&gt;The account is under operation in Server, please wait for 5 minutes.&lt;/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</si>
  <si>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"GatewayFW_sent_cont"</t>
    </r>
    <r>
      <rPr>
        <sz val="10.5"/>
        <color rgb="FF000000"/>
        <rFont val="細明體"/>
        <family val="3"/>
        <charset val="136"/>
      </rPr>
      <t>&gt;Under Processing&lt;/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</si>
  <si>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"GW_FW_New"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&gt;New gateway firmware available (%s)&lt;/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</si>
  <si>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"GatewayFW"</t>
    </r>
    <r>
      <rPr>
        <sz val="10.5"/>
        <color rgb="FF000000"/>
        <rFont val="細明體"/>
        <family val="3"/>
        <charset val="136"/>
      </rPr>
      <t>&gt;Gateway Firmware&lt;/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</si>
  <si>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"GatewayFW_sent_title"</t>
    </r>
    <r>
      <rPr>
        <sz val="10.5"/>
        <color rgb="FF000000"/>
        <rFont val="細明體"/>
        <family val="3"/>
        <charset val="136"/>
      </rPr>
      <t>&gt;New gateway firmware available&lt;/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</si>
  <si>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"GatewayFW_OnUpgrade"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&gt;Gateway %s \'s firmware is under processing&lt;/</t>
    </r>
    <r>
      <rPr>
        <b/>
        <sz val="10.5"/>
        <color rgb="FF000080"/>
        <rFont val="細明體"/>
        <family val="3"/>
        <charset val="136"/>
      </rPr>
      <t>string</t>
    </r>
    <r>
      <rPr>
        <sz val="10.5"/>
        <color rgb="FF000000"/>
        <rFont val="細明體"/>
        <family val="3"/>
        <charset val="136"/>
      </rPr>
      <t>&gt;</t>
    </r>
    <phoneticPr fontId="6" type="noConversion"/>
  </si>
  <si>
    <t>"lock_not_found_details" = "Please check if the lock is nearby and make sure it's functioning properly";</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</si>
  <si>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"Gateway_MaxCount_cont"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&gt;This gateway\'s maximun linked lock quantity is %s, and you can not add lock into this gateway any more.&lt;/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</si>
  <si>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"GatewayNM"</t>
    </r>
    <r>
      <rPr>
        <sz val="10.5"/>
        <color rgb="FF000000"/>
        <rFont val="細明體"/>
        <family val="3"/>
        <charset val="136"/>
      </rPr>
      <t>&gt;Gateway Name&lt;/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</si>
  <si>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"GPS_FailGetLocate_title"</t>
    </r>
    <r>
      <rPr>
        <sz val="10.5"/>
        <color rgb="FF000000"/>
        <rFont val="細明體"/>
        <family val="3"/>
        <charset val="136"/>
      </rPr>
      <t>&gt;Location Authorization&lt;/</t>
    </r>
    <r>
      <rPr>
        <b/>
        <sz val="10.5"/>
        <color rgb="FF000080"/>
        <rFont val="細明體"/>
        <family val="3"/>
        <charset val="136"/>
      </rPr>
      <t>string</t>
    </r>
    <r>
      <rPr>
        <sz val="10.5"/>
        <color rgb="FF000000"/>
        <rFont val="細明體"/>
        <family val="3"/>
        <charset val="136"/>
      </rPr>
      <t>&gt;</t>
    </r>
    <phoneticPr fontId="6" type="noConversion"/>
  </si>
  <si>
    <t>"please_turn_on_location_services_details" = "Auto unlocking (trigger by entring region) are enabled on some of your locks but the Location Services is disabled. Please enable it, otherwise the auto unlocking will not be triggered";</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</si>
  <si>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"GPS_FailGetLocate_cont"</t>
    </r>
    <r>
      <rPr>
        <sz val="10.5"/>
        <color rgb="FF000000"/>
        <rFont val="細明體"/>
        <family val="3"/>
        <charset val="136"/>
      </rPr>
      <t>&gt;Auto unlocking (trigger by entring region) are enabled on some of your locks but the Location Services is disabled. Please enable it, otherwise the auto unlocking will not be triggered&lt;/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</si>
  <si>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"auto_unlock_gps"</t>
    </r>
    <r>
      <rPr>
        <sz val="10.5"/>
        <color rgb="FF000000"/>
        <rFont val="細明體"/>
        <family val="3"/>
        <charset val="136"/>
      </rPr>
      <t>&gt;Trigger by Entering Region&lt;/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</si>
  <si>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"DelVariCode"</t>
    </r>
    <r>
      <rPr>
        <sz val="10.5"/>
        <color rgb="FF000000"/>
        <rFont val="細明體"/>
        <family val="3"/>
        <charset val="136"/>
      </rPr>
      <t>&gt;Block Varicode User&lt;/</t>
    </r>
    <r>
      <rPr>
        <b/>
        <sz val="10.5"/>
        <color rgb="FF000080"/>
        <rFont val="細明體"/>
        <family val="3"/>
        <charset val="136"/>
      </rPr>
      <t>string</t>
    </r>
    <r>
      <rPr>
        <sz val="10.5"/>
        <color rgb="FF000000"/>
        <rFont val="細明體"/>
        <family val="3"/>
        <charset val="136"/>
      </rPr>
      <t>&gt;</t>
    </r>
    <phoneticPr fontId="6" type="noConversion"/>
  </si>
  <si>
    <t>"new_app_available" = "New App available";</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</si>
  <si>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"AddNewClient"</t>
    </r>
    <r>
      <rPr>
        <sz val="10.5"/>
        <color rgb="FF000000"/>
        <rFont val="細明體"/>
        <family val="3"/>
        <charset val="136"/>
      </rPr>
      <t>&gt;New clients: &lt;/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</si>
  <si>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"active_period"</t>
    </r>
    <r>
      <rPr>
        <sz val="10.5"/>
        <color rgb="FF000000"/>
        <rFont val="細明體"/>
        <family val="3"/>
        <charset val="136"/>
      </rPr>
      <t>&gt;Active Periods&lt;/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</si>
  <si>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"IPA_SetupInfo"</t>
    </r>
    <r>
      <rPr>
        <sz val="10.5"/>
        <color rgb="FF000000"/>
        <rFont val="細明體"/>
        <family val="3"/>
        <charset val="136"/>
      </rPr>
      <t>&gt;Use client\'s card to tap the lock&lt;/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</si>
  <si>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"ReLock_Delay"</t>
    </r>
    <r>
      <rPr>
        <sz val="10.5"/>
        <color rgb="FF000000"/>
        <rFont val="細明體"/>
        <family val="3"/>
        <charset val="136"/>
      </rPr>
      <t>&gt;Re-lock-Delay (secs)&lt;/</t>
    </r>
    <r>
      <rPr>
        <b/>
        <sz val="10.5"/>
        <color rgb="FF000080"/>
        <rFont val="細明體"/>
        <family val="3"/>
        <charset val="136"/>
      </rPr>
      <t>string</t>
    </r>
    <r>
      <rPr>
        <sz val="10.5"/>
        <color rgb="FF000000"/>
        <rFont val="細明體"/>
        <family val="3"/>
        <charset val="136"/>
      </rPr>
      <t>&gt;</t>
    </r>
    <phoneticPr fontId="6" type="noConversion"/>
  </si>
  <si>
    <t>"clear_all_notif_details" = "Are you sure you want to clear all notifications?";</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</si>
  <si>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"delete_all_content"</t>
    </r>
    <r>
      <rPr>
        <sz val="10.5"/>
        <color rgb="FF000000"/>
        <rFont val="細明體"/>
        <family val="3"/>
        <charset val="136"/>
      </rPr>
      <t>&gt;Are you sure you want to clear all notifications?&lt;/</t>
    </r>
    <r>
      <rPr>
        <b/>
        <sz val="10.5"/>
        <color rgb="FF000080"/>
        <rFont val="細明體"/>
        <family val="3"/>
        <charset val="136"/>
      </rPr>
      <t>string</t>
    </r>
    <r>
      <rPr>
        <sz val="10.5"/>
        <color rgb="FF000000"/>
        <rFont val="細明體"/>
        <family val="3"/>
        <charset val="136"/>
      </rPr>
      <t>&gt;</t>
    </r>
    <phoneticPr fontId="6" type="noConversion"/>
  </si>
  <si>
    <t>"wifi_other_error_for_pairing" = "The gateway is found but there is an error in the pairing process, please try again later";</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</si>
  <si>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"advertise_status"</t>
    </r>
    <r>
      <rPr>
        <sz val="10.5"/>
        <color rgb="FF000000"/>
        <rFont val="細明體"/>
        <family val="3"/>
        <charset val="136"/>
      </rPr>
      <t>&gt;The gateway is found but there is an error in the pairing process, please try again later&lt;/</t>
    </r>
    <r>
      <rPr>
        <b/>
        <sz val="10.5"/>
        <color rgb="FF000080"/>
        <rFont val="細明體"/>
        <family val="3"/>
        <charset val="136"/>
      </rPr>
      <t>string</t>
    </r>
    <r>
      <rPr>
        <sz val="10.5"/>
        <color rgb="FF000000"/>
        <rFont val="細明體"/>
        <family val="3"/>
        <charset val="136"/>
      </rPr>
      <t>&gt;</t>
    </r>
    <phoneticPr fontId="6" type="noConversion"/>
  </si>
  <si>
    <t>(App download for LIME)</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</si>
  <si>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"rssi_outofRange_cont"</t>
    </r>
    <r>
      <rPr>
        <sz val="10.5"/>
        <color rgb="FF000000"/>
        <rFont val="細明體"/>
        <family val="3"/>
        <charset val="136"/>
      </rPr>
      <t>&gt;The phone is out of range&lt;/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</si>
  <si>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"rssi_match_cont"</t>
    </r>
    <r>
      <rPr>
        <sz val="10.5"/>
        <color rgb="FF000000"/>
        <rFont val="細明體"/>
        <family val="3"/>
        <charset val="136"/>
      </rPr>
      <t>&gt;The phone is in range&lt;/</t>
    </r>
    <r>
      <rPr>
        <b/>
        <sz val="10.5"/>
        <color rgb="FF000080"/>
        <rFont val="細明體"/>
        <family val="3"/>
        <charset val="136"/>
      </rPr>
      <t>string</t>
    </r>
    <r>
      <rPr>
        <sz val="10.5"/>
        <color rgb="FF000000"/>
        <rFont val="細明體"/>
        <family val="3"/>
        <charset val="136"/>
      </rPr>
      <t>&gt;</t>
    </r>
    <phoneticPr fontId="6" type="noConversion"/>
  </si>
  <si>
    <t>"test_range_description" = "Suggest to set a range constraint that is longer enough to do auto unlocking but shorter enough to prevent unintentional unlocking. Try a few different settings, and test them at different locations around the lock.";</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</si>
  <si>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"rssi_suggest"</t>
    </r>
    <r>
      <rPr>
        <sz val="10.5"/>
        <color rgb="FF000000"/>
        <rFont val="細明體"/>
        <family val="3"/>
        <charset val="136"/>
      </rPr>
      <t>&gt;Suggest to set a range constraint that is longer enough to do auto unlocking but shorter enough to prevent unintentional unlocking. Try a few different settings, and test them at different locations around the lock.&lt;/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</si>
  <si>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"UI_NewAppAvailable_cont"</t>
    </r>
    <r>
      <rPr>
        <sz val="10.5"/>
        <color rgb="FF000000"/>
        <rFont val="細明體"/>
        <family val="3"/>
        <charset val="136"/>
      </rPr>
      <t>&gt;A newer version of App is available; please update it from GooglePlay Store.&lt;/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</si>
  <si>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"UI_GoGooglePlay"</t>
    </r>
    <r>
      <rPr>
        <sz val="10.5"/>
        <color rgb="FF000000"/>
        <rFont val="細明體"/>
        <family val="3"/>
        <charset val="136"/>
      </rPr>
      <t>&gt;Go to GooglePlay Store&lt;/</t>
    </r>
    <r>
      <rPr>
        <b/>
        <sz val="10.5"/>
        <color rgb="FF000080"/>
        <rFont val="細明體"/>
        <family val="3"/>
        <charset val="136"/>
      </rPr>
      <t>string</t>
    </r>
    <r>
      <rPr>
        <sz val="10.5"/>
        <color rgb="FF000000"/>
        <rFont val="細明體"/>
        <family val="3"/>
        <charset val="136"/>
      </rPr>
      <t>&gt;</t>
    </r>
    <phoneticPr fontId="6" type="noConversion"/>
  </si>
  <si>
    <t>"low_battery_details" = "The battery level is currently low, please replace the old batteries with new ones.";</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</si>
  <si>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"UI_LowBattery_FW_cont"</t>
    </r>
    <r>
      <rPr>
        <sz val="10.5"/>
        <color rgb="FF000000"/>
        <rFont val="細明體"/>
        <family val="3"/>
        <charset val="136"/>
      </rPr>
      <t>&gt;The battery level is currently low, please replace the old batteries with new ones.&lt;/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</si>
  <si>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"UI_Timeout_title"</t>
    </r>
    <r>
      <rPr>
        <sz val="10.5"/>
        <color rgb="FF000000"/>
        <rFont val="細明體"/>
        <family val="3"/>
        <charset val="136"/>
      </rPr>
      <t>&gt;Timed Out&lt;/</t>
    </r>
    <r>
      <rPr>
        <b/>
        <sz val="10.5"/>
        <color rgb="FF000080"/>
        <rFont val="細明體"/>
        <family val="3"/>
        <charset val="136"/>
      </rPr>
      <t>string</t>
    </r>
    <r>
      <rPr>
        <sz val="10.5"/>
        <color rgb="FF000000"/>
        <rFont val="細明體"/>
        <family val="3"/>
        <charset val="136"/>
      </rPr>
      <t>&gt;</t>
    </r>
    <phoneticPr fontId="6" type="noConversion"/>
  </si>
  <si>
    <t>"lock_is_not_responding" = "The lock is not responding; please check if the lock is working correctly and try again.";</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</si>
  <si>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"UI_Timeout_add_cont"</t>
    </r>
    <r>
      <rPr>
        <sz val="10.5"/>
        <color rgb="FF000000"/>
        <rFont val="細明體"/>
        <family val="3"/>
        <charset val="136"/>
      </rPr>
      <t>&gt;The lock is not responding; please check if the lock is working correctly and try again.&lt;/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</si>
  <si>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"New_FW_Ver"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&gt;New firmware available (%s)&lt;/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</si>
  <si>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"UI_delete_guest_title"</t>
    </r>
    <r>
      <rPr>
        <sz val="10.5"/>
        <color rgb="FF000000"/>
        <rFont val="細明體"/>
        <family val="3"/>
        <charset val="136"/>
      </rPr>
      <t>&gt;Delete GuestCode User&lt;/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</si>
  <si>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"confirm_code"</t>
    </r>
    <r>
      <rPr>
        <sz val="10.5"/>
        <color rgb="FF000000"/>
        <rFont val="細明體"/>
        <family val="3"/>
        <charset val="136"/>
      </rPr>
      <t>&gt;Re-confirm Code&lt;/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</si>
  <si>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"UI_active_all"</t>
    </r>
    <r>
      <rPr>
        <sz val="10.5"/>
        <color rgb="FF000000"/>
        <rFont val="細明體"/>
        <family val="3"/>
        <charset val="136"/>
      </rPr>
      <t>&gt;Activate All Code-Free Mode&lt;/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</si>
  <si>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"UI_deactive_all"</t>
    </r>
    <r>
      <rPr>
        <sz val="10.5"/>
        <color rgb="FF000000"/>
        <rFont val="細明體"/>
        <family val="3"/>
        <charset val="136"/>
      </rPr>
      <t>&gt;Deactivate All Code-Free Mode&lt;/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</si>
  <si>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"UI_send_gw_unlock"</t>
    </r>
    <r>
      <rPr>
        <sz val="10.5"/>
        <color rgb="FF000000"/>
        <rFont val="細明體"/>
        <family val="3"/>
        <charset val="136"/>
      </rPr>
      <t>&gt;Remote unlocking %s.....&lt;/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</si>
  <si>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"UI_gw_unlock_OK_cont"</t>
    </r>
    <r>
      <rPr>
        <sz val="10.5"/>
        <color rgb="FF000000"/>
        <rFont val="細明體"/>
        <family val="3"/>
        <charset val="136"/>
      </rPr>
      <t>&gt;%s is successfully unlocked&lt;/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</si>
  <si>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"UI_gw_lock_OK_cont"</t>
    </r>
    <r>
      <rPr>
        <sz val="10.5"/>
        <color rgb="FF000000"/>
        <rFont val="細明體"/>
        <family val="3"/>
        <charset val="136"/>
      </rPr>
      <t>&gt;%s is successfully locked&lt;/</t>
    </r>
    <r>
      <rPr>
        <b/>
        <sz val="10.5"/>
        <color rgb="FF000080"/>
        <rFont val="細明體"/>
        <family val="3"/>
        <charset val="136"/>
      </rPr>
      <t>string</t>
    </r>
    <r>
      <rPr>
        <sz val="10.5"/>
        <color rgb="FF000000"/>
        <rFont val="細明體"/>
        <family val="3"/>
        <charset val="136"/>
      </rPr>
      <t>&gt;</t>
    </r>
    <phoneticPr fontId="6" type="noConversion"/>
  </si>
  <si>
    <t>"waiting_for_remote_command_to_be_expired" = "You have sent a remote command and the response is not back yet, please wait util it's done. (It will be expired in %d seconds)";</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</si>
  <si>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"UI_gw_unlock_warn_cont"</t>
    </r>
    <r>
      <rPr>
        <sz val="10.5"/>
        <color rgb="FF000000"/>
        <rFont val="細明體"/>
        <family val="3"/>
        <charset val="136"/>
      </rPr>
      <t>&gt;You have sent a remote command and the response is not back yet, please wait until it\'s done. (it will be expired in %s seconds)&lt;/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</si>
  <si>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"LockNotScan_cont"</t>
    </r>
    <r>
      <rPr>
        <sz val="10.5"/>
        <color rgb="FF000000"/>
        <rFont val="細明體"/>
        <family val="3"/>
        <charset val="136"/>
      </rPr>
      <t>&gt;Please check if the lock is nearby and make sure it\'s functioning properly&lt;/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</si>
  <si>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"UI_fw_download_btn"</t>
    </r>
    <r>
      <rPr>
        <sz val="10.5"/>
        <color rgb="FF000000"/>
        <rFont val="細明體"/>
        <family val="3"/>
        <charset val="136"/>
      </rPr>
      <t>&gt;Download Firmware&lt;/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</si>
  <si>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"UI_Updating"</t>
    </r>
    <r>
      <rPr>
        <sz val="10.5"/>
        <color rgb="FF000000"/>
        <rFont val="細明體"/>
        <family val="3"/>
        <charset val="136"/>
      </rPr>
      <t>&gt;Updating&lt;/</t>
    </r>
    <r>
      <rPr>
        <b/>
        <sz val="10.5"/>
        <color rgb="FF000080"/>
        <rFont val="細明體"/>
        <family val="3"/>
        <charset val="136"/>
      </rPr>
      <t>string</t>
    </r>
    <r>
      <rPr>
        <sz val="10.5"/>
        <color rgb="FF000000"/>
        <rFont val="細明體"/>
        <family val="3"/>
        <charset val="136"/>
      </rPr>
      <t>&gt;</t>
    </r>
    <phoneticPr fontId="6" type="noConversion"/>
  </si>
  <si>
    <t>"remote_command_close_warning" = "A remote command has already been sent through Internet and it cannot be cancelled";</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</si>
  <si>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"UI_Remote_Warn"</t>
    </r>
    <r>
      <rPr>
        <sz val="10.5"/>
        <color rgb="FF000000"/>
        <rFont val="細明體"/>
        <family val="3"/>
        <charset val="136"/>
      </rPr>
      <t>&gt;A remote command has already been sent through Internet and it cannot be cancelled&lt;/</t>
    </r>
    <r>
      <rPr>
        <b/>
        <sz val="10.5"/>
        <color rgb="FF000080"/>
        <rFont val="細明體"/>
        <family val="3"/>
        <charset val="136"/>
      </rPr>
      <t>string</t>
    </r>
    <r>
      <rPr>
        <sz val="10.5"/>
        <color rgb="FF000000"/>
        <rFont val="細明體"/>
        <family val="3"/>
        <charset val="136"/>
      </rPr>
      <t>&gt;</t>
    </r>
    <phoneticPr fontId="6" type="noConversion"/>
  </si>
  <si>
    <t>"gateway_updating_result_xxx" = "Gateway updating result (%@)";</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</si>
  <si>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"GW_FW_result"</t>
    </r>
    <r>
      <rPr>
        <sz val="10.5"/>
        <color rgb="FF000000"/>
        <rFont val="細明體"/>
        <family val="3"/>
        <charset val="136"/>
      </rPr>
      <t>&gt;Gateway updating result&lt;/</t>
    </r>
    <r>
      <rPr>
        <b/>
        <sz val="10.5"/>
        <color rgb="FF000080"/>
        <rFont val="細明體"/>
        <family val="3"/>
        <charset val="136"/>
      </rPr>
      <t>string</t>
    </r>
    <r>
      <rPr>
        <sz val="10.5"/>
        <color rgb="FF000000"/>
        <rFont val="細明體"/>
        <family val="3"/>
        <charset val="136"/>
      </rPr>
      <t>&gt;</t>
    </r>
    <phoneticPr fontId="6" type="noConversion"/>
  </si>
  <si>
    <t>"firmware_burning_success" = "The lock has been updated to the latest version";</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</si>
  <si>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"LockFW_Done_cont"</t>
    </r>
    <r>
      <rPr>
        <sz val="10.5"/>
        <color rgb="FF000000"/>
        <rFont val="細明體"/>
        <family val="3"/>
        <charset val="136"/>
      </rPr>
      <t>&gt;The lock has been updated to the latest version&lt;/</t>
    </r>
    <r>
      <rPr>
        <b/>
        <sz val="10.5"/>
        <color rgb="FF000080"/>
        <rFont val="細明體"/>
        <family val="3"/>
        <charset val="136"/>
      </rPr>
      <t>string</t>
    </r>
    <r>
      <rPr>
        <sz val="10.5"/>
        <color rgb="FF000000"/>
        <rFont val="細明體"/>
        <family val="3"/>
        <charset val="136"/>
      </rPr>
      <t>&gt;</t>
    </r>
    <phoneticPr fontId="6" type="noConversion"/>
  </si>
  <si>
    <t>"firmware_burning_failed" = "The lock is not updated to the latest version";</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</si>
  <si>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"LockFW_Fail_cont"</t>
    </r>
    <r>
      <rPr>
        <sz val="10.5"/>
        <color rgb="FF000000"/>
        <rFont val="細明體"/>
        <family val="3"/>
        <charset val="136"/>
      </rPr>
      <t>&gt;The lock is not updated to the latest version&lt;/</t>
    </r>
    <r>
      <rPr>
        <b/>
        <sz val="10.5"/>
        <color rgb="FF000080"/>
        <rFont val="細明體"/>
        <family val="3"/>
        <charset val="136"/>
      </rPr>
      <t>string</t>
    </r>
    <r>
      <rPr>
        <sz val="10.5"/>
        <color rgb="FF000000"/>
        <rFont val="細明體"/>
        <family val="3"/>
        <charset val="136"/>
      </rPr>
      <t>&gt;</t>
    </r>
    <phoneticPr fontId="6" type="noConversion"/>
  </si>
  <si>
    <t>"gateway_not_found_for_pairing" = "Please check if the gateway device is nearby, and if the setup button on the gateway is pressed and released";</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</si>
  <si>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"UI_GW_NotFound_cont"</t>
    </r>
    <r>
      <rPr>
        <sz val="10.5"/>
        <color rgb="FF000000"/>
        <rFont val="細明體"/>
        <family val="3"/>
        <charset val="136"/>
      </rPr>
      <t>&gt;Please check if the gateway device is nearby, and if the setup button on the gateway is pressed and released&lt;/</t>
    </r>
    <r>
      <rPr>
        <b/>
        <sz val="10.5"/>
        <color rgb="FF000080"/>
        <rFont val="細明體"/>
        <family val="3"/>
        <charset val="136"/>
      </rPr>
      <t>string</t>
    </r>
    <r>
      <rPr>
        <sz val="10.5"/>
        <color rgb="FF000000"/>
        <rFont val="細明體"/>
        <family val="3"/>
        <charset val="136"/>
      </rPr>
      <t>&gt;</t>
    </r>
    <phoneticPr fontId="6" type="noConversion"/>
  </si>
  <si>
    <t>"gateway_pairing_success" = "Gateway is paired successfully (%@)";</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</si>
  <si>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"UI_GW_PairDone_cont"</t>
    </r>
    <r>
      <rPr>
        <sz val="10.5"/>
        <color rgb="FF000000"/>
        <rFont val="細明體"/>
        <family val="3"/>
        <charset val="136"/>
      </rPr>
      <t>&gt;Gateway is paired successfully&lt;/</t>
    </r>
    <r>
      <rPr>
        <b/>
        <sz val="10.5"/>
        <color rgb="FF000080"/>
        <rFont val="細明體"/>
        <family val="3"/>
        <charset val="136"/>
      </rPr>
      <t>string</t>
    </r>
    <r>
      <rPr>
        <sz val="10.5"/>
        <color rgb="FF000000"/>
        <rFont val="細明體"/>
        <family val="3"/>
        <charset val="136"/>
      </rPr>
      <t>&gt;</t>
    </r>
    <phoneticPr fontId="6" type="noConversion"/>
  </si>
  <si>
    <t>All Day</t>
  </si>
  <si>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"FW_Update_title"</t>
    </r>
    <r>
      <rPr>
        <sz val="10.5"/>
        <color rgb="FF000000"/>
        <rFont val="細明體"/>
        <family val="3"/>
        <charset val="136"/>
      </rPr>
      <t>&gt;Firmware Update&lt;/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</si>
  <si>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"UnderDownload"</t>
    </r>
    <r>
      <rPr>
        <sz val="10.5"/>
        <color rgb="FF000000"/>
        <rFont val="細明體"/>
        <family val="3"/>
        <charset val="136"/>
      </rPr>
      <t>&gt;Under downloading...&lt;/</t>
    </r>
    <r>
      <rPr>
        <b/>
        <sz val="10.5"/>
        <color rgb="FF000080"/>
        <rFont val="細明體"/>
        <family val="3"/>
        <charset val="136"/>
      </rPr>
      <t>string</t>
    </r>
    <r>
      <rPr>
        <sz val="10.5"/>
        <color rgb="FF000000"/>
        <rFont val="細明體"/>
        <family val="3"/>
        <charset val="136"/>
      </rPr>
      <t>&gt;</t>
    </r>
    <phoneticPr fontId="6" type="noConversion"/>
  </si>
  <si>
    <t>Privacy agreement</t>
    <phoneticPr fontId="6" type="noConversion"/>
  </si>
  <si>
    <t>NFC unlock</t>
    <phoneticPr fontId="6" type="noConversion"/>
  </si>
  <si>
    <t>Auto unlock warning</t>
    <phoneticPr fontId="6" type="noConversion"/>
  </si>
  <si>
    <t>Item</t>
    <phoneticPr fontId="6" type="noConversion"/>
  </si>
  <si>
    <t>Note</t>
    <phoneticPr fontId="6" type="noConversion"/>
  </si>
  <si>
    <t>Access right UI</t>
    <phoneticPr fontId="6" type="noConversion"/>
  </si>
  <si>
    <t>LIME</t>
    <phoneticPr fontId="6" type="noConversion"/>
  </si>
  <si>
    <t>NFC</t>
    <phoneticPr fontId="6" type="noConversion"/>
  </si>
  <si>
    <t>NFC</t>
    <phoneticPr fontId="6" type="noConversion"/>
  </si>
  <si>
    <t>LIME update App file</t>
    <phoneticPr fontId="6" type="noConversion"/>
  </si>
  <si>
    <t>The client\'s ID is same as another one</t>
    <phoneticPr fontId="6" type="noConversion"/>
  </si>
  <si>
    <t>Password FID collision</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</si>
  <si>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"AddPasswordNoEntry"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&gt;Client\'s quantity has reached the maximun limit for this lock&lt;/</t>
    </r>
    <r>
      <rPr>
        <b/>
        <sz val="10.5"/>
        <color rgb="FF000080"/>
        <rFont val="細明體"/>
        <family val="3"/>
        <charset val="136"/>
      </rPr>
      <t>string</t>
    </r>
    <r>
      <rPr>
        <sz val="10.5"/>
        <color rgb="FF000000"/>
        <rFont val="細明體"/>
        <family val="3"/>
        <charset val="136"/>
      </rPr>
      <t>&gt;</t>
    </r>
    <phoneticPr fontId="6" type="noConversion"/>
  </si>
  <si>
    <t>Client\'s quantity has reached the maximun limit for this lock</t>
    <phoneticPr fontId="6" type="noConversion"/>
  </si>
  <si>
    <t>The Android version in this phone doesn\'t support BLE. The Android version must be after 4.3 for this App. Please check your OS version again.</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</si>
  <si>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"UI_NewAppAvailable_title"</t>
    </r>
    <r>
      <rPr>
        <sz val="10.5"/>
        <color rgb="FF000000"/>
        <rFont val="細明體"/>
        <family val="3"/>
        <charset val="136"/>
      </rPr>
      <t>&gt;New App Available&lt;/</t>
    </r>
    <r>
      <rPr>
        <b/>
        <sz val="10.5"/>
        <color rgb="FF000080"/>
        <rFont val="細明體"/>
        <family val="3"/>
        <charset val="136"/>
      </rPr>
      <t>string</t>
    </r>
    <r>
      <rPr>
        <sz val="10.5"/>
        <color rgb="FF000000"/>
        <rFont val="細明體"/>
        <family val="3"/>
        <charset val="136"/>
      </rPr>
      <t>&gt;</t>
    </r>
    <phoneticPr fontId="6" type="noConversion"/>
  </si>
  <si>
    <t>BLE version</t>
    <phoneticPr fontId="6" type="noConversion"/>
  </si>
  <si>
    <t>There is a backup issue in the Cloud, please try it later.</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</si>
  <si>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"ServerExcep_cont"</t>
    </r>
    <r>
      <rPr>
        <sz val="10.5"/>
        <color rgb="FF000000"/>
        <rFont val="細明體"/>
        <family val="3"/>
        <charset val="136"/>
      </rPr>
      <t>&gt;There is a backup issue in the Cloud, please try it later.&lt;/</t>
    </r>
    <r>
      <rPr>
        <b/>
        <sz val="10.5"/>
        <color rgb="FF000080"/>
        <rFont val="細明體"/>
        <family val="3"/>
        <charset val="136"/>
      </rPr>
      <t>string</t>
    </r>
    <r>
      <rPr>
        <sz val="10.5"/>
        <color rgb="FF000000"/>
        <rFont val="細明體"/>
        <family val="3"/>
        <charset val="136"/>
      </rPr>
      <t>&gt;</t>
    </r>
    <phoneticPr fontId="6" type="noConversion"/>
  </si>
  <si>
    <t>Download issue</t>
    <phoneticPr fontId="6" type="noConversion"/>
  </si>
  <si>
    <t>Googleplay</t>
    <phoneticPr fontId="6" type="noConversion"/>
  </si>
  <si>
    <t>Backup issue</t>
    <phoneticPr fontId="6" type="noConversion"/>
  </si>
  <si>
    <t>Too many request</t>
    <phoneticPr fontId="6" type="noConversion"/>
  </si>
  <si>
    <t>"touch_ignore_prefix" = "前後混碼模式";</t>
  </si>
  <si>
    <t>"touch_random_digits" = "亂數數字模式";</t>
  </si>
  <si>
    <t>"see_details" = "查看細節";</t>
  </si>
  <si>
    <t>"sec" = "秒";</t>
  </si>
  <si>
    <t>"min" = "分";</t>
  </si>
  <si>
    <t>"new_block_previous" = "新的取消舊的";</t>
  </si>
  <si>
    <t>"xxx_grace_period" = "%@寬限時間";</t>
  </si>
  <si>
    <t>"setup_mode" = "設定模式";</t>
  </si>
  <si>
    <t>"touch" = "觸碰";</t>
  </si>
  <si>
    <t>"region" = "範圍";</t>
  </si>
  <si>
    <t>"lock" = "鎖具";</t>
  </si>
  <si>
    <t>"logs" = "紀錄";</t>
  </si>
  <si>
    <t>//"xxx_logs" = "%@紀錄";</t>
  </si>
  <si>
    <t>"delete" = "刪除";</t>
  </si>
  <si>
    <t>"info" = "資訊";</t>
  </si>
  <si>
    <t>"sync" = "同步";</t>
  </si>
  <si>
    <t>"connecting" = "連線中";</t>
  </si>
  <si>
    <t>"cancel" = "取消";</t>
  </si>
  <si>
    <t>"success" = "成功";</t>
  </si>
  <si>
    <t>"ok" = "確認";</t>
  </si>
  <si>
    <t>"connection_failed" = "連線失敗";</t>
  </si>
  <si>
    <t>"add_lock" = "新增鎖";</t>
  </si>
  <si>
    <t>"name" = "名稱";</t>
  </si>
  <si>
    <t>"locks" = "鎖具";</t>
  </si>
  <si>
    <t>"incomplete_fields" = "欄位空白";</t>
  </si>
  <si>
    <t>"pairing" = "配對";</t>
  </si>
  <si>
    <t>"pairing_2" = "配對中";</t>
  </si>
  <si>
    <t>"searching_for_lock" = "搜尋中";</t>
  </si>
  <si>
    <t>"add_client" = "新增使用者";</t>
  </si>
  <si>
    <t>"failed" = "失敗";</t>
  </si>
  <si>
    <t>"choose_lock" = "選一個鎖";</t>
  </si>
  <si>
    <t>"require_syncing" = "需要同步";</t>
  </si>
  <si>
    <t>"user_name" = "名稱";</t>
  </si>
  <si>
    <t>"client_name" = "使用者名稱";</t>
  </si>
  <si>
    <t>"email" = "電子信箱";</t>
  </si>
  <si>
    <t>"client_email" = "使用者電子信箱";</t>
  </si>
  <si>
    <t>"type" = "類型";</t>
  </si>
  <si>
    <t>"phone" = "手機";</t>
  </si>
  <si>
    <t>"card" = "卡片";</t>
  </si>
  <si>
    <t>"password" = "密碼";</t>
  </si>
  <si>
    <t>"set_password" = "設定密碼";</t>
  </si>
  <si>
    <t>"change_password" = "變更密碼";</t>
  </si>
  <si>
    <t>"edit_user_name" = "編輯名稱";</t>
  </si>
  <si>
    <t>"edit_lock_name" = "編輯鎖具名稱";</t>
  </si>
  <si>
    <t>"edit_nickname" = "編輯昵稱";</t>
  </si>
  <si>
    <t>"edit_gateway_name" = "編輯Gateway名稱";</t>
  </si>
  <si>
    <t>"clients" = "使用者";</t>
  </si>
  <si>
    <t>"confirm" = "確認";</t>
  </si>
  <si>
    <t>"delete_client" = "刪除使用者";</t>
  </si>
  <si>
    <t>"accept" = "接受";</t>
  </si>
  <si>
    <t>"reject" = "拒絕";</t>
  </si>
  <si>
    <t>"notifications" = "訊息";</t>
  </si>
  <si>
    <t>"event" = "事件";</t>
  </si>
  <si>
    <t>"manufacturer" = "制造廠商";</t>
  </si>
  <si>
    <t>"firmware_update" = "韌體更新";</t>
  </si>
  <si>
    <t>"details" = "細節";</t>
  </si>
  <si>
    <t>"downloading" = "下載中";</t>
  </si>
  <si>
    <t>"incorrect_file_format" = "檔案格式有誤";</t>
  </si>
  <si>
    <t>"lock_name" = "鎖的名稱";</t>
  </si>
  <si>
    <t>"related_lock_names" = "相關連的鎖具名稱";</t>
  </si>
  <si>
    <t>"mute" = "靜音";</t>
  </si>
  <si>
    <t>"battery_status" = "電池狀態";</t>
  </si>
  <si>
    <t>"firmware_version" = "韌體版本";</t>
  </si>
  <si>
    <t>"update_now" = "現在更新";</t>
  </si>
  <si>
    <t>"pairing_time" = "配對時間";</t>
  </si>
  <si>
    <t>"unlocking" = "開門";</t>
  </si>
  <si>
    <t>"locking" = "關門";</t>
  </si>
  <si>
    <t>"unknown" = "未知";</t>
  </si>
  <si>
    <t>"time" = "時間";</t>
  </si>
  <si>
    <t>"shorter" = "較近";</t>
  </si>
  <si>
    <t>"longer" = "較遠";</t>
  </si>
  <si>
    <t>"privacy_agreement" = "隱私權政策";</t>
  </si>
  <si>
    <t>"app_version" = "App版本";</t>
  </si>
  <si>
    <t>"user_info" = "個人資訊";</t>
  </si>
  <si>
    <t>"settings" = "設定";</t>
  </si>
  <si>
    <t>"timeout" = "逾時";</t>
  </si>
  <si>
    <t>"model_name" = "型號";</t>
  </si>
  <si>
    <t>"all_time" = "無限制";</t>
  </si>
  <si>
    <t>"one_time" = "僅限一次";</t>
  </si>
  <si>
    <t>"one_hour" = "僅限一小時";</t>
  </si>
  <si>
    <t>"no_limit" = "無限制";</t>
  </si>
  <si>
    <t>"access_right" = "權限設定";</t>
  </si>
  <si>
    <t>"admin" = "管理者";</t>
  </si>
  <si>
    <t>"no_locks_title" = "目前沒有任何鎖的使用權限";</t>
  </si>
  <si>
    <t>"no_clients_title" = "目前沒有使用者";</t>
  </si>
  <si>
    <t>"no_events_title" = "目前沒有訊息";</t>
  </si>
  <si>
    <t>"invalid_format" = "格式有誤";</t>
  </si>
  <si>
    <t>"not_allowed" = "不允許的操作";</t>
  </si>
  <si>
    <t>"name_too_long" = "名稱太長";</t>
  </si>
  <si>
    <t>"message_too_long" = "訊息太長";</t>
  </si>
  <si>
    <t>"ssid_too_long" = "Wi-Fi網路名稱太長";</t>
  </si>
  <si>
    <t>"password_too_long" = "密碼太長";</t>
  </si>
  <si>
    <t>"join_time" = "加入時間";</t>
  </si>
  <si>
    <t>"not_found" = "找不到";</t>
  </si>
  <si>
    <t>"terms_of_service" = "使用條款";</t>
  </si>
  <si>
    <t>"open_source_licenses" = "開放原始碼授權";</t>
  </si>
  <si>
    <t>"no_more_locks" = "沒有適合的鎖";</t>
  </si>
  <si>
    <t>"legal_info" = "法律資訊";</t>
  </si>
  <si>
    <t>"clear_all" = "清除全部";</t>
  </si>
  <si>
    <t>"all_read" = "全部已讀";</t>
  </si>
  <si>
    <t>"event_expired" = "過期";</t>
  </si>
  <si>
    <t>"ssid" = "Wi-Fi網路名稱";</t>
  </si>
  <si>
    <t>"gateway_password" = "Wi-Fi網路密碼";</t>
  </si>
  <si>
    <t>"add_ota_client" = "加入手機使用者";</t>
  </si>
  <si>
    <t>"add_ipa_client" = "加入卡使用者";</t>
  </si>
  <si>
    <t>"add_password_client" = "加入密碼使用者";</t>
  </si>
  <si>
    <t>"setup_lock" = "開始加卡";</t>
  </si>
  <si>
    <t>"synchronizing" = "同步中";</t>
  </si>
  <si>
    <t>"auto_unlock" = "自動開門";</t>
  </si>
  <si>
    <t>"none" = "無";</t>
  </si>
  <si>
    <t>"ghost_title" = "帳號已失效";</t>
  </si>
  <si>
    <t>"under_processing" = "處理中";</t>
  </si>
  <si>
    <t>"dont_remind" = "別再提醒我";</t>
  </si>
  <si>
    <t>"ipa_client_not_found" = "沒有新的使用者";</t>
  </si>
  <si>
    <t>"updating_firmware" = "正在更新韌體";</t>
  </si>
  <si>
    <t>"pattern" = "模式";</t>
  </si>
  <si>
    <t>"cancelled" = "已取消";</t>
  </si>
  <si>
    <t>"code" = "密碼";</t>
  </si>
  <si>
    <t>"code_confirm" = "密碼 (再輸入一次)";</t>
  </si>
  <si>
    <t>"invalid_length" = "長度不正確";</t>
  </si>
  <si>
    <t>"code_digit_incorrect" = "數字不正確";</t>
  </si>
  <si>
    <t>"xxx_not_match" = "%@不吻合";</t>
  </si>
  <si>
    <t>"starts" = "開始";</t>
  </si>
  <si>
    <t>"ends" = "結束";</t>
  </si>
  <si>
    <t>"start_hour" = "開始時數";</t>
  </si>
  <si>
    <t>"end_hour" = "結束時數";</t>
  </si>
  <si>
    <t>"yes" = "是";</t>
  </si>
  <si>
    <t>"no" = "否";</t>
  </si>
  <si>
    <t>"passage_mode" = "通道模式";</t>
  </si>
  <si>
    <t>"client" = "使用者";</t>
  </si>
  <si>
    <t>"repeat" = "重復";</t>
  </si>
  <si>
    <t>"by_duration" = "以區間設定";</t>
  </si>
  <si>
    <t>"never" = "從不";</t>
  </si>
  <si>
    <t>"daily" = "每日";</t>
  </si>
  <si>
    <t>"weekly" = "每周";</t>
  </si>
  <si>
    <t>"monthly" = "每月";</t>
  </si>
  <si>
    <t>"forbidden" = "禁止";</t>
  </si>
  <si>
    <t>"varicode" = "演算碼";</t>
  </si>
  <si>
    <t>"guestcode_prefix" = "GuestCode前綴碼";</t>
  </si>
  <si>
    <t>"guestcode_user" = "GuestCode使用者";</t>
  </si>
  <si>
    <t>"guestcode_prefix_and_user" = "GuestCode前綴碼和使用者";</t>
  </si>
  <si>
    <t>"mode" = "模式";</t>
  </si>
  <si>
    <t>"warning" = "警告";</t>
  </si>
  <si>
    <t>"generate" = "產生";</t>
  </si>
  <si>
    <t>"already_signed_up" = "已經註冊";</t>
  </si>
  <si>
    <t>"backup_on_cloud" = "備份至雲端";</t>
  </si>
  <si>
    <t>"backup_to_cloud_now" = "備份資料至雲端";</t>
  </si>
  <si>
    <t>"last_backup_date" = "上次備份時間: %@";</t>
  </si>
  <si>
    <t>"sign_out" = "登出";</t>
  </si>
  <si>
    <t>"password_not_enabled" = "密碼功能未啟用";</t>
  </si>
  <si>
    <t>"password_is_required" = "需要密碼";</t>
  </si>
  <si>
    <t>"done" = "已完成";</t>
  </si>
  <si>
    <t>"wifi_ssid" = "Wi-Fi網路名稱";</t>
  </si>
  <si>
    <t>"diagnose_gateway" = "診斷Gateway";</t>
  </si>
  <si>
    <t>"already_setup" = "已經設定";</t>
  </si>
  <si>
    <t>"model_version" = "鎖具型號版本";</t>
  </si>
  <si>
    <t>"timezone" = "時區";</t>
  </si>
  <si>
    <t>"daylight_saving" = "日光節約時間";</t>
  </si>
  <si>
    <t>"nickname" = "昵稱";</t>
  </si>
  <si>
    <t>"start_date" = "開始日期";</t>
  </si>
  <si>
    <t>"end_date" = "結束日期";</t>
  </si>
  <si>
    <t>"duration_day" = "持續天數";</t>
  </si>
  <si>
    <t>"duration_hour" = "持續小時數";</t>
  </si>
  <si>
    <t>"enabled" = "已啟用";</t>
  </si>
  <si>
    <t>"disabled" = "已關閉";</t>
  </si>
  <si>
    <t>"standard" = "標准";</t>
  </si>
  <si>
    <t>"standard_both" = "標准(含兩者)";</t>
  </si>
  <si>
    <t>"standard_all_time" = "標准(任何時間)";</t>
  </si>
  <si>
    <t>"standard_one_time" = "標准(單次)";</t>
  </si>
  <si>
    <t>"admin_name" = "管理者名稱";</t>
  </si>
  <si>
    <t>"version" = "版本";</t>
  </si>
  <si>
    <t>"status" = "狀態";</t>
  </si>
  <si>
    <t>"admin_email" = "管理者電子信箱";</t>
  </si>
  <si>
    <t>"message" = "訊息";</t>
  </si>
  <si>
    <t>"accepted" = "已接受";</t>
  </si>
  <si>
    <t>"rejected" = "已拒絕";</t>
  </si>
  <si>
    <t>"diagnose_result" = "診斷結果";</t>
  </si>
  <si>
    <t>"added" = "已加入";</t>
  </si>
  <si>
    <t>"deleted" = "已刪除";</t>
  </si>
  <si>
    <t>"access_denied" = "拒絕進出";</t>
  </si>
  <si>
    <t>"temporarily_disable" = "暫時拒絕進出";</t>
  </si>
  <si>
    <t>"code_added_fail" = "密碼加入失敗";</t>
  </si>
  <si>
    <t>"add" = "加入";</t>
  </si>
  <si>
    <t>"close" = "關閉";</t>
  </si>
  <si>
    <t>"share" = "分享";</t>
  </si>
  <si>
    <t>"alarm" = "警告";</t>
  </si>
  <si>
    <t>"monday" = "周一";</t>
  </si>
  <si>
    <t>"tuesday" = "周二";</t>
  </si>
  <si>
    <t>"wednesday" = "周三";</t>
  </si>
  <si>
    <t>"thursday" = "周四";</t>
  </si>
  <si>
    <t>"friday" = "周五";</t>
  </si>
  <si>
    <t>"saturday" = "周六";</t>
  </si>
  <si>
    <t>"sunday" = "周日";</t>
  </si>
  <si>
    <t>"code_free_mode" = "自由通行模式";</t>
  </si>
  <si>
    <t>"active_periods" = "通行周期";</t>
  </si>
  <si>
    <t>"actions" = "動作";</t>
  </si>
  <si>
    <t>"parameters" = "參數設定";</t>
  </si>
  <si>
    <t>"locking_status_led" = "開關狀態LED";</t>
  </si>
  <si>
    <t>"emergency_open_cancellation" = "取消緊急通道模式";</t>
  </si>
  <si>
    <t>"relock_delay" = "回鎖延遲";</t>
  </si>
  <si>
    <t>"auto_relock" = "自動回鎖";</t>
  </si>
  <si>
    <t>"auto_relocking" = "自動回鎖";</t>
  </si>
  <si>
    <t>"auto_relock_delay" = "自動回鎖延遲";</t>
  </si>
  <si>
    <t>"keypad_illumination" = "鍵盤照明";</t>
  </si>
  <si>
    <t>"day_lock_out" = "日封鎖";</t>
  </si>
  <si>
    <t>"proximity" = "接近按鍵";</t>
  </si>
  <si>
    <t>"button_pressed" = "按下按鍵";</t>
  </si>
  <si>
    <t>"overnight" = "跨日";</t>
  </si>
  <si>
    <t>"days_of_week" = "日數";</t>
  </si>
  <si>
    <t>"feature_disabled" = "功能未啟用";</t>
  </si>
  <si>
    <t>"self_unlocking" = "自己開門";</t>
  </si>
  <si>
    <t>"secret_key" = "密鑰";</t>
  </si>
  <si>
    <t>"no_secret_key" = "沒有密鑰";</t>
  </si>
  <si>
    <t>"feature_selection" = "功能選擇";</t>
  </si>
  <si>
    <t>"suspend" = "停權";</t>
  </si>
  <si>
    <t>"restore" = "恢復";</t>
  </si>
  <si>
    <t>"already_unlocked" = "已經開啟";</t>
  </si>
  <si>
    <t>"out_of_range" = "在範圍之外";</t>
  </si>
  <si>
    <t>"adding" = "加入中";</t>
  </si>
  <si>
    <t>"normal" = "正常";</t>
  </si>
  <si>
    <t>"deleting" = "刪除中";</t>
  </si>
  <si>
    <t>"suspending" = "停權中";</t>
  </si>
  <si>
    <t>"restoring" = "恢復權限中";</t>
  </si>
  <si>
    <t>"others" = "其他";</t>
  </si>
  <si>
    <t>"client_app_not_up_to_date" = "使用者的APP版本較舊";</t>
  </si>
  <si>
    <t>"suspend_all_clients" = "停權所有使用者";</t>
  </si>
  <si>
    <t>"restore_all_clients" = "恢復所有使用者";</t>
  </si>
  <si>
    <t>"delete_all_clients" = "刪除所有使用者";</t>
  </si>
  <si>
    <t>"activate_all_xxx" = "啟用所有%@";</t>
  </si>
  <si>
    <t>"deactivate_all_xxx" = "取消所有%@";</t>
  </si>
  <si>
    <t>"access_type" = "權限類型";</t>
  </si>
  <si>
    <t>"user" = "使用者";</t>
  </si>
  <si>
    <t>"xxx_user" = "%@使用者";</t>
  </si>
  <si>
    <t>"trigger_by_touching" = "觸碰鎖即開門";</t>
  </si>
  <si>
    <t>"trigger_by_location" = "進入鎖的範圍即開門";</t>
  </si>
  <si>
    <t>"setup_lock_location" = "設定鎖具位置";</t>
  </si>
  <si>
    <t>"technician" = "技術人員";</t>
  </si>
  <si>
    <t>"download_firmware" = "下載韌體";</t>
  </si>
  <si>
    <t>"transfer_firmware_to_lock" = "傳送韌體至鎖具";</t>
  </si>
  <si>
    <t>"step_xxx" = "步驟%d";</t>
  </si>
  <si>
    <t>"step_xxx_optional" = "步驟%d (可略過)";</t>
  </si>
  <si>
    <t>"previous" = "前頁";</t>
  </si>
  <si>
    <t>"next" = "繼續";</t>
  </si>
  <si>
    <t>"resend" = "重送";</t>
  </si>
  <si>
    <t>"sign_up" = "註冊";</t>
  </si>
  <si>
    <t>"sign_in" = "登入";</t>
  </si>
  <si>
    <t>"forgot_password" = "忘記密碼";</t>
  </si>
  <si>
    <t>"enable_password" = "建立密碼";</t>
  </si>
  <si>
    <t>"input_validation_code" = "請輸入驗證碼";</t>
  </si>
  <si>
    <t>"master_code" = "管理員密碼";</t>
  </si>
  <si>
    <t>"submaster_code" = "副管理員密碼";</t>
  </si>
  <si>
    <t>"change_xxx" = "變更%@";</t>
  </si>
  <si>
    <t>"delete_xxx" = "刪除%@";</t>
  </si>
  <si>
    <t>"inherited" = "繼承";</t>
  </si>
  <si>
    <t>"suspended" = "已停權";</t>
  </si>
  <si>
    <t>"restored" = "已恢復權限";</t>
  </si>
  <si>
    <t>"all_deleted" = "已全部刪除";</t>
  </si>
  <si>
    <t>"guestcode_unlocking" = "GuestCode開門";</t>
  </si>
  <si>
    <t>"guestcode_registered" = "GuestCode註冊";</t>
  </si>
  <si>
    <t>"guestcode_cleared" = "GuestCode清除";</t>
  </si>
  <si>
    <t>"guestcode_prefix_set" = "GuestCode設定";</t>
  </si>
  <si>
    <t>"netcode_unlocking" = "NetCode開門";</t>
  </si>
  <si>
    <t>"varicode_unlocking" = "演算碼開門";</t>
  </si>
  <si>
    <t>"access_right_updated" = "已更新權限";</t>
  </si>
  <si>
    <t>"app_is_not_up_to_date" = "App版本不夠新";</t>
  </si>
  <si>
    <t>"location_not_set" = "位置尚未設定";</t>
  </si>
  <si>
    <t>"delete_lock" = "刪除鎖具";</t>
  </si>
  <si>
    <t>"choose_known_client" = "選擇已知使用者";</t>
  </si>
  <si>
    <t>"exit" = "離開";</t>
  </si>
  <si>
    <t>"prefix" = "前綴碼";</t>
  </si>
  <si>
    <t>"enable" = "啟用";</t>
  </si>
  <si>
    <t>"administrator" = "管理員";</t>
  </si>
  <si>
    <t>"access" = "通行";</t>
  </si>
  <si>
    <t>"LED" = "照明";</t>
  </si>
  <si>
    <t>"access_point_quality" = "Wi-Fi分享器信號品質";</t>
  </si>
  <si>
    <t>"gateway_ble_quality" = "Gateway藍芽信號品質";</t>
  </si>
  <si>
    <t>"gateway_mode_name" = "Gateway型號";</t>
  </si>
  <si>
    <t>"gateway_firmware_version" = "Gateway韌體版本";</t>
  </si>
  <si>
    <t>"gateway_code_version" = "Gateway程式碼版本";</t>
  </si>
  <si>
    <t>"result" = "結果";</t>
  </si>
  <si>
    <t>"access_key" = "通行密鑰";</t>
  </si>
  <si>
    <t>"generate_new_access_key" = "取得新的通行密鑰";</t>
  </si>
  <si>
    <t>"cancel_access_key" = "取消通行密鑰";</t>
  </si>
  <si>
    <t>"rem1_unlocking" = "REM1開門";</t>
  </si>
  <si>
    <t>"rem2_alarm_on" = "REM2警報啟用";</t>
  </si>
  <si>
    <t>"rem2_alarm_off" = "REM2警報關閉";</t>
  </si>
  <si>
    <t>"set_master_code" = "設定管理密碼";</t>
  </si>
  <si>
    <t>"set_submaster_code" = "設定副管理密碼";</t>
  </si>
  <si>
    <t>"how_it_works" = "運作方式";</t>
  </si>
  <si>
    <t>"leave_without_saving" = "放棄設定";</t>
  </si>
  <si>
    <t>"seconds" = "秒";</t>
  </si>
  <si>
    <t>"gateway_management" = "Gateway管理";</t>
  </si>
  <si>
    <t>"gateway_pairing_title" = "設定新Gateway";</t>
  </si>
  <si>
    <t>"gateway_adding_title" = "使用現有Gateway";</t>
  </si>
  <si>
    <t>"gateway_adding_title_2" = "Gateway加鎖";</t>
  </si>
  <si>
    <t>"gateway_deleting_title" = "刪除Gateway";</t>
  </si>
  <si>
    <t>"gateway_name" = "Gateway名稱";</t>
  </si>
  <si>
    <t>"gateway_setting" = "Gateway設定";</t>
  </si>
  <si>
    <t>"sync_to_lock" = "與鎖同步";</t>
  </si>
  <si>
    <t>"transfering_firmware" = "正在傳送韌體";</t>
  </si>
  <si>
    <t>"skip_waiting_for_the_result" = "略過等待結果";</t>
  </si>
  <si>
    <t>"pairing_fail" = "配對失敗";</t>
  </si>
  <si>
    <t>"one_tap_locking" = "觸碰關門";</t>
  </si>
  <si>
    <t>"one_button_locking" = "按鈕關門";</t>
  </si>
  <si>
    <t>"disable_guestcode" = "刪除GC前綴碼/使用者";</t>
  </si>
  <si>
    <t>"delete_submaster" = "刪除副管理密碼";</t>
  </si>
  <si>
    <t>"no_more_space" = "空間不足";</t>
  </si>
  <si>
    <t>"backing_up" = "備份中";</t>
  </si>
  <si>
    <t>"signing_out" = "登出中";</t>
  </si>
  <si>
    <t>"skip_this_step" = "略過此步驟";</t>
  </si>
  <si>
    <t>"skip_backing_up" = "略過備份";</t>
  </si>
  <si>
    <t>"warning_all_uppercase" = "警告";</t>
  </si>
  <si>
    <t>"archiving_logs" = "封裝紀錄中";</t>
  </si>
  <si>
    <t>"lock_location" = "鎖具位置";</t>
  </si>
  <si>
    <t>"lock_not_found" = "找不到鎖具";</t>
  </si>
  <si>
    <t>"location_not_found" = "找不到您的位置";</t>
  </si>
  <si>
    <t>"leave" = "離開";</t>
  </si>
  <si>
    <t>"finding_your_location" = "正在尋找您的位置";</t>
  </si>
  <si>
    <t>"xxx_is_unreachable" = "%@現在聯系不上";</t>
  </si>
  <si>
    <t>"send_test_data_now" = "立即送出測試資料";</t>
  </si>
  <si>
    <t>"sending_test_data" = "正在送出測試資料";</t>
  </si>
  <si>
    <t>"invalid_key" = "不合法的密鑰";</t>
  </si>
  <si>
    <t>"others_unlocking" = "其他人開門";</t>
  </si>
  <si>
    <t>"mechanical" = "機械式";</t>
  </si>
  <si>
    <t>"remote_unlocking" = "遠端開門";</t>
  </si>
  <si>
    <t>"remote_locking" = "遠端關門";</t>
  </si>
  <si>
    <t>"door_jammed" = "門鎖卡住";</t>
  </si>
  <si>
    <t>"keep_waiting" = "繼續等待";</t>
  </si>
  <si>
    <t>"unlocking_failed_low_battery_v2" = "開門失敗 (低電量)";</t>
  </si>
  <si>
    <t>"locking_failed_low_battery_v2" = "關門失敗 (低電量)";</t>
  </si>
  <si>
    <t>"progress" = "進度";</t>
  </si>
  <si>
    <t>"updating_gateway" = "更新Gateway中";</t>
  </si>
  <si>
    <t>"range_constraint" = "距離限制";</t>
  </si>
  <si>
    <t>"test_range" = "測試距離";</t>
  </si>
  <si>
    <t>"in_range" = "在範圍之內";</t>
  </si>
  <si>
    <t>"excellent" = "優良";</t>
  </si>
  <si>
    <t>"good" = "好";</t>
  </si>
  <si>
    <t>"poor" = "不好";</t>
  </si>
  <si>
    <t>"no_signal" = "無信號";</t>
  </si>
  <si>
    <t>"low_battery" = "電量偏低";</t>
  </si>
  <si>
    <t>"please_turn_on_wifi" = "請開啟Wi-Fi";</t>
  </si>
  <si>
    <t>"please_turn_on_ble" = "請開啟藍芽";</t>
  </si>
  <si>
    <t>"please_turn_on_location_services" = "請開啟定位服務";</t>
  </si>
  <si>
    <t>"please_turn_on_location_services_auth" = "請修改定位服務授權";</t>
  </si>
  <si>
    <t>"adding_is_not_allowed" = "加鎖失敗";</t>
  </si>
  <si>
    <t>"gateway_added" = "Gateway加入於";</t>
  </si>
  <si>
    <t>"choose_known_card" = "選擇已知卡片";</t>
  </si>
  <si>
    <t>"card_name" = "卡片名稱";</t>
  </si>
  <si>
    <t>"incompatible_lock" = "鎖具不合適";</t>
  </si>
  <si>
    <t>"rem_behaviour" = "REM行為";</t>
  </si>
  <si>
    <t>"rem_option_default" = "預設 (遙控開門)";</t>
  </si>
  <si>
    <t>"rem_option_sensor_mode" = "感測器模式";</t>
  </si>
  <si>
    <t>"rem_option_sensor_alert" = "感測器模式 + 警示器模式";</t>
  </si>
  <si>
    <t>"rem_option_unlock_lockdown" = "開門 + 封鎖";</t>
  </si>
  <si>
    <t>"aborted" = "已取消";</t>
  </si>
  <si>
    <t>"reset_power" = "重新上電";</t>
  </si>
  <si>
    <t>"power_is_reset" = "已重新上電";</t>
  </si>
  <si>
    <t>"minutes" = "分鐘";</t>
  </si>
  <si>
    <t>"leashed_title" = "限制功能 !";</t>
  </si>
  <si>
    <t>"send_diagnosis_log_to_server" = "傳送診斷資料至雲端";</t>
  </si>
  <si>
    <t>"passage_mode_on" = "啟用通道模式";</t>
  </si>
  <si>
    <t>"passage_mode_off" = "關閉通道模式";</t>
  </si>
  <si>
    <t>"code_free_mode_on" = "啟用自由通行模式";</t>
  </si>
  <si>
    <t>"code_free_mode_off" = "關閉自由通行模式";</t>
  </si>
  <si>
    <t>"open_app_store" = "打開App Store";</t>
  </si>
  <si>
    <t>"steps" = "步驟";</t>
  </si>
  <si>
    <t>"new_app_available_details" = "1. 請先確認您的網路有啟用\n2. 按下「打開App Store」\n3. 等App Store打開後，按下%@旁邊的「更新」按鈕即可完成。若沒有看到該按鈕，請參照步驟4~5\n4. 在App Store按下「更新項目」標籤，它將會更新App清單\n5. 按下%@旁邊的「更新」按鈕即可完成";</t>
  </si>
  <si>
    <t>"app_crashed" = "幫助我們改善應用程式";</t>
  </si>
  <si>
    <t>"app_crashed_details" = "我們發現應用程式曾有當機的現象。您是否願意傳送診斷資料至雲端，來幫助我們改善它？";</t>
  </si>
  <si>
    <t>"send_diagnosis_log_to_server_details" = "診斷資料的內容可能包含某些您的隱私資料。您確定要啟用此功能嗎？";</t>
  </si>
  <si>
    <t>"leashed_message" = "鎖具 %@ 此一功能目前處於\"限制功能\"狀態，請聯繫鎖具供應商，以取得完整的管理功能";</t>
  </si>
  <si>
    <t>"fwupg_reset_power" = "韌體更新開始前，請按照以下步驟將鎖具重新上電：\n\n1.將電池拔除\n2.按任一按鍵三次\n3.將電池裝上\n4.回到app並按下\"已重新上電\"";</t>
  </si>
  <si>
    <t>"new_app_available" = "有新的App可更新";</t>
  </si>
  <si>
    <t>"lock_doesnt_support_card_cloning" = "該鎖不支援增加已知卡片的功能";</t>
  </si>
  <si>
    <t>"add_card_hints" = "若想加入新卡片\n請按下右上角的按鈕";</t>
  </si>
  <si>
    <t>"gw_locks_are_full" = "本Gateway的最大連鎖數量為%d，鎖的數量已達上限";</t>
  </si>
  <si>
    <t>"please_turn_on_wifi_details" = "您的某些鎖具已啟用自動開門(進入鎖的範圍即開門)，請開啟Wi-Fi以增進定位服務的精確度。";</t>
  </si>
  <si>
    <t>"please_turn_on_ble_details" = "許多服務都需要開啟藍芽才能夠正常運作，建議您開啟藍芽後再繼續其他操作。";</t>
  </si>
  <si>
    <t>"please_turn_on_location_services_details" = "您的某些鎖具已啟用自動開門(進入鎖的範圍即開門)，然而定位服務目前是關閉的。請開啟定位服務，否則自動開門的功能將無法被觸發。";</t>
  </si>
  <si>
    <t>"please_turn_on_location_services_auth_details" = "您的某些鎖具已啟用自動開門(進入鎖的範圍即開門)，然而定位服務的授權是設定為\"永不\"。請將授權改為\"永遠\"，否則自動開門的功能將無法被觸發。";</t>
  </si>
  <si>
    <t>"api_error" = "伺服器回覆錯誤，請稍候再試";</t>
  </si>
  <si>
    <t>"set_gateway_name_hint" = "請輸入Gateway名稱";</t>
  </si>
  <si>
    <t>"set_ssid_hint" = "請輸入Wi-Fi網路名稱";</t>
  </si>
  <si>
    <t>"there_are_some_logs_not_received" = "有一些紀錄尚未收到，請與鎖具同步";</t>
  </si>
  <si>
    <t>"test_internet_success" = "鎖具與手機之間的通訊已成功建立";</t>
  </si>
  <si>
    <t>"test_internet_fail" = "鎖具無法透過網路建立通訊，請檢查鎖具與Gateway是否正常運作";</t>
  </si>
  <si>
    <t>"the_phone_is_in_range" = "手機在範圍之內";</t>
  </si>
  <si>
    <t>"the_phone_is_out_of_range" = "手機在範圍之外";</t>
  </si>
  <si>
    <t>"failed_last_time" = "上次更新失敗";</t>
  </si>
  <si>
    <t>"gateway_firmware_update_success" = "Gateway已更新至最新版本";</t>
  </si>
  <si>
    <t>"gateway_firmware_update_failed" = "Gateway更新過程出現問題，請稍候再試";</t>
  </si>
  <si>
    <t>"this_may_take_a_few_minutes" = "可能需要幾分鐘的時間";</t>
  </si>
  <si>
    <t>//"turn_off_backup_warning" = "如果您沒有勾選\"備份至雲端\"，您將無法將您的帳號資料備份至雲端。";</t>
  </si>
  <si>
    <t>"click_here" = "按下此處";</t>
  </si>
  <si>
    <t>"rem1_unlocking_v2" = "REM1開門";</t>
  </si>
  <si>
    <t>"rem2_alarm_on_v2" = "REM2警報啟用";</t>
  </si>
  <si>
    <t>"rem2_alarm_off_v2" = "REM2警報關閉";</t>
  </si>
  <si>
    <t>"unlocking_failed_low_battery" = "因低電量導致開門失敗";</t>
  </si>
  <si>
    <t>"locking_failed_low_battery" = "因低電量導致關門失敗";</t>
  </si>
  <si>
    <t>"door_jammed_v2" = "門鎖卡住";</t>
  </si>
  <si>
    <t>"waiting_for_remote_command_to_be_expired" = "您之前送出的遠端命令尚未收到回覆，請等待它完成再繼續。(遠端命令將在%d秒後過期)";</t>
  </si>
  <si>
    <t>"remote_command_close_warning" = "遠端命令已經由網路送出並且無法取消";</t>
  </si>
  <si>
    <t>"confirm_remote_unlocking" = "請確認是否執行遠端開門";</t>
  </si>
  <si>
    <t>"confirm_remote_locking" = "請確認是否執行遠端關門";</t>
  </si>
  <si>
    <t>"lock_is_jammed" = "門鎖已卡住，請盡快檢查您的門鎖";</t>
  </si>
  <si>
    <t>"invalid_key_details" = "請重新輸入您的密鑰(建議用復制/貼上的方式)";</t>
  </si>
  <si>
    <t>"maker_channel_test_data_sent" = "測試資料已經成功送至Maker Channel";</t>
  </si>
  <si>
    <t>"xxx_is_unreachable_details" = "請確認您的%@是否運作正常";</t>
  </si>
  <si>
    <t>"lock_not_found_details" = "請確認您的鎖具就在附近而且運作正常";</t>
  </si>
  <si>
    <t>"lock_not_found_details_2" = "您的鎖具不在附近，此頁面將處於唯讀模式";</t>
  </si>
  <si>
    <t>"lock_list_click_tutorial" = "點擊後即可開門或關門";</t>
  </si>
  <si>
    <t>"lock_list_swipe_tutorial" = "往左滑還有更多選項";</t>
  </si>
  <si>
    <t>"skip_backup_when_signing_out" = "您確定要略過備份步驟並且立即登出？";</t>
  </si>
  <si>
    <t>"no_more_space_for_phone_clients" = "鎖具已經沒有空間加入新的手機使用者";</t>
  </si>
  <si>
    <t>"xxx_has_a_mechanical_unlocking_event" = "%@有手動開門進出紀錄";</t>
  </si>
  <si>
    <t>"prepare_adding_lock" = "准備加入鎖具";</t>
  </si>
  <si>
    <t>"gateway_is_under_processing" = "鎖具已與網路連線，Gateway正在做連線處理，請稍候";</t>
  </si>
  <si>
    <t>"lock_is_communicating_with_gateway" = "鎖具正在與Gateway溝通中";</t>
  </si>
  <si>
    <t>"press_gateway_setup_button" = "請按下Gateway的設定鍵，鎖具會嘗試透過AP與網路連線...";</t>
  </si>
  <si>
    <t>"syncing_gateway_parameters" = "網路參數同步中...";</t>
  </si>
  <si>
    <t>"gateway_deleting_details" = "您確定要刪除%@和%@之間的關聯?";</t>
  </si>
  <si>
    <t>"leave_without_saving_details" = "您確定要放棄儲存修改過的設定？";</t>
  </si>
  <si>
    <t>"generating_new_access_key" = "正在取得新的通行密鑰";</t>
  </si>
  <si>
    <t>"cancelling_access_key" = "正在取消通行密鑰";</t>
  </si>
  <si>
    <t>"new_access_key" = "新的通行密鑰";</t>
  </si>
  <si>
    <t>"access_key_is_cancelled" = "您的通行密鑰已經取消";</t>
  </si>
  <si>
    <t>"acquiring_gateway_info" = "正在取得Gateway資訊...";</t>
  </si>
  <si>
    <t>"too_many_requests" = "此帳號已經送出太多網路請求，請稍候再試";</t>
  </si>
  <si>
    <t>"server_busy" = "伺服器忙碌中，請稍候再試";</t>
  </si>
  <si>
    <t>"unlocking_xxx" = "正在開啟%@";</t>
  </si>
  <si>
    <t>"remote_unlocking_xxx" = "正在遠端開啟%@...";</t>
  </si>
  <si>
    <t>"remote_locking_xxx" = "正在遠端關閉%@...";</t>
  </si>
  <si>
    <t>"xxx_is_successfully_unlocked" = "%@已成功開啟";</t>
  </si>
  <si>
    <t>"xxx_is_successfully_locked" = "%@已成功關閉";</t>
  </si>
  <si>
    <t>"locking_xxx" = "正在關閉%@";</t>
  </si>
  <si>
    <t>"press_setup_button" = "請讓鎖具進入設定模式";</t>
  </si>
  <si>
    <t>"delete_lock_warning" = "這項操作是無法還原的，您確定要刪除此鎖具？";</t>
  </si>
  <si>
    <t>"location_not_set_details" = "請先設定鎖具的位置再儲存";</t>
  </si>
  <si>
    <t>"updating_data" = "更新資料中...";</t>
  </si>
  <si>
    <t>"please_wait" = "請稍候...";</t>
  </si>
  <si>
    <t>"please_try_again" = "請稍候再試";</t>
  </si>
  <si>
    <t>"add_client_success" = "您的請求已送出";</t>
  </si>
  <si>
    <t>"add_code_client_success" = "使用者將會經由網路加入至鎖具，您也可以直接用藍芽與鎖具進行同步";</t>
  </si>
  <si>
    <t>"enter_lock_din" = "輸入這個鎖的DIN:";</t>
  </si>
  <si>
    <t>"enter_lock_name" = "幫這個鎖取個名稱:";</t>
  </si>
  <si>
    <t>"enter_lock_din_alert" = "請輸入這個鎖的DIN";</t>
  </si>
  <si>
    <t>"enter_validation_code" = "請輸入驗證碼";</t>
  </si>
  <si>
    <t>"enter_a_name" = "請輸入名稱";</t>
  </si>
  <si>
    <t>"enter_lock_name" = "請輸入鎖具名稱";</t>
  </si>
  <si>
    <t>"enter_an_email" = "請輸入電子信箱";</t>
  </si>
  <si>
    <t>"enter_ssid" = "請輸入Wi-Fi網路名稱";</t>
  </si>
  <si>
    <t>"invalid_email_format" = "電子信箱格式不正確";</t>
  </si>
  <si>
    <t>"name_too_long_details" = "名稱太長，請輸入短一點的名稱";</t>
  </si>
  <si>
    <t>"message_too_long_details" = "訊息太長，請輸入短一點的訊息";</t>
  </si>
  <si>
    <t>"ssid_too_long_details" = "Wi-Fi網路名稱太長，請取一個短一點的名稱";</t>
  </si>
  <si>
    <t>"password_too_long_details" = "密碼太長，請輸入短一點的密碼";</t>
  </si>
  <si>
    <t>"enter_setup_mode" = "請讓鎖具進入設定模式";</t>
  </si>
  <si>
    <t>"email_belong_to_you" = "此電子信箱與您的相同，請輸入一個不同的電子信箱";</t>
  </si>
  <si>
    <t>"no_more_locks_for_this_client" = "沒有適合該使用者的鎖具";</t>
  </si>
  <si>
    <t>"require_syncing_to_lock" = "此鎖已經有一段時間沒有跟APP同步，請先與鎖具同步";</t>
  </si>
  <si>
    <t>//"require_syncing_to_cloud" = "此鎖尚未與雲端同步，請開啟您的網路連線";</t>
  </si>
  <si>
    <t>"delete_client_confirm" = "您確定要刪除\"%@\"?";</t>
  </si>
  <si>
    <t>"check_network_status" = "請檢查您的網路連線";</t>
  </si>
  <si>
    <t>"pairing_in_progress" = "配對中，請稍候...";</t>
  </si>
  <si>
    <t>"updating_firmware_details" = "韌體已經成功傳送至鎖具，燒錄韌體需要幾分鐘的時間。請靜候...";</t>
  </si>
  <si>
    <t>"validation_code_sent" = "驗證碼已經寄送至您的電子信箱";</t>
  </si>
  <si>
    <t>"all_data_synced" = "手機資料已與鎖同步";</t>
  </si>
  <si>
    <t>"no_locks_content" = "您可以按下右上角的加號來加入新的鎖，或者經由您的朋友取得電子鑰匙";</t>
  </si>
  <si>
    <t>"no_clients_content" = "若您有身為管理員身份的鎖具，可以在此加入新的使用者";</t>
  </si>
  <si>
    <t>"no_events_content" = "所有重要的訊息會放在此處";</t>
  </si>
  <si>
    <t>"client_not_registered" = "該使用者尚未註冊";</t>
  </si>
  <si>
    <t>"clear_all_notif_details" = "您確定要刪除所有訊息？";</t>
  </si>
  <si>
    <t>"all_read_details" = "您確定要將所有訊息標記為已讀？";</t>
  </si>
  <si>
    <t>"event_expired_details" = "該訊息已經過期";</t>
  </si>
  <si>
    <t>"pairing_success_and_synced" = "配對成功而且所有資料皆已同步";</t>
  </si>
  <si>
    <t>"added_clients" = "新加入的使用者";</t>
  </si>
  <si>
    <t>"updated_clients" = "更新權限的使用者";</t>
  </si>
  <si>
    <t>"ipa_client_not_found_details" = "請依照步驟再試一次";</t>
  </si>
  <si>
    <t>"ipa_setup_lock_details" = "正在設置鎖具以加入使用者";</t>
  </si>
  <si>
    <t>"ghost_with_password" = "由於您在別的手機登入，所以此手機的帳號將被自動登出";</t>
  </si>
  <si>
    <t>"ghost_without_password" = "由於您在別的手機重復註冊帳號，所以此手機的帳號將被自動登出";</t>
  </si>
  <si>
    <t>"already_deleting" = "該使用者已經標記為刪除中";</t>
  </si>
  <si>
    <t>"card_client_deleting_alert" = "您必須跟鎖進行同步才能完整刪除卡片或密碼使用者";</t>
  </si>
  <si>
    <t>"add_client_choose_type" = "使用者類型";</t>
  </si>
  <si>
    <t>"xxx_length_incorrect_details" = "%@長度應為%d ~ %d";</t>
  </si>
  <si>
    <t>"code_digit_incorrect_details" = "允許的數字範圍是%d ~ %d";</t>
  </si>
  <si>
    <t>"xxx_not_match_details" = "您輸入的兩組%@並不吻合";</t>
  </si>
  <si>
    <t>"wifi_off_please_sync" = "請與鎖具同步以完成使用者的加入";</t>
  </si>
  <si>
    <t>"already_signed_up_without_password" = "此電子信箱已經註冊過一組帳號。若您繼續完成驗證流程，則所有資料包含鎖具的權限都會一併消失，舊手機的資料無法在任何其他手機上復原. 您確定要繼續？";</t>
  </si>
  <si>
    <t>"already_signed_up_with_password" = "此電子信箱已經註冊過並且啟用了密碼功能，請使用密碼來登入您的帳號";</t>
  </si>
  <si>
    <t>"password_not_enabled_details" = "此帳號並未啟用密碼功能，請在您原本的手機上面啟用密碼功能，或者再註冊一次";</t>
  </si>
  <si>
    <t>"account_not_exist" = "該帳號不存在";</t>
  </si>
  <si>
    <t>"wrong_password" = "密碼不正確";</t>
  </si>
  <si>
    <t>//"validation_incorrect" = "驗證碼不正確";</t>
  </si>
  <si>
    <t>"validation_expired" = "驗證碼已過期";</t>
  </si>
  <si>
    <t>"validation_not_exist" = "驗證碼不存在";</t>
  </si>
  <si>
    <t>//"all_data_uploaded" = "所有資料已上傳至雲端";</t>
  </si>
  <si>
    <t>"sign_out_details" = "您確定要登出？";</t>
  </si>
  <si>
    <t>"password_holder_0" = "目前的密碼";</t>
  </si>
  <si>
    <t>"password_holder_1" = "密碼 (6到20個字)";</t>
  </si>
  <si>
    <t>"password_holder_2" = "再輸入一次密碼";</t>
  </si>
  <si>
    <t>"code_holder_1" = "%@(長度：%@)";</t>
  </si>
  <si>
    <t>"code_holder_2" = "再輸入一次%@";</t>
  </si>
  <si>
    <t>"change_password_success" = "新的密碼已經設定成功";</t>
  </si>
  <si>
    <t>"password_is_required_details" = "再設定備份功能之前請先設定密碼";</t>
  </si>
  <si>
    <t>"password_reset_success" = "新密碼將在幾分鐘內送至您的電子信箱";</t>
  </si>
  <si>
    <t>"wifi_already_setup" = "您的Gateway已經成功設定過，確定要重新設定？";</t>
  </si>
  <si>
    <t>"not_supported_timezone" = "無法支援您目前所在的時區";</t>
  </si>
  <si>
    <t>"low_battery_details" = "電量偏低，請更換新電池";</t>
  </si>
  <si>
    <t>"xxx_cant_add_to_lock_xxx" = "%@無法加入至鎖具。%@";</t>
  </si>
  <si>
    <t>"allowed_digits_and_length" = "(合格的數字範圍: %d~%d, 長度: %d~%d)";</t>
  </si>
  <si>
    <t>"ghost_details" = "該使用者已經在新的手機上面重復註冊帳號";</t>
  </si>
  <si>
    <t>"require_syncing_for_xxx" = "鎖具的\"%@\"設定已變更，請先與鎖具同步再加入新使用者";</t>
  </si>
  <si>
    <t>"feature_disabled_details" = "鎖具的\"%@\"功能已關閉，請先啟用該功能與鎖具同步後再加入新使用者";</t>
  </si>
  <si>
    <t>"xxx_mode_warning" = "一旦%@的模式改變，所有現存的%@使用者可能會無法正常使用，您確定要繼續？";</t>
  </si>
  <si>
    <t>"generating_xxx" = "正在產生%@...";</t>
  </si>
  <si>
    <t>"generated_xxx" = "產生的%@: %@";</t>
  </si>
  <si>
    <t>"netcode_and_summary" = "%@為%@.\n\n%@";</t>
  </si>
  <si>
    <t>"disable_backup_alarm" = "當您關閉備份功能後，所有資料將無法復原";</t>
  </si>
  <si>
    <t>"disable_password_alarm" = "若您沒有啟用密碼功能，其他擁有您電子信箱的人將有可以重復註冊並導致您的帳號被自動登出，而且您的資料將無法復原";</t>
  </si>
  <si>
    <t>"sign_up_toast" = "%@歡迎您!";</t>
  </si>
  <si>
    <t>"sign_in_toast_with_cloud_backup" = "歡迎您%@!\n所有資料已從雲端備份恢復";</t>
  </si>
  <si>
    <t>"sign_in_toast_with_local_backup" = "歡迎您%@!\n所有資料已從本地備份恢復";</t>
  </si>
  <si>
    <t>"sign_in_toast_with_no_backup" = "歡迎您%@!\n由於您沒有啟用雲端備份，而且在此手機也沒有本地備份，所以您的資料庫已經重新初始化";</t>
  </si>
  <si>
    <t>"fill_in_all_fields" = "請輸入所有欄位";</t>
  </si>
  <si>
    <t>"second_lowercase" = "秒";</t>
  </si>
  <si>
    <t>"are_you_sure" = "您確定？";</t>
  </si>
  <si>
    <t>"days_of_week_should_not_be_empty" = "請選擇至少一天";</t>
  </si>
  <si>
    <t>"copy_xxx_and_paste_here" = "復制\"%@\"並在此貼上";</t>
  </si>
  <si>
    <t>"maker_channel_main_description_1" = "允許您連結";</t>
  </si>
  <si>
    <t>"maker_channel_main_description_2" = "至您的DIY專案";</t>
  </si>
  <si>
    <t>"maker_channel_main_description_3" = "您可以在此輸入密鑰，並且在下列事件發生時得到通知";</t>
  </si>
  <si>
    <t>"maker_channel_self_unlocking_description" = "每當您自己開門時, 我們會在Maker Channel上面通知您，並附帶這些參數: \"鎖具名稱(value 1)\", \"時間(value 2)\"";</t>
  </si>
  <si>
    <t>"maker_channel_access_denied_description" = "每當您的鎖具有未經授權的開門嘗試時，我們會在Maker Channel上面通知您，並附帶這些參數: \"鎖具名稱(value 1)\", \"時間(value 2)\", 若鎖具能辨識的話還會包含\"使用者名稱 (value 3)\"";</t>
  </si>
  <si>
    <t>"maker_channel_others_unlocking_description" = "每當您的鎖具有其他人開門時，我們會在Maker Channel上面通知您，並附帶這些參數: \"鎖具名稱(value 1)\", \"時間(value 2)\", 以及\"使用者名稱 (value 3)\"";</t>
  </si>
  <si>
    <t>"no_secret_key_details" = "請先輸入您的密鑰";</t>
  </si>
  <si>
    <t>"select_an_action" = "請選擇一項動作";</t>
  </si>
  <si>
    <t>"client_app_not_up_to_date_details" = "使用者目前所安裝的APP版本較舊，他必須要等到App更新後才能收到您發送的電子鑰匙";</t>
  </si>
  <si>
    <t>"xxx_activated" = "%d組啟用";</t>
  </si>
  <si>
    <t>"sync_before_delete" = "請先與鎖具同步再刪除使用者";</t>
  </si>
  <si>
    <t>"enter_message" = "可在此輸入訊息...";</t>
  </si>
  <si>
    <t>"enter_nickname_here" = "請輸入昵稱";</t>
  </si>
  <si>
    <t>"lock_suspended" = "您的電子鑰匙已被停權，如有疑問請與鎖具管理員聯絡";</t>
  </si>
  <si>
    <t>"is_changing_guestcode_prefix" = "您正在設定新的GuestCode前綴碼，請先與鎖具同步";</t>
  </si>
  <si>
    <t>"is_changing_master" = "您正在設定新的管理員密碼，請先與鎖具同步";</t>
  </si>
  <si>
    <t>"is_changing_submaster" = "您正在設定新的副管理員密碼，請先與鎖具同步";</t>
  </si>
  <si>
    <t>"is_deleting_submaster" = "您正在刪除副管理員密碼，請先與鎖具同步";</t>
  </si>
  <si>
    <t>//"is_deleting_netcode" = "您正在刪除一組%@，請先與鎖具同步";</t>
  </si>
  <si>
    <t>"is_deleting_guestcode_prefix" = "您正在刪除GuestCode前綴碼和使用者，請先與鎖具同步";</t>
  </si>
  <si>
    <t>"is_deleting_guestcode_user" = "您正在刪除GuestCode使用者，請先與鎖具同步";</t>
  </si>
  <si>
    <t>"is_cancelling_emergency_open" = "您正在取消緊急通道模式，請先與鎖具同步";</t>
  </si>
  <si>
    <t>"ipa_step_1" = "設置鎖具";</t>
  </si>
  <si>
    <t>"ipa_step_2" = "用使用者卡片碰觸鎖具";</t>
  </si>
  <si>
    <t>"ipa_step_3" = "取得使用者資料";</t>
  </si>
  <si>
    <t>"validation_email_hint" = "驗證碼已經寄送至此信箱:";</t>
  </si>
  <si>
    <t>"updating_xxx" = "正在更新%@";</t>
  </si>
  <si>
    <t>"update_app_details" = "請將您的App更新至最新版本";</t>
  </si>
  <si>
    <t>"explain_urm" = "URM: 從起始日開始在一定期間內註冊後，就可以永遠進出";</t>
  </si>
  <si>
    <t>"explain_acc" = "ACC: 從起始日開始在24小時內註冊後，就可以永遠進出";</t>
  </si>
  <si>
    <t>//"you_are_denounced" = "您的權限已被刪除";</t>
  </si>
  <si>
    <t>"miscellaneous_error" = "無法歸類的錯誤";</t>
  </si>
  <si>
    <t>"use_recommended_settings" = "使用預設建議值";</t>
  </si>
  <si>
    <t>"not_yet" = "尚未完成";</t>
  </si>
  <si>
    <t>"app_should_stay_in_foreground" = "請將app保持在前景以取得最佳效能";</t>
  </si>
  <si>
    <t>"firmware_burning_success" = "鎖具已經更新至最新版本";</t>
  </si>
  <si>
    <t>"firmware_burning_failed" = "韌體沒有更新至最新版本";</t>
  </si>
  <si>
    <t>"firmware_burning_timeout" = "請稍候再嘗試與鎖具同步";</t>
  </si>
  <si>
    <t>"gateway_is_updating_firmware" = "Gateway正在更新韌體中，請等至完成後再繼續";</t>
  </si>
  <si>
    <t>"lock_is_not_responding" = "鎖具沒有回應，請確認鎖具是否運作正常並再試一次";</t>
  </si>
  <si>
    <t>"test_range_description" = "在設定距離限制時，建議距離要剛好夠遠以執行自動開門，但是距離也要夠短以防止非預期的自動開門。請嘗試幾種不同的距離並且在鎖具附近測試看看。";</t>
  </si>
  <si>
    <t>"auto_unlocking_xxx_out_of_range" = "自動開門有在鎖具上觸發(%@)，但是因爲手機超出距離範圍而沒有執行";</t>
  </si>
  <si>
    <t>"sensor_triggered_xxx" = "感測器觸發 (S/O) (REM %d)";</t>
  </si>
  <si>
    <t>"firmware_is_already_the_latest" = "鎖具的韌體版本已經是最新的";</t>
  </si>
  <si>
    <t>"got_new_key_xxx" = "收到新鑰匙 (%@)";</t>
  </si>
  <si>
    <t>"key_updated_xxx" = "鑰匙權限已被更新 (%@)";</t>
  </si>
  <si>
    <t>"key_suspended_xxx" = "鑰匙權限已被停用 (%@)";</t>
  </si>
  <si>
    <t>"key_restored_xxx" = "鑰匙權限已被恢復 (%@)";</t>
  </si>
  <si>
    <t>"key_deleted_xxx" = "鑰匙已被刪除 (%@)";</t>
  </si>
  <si>
    <t>"xxx_added" = "%@已加入成功 (%@)";</t>
  </si>
  <si>
    <t>"xxx_reject_key" = "%@拒絕接受鑰匙 (%@)";</t>
  </si>
  <si>
    <t>"xxx_updated" = "%@的權限已更新 (%@)";</t>
  </si>
  <si>
    <t>"xxx_suspended" = "%@的權限已停用 ( %@)";</t>
  </si>
  <si>
    <t>"xxx_restored" = "%@的權限已恢復 (%@)";</t>
  </si>
  <si>
    <t>"xxx_deleted" = "%@的權限已刪除 (%@)";</t>
  </si>
  <si>
    <t>"xxx_become_ghost" = "%@的帳號已停用";</t>
  </si>
  <si>
    <t>"xxx_cant_add_to_xxx" = "%@無法加入至%@";</t>
  </si>
  <si>
    <t>"xxx_unlocking_xxx" = "%@進出%@";</t>
  </si>
  <si>
    <t>"xxx_has_access_denied_event" = "%@有一筆禁止通行事件";</t>
  </si>
  <si>
    <t>"xxx_has_denied_xxx" = "%@暫時禁止%@進出";</t>
  </si>
  <si>
    <t>"lock_paired_by_xxx" = "鎖已被他人配對 (%@)";</t>
  </si>
  <si>
    <t>"gateway_paired_by_others_xxx" = "Gateway已被他人配對 (%@)";</t>
  </si>
  <si>
    <t>"new_firmware_xxx" = "鎖有新韌體可更新 (%@)";</t>
  </si>
  <si>
    <t>"new_gateway_firmware_xxx" = "Gateway有新韌體可更新 (%@)";</t>
  </si>
  <si>
    <t>"gateway_updating_result_xxx" = "Gateway韌體更新結果 (%@)";</t>
  </si>
  <si>
    <t>"low_battery_xxx" = "電量偏低 (%@)";</t>
  </si>
  <si>
    <t>"you_are_denounced_xxx" = "您的權限已被刪除 (%@)";</t>
  </si>
  <si>
    <t>"auto_locking_success_xxx" = "自動開門 (%@)";</t>
  </si>
  <si>
    <t>"auto_locking_fail_xxx" = "自動開門%@ (%@)";</t>
  </si>
  <si>
    <t>"gateway_pairing_success" = "Gateway已成功配對 (%@)";</t>
  </si>
  <si>
    <t>"gateway_add_lock_success" = "%@已經加入到%@";</t>
  </si>
  <si>
    <t>"gateway_delete_lock_success" = "%@已經從%@釋放";</t>
  </si>
  <si>
    <t>"notify_set_master_code" = "已設定新的管理密碼 (%@)";</t>
  </si>
  <si>
    <t>"notify_set_submaster_code" = "已設定新的副管理密碼 (%@)";</t>
  </si>
  <si>
    <t>"notify_delete_submaster_code" = "副管理密碼已刪除 (%@)";</t>
  </si>
  <si>
    <t>"unknown_error" = "未知錯誤";</t>
  </si>
  <si>
    <t>"communication_error" = "連線錯誤";</t>
  </si>
  <si>
    <t>"bluetooth_is_powered_off" = "藍芽功能未啟用，請開啟之後再重新嘗試";</t>
  </si>
  <si>
    <t>"bluetooth_not_available" = "藍芽裝置忙碌中";</t>
  </si>
  <si>
    <t>"data_format_incorrect" = "資料格式不正確";</t>
  </si>
  <si>
    <t>"small_timeout_details" = "鎖具正在忙碌中";</t>
  </si>
  <si>
    <t>"timeout_details" = "逾時";</t>
  </si>
  <si>
    <t>"device_disconnected" = "鎖具已離線";</t>
  </si>
  <si>
    <t>"device_not_compatible" = "不支援此鎖具，請將您的App升級至最新版本";</t>
  </si>
  <si>
    <t>"lock_out_of_range" = "鎖具在連線範圍之外";</t>
  </si>
  <si>
    <t>"not_valid_lock" = "此鎖不合法";</t>
  </si>
  <si>
    <t>"access_right_denied" = "您的權限設定目前是無法進出的";</t>
  </si>
  <si>
    <t>"in_setup_mode" = "此鎖目前處於設定模式";</t>
  </si>
  <si>
    <t>"in_ipa_mode" = "此鎖目前處於加卡模式";</t>
  </si>
  <si>
    <t>"in_channel_mode" = "此鎖目前處於通道模式";</t>
  </si>
  <si>
    <t>"not_in_setup_mode_details" = "此鎖目前未處於設定模式";</t>
  </si>
  <si>
    <t>"handle_position_incorrect" = "此鎖的機構目前處於不正常的狀態";</t>
  </si>
  <si>
    <t>"already_unlocked_details" = "此鎖已經開啟";</t>
  </si>
  <si>
    <t>"not_correct_din" = "DIN不正確";</t>
  </si>
  <si>
    <t>"no_more_space_to_add_client" = "鎖具已經沒有空間加入此類型使用者";</t>
  </si>
  <si>
    <t>"request_is_expired" = "請求已經過期";</t>
  </si>
  <si>
    <t>"code_length_incorrect" = "使用者的密碼長度不正確";</t>
  </si>
  <si>
    <t>//"code_value_duplicate" = "使用者的密碼與其他人的相同";</t>
  </si>
  <si>
    <t>"code_id_duplicate" = "使用者的ID與其他人的相同";</t>
  </si>
  <si>
    <t>"communication_issue" = "通訊問題";</t>
  </si>
  <si>
    <t>"battery_too_low" = "電量太低，請先更換電池後再試一次";</t>
  </si>
  <si>
    <t>"firmware_format_incorrect" = "韌體格式有問題";</t>
  </si>
  <si>
    <t>"ar_unidentified" = "無法辨識的權限設定; 請將您的APP升級至最新版本。";</t>
  </si>
  <si>
    <t>"ar_summary_none" = "可以從%@至%@之間進出";</t>
  </si>
  <si>
    <t>"ar_summary_onetime" = "，並且總共只能進出一次";</t>
  </si>
  <si>
    <t>"period_symbol" = "。";</t>
  </si>
  <si>
    <t>"netcode_standard_alltime_summary" = "您可以在 %@ 至 %@ 之間進出。";</t>
  </si>
  <si>
    <t>"netcode_standard_onetime_summary" = "您可以在 %@ 至 %@ 之間進出，但僅限一次。";</t>
  </si>
  <si>
    <t>"netcode_urm_summary" = "請在 %@ 至 %@ 之間登記入住(開一次門)，之後您就可以在任意時間進出。";</t>
  </si>
  <si>
    <t>"netcode_acc_summary" = "請在 %@ 至 %@ 之間登記入住(開一次門)，之後您就可以在任意時間進出，直到 %@ 為止。";</t>
  </si>
  <si>
    <t>"netcode_onehour_summary" = "您可以在 %@ 至 %@ 之間進出。";</t>
  </si>
  <si>
    <t>"location_services_disabled" = "定位服務已被關閉，請將它開啟後再試一次";</t>
  </si>
  <si>
    <t>"location_auth_denied" = "定位授權目前是設定為\"永不\"，請在定位服務的設定頁面將它改為\"永遠\"";</t>
  </si>
  <si>
    <t>"location_not_found_details" = "無法找到位置，請稍候再試一次";</t>
  </si>
  <si>
    <t>"how_it_works_for_trigger_by_touching" = "此功能啟用後，即使您的手機位於屋內，若其與鎖具的距離尚在藍芽能溝通的範圍內，則當鎖具的前面板被觸碰時仍會開門。";</t>
  </si>
  <si>
    <t>"how_it_works_for_trigger_by_location" = "當您離開鎖具一段距離後，下次靠近時鎖具就會自動開啟。";</t>
  </si>
  <si>
    <t>"WIFI_SSID_PWD_ERROR" = "Wi-Fi網路名稱或者密碼不正確";</t>
  </si>
  <si>
    <t>"WIFI_WIFI_ERROR" = "Wi-Fi網路名稱已經設定完成，但是鎖具無法連線到網際網路。請檢查您的Wi-Fi分享器的狀態與設定，或者設定另一組Wi-Fi網路名稱。";</t>
  </si>
  <si>
    <t>"WIFI_CLOUD_ERROR" = "鎖具已經連線到網際網路，但是雲端伺服器出現問題，請稍候再試一次。(錯誤碼: 0x%@)";</t>
  </si>
  <si>
    <t>"wifi_other_error_for_pairing" = "已找到Gateway但是配對過程出現問題，請稍候再試一次";</t>
  </si>
  <si>
    <t>"wifi_other_error_for_adding" = "加入鎖具的過程出現問題，請稍候再試一次";</t>
  </si>
  <si>
    <t>"gateway_not_found_for_pairing" = "請確認您的Gateway就在附近，而且設定鍵有確實按下。";</t>
  </si>
  <si>
    <t>"gateway_not_found_for_adding" = "請確認您的Gateway就在附近";</t>
  </si>
  <si>
    <t>"combine_two_words" = "%@%@";</t>
  </si>
  <si>
    <t>"xxx_unlocking" = "%@開門";</t>
  </si>
  <si>
    <t>"xxx_blocked" = "拒絕%@進出";</t>
  </si>
  <si>
    <t>"block_xxx" = "封鎖%@";</t>
  </si>
  <si>
    <t>"sensor_released_xxx" = "感測器觸發 (S/C) (REM %d)";</t>
  </si>
  <si>
    <t>"abort" = "中斷";</t>
  </si>
  <si>
    <t>"diagnosis_logs" = "診斷資料";</t>
  </si>
  <si>
    <t>"require_updating_firmware" = "需要更新韌體";</t>
  </si>
  <si>
    <t>"warning!" = "警告!";</t>
  </si>
  <si>
    <t>"backup_is_required" = "需要雲端備份";</t>
  </si>
  <si>
    <t>"xxx_blocked_xxx" = "%@封鎖%@進出";</t>
  </si>
  <si>
    <t>"diagnosis_logs_description" = "傳送診斷資料可以幫助我們改善產品";</t>
  </si>
  <si>
    <t>"updating_firmware_before_adding_more_cards" = "請先將鎖具的韌體更新至最新版本，接著您就可以繼續新增卡片。";</t>
  </si>
  <si>
    <t>"validation_incorrect" = "您輸入的驗證碼並不正確";</t>
  </si>
  <si>
    <t>"code_value_duplicate" = "您輸入的密碼已經註冊於此鎖具之中";</t>
  </si>
  <si>
    <t>"require_syncing_to_cloud" = "此鎖具尚未連線至雲端，請檢查您的網路連線並再試一次。";</t>
  </si>
  <si>
    <t>"turn_off_backup_warning" = "若取消雲端備份的功能，您將無法從雲端恢復您的資料";</t>
  </si>
  <si>
    <t>"all_data_uploaded" = "同步資料完成，您的資料已備份至雲端。";</t>
  </si>
  <si>
    <t>"warning_for_regenerate_access_key" = "取得新的通行密鑰，會把現有的通行密鑰變得無效，您確定嗎？";</t>
  </si>
  <si>
    <t>"access_key_need_backup" = "在管理您的通行密鑰之前請先啟用\"備份至雲端\"";</t>
  </si>
  <si>
    <t>"you_are_denounced_v2" = "您已不再是此鎖的合法使用者";</t>
  </si>
  <si>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"app_name"</t>
    </r>
    <r>
      <rPr>
        <sz val="10.5"/>
        <color rgb="FF000000"/>
        <rFont val="細明體"/>
        <family val="3"/>
        <charset val="136"/>
      </rPr>
      <t>&gt;K3 Connect&lt;/</t>
    </r>
    <r>
      <rPr>
        <b/>
        <sz val="10.5"/>
        <color rgb="FF000080"/>
        <rFont val="細明體"/>
        <family val="3"/>
        <charset val="136"/>
      </rPr>
      <t>string</t>
    </r>
    <r>
      <rPr>
        <sz val="10.5"/>
        <color rgb="FF000000"/>
        <rFont val="細明體"/>
        <family val="3"/>
        <charset val="136"/>
      </rPr>
      <t>&gt;</t>
    </r>
    <phoneticPr fontId="6" type="noConversion"/>
  </si>
  <si>
    <t xml:space="preserve">    &lt;string name="</t>
    <phoneticPr fontId="6" type="noConversion"/>
  </si>
  <si>
    <t>&lt;/string&gt;</t>
  </si>
  <si>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"add_lock"</t>
    </r>
    <r>
      <rPr>
        <sz val="10.5"/>
        <color rgb="FF000000"/>
        <rFont val="細明體"/>
        <family val="3"/>
        <charset val="136"/>
      </rPr>
      <t>&gt;Add Lock&lt;/</t>
    </r>
    <r>
      <rPr>
        <b/>
        <sz val="10.5"/>
        <color rgb="FF000080"/>
        <rFont val="細明體"/>
        <family val="3"/>
        <charset val="136"/>
      </rPr>
      <t>string</t>
    </r>
    <r>
      <rPr>
        <sz val="10.5"/>
        <color rgb="FF000000"/>
        <rFont val="細明體"/>
        <family val="3"/>
        <charset val="136"/>
      </rPr>
      <t>&gt;</t>
    </r>
    <phoneticPr fontId="6" type="noConversion"/>
  </si>
  <si>
    <t>"&gt;</t>
    <phoneticPr fontId="6" type="noConversion"/>
  </si>
  <si>
    <t>English (Target text, to be translated)</t>
  </si>
  <si>
    <t>Note 
(Not to be translated; information to help the translation)</t>
  </si>
  <si>
    <t>French</t>
  </si>
  <si>
    <t>Spanish</t>
  </si>
  <si>
    <t>Italian</t>
  </si>
  <si>
    <t>Dutch</t>
    <phoneticPr fontId="16" type="noConversion"/>
  </si>
  <si>
    <t>// titles (all capitalized)</t>
  </si>
  <si>
    <t>No need to be translated for a row starting with //</t>
  </si>
  <si>
    <t>"Ignoring Prefix &amp; Postfix"</t>
  </si>
  <si>
    <t>"Ignorer préfixe et suffixe"</t>
  </si>
  <si>
    <t>"Präfix und Postfix werden ignoriert"</t>
  </si>
  <si>
    <t>"Omitir prefijo y posfijo"</t>
  </si>
  <si>
    <t>"Ignora Prefisso e Suffisso"</t>
  </si>
  <si>
    <t>"Prefix en postfix negeren"</t>
  </si>
  <si>
    <t>"Random Digits Mode"</t>
  </si>
  <si>
    <t>"Mode chiffres aléatoires"</t>
  </si>
  <si>
    <t>"Zufallszeichenmodus"</t>
  </si>
  <si>
    <t>"Modo de dígitos aleatorio"</t>
  </si>
  <si>
    <t>"Modalità Cifre Casuali"</t>
  </si>
  <si>
    <t>"Modus willekeurige cijfers"</t>
  </si>
  <si>
    <t>"See Details"</t>
  </si>
  <si>
    <t>"Voir les détails"</t>
  </si>
  <si>
    <t>"Siehe Details"</t>
  </si>
  <si>
    <t>"Ver detalles"</t>
  </si>
  <si>
    <t>"Vedi Dettagli"</t>
  </si>
  <si>
    <t>"Meer informatie"</t>
  </si>
  <si>
    <t>"sec"</t>
  </si>
  <si>
    <t>as seconds in time expression</t>
  </si>
  <si>
    <t>"s"</t>
  </si>
  <si>
    <t>"min"</t>
  </si>
  <si>
    <t>as minutes in time expression</t>
  </si>
  <si>
    <t>"Min."</t>
  </si>
  <si>
    <t>"New Blocks Previous"</t>
  </si>
  <si>
    <t>It means a New code will disable all pevious codes to be used for unlocking the door</t>
  </si>
  <si>
    <t>"Nouveaux blocs précédents"</t>
  </si>
  <si>
    <t>"Neuer Code sperrt alten"</t>
  </si>
  <si>
    <t>"El nuevo bloquea a los anteriores"</t>
  </si>
  <si>
    <t>"Nuovo Blocca Precedente"</t>
  </si>
  <si>
    <t>"Nieuw Blokken Vorige"</t>
  </si>
  <si>
    <r>
      <rPr>
        <b/>
        <u/>
        <sz val="10"/>
        <color indexed="18"/>
        <rFont val="Helvetica"/>
      </rPr>
      <t>%@ Grace Period</t>
    </r>
  </si>
  <si>
    <t>It means if set a period from 2pm ~ 3pm, 5 minutes of tolerance can be accepted (so it becomes 1:55 pm ~ 3:05 pm)</t>
  </si>
  <si>
    <t>Délai de grâce % @</t>
  </si>
  <si>
    <t>%@ Spielraum</t>
  </si>
  <si>
    <t>Período de cortesía de %@</t>
  </si>
  <si>
    <t>%@ Periodo di Tolleranza</t>
  </si>
  <si>
    <t>%@ respijtperiode</t>
  </si>
  <si>
    <t>"Setup Mode"</t>
  </si>
  <si>
    <t>"Mode configuration"</t>
  </si>
  <si>
    <t>"Konfigurationsmodus"</t>
  </si>
  <si>
    <t>"Modo de configuración"</t>
  </si>
  <si>
    <t>"Modalità di Configurazione"</t>
  </si>
  <si>
    <t>"Instellingsmodus"</t>
  </si>
  <si>
    <t>"Touch"</t>
  </si>
  <si>
    <t>As in the phrase "use your hand to touch the lock surface"</t>
  </si>
  <si>
    <t>"Tactile"</t>
  </si>
  <si>
    <t>"Berühren"</t>
  </si>
  <si>
    <t>"Tocar"</t>
  </si>
  <si>
    <t>"Toccare"</t>
  </si>
  <si>
    <t>"Aanraken"</t>
  </si>
  <si>
    <t>"Region"</t>
  </si>
  <si>
    <t>As in the phase "you have enter the forbidden region in this military camp"</t>
  </si>
  <si>
    <t>"Zone"</t>
  </si>
  <si>
    <t>"Bereich"</t>
  </si>
  <si>
    <t>"Región"</t>
  </si>
  <si>
    <t>"Regione"</t>
  </si>
  <si>
    <t>"Regio"</t>
  </si>
  <si>
    <t>"Lock"</t>
  </si>
  <si>
    <t>a lock</t>
  </si>
  <si>
    <t>"Serrure"</t>
  </si>
  <si>
    <t>"Schloss"</t>
  </si>
  <si>
    <t>"Cerradura"</t>
  </si>
  <si>
    <t>"Blocca"</t>
  </si>
  <si>
    <t>"Vergrendelen"</t>
  </si>
  <si>
    <t>"Logs"</t>
  </si>
  <si>
    <t>audit trail</t>
  </si>
  <si>
    <t>"Journaux"</t>
  </si>
  <si>
    <t>"Protokolle"</t>
  </si>
  <si>
    <t>"Registros"</t>
  </si>
  <si>
    <t>"Registri"</t>
  </si>
  <si>
    <t>"Logboeken"</t>
  </si>
  <si>
    <t>"%@ Logs"</t>
  </si>
  <si>
    <t>"%@ journaux"</t>
  </si>
  <si>
    <t>"%@-Protokolle"</t>
  </si>
  <si>
    <t>"Registros de %@"</t>
  </si>
  <si>
    <t>"%@ Registri"</t>
  </si>
  <si>
    <t>"%@ Logboeken"</t>
  </si>
  <si>
    <t>"Delete"</t>
  </si>
  <si>
    <t>"Supprimer"</t>
  </si>
  <si>
    <t>"Löschen"</t>
  </si>
  <si>
    <t>"Eliminar"</t>
  </si>
  <si>
    <t>"Elimina"</t>
  </si>
  <si>
    <t>"Delete (Verwijderen)"</t>
  </si>
  <si>
    <t>"Info"</t>
  </si>
  <si>
    <t>Information, in short</t>
  </si>
  <si>
    <t>"Informations"</t>
  </si>
  <si>
    <t>"Información"</t>
  </si>
  <si>
    <t>"Informazioni"</t>
  </si>
  <si>
    <t>"Informatie"</t>
  </si>
  <si>
    <t>"Sync"</t>
  </si>
  <si>
    <t>Synchronize, in short</t>
  </si>
  <si>
    <t>"Synchro"</t>
  </si>
  <si>
    <t>"Synchronisieren"</t>
  </si>
  <si>
    <t>"Sincronizar"</t>
  </si>
  <si>
    <t>"Sincronizza"</t>
  </si>
  <si>
    <t>"Synchroniseren"</t>
  </si>
  <si>
    <t>"Connecting"</t>
  </si>
  <si>
    <t>"Connexion"</t>
  </si>
  <si>
    <t>"Cancel"</t>
  </si>
  <si>
    <t>"Annuler"</t>
  </si>
  <si>
    <t>"Abbrechen"</t>
  </si>
  <si>
    <t>"Cancelar"</t>
  </si>
  <si>
    <t>"Annulla"</t>
  </si>
  <si>
    <t>"Annuleren"</t>
  </si>
  <si>
    <t>"Success"</t>
  </si>
  <si>
    <t>"Succès"</t>
  </si>
  <si>
    <t>"Erfolgreich"</t>
  </si>
  <si>
    <t>"Operación correcta"</t>
  </si>
  <si>
    <t>"Riuscito"</t>
  </si>
  <si>
    <t>"Geslaagd"</t>
  </si>
  <si>
    <t>"OK"</t>
  </si>
  <si>
    <t>"Aceptar"</t>
  </si>
  <si>
    <t>"Connection Failed"</t>
  </si>
  <si>
    <t>"Échec de la connexion"</t>
  </si>
  <si>
    <t>"Verbindungsfehler"</t>
  </si>
  <si>
    <t>"Error de conexión"</t>
  </si>
  <si>
    <t>"Connessione Non Riuscita"</t>
  </si>
  <si>
    <t>"Verbinding mislukt"</t>
  </si>
  <si>
    <t>"Add Lock"</t>
  </si>
  <si>
    <t>"Ajouter une serrure"</t>
  </si>
  <si>
    <t>"Schloss hinzufügen"</t>
  </si>
  <si>
    <t>"Agregar cerradura"</t>
  </si>
  <si>
    <t>"Aggiungi Serratura"</t>
  </si>
  <si>
    <t>"Slot toevoegen"</t>
  </si>
  <si>
    <t>"DIN"</t>
  </si>
  <si>
    <t>No need to be translated</t>
  </si>
  <si>
    <t>"Name"</t>
  </si>
  <si>
    <t>"Nom"</t>
  </si>
  <si>
    <t>"Nombre"</t>
  </si>
  <si>
    <t>"Nome"</t>
  </si>
  <si>
    <t>"Naam"</t>
  </si>
  <si>
    <t>"Locks"</t>
  </si>
  <si>
    <t>"Serrures"</t>
  </si>
  <si>
    <t>"Schlösser"</t>
  </si>
  <si>
    <t>"Cerraduras"</t>
  </si>
  <si>
    <t>"Serrature"</t>
  </si>
  <si>
    <t>"Sloten"</t>
  </si>
  <si>
    <t>"Incomplete Fields"</t>
  </si>
  <si>
    <t>"Champs incomplets"</t>
  </si>
  <si>
    <t>"Nicht ausgefüllte Felder"</t>
  </si>
  <si>
    <t>"Campos incompletos"</t>
  </si>
  <si>
    <t>"Campi Incompleti"</t>
  </si>
  <si>
    <t>"Onvolledige velden"</t>
  </si>
  <si>
    <t>"Pairing"</t>
  </si>
  <si>
    <t>Such as pairing your smarphone with a Bluetooth headphone</t>
  </si>
  <si>
    <t>"Appairage"</t>
  </si>
  <si>
    <t>"Koppelung"</t>
  </si>
  <si>
    <t>"Asociación"</t>
  </si>
  <si>
    <t>"Abbinamento"</t>
  </si>
  <si>
    <t>"Koppelen"</t>
  </si>
  <si>
    <t>"Searching for Lock"</t>
  </si>
  <si>
    <t>"Recherche de serrure"</t>
  </si>
  <si>
    <t>"Suche nach Schloss läuft"</t>
  </si>
  <si>
    <t>"Buscar cerradura"</t>
  </si>
  <si>
    <t>"Ricerca Serratura"</t>
  </si>
  <si>
    <t>"Naar slot zoeken"</t>
  </si>
  <si>
    <t>"Add Client"</t>
  </si>
  <si>
    <t>Client is another user (your friend of family member) that you want to share the access right of this lock/door</t>
  </si>
  <si>
    <t>"Ajouter un client"</t>
  </si>
  <si>
    <t>"Client hinzufügen"</t>
  </si>
  <si>
    <t>"Agregar cliente"</t>
  </si>
  <si>
    <t>"Aggiungi Client"</t>
  </si>
  <si>
    <t>"Klant toevoegen"</t>
  </si>
  <si>
    <t>"Failed"</t>
  </si>
  <si>
    <t>"Échec"</t>
  </si>
  <si>
    <t>"Fehlgeschlagen"</t>
  </si>
  <si>
    <t>"Error"</t>
  </si>
  <si>
    <t>"Non Riuscito"</t>
  </si>
  <si>
    <t>"Mislukt"</t>
  </si>
  <si>
    <t>"Choose Lock"</t>
  </si>
  <si>
    <t>"Choisir une serrure"</t>
  </si>
  <si>
    <t>"Schloss auswählen"</t>
  </si>
  <si>
    <t>"Elegir cerradura"</t>
  </si>
  <si>
    <t>"Scegli Serratura"</t>
  </si>
  <si>
    <t>"Slot kiezen"</t>
  </si>
  <si>
    <t>"Require Syncing"</t>
  </si>
  <si>
    <t>Syncig is Synchronizing</t>
  </si>
  <si>
    <t>"Demander synchronisation"</t>
  </si>
  <si>
    <t>"Synchronisierung erzwingen"</t>
  </si>
  <si>
    <t>"Sincronización requerida"</t>
  </si>
  <si>
    <t>"Occorre Sincronizzare"</t>
  </si>
  <si>
    <t>"Sync vereisen"</t>
  </si>
  <si>
    <t>"User Name"</t>
  </si>
  <si>
    <t>"Nom d'utilisateur"</t>
  </si>
  <si>
    <t>"Benutzername"</t>
  </si>
  <si>
    <t>"Nombre de usuario"</t>
  </si>
  <si>
    <t>"Nome Utente"</t>
  </si>
  <si>
    <t>"Gebruikersnaam"</t>
  </si>
  <si>
    <t>"Client Name"</t>
  </si>
  <si>
    <t>"Nom du client"</t>
  </si>
  <si>
    <t>"Client-Name"</t>
  </si>
  <si>
    <t>"Nombre del cliente"</t>
  </si>
  <si>
    <t>"Nome Client"</t>
  </si>
  <si>
    <t>"Naam van klant"</t>
  </si>
  <si>
    <t>"Email"</t>
  </si>
  <si>
    <t>"E-mail"</t>
  </si>
  <si>
    <t>"E-Mail"</t>
  </si>
  <si>
    <t>"Correo electrónico"</t>
  </si>
  <si>
    <t>"Client's Email"</t>
  </si>
  <si>
    <t>"E-mail du client"</t>
  </si>
  <si>
    <t>"Client-E-Mail"</t>
  </si>
  <si>
    <t>"Correo electrónico del cliente"</t>
  </si>
  <si>
    <t>"Email del Client"</t>
  </si>
  <si>
    <t>"E-mailadres klant"</t>
  </si>
  <si>
    <t>"Type"</t>
  </si>
  <si>
    <t>"Typ"</t>
  </si>
  <si>
    <t>"Tipo"</t>
  </si>
  <si>
    <t>"Phone"</t>
  </si>
  <si>
    <t>"Téléphone"</t>
  </si>
  <si>
    <t>"Telefon"</t>
  </si>
  <si>
    <t>"Teléfono"</t>
  </si>
  <si>
    <t>"Telefono"</t>
  </si>
  <si>
    <t>"Telefoon"</t>
  </si>
  <si>
    <t>"Card"</t>
  </si>
  <si>
    <t>"Carte"</t>
  </si>
  <si>
    <t>"Karte"</t>
  </si>
  <si>
    <t>"Tarjeta"</t>
  </si>
  <si>
    <t>"Scheda"</t>
  </si>
  <si>
    <t>"Kaart"</t>
  </si>
  <si>
    <t>"Password"</t>
  </si>
  <si>
    <t>"Mot de passe"</t>
  </si>
  <si>
    <t>"Kennwort"</t>
  </si>
  <si>
    <t>"Contraseña"</t>
  </si>
  <si>
    <t>"Wachtwoord"</t>
  </si>
  <si>
    <t>"Set Password"</t>
  </si>
  <si>
    <t>"Définir le mot de passe"</t>
  </si>
  <si>
    <t>"Kennwort festlegen"</t>
  </si>
  <si>
    <t>"Establecer contraseña"</t>
  </si>
  <si>
    <t>"Imposta Password"</t>
  </si>
  <si>
    <t>"Wachtwoord instellen"</t>
  </si>
  <si>
    <t>"Change Password"</t>
  </si>
  <si>
    <t>"Modifier le mot de passe"</t>
  </si>
  <si>
    <t>"Kennwort ändern"</t>
  </si>
  <si>
    <t>"Cambiar contraseña"</t>
  </si>
  <si>
    <t>"Modifica Password"</t>
  </si>
  <si>
    <t>"Wachtwoord wijzigen"</t>
  </si>
  <si>
    <t>"Edit User Name"</t>
  </si>
  <si>
    <t>"Modifier le nom d'utilisateur"</t>
  </si>
  <si>
    <t>"Benutzernamen bearbeiten"</t>
  </si>
  <si>
    <t>"Editar nombre de usuario"</t>
  </si>
  <si>
    <t>"Modifica Nome Utente"</t>
  </si>
  <si>
    <t>"Gebruikersnaam bewerken"</t>
  </si>
  <si>
    <t>"Edit Lock Name"</t>
  </si>
  <si>
    <t>"Modifier le nom de la serrure"</t>
  </si>
  <si>
    <t>"Schlossnamen bearbeiten"</t>
  </si>
  <si>
    <t>"Editar nombre de cerradura"</t>
  </si>
  <si>
    <t>"Modifica Nome Serratura"</t>
  </si>
  <si>
    <t>"Naam slot bewerken"</t>
  </si>
  <si>
    <t>"Edit Nickname"</t>
  </si>
  <si>
    <t>"Modifier le pseudonyme"</t>
  </si>
  <si>
    <t>"Anzeigenamen bearbeiten"</t>
  </si>
  <si>
    <t>"Editar sobrenombre"</t>
  </si>
  <si>
    <t>"Modifica Nickname"</t>
  </si>
  <si>
    <t>"Bijnaam bewerken"</t>
  </si>
  <si>
    <t>"Edit Gateway Name"</t>
  </si>
  <si>
    <t>Gateway is another electronic device that connects the digital lock to Internet</t>
  </si>
  <si>
    <t>"Modifier le nom de la passerelle"</t>
  </si>
  <si>
    <t>"Gateway-Namen bearbeiten"</t>
  </si>
  <si>
    <t>"Editar en nombre de puerta de enlace"</t>
  </si>
  <si>
    <t>"Modifica Nome Gateway"</t>
  </si>
  <si>
    <t>"Naam gateway bewerken"</t>
  </si>
  <si>
    <t>"Clients"</t>
  </si>
  <si>
    <t>"Clientes"</t>
  </si>
  <si>
    <t>"Client"</t>
  </si>
  <si>
    <t>"Klanten"</t>
  </si>
  <si>
    <t>"Confirm"</t>
  </si>
  <si>
    <t>"Confirmer"</t>
  </si>
  <si>
    <t>"Bestätigen"</t>
  </si>
  <si>
    <t>"Confirmar"</t>
  </si>
  <si>
    <t>"Conferma"</t>
  </si>
  <si>
    <t>"Bevestigen"</t>
  </si>
  <si>
    <t>"Delete Client"</t>
  </si>
  <si>
    <t>"Supprimer un client"</t>
  </si>
  <si>
    <t>"Client löschen"</t>
  </si>
  <si>
    <t>"Eliminar cliente"</t>
  </si>
  <si>
    <t>"Elimina Client"</t>
  </si>
  <si>
    <t>"Klant verwijderen"</t>
  </si>
  <si>
    <t>"Accept"</t>
  </si>
  <si>
    <t>"Accepter"</t>
  </si>
  <si>
    <t>"Annehmen"</t>
  </si>
  <si>
    <t>"Admitir"</t>
  </si>
  <si>
    <t>"Accetta"</t>
  </si>
  <si>
    <t>"Accepteren"</t>
  </si>
  <si>
    <t>"Reject"</t>
  </si>
  <si>
    <t>"Rejeter"</t>
  </si>
  <si>
    <t>"Ablehnen"</t>
  </si>
  <si>
    <t>"Rechazar"</t>
  </si>
  <si>
    <t>"Rifiuta"</t>
  </si>
  <si>
    <t>"Weigeren"</t>
  </si>
  <si>
    <t>"Notifications"</t>
  </si>
  <si>
    <t xml:space="preserve">A notification will be shown on the smartphone to indicate any event happened on the lock </t>
  </si>
  <si>
    <t>"Benachrichtigungen"</t>
  </si>
  <si>
    <t>"Notificaciones"</t>
  </si>
  <si>
    <t>"Notifiche"</t>
  </si>
  <si>
    <t>"Meldingen"</t>
  </si>
  <si>
    <t>"Event"</t>
  </si>
  <si>
    <t>"Événement"</t>
  </si>
  <si>
    <t>"Ereignis"</t>
  </si>
  <si>
    <t>"Evento"</t>
  </si>
  <si>
    <t>"Gebeurtenis"</t>
  </si>
  <si>
    <t>"Manufacturer"</t>
  </si>
  <si>
    <t>Maker of this digital lock</t>
  </si>
  <si>
    <t>"Fabricant"</t>
  </si>
  <si>
    <t>"Hersteller"</t>
  </si>
  <si>
    <t>"Fabricante"</t>
  </si>
  <si>
    <t>"Produttore"</t>
  </si>
  <si>
    <t>"Fabrikant"</t>
  </si>
  <si>
    <t>"Firmware Update"</t>
  </si>
  <si>
    <t>Firmware is the embedded software running on the digital lock</t>
  </si>
  <si>
    <t>"Mise à jour du firmware"</t>
  </si>
  <si>
    <t>"Firmware-Aktualisierung"</t>
  </si>
  <si>
    <t>"Actualización de firmware"</t>
  </si>
  <si>
    <t>"Aggiornamento Firmware"</t>
  </si>
  <si>
    <t>"Firmware-update"</t>
  </si>
  <si>
    <t>"Details"</t>
  </si>
  <si>
    <t>"Détails"</t>
  </si>
  <si>
    <t>"Detalles"</t>
  </si>
  <si>
    <t>"Dettagli"</t>
  </si>
  <si>
    <t>"Downloading"</t>
  </si>
  <si>
    <t>"Téléchargement"</t>
  </si>
  <si>
    <t>"Download läuft"</t>
  </si>
  <si>
    <t>"Descargando"</t>
  </si>
  <si>
    <t>"Download in Corso"</t>
  </si>
  <si>
    <t>"Downloaden"</t>
  </si>
  <si>
    <t>"Incorrect File Format"</t>
  </si>
  <si>
    <t>"Format de fichier incorrect"</t>
  </si>
  <si>
    <t>"Ungültiges Dateiformat"</t>
  </si>
  <si>
    <t>"Formato de archivo incorrecto"</t>
  </si>
  <si>
    <t>"Formato File Non Corretto"</t>
  </si>
  <si>
    <t>"Onjuiste bestandsindeling"</t>
  </si>
  <si>
    <t>"Lock Name"</t>
  </si>
  <si>
    <t>"Nom de la serrure"</t>
  </si>
  <si>
    <t>"Schlossname"</t>
  </si>
  <si>
    <t>"Nombre de cerradura"</t>
  </si>
  <si>
    <t>"Blocca Nome"</t>
  </si>
  <si>
    <t>"Naam slot"</t>
  </si>
  <si>
    <t>"Related Lock Names"</t>
  </si>
  <si>
    <t>"Noms de serrures liés"</t>
  </si>
  <si>
    <t>"Zugehörige Schlossnamen"</t>
  </si>
  <si>
    <t>"Nombres de cerradura relacionados"</t>
  </si>
  <si>
    <t>"Nomi Serratura Collegati"</t>
  </si>
  <si>
    <t>"Gerelateerde slotnamen"</t>
  </si>
  <si>
    <t>"Mute"</t>
  </si>
  <si>
    <t>To disable the sound of the lock</t>
  </si>
  <si>
    <t>"Muet"</t>
  </si>
  <si>
    <t>"Stumm"</t>
  </si>
  <si>
    <t>"Silencio"</t>
  </si>
  <si>
    <t>"Silenzia"</t>
  </si>
  <si>
    <t>"Dempen"</t>
  </si>
  <si>
    <t>"Battery Status"</t>
  </si>
  <si>
    <t>"État des piles"</t>
  </si>
  <si>
    <t>"Batteriestatus"</t>
  </si>
  <si>
    <t>"Estado de la batería"</t>
  </si>
  <si>
    <t>"Stato Batteria"</t>
  </si>
  <si>
    <t>"Batterijstatus"</t>
  </si>
  <si>
    <t>"Firmware Version"</t>
  </si>
  <si>
    <t>"Version du firmware"</t>
  </si>
  <si>
    <t>"Firmware-Version"</t>
  </si>
  <si>
    <t>"Versión de firmware"</t>
  </si>
  <si>
    <t>"Versione Firmware"</t>
  </si>
  <si>
    <t>"Versie firmware"</t>
  </si>
  <si>
    <t>"Update Now"</t>
  </si>
  <si>
    <t>"Mettre à jour maintenant"</t>
  </si>
  <si>
    <t>"Jetzt aktualisieren"</t>
  </si>
  <si>
    <t>"Actualizar ahora"</t>
  </si>
  <si>
    <t>"Aggiorna Subito"</t>
  </si>
  <si>
    <t>"Nu bijwerken"</t>
  </si>
  <si>
    <t>"Pairing Time"</t>
  </si>
  <si>
    <t>"Temps d'appairage"</t>
  </si>
  <si>
    <t>"Koppelungszeit"</t>
  </si>
  <si>
    <t>"Tiempo de asociación"</t>
  </si>
  <si>
    <t>"Durata Abbinamento"</t>
  </si>
  <si>
    <t>"Koppeltijd"</t>
  </si>
  <si>
    <t>"Unlocking"</t>
  </si>
  <si>
    <t>"Déverrouillage"</t>
  </si>
  <si>
    <t>"Entriegelung"</t>
  </si>
  <si>
    <t>"Desbloquear"</t>
  </si>
  <si>
    <t>"Sblocco in Corso"</t>
  </si>
  <si>
    <t>"Ontgrendelen"</t>
  </si>
  <si>
    <t>"Locking"</t>
  </si>
  <si>
    <t>"Verrouillage"</t>
  </si>
  <si>
    <t>"Verriegelung"</t>
  </si>
  <si>
    <t>"Bloquear"</t>
  </si>
  <si>
    <t>"Blocco in Corso"</t>
  </si>
  <si>
    <t>"Unknown"</t>
  </si>
  <si>
    <t>"Inconnu"</t>
  </si>
  <si>
    <t>"Unbekannt"</t>
  </si>
  <si>
    <t>"Desconocido"</t>
  </si>
  <si>
    <t>"Sconosciuto"</t>
  </si>
  <si>
    <t>"Onbekend"</t>
  </si>
  <si>
    <t>"Time"</t>
  </si>
  <si>
    <t>"Temps"</t>
  </si>
  <si>
    <t>"Zeit"</t>
  </si>
  <si>
    <t>"Tiempo"</t>
  </si>
  <si>
    <t>"Ora"</t>
  </si>
  <si>
    <t>"Tijd"</t>
  </si>
  <si>
    <t>"Shorter"</t>
  </si>
  <si>
    <t>To describe the distance between your phone and your lock</t>
  </si>
  <si>
    <t>"Plus court"</t>
  </si>
  <si>
    <t>"Kürzer"</t>
  </si>
  <si>
    <t>"Más corta"</t>
  </si>
  <si>
    <t>"Più Vicino"</t>
  </si>
  <si>
    <t>"Korter"</t>
  </si>
  <si>
    <t>"Longer"</t>
  </si>
  <si>
    <t>"Plus long"</t>
  </si>
  <si>
    <t>"Länger"</t>
  </si>
  <si>
    <t>"Más larga"</t>
  </si>
  <si>
    <t>"Più Lontano"</t>
  </si>
  <si>
    <t>"Langer"</t>
  </si>
  <si>
    <t>"Privacy Agreement"</t>
  </si>
  <si>
    <t>"Accord de confidentialité"</t>
  </si>
  <si>
    <t>"Datenschutzvereinbarung"</t>
  </si>
  <si>
    <t>"Acuerdo de privacidad"</t>
  </si>
  <si>
    <t>"Informativa sulla Privacy"</t>
  </si>
  <si>
    <t>"Privacy-overeenkomst"</t>
  </si>
  <si>
    <t>"App Version"</t>
  </si>
  <si>
    <t>"Version de l'application"</t>
  </si>
  <si>
    <t>"App-Version"</t>
  </si>
  <si>
    <t>"Versión de la aplicación"</t>
  </si>
  <si>
    <t>"Versione App"</t>
  </si>
  <si>
    <t>"App-versie"</t>
  </si>
  <si>
    <t>"User Info"</t>
  </si>
  <si>
    <t>"Informations utilisateur"</t>
  </si>
  <si>
    <t>"Benutzerinformationen"</t>
  </si>
  <si>
    <t>"Información del usuario"</t>
  </si>
  <si>
    <t>"Informazioni Utente"</t>
  </si>
  <si>
    <t>"Gebruikersinfo"</t>
  </si>
  <si>
    <t>"Settings"</t>
  </si>
  <si>
    <t>"Paramètres"</t>
  </si>
  <si>
    <t>"Einstellungen"</t>
  </si>
  <si>
    <t>"Ajustes"</t>
  </si>
  <si>
    <t>"Impostazioni"</t>
  </si>
  <si>
    <t>"Settings (Instellingen)"</t>
  </si>
  <si>
    <t>"Timeout"</t>
  </si>
  <si>
    <t>"Temporisation"</t>
  </si>
  <si>
    <t>"Zeitsteuerung"</t>
  </si>
  <si>
    <t>"Tiempo de espera"</t>
  </si>
  <si>
    <t>"Onderbreking"</t>
  </si>
  <si>
    <t>"Model Name"</t>
  </si>
  <si>
    <t>"Nom du modèle"</t>
  </si>
  <si>
    <t>"Modellbezeichnung"</t>
  </si>
  <si>
    <t>"Nombre de modelo"</t>
  </si>
  <si>
    <t>"Nome Modello"</t>
  </si>
  <si>
    <t>"Modelnaam"</t>
  </si>
  <si>
    <t>"All Time"</t>
  </si>
  <si>
    <t>No limitation on how many times you can unlock the door</t>
  </si>
  <si>
    <t>"En permanence"</t>
  </si>
  <si>
    <t>"Jederzeit"</t>
  </si>
  <si>
    <t>"Todo el tiempo"</t>
  </si>
  <si>
    <t>"Sempre"</t>
  </si>
  <si>
    <t>"Altijd"</t>
  </si>
  <si>
    <t>"One Time"</t>
  </si>
  <si>
    <t>Only once</t>
  </si>
  <si>
    <t>"Une fois"</t>
  </si>
  <si>
    <t>"Einmal"</t>
  </si>
  <si>
    <t>"Una vez"</t>
  </si>
  <si>
    <t>"Una volta"</t>
  </si>
  <si>
    <t>"Eenmalig"</t>
  </si>
  <si>
    <t>"One Hour"</t>
  </si>
  <si>
    <t>"Une heure"</t>
  </si>
  <si>
    <t>"Eine Stunde"</t>
  </si>
  <si>
    <t>"Una hora"</t>
  </si>
  <si>
    <t>"Un'Ora"</t>
  </si>
  <si>
    <t>"Een uur"</t>
  </si>
  <si>
    <t>"No Limits"</t>
  </si>
  <si>
    <t>"Aucune limite"</t>
  </si>
  <si>
    <t>"Keine Beschränkungen"</t>
  </si>
  <si>
    <t>"Sin límites"</t>
  </si>
  <si>
    <t>"Senza Limiti"</t>
  </si>
  <si>
    <t>"Onbeperkt"</t>
  </si>
  <si>
    <t>"Access Right"</t>
  </si>
  <si>
    <t>"Droit d'accès"</t>
  </si>
  <si>
    <t>"Zugangsberechtigung"</t>
  </si>
  <si>
    <t>"Derecho de acceso"</t>
  </si>
  <si>
    <t>"Diritti di Accesso"</t>
  </si>
  <si>
    <t>"Toegangsrechten"</t>
  </si>
  <si>
    <t>"Admin"</t>
  </si>
  <si>
    <t xml:space="preserve">Administration in short </t>
  </si>
  <si>
    <t>"Administrateur"</t>
  </si>
  <si>
    <t>"Administración"</t>
  </si>
  <si>
    <t>"Amministratore"</t>
  </si>
  <si>
    <t>"No Locks or Keys"</t>
  </si>
  <si>
    <t>"Aucune serrure ni clé"</t>
  </si>
  <si>
    <t>"Keine Schlösser oder Schlüssel"</t>
  </si>
  <si>
    <t>"No hay cerraduras o claves"</t>
  </si>
  <si>
    <t>"Senza Serratura e Chiavi"</t>
  </si>
  <si>
    <t>"Geen sloten of sleutels"</t>
  </si>
  <si>
    <t>"No Clients"</t>
  </si>
  <si>
    <t>"Aucun client"</t>
  </si>
  <si>
    <t>"Keine Clients"</t>
  </si>
  <si>
    <t>"No hay clientes"</t>
  </si>
  <si>
    <t>"Nessun Client"</t>
  </si>
  <si>
    <t>"Geen klanten"</t>
  </si>
  <si>
    <t>"No Notifications"</t>
  </si>
  <si>
    <t>"Aucune notification"</t>
  </si>
  <si>
    <t>"Keine Benachrichtigungen"</t>
  </si>
  <si>
    <t>"No hay notificaciones"</t>
  </si>
  <si>
    <t>"Senza Notifiche"</t>
  </si>
  <si>
    <t>"Geen meldingen"</t>
  </si>
  <si>
    <t>"Invalid Format"</t>
  </si>
  <si>
    <t>"Format non valide"</t>
  </si>
  <si>
    <t>"Ungültiges Format"</t>
  </si>
  <si>
    <t>"Formato no válido"</t>
  </si>
  <si>
    <t>"Formato non Valido"</t>
  </si>
  <si>
    <t>"Ongeldige indeling"</t>
  </si>
  <si>
    <t>"Not Allowed"</t>
  </si>
  <si>
    <t>"Non autorisé"</t>
  </si>
  <si>
    <t>"Nicht zulässig"</t>
  </si>
  <si>
    <t>"No permitido"</t>
  </si>
  <si>
    <t>"Non Consentito"</t>
  </si>
  <si>
    <t>"Niet toegestaan"</t>
  </si>
  <si>
    <t>"My Lock"</t>
  </si>
  <si>
    <t>"Ma serrure"</t>
  </si>
  <si>
    <t>"Mein Schloss"</t>
  </si>
  <si>
    <t>"Mi cerradura"</t>
  </si>
  <si>
    <t>"La Mia Serratura"</t>
  </si>
  <si>
    <t>"Mijn slot"</t>
  </si>
  <si>
    <t>"Name Too Long"</t>
  </si>
  <si>
    <t>"Nom trop long"</t>
  </si>
  <si>
    <t>"Name zu lang"</t>
  </si>
  <si>
    <t>"Nombre demasiado largo"</t>
  </si>
  <si>
    <t>"Nome Troppo Lungo"</t>
  </si>
  <si>
    <t>"Naam te lang"</t>
  </si>
  <si>
    <t>"Message Too Long"</t>
  </si>
  <si>
    <t>"Message trop long"</t>
  </si>
  <si>
    <t>"Mitteilung zu lang"</t>
  </si>
  <si>
    <t>"Mensaje demasiado largo"</t>
  </si>
  <si>
    <t>"Messaggio Troppo Lungo"</t>
  </si>
  <si>
    <t>"Bericht te lang"</t>
  </si>
  <si>
    <t>"SSID Too Long"</t>
  </si>
  <si>
    <t xml:space="preserve">SSID: no need to be translated </t>
  </si>
  <si>
    <t>"SSID trop long"</t>
  </si>
  <si>
    <t>"SSID zu lang"</t>
  </si>
  <si>
    <t>"SSID demasiado largo"</t>
  </si>
  <si>
    <t>"SSID Troppo Lungo"</t>
  </si>
  <si>
    <t>"SSID te lang"</t>
  </si>
  <si>
    <t>"Password Too Long"</t>
  </si>
  <si>
    <t>"Mot de passe trop long"</t>
  </si>
  <si>
    <t>"Kennwort zu lang"</t>
  </si>
  <si>
    <t>"Contraseña demasiado larga"</t>
  </si>
  <si>
    <t>"Password Troppo Lunga"</t>
  </si>
  <si>
    <t>"Wachtwoord te lang"</t>
  </si>
  <si>
    <t>"Join Time"</t>
  </si>
  <si>
    <t>The time a new user joined the system</t>
  </si>
  <si>
    <t>"Temps d'association"</t>
  </si>
  <si>
    <t>"Zeitpunkt des Beitritts"</t>
  </si>
  <si>
    <t>"Tiempo de unión"</t>
  </si>
  <si>
    <t>"Ora di Accesso"</t>
  </si>
  <si>
    <t>"Deelnametijd"</t>
  </si>
  <si>
    <t>"Not Found"</t>
  </si>
  <si>
    <t>"Introuvable"</t>
  </si>
  <si>
    <t>"Nicht gefunden"</t>
  </si>
  <si>
    <t>"No se encontró"</t>
  </si>
  <si>
    <t>"Non Trovato"</t>
  </si>
  <si>
    <t>"Niet gevonden"</t>
  </si>
  <si>
    <t>"Terms of Service"</t>
  </si>
  <si>
    <t>"Conditions de service"</t>
  </si>
  <si>
    <t>"Nutzungsbedingungen"</t>
  </si>
  <si>
    <t>"Términos de servicio"</t>
  </si>
  <si>
    <t>"Termini del Servizio"</t>
  </si>
  <si>
    <t>"Gebruiksvoorwaarden"</t>
  </si>
  <si>
    <t>"Open Source Licenses"</t>
  </si>
  <si>
    <t>A legal term</t>
  </si>
  <si>
    <t>"Licences Open Source"</t>
  </si>
  <si>
    <t>"Open-Source-Lizenzen"</t>
  </si>
  <si>
    <t>"Licencias de código fuente abierto"</t>
  </si>
  <si>
    <t>"Licenze Open Source"</t>
  </si>
  <si>
    <t>"Open Source-licenties"</t>
  </si>
  <si>
    <t>"No More Locks"</t>
  </si>
  <si>
    <t>"Plus aucune serrure"</t>
  </si>
  <si>
    <t>"Keine weiteren Schlösser"</t>
  </si>
  <si>
    <t>"No más cerraduras"</t>
  </si>
  <si>
    <t>"Nessun Altra Serratura"</t>
  </si>
  <si>
    <t>"Verder geen sloten"</t>
  </si>
  <si>
    <t>"Legal Info"</t>
  </si>
  <si>
    <t>"Informations légales"</t>
  </si>
  <si>
    <t>"Rechtliche Informationen"</t>
  </si>
  <si>
    <t>"Información legal"</t>
  </si>
  <si>
    <t>"Informazioni Legali"</t>
  </si>
  <si>
    <t>"Juridische informatie"</t>
  </si>
  <si>
    <t>"Clear All"</t>
  </si>
  <si>
    <t>"Tout effacer"</t>
  </si>
  <si>
    <t>"Alles entfernen"</t>
  </si>
  <si>
    <t>"Borrar todo"</t>
  </si>
  <si>
    <t>"Cancella Tutto"</t>
  </si>
  <si>
    <t>"Alles wissen"</t>
  </si>
  <si>
    <t>"All Read"</t>
  </si>
  <si>
    <t>"Tout les lus"</t>
  </si>
  <si>
    <t>"Alles gelesen"</t>
  </si>
  <si>
    <t>"Todo leído"</t>
  </si>
  <si>
    <t>"Letto Tutto"</t>
  </si>
  <si>
    <t>"Alles gelezen"</t>
  </si>
  <si>
    <t>"Expired"</t>
  </si>
  <si>
    <t>"Expiré"</t>
  </si>
  <si>
    <t>"Abgelaufen"</t>
  </si>
  <si>
    <t>"Expirado"</t>
  </si>
  <si>
    <t>"Scaduto"</t>
  </si>
  <si>
    <t>"Verlopen"</t>
  </si>
  <si>
    <t>"SSID"</t>
  </si>
  <si>
    <t>No need to translate SSID</t>
  </si>
  <si>
    <t>"Add Phone Client"</t>
  </si>
  <si>
    <t>"Ajouter client téléphone"</t>
  </si>
  <si>
    <t>"Telefon-Client hinzufügen"</t>
  </si>
  <si>
    <t>"Agregar cliente de tipo Teléfono"</t>
  </si>
  <si>
    <t>"Aggiungi Client Telefono"</t>
  </si>
  <si>
    <t>"Telefoonnummer klant toevoegen"</t>
  </si>
  <si>
    <t>"Add Card Client"</t>
  </si>
  <si>
    <t>"Ajouter client carte"</t>
  </si>
  <si>
    <t>"Karten-Client hinzufügen"</t>
  </si>
  <si>
    <t>"Agregar cliente de tipo Tarjeta"</t>
  </si>
  <si>
    <t>"Kaart klant toevoegen"</t>
  </si>
  <si>
    <t>"Add Code Client"</t>
  </si>
  <si>
    <t>"Ajouter client code"</t>
  </si>
  <si>
    <t>"Code-Client hinzufügen"</t>
  </si>
  <si>
    <t>"Agregar cliente de tipo Código"</t>
  </si>
  <si>
    <t>"Aggiungi Client Scheda"</t>
  </si>
  <si>
    <t>"Code klant toevoegen"</t>
  </si>
  <si>
    <t>"Setup Lock"</t>
  </si>
  <si>
    <t>"Configurer la serrure"</t>
  </si>
  <si>
    <t>"Schloss konfigurieren"</t>
  </si>
  <si>
    <t>"Configurar cerradura"</t>
  </si>
  <si>
    <t>"Imposta Serratura"</t>
  </si>
  <si>
    <t>"Slot instellen"</t>
  </si>
  <si>
    <t>"Synchronizing"</t>
  </si>
  <si>
    <t>"Synchronisation"</t>
  </si>
  <si>
    <t>"Synchronisierung läuft"</t>
  </si>
  <si>
    <t>"Sincronizzazione"</t>
  </si>
  <si>
    <t>"Bezig met synchroniseren"</t>
  </si>
  <si>
    <t>"Auto Unlock"</t>
  </si>
  <si>
    <t>A capability to unlock the door automatically</t>
  </si>
  <si>
    <t>"Déverrouillage automatique"</t>
  </si>
  <si>
    <t>"Auto-Entriegelung"</t>
  </si>
  <si>
    <t>"Desbloquear automáticamente"</t>
  </si>
  <si>
    <t>"Sblocco Automatico"</t>
  </si>
  <si>
    <t>"Automatisch ontgrendelen"</t>
  </si>
  <si>
    <t>"None"</t>
  </si>
  <si>
    <t>"Aucun"</t>
  </si>
  <si>
    <t>"Ohne"</t>
  </si>
  <si>
    <t>"Ninguno"</t>
  </si>
  <si>
    <t>"Nessuno"</t>
  </si>
  <si>
    <t>"Geen"</t>
  </si>
  <si>
    <t>"Account Disabled"</t>
  </si>
  <si>
    <t>"Compte désactivé"</t>
  </si>
  <si>
    <t>"Konto deaktiviert"</t>
  </si>
  <si>
    <t>"Cuenta deshabilitada"</t>
  </si>
  <si>
    <t>"Account Disattivato"</t>
  </si>
  <si>
    <t>"Rekening uitgeschakeld"</t>
  </si>
  <si>
    <t>"Under Processing"</t>
  </si>
  <si>
    <t>"En cours de traitement"</t>
  </si>
  <si>
    <t>"Verarbeitung läuft"</t>
  </si>
  <si>
    <t>"Procesando"</t>
  </si>
  <si>
    <t>"Elaborazione in Corso"</t>
  </si>
  <si>
    <t>"In bewerking"</t>
  </si>
  <si>
    <t>"Don't Remind Me"</t>
  </si>
  <si>
    <t>"Ne pas me rappeler"</t>
  </si>
  <si>
    <t>"Nicht erinnern"</t>
  </si>
  <si>
    <t>"No recordar"</t>
  </si>
  <si>
    <t>"Non Ricordarmi"</t>
  </si>
  <si>
    <t>"Mij niet aan herinneren"</t>
  </si>
  <si>
    <t>"No New Clients"</t>
  </si>
  <si>
    <t>"Aucun nouveau client"</t>
  </si>
  <si>
    <t>"Keine neuen Clients"</t>
  </si>
  <si>
    <t>"No hay nuevos clientes"</t>
  </si>
  <si>
    <t>"Nessun Nuovo Client"</t>
  </si>
  <si>
    <t>"Geen nieuwe klanten"</t>
  </si>
  <si>
    <t>"Updating Firmware"</t>
  </si>
  <si>
    <t>"Firmware wird aktualisiert"</t>
  </si>
  <si>
    <t>"Actualizar firmware"</t>
  </si>
  <si>
    <t>"Aggiornamento Firmware in Corso"</t>
  </si>
  <si>
    <t>"Firmware bijwerken"</t>
  </si>
  <si>
    <t>"Pattern"</t>
  </si>
  <si>
    <t>"Modèle"</t>
  </si>
  <si>
    <t>"Muster"</t>
  </si>
  <si>
    <t>"Patrón"</t>
  </si>
  <si>
    <t>"Sequenza"</t>
  </si>
  <si>
    <t>"Patroon"</t>
  </si>
  <si>
    <t>"Cancelled"</t>
  </si>
  <si>
    <t>"Annulé"</t>
  </si>
  <si>
    <t>"Abgebrochen"</t>
  </si>
  <si>
    <t>"Cancelado"</t>
  </si>
  <si>
    <t>"Annullato"</t>
  </si>
  <si>
    <t>"Geannuleerd"</t>
  </si>
  <si>
    <t>"Code"</t>
  </si>
  <si>
    <t>"Code (Confirm)"</t>
  </si>
  <si>
    <t>"Code (Confirmer)"</t>
  </si>
  <si>
    <t>"Code (Bestätigung)"</t>
  </si>
  <si>
    <t>"Código (confirmar)"</t>
  </si>
  <si>
    <t>"Codice (Conferma)"</t>
  </si>
  <si>
    <t>"Code (bevestigen)"</t>
  </si>
  <si>
    <t>"Invalid Length"</t>
  </si>
  <si>
    <t>"Longueur non valide"</t>
  </si>
  <si>
    <t>"Ungültige Länge"</t>
  </si>
  <si>
    <t>"Longitud no válida"</t>
  </si>
  <si>
    <t>"Lunghezza non Valida"</t>
  </si>
  <si>
    <t>"Ongeldige lengte"</t>
  </si>
  <si>
    <t>"Invalid Digits"</t>
  </si>
  <si>
    <t>"Chiffres non valides"</t>
  </si>
  <si>
    <t>"Ungültige Zeichen"</t>
  </si>
  <si>
    <t>"Dígitos no válidos"</t>
  </si>
  <si>
    <t>"Cifre non Valide"</t>
  </si>
  <si>
    <t>"Ongeldige cijfers"</t>
  </si>
  <si>
    <t>"%@ Not Match"</t>
  </si>
  <si>
    <t>"%@ ne correspond pas"</t>
  </si>
  <si>
    <t>"%@ stimmt nicht überein"</t>
  </si>
  <si>
    <t>"Discordancia de %@"</t>
  </si>
  <si>
    <t>"%@ Non Corrisponde"</t>
  </si>
  <si>
    <t>"%@ komt niet overeen"</t>
  </si>
  <si>
    <t>"Starts"</t>
  </si>
  <si>
    <t>"Commence"</t>
  </si>
  <si>
    <t>"Beginnt"</t>
  </si>
  <si>
    <t>"Empieza"</t>
  </si>
  <si>
    <t>"Inizia"</t>
  </si>
  <si>
    <t>"Begint"</t>
  </si>
  <si>
    <t>"Ends"</t>
  </si>
  <si>
    <t>"Termine"</t>
  </si>
  <si>
    <t>"Endet"</t>
  </si>
  <si>
    <t>"Termina"</t>
  </si>
  <si>
    <t>"Eindigt"</t>
  </si>
  <si>
    <t>"Start Hour"</t>
  </si>
  <si>
    <t>"Heure de début"</t>
  </si>
  <si>
    <t>"Startstunde"</t>
  </si>
  <si>
    <t>"Hora de inicio"</t>
  </si>
  <si>
    <t>"Ora di Inizio"</t>
  </si>
  <si>
    <t>"Beginuur"</t>
  </si>
  <si>
    <t>"End Hour"</t>
  </si>
  <si>
    <t>"Heure de fin"</t>
  </si>
  <si>
    <t>"Endstunde"</t>
  </si>
  <si>
    <t>"Hora de finalización"</t>
  </si>
  <si>
    <t>"Ora di Fine"</t>
  </si>
  <si>
    <t>"Einduur"</t>
  </si>
  <si>
    <t>"Yes"</t>
  </si>
  <si>
    <t>"Oui"</t>
  </si>
  <si>
    <t>"Ja"</t>
  </si>
  <si>
    <t>"Sí"</t>
  </si>
  <si>
    <t>"Sì"</t>
  </si>
  <si>
    <t>"No"</t>
  </si>
  <si>
    <t>"Non"</t>
  </si>
  <si>
    <t>"Nein"</t>
  </si>
  <si>
    <t>"Nee"</t>
  </si>
  <si>
    <t>"Passage Mode"</t>
  </si>
  <si>
    <t>"Mode passage"</t>
  </si>
  <si>
    <t>"Durchgangsmodus"</t>
  </si>
  <si>
    <t>"Modo de pasadizo"</t>
  </si>
  <si>
    <t>"Modalità Passaggio"</t>
  </si>
  <si>
    <t>"Doorgangsmodus"</t>
  </si>
  <si>
    <t>"Cliente"</t>
  </si>
  <si>
    <t>"klant"</t>
  </si>
  <si>
    <t>"Repeat"</t>
  </si>
  <si>
    <t>"Répéter"</t>
  </si>
  <si>
    <t>"Wiederholen"</t>
  </si>
  <si>
    <t>"Repetir"</t>
  </si>
  <si>
    <t>"Ripeti"</t>
  </si>
  <si>
    <t>"Herhalen"</t>
  </si>
  <si>
    <t>"By Duration"</t>
  </si>
  <si>
    <t>"Par durée"</t>
  </si>
  <si>
    <t>"Nach Dauer"</t>
  </si>
  <si>
    <t>"Por duración"</t>
  </si>
  <si>
    <t>"Per Durata"</t>
  </si>
  <si>
    <t>"Op duur"</t>
  </si>
  <si>
    <t>"Never"</t>
  </si>
  <si>
    <t>"Jamais"</t>
  </si>
  <si>
    <t>"Nie"</t>
  </si>
  <si>
    <t>"Nunca"</t>
  </si>
  <si>
    <t>"Mai"</t>
  </si>
  <si>
    <t>"Nooit"</t>
  </si>
  <si>
    <t>"Daily"</t>
  </si>
  <si>
    <t>"Tous les jours"</t>
  </si>
  <si>
    <t>"Täglich"</t>
  </si>
  <si>
    <t>"Diariamente"</t>
  </si>
  <si>
    <t>"Quotidianamente"</t>
  </si>
  <si>
    <t>"Dagelijks"</t>
  </si>
  <si>
    <t>"Weekly"</t>
  </si>
  <si>
    <t>"Toutes les semaines"</t>
  </si>
  <si>
    <t>"Wöchentlich"</t>
  </si>
  <si>
    <t>"Semanalmente"</t>
  </si>
  <si>
    <t>"Settimanalmente"</t>
  </si>
  <si>
    <t>"Wekelijks"</t>
  </si>
  <si>
    <t>"Monthly"</t>
  </si>
  <si>
    <t>"Tous les mois"</t>
  </si>
  <si>
    <t>"Monatlich"</t>
  </si>
  <si>
    <t>"Mensualmente"</t>
  </si>
  <si>
    <t>"Mensilmente"</t>
  </si>
  <si>
    <t>"Maandelijks"</t>
  </si>
  <si>
    <t>"Forbidden"</t>
  </si>
  <si>
    <t>"Interdit"</t>
  </si>
  <si>
    <t>"Verboten"</t>
  </si>
  <si>
    <t>"Prohibido"</t>
  </si>
  <si>
    <t>"Vietato"</t>
  </si>
  <si>
    <t>"Verboden"</t>
  </si>
  <si>
    <t>"NetCode"</t>
  </si>
  <si>
    <t>No need to translate</t>
  </si>
  <si>
    <t>"Varicode"</t>
  </si>
  <si>
    <t>"GuestCode"</t>
  </si>
  <si>
    <t>"GuestCode Prefix"</t>
  </si>
  <si>
    <t>"Préfixe GuestCode"</t>
  </si>
  <si>
    <r>
      <t>"</t>
    </r>
    <r>
      <rPr>
        <sz val="11"/>
        <color indexed="8"/>
        <rFont val="Times New Roman"/>
        <family val="1"/>
      </rPr>
      <t>GuestCode – Präfix</t>
    </r>
    <r>
      <rPr>
        <sz val="12"/>
        <color indexed="8"/>
        <rFont val="Calibri"/>
        <family val="2"/>
      </rPr>
      <t>"</t>
    </r>
  </si>
  <si>
    <t>"Prefijo de GuestCode"</t>
  </si>
  <si>
    <t>"Prefisso Codice Ospite"</t>
  </si>
  <si>
    <t>"Prefix gastcode"</t>
  </si>
  <si>
    <t>"GuestCode User"</t>
  </si>
  <si>
    <t>"Utilisateur GuestCode"</t>
  </si>
  <si>
    <r>
      <t>"</t>
    </r>
    <r>
      <rPr>
        <sz val="11"/>
        <color indexed="8"/>
        <rFont val="Times New Roman"/>
        <family val="1"/>
      </rPr>
      <t>GuestCode – Benutzer</t>
    </r>
    <r>
      <rPr>
        <sz val="12"/>
        <color indexed="8"/>
        <rFont val="Calibri"/>
        <family val="2"/>
      </rPr>
      <t>"</t>
    </r>
  </si>
  <si>
    <t>"Usuario de GuestCode"</t>
  </si>
  <si>
    <t>"Utente Codice Ospite"</t>
  </si>
  <si>
    <t>"Gebruiker gastcode"</t>
  </si>
  <si>
    <t>"GuestCode Prefix &amp; User"</t>
  </si>
  <si>
    <t>"Préfixe et utilisateur GuestCode"</t>
  </si>
  <si>
    <r>
      <t>"</t>
    </r>
    <r>
      <rPr>
        <sz val="11"/>
        <color indexed="8"/>
        <rFont val="Times New Roman"/>
        <family val="1"/>
      </rPr>
      <t>GuestCode – Präfix und Benutzer</t>
    </r>
    <r>
      <rPr>
        <sz val="12"/>
        <color indexed="8"/>
        <rFont val="Calibri"/>
        <family val="2"/>
      </rPr>
      <t>"</t>
    </r>
  </si>
  <si>
    <t>"Prefijo y usuarios de GuestCode"</t>
  </si>
  <si>
    <t>"Prefisso e Utente Codice Ospite"</t>
  </si>
  <si>
    <t>"Prefix en gebruiker gastcode"</t>
  </si>
  <si>
    <t>"Mode"</t>
  </si>
  <si>
    <t>"Modus"</t>
  </si>
  <si>
    <t>"Modo"</t>
  </si>
  <si>
    <t>"Modalità"</t>
  </si>
  <si>
    <t>"Warning"</t>
  </si>
  <si>
    <t>"Avertissement"</t>
  </si>
  <si>
    <t>"Warnung"</t>
  </si>
  <si>
    <t>"Advertencia"</t>
  </si>
  <si>
    <t>"Attenzione"</t>
  </si>
  <si>
    <t>"Waarschuwing"</t>
  </si>
  <si>
    <t>"Generate"</t>
  </si>
  <si>
    <t>to generate a new code</t>
  </si>
  <si>
    <t>"Générer"</t>
  </si>
  <si>
    <t>"Generieren"</t>
  </si>
  <si>
    <t>"Generar"</t>
  </si>
  <si>
    <t>"Genera"</t>
  </si>
  <si>
    <t>"Genereren"</t>
  </si>
  <si>
    <t>"Already Signed Up"</t>
  </si>
  <si>
    <t>"Déjà inscrit"</t>
  </si>
  <si>
    <t>"Bereits angemeldet"</t>
  </si>
  <si>
    <t>"Ya registrado"</t>
  </si>
  <si>
    <t>"Sempre Connesso"</t>
  </si>
  <si>
    <t>"Reeds ingeschreven"</t>
  </si>
  <si>
    <t>"Gateway"</t>
  </si>
  <si>
    <t>"Passerelle"</t>
  </si>
  <si>
    <t>"Puerta de enlace"</t>
  </si>
  <si>
    <t>"Backup on Cloud"</t>
  </si>
  <si>
    <t>"Sauvegarder sur le Cloud"</t>
  </si>
  <si>
    <t>"In Cloud sichern"</t>
  </si>
  <si>
    <t>"Copia de seguridad en la nube"</t>
  </si>
  <si>
    <t>"Backup su Cloud"</t>
  </si>
  <si>
    <t>"Back-up naar cloud"</t>
  </si>
  <si>
    <t>"Backup to Cloud Now"</t>
  </si>
  <si>
    <t>"Sauvegarder dans le Cloud maintenant"</t>
  </si>
  <si>
    <t>"Jetzt in Cloud sichern"</t>
  </si>
  <si>
    <t>"Copia de seguridad en la nube ahora"</t>
  </si>
  <si>
    <t>"Backup su Cloud Subito"</t>
  </si>
  <si>
    <t>"Nu back-up naar cloud"</t>
  </si>
  <si>
    <t>"Last Successful Backup to Cloud: %@"</t>
  </si>
  <si>
    <t>"Dernière sauvegarde sur le Cloud réussie : %@"</t>
  </si>
  <si>
    <t>"Letzte erfolgreiche Sicherung in Cloud: %@"</t>
  </si>
  <si>
    <t>"Última copia de seguridad correcta en la nube: %@"</t>
  </si>
  <si>
    <t>"Ultimo Backup su Cloud Riuscito %@"</t>
  </si>
  <si>
    <t>"Laatste geslaagde back-up naar cloud: %@"</t>
  </si>
  <si>
    <t>"Sign Out"</t>
  </si>
  <si>
    <t>"Déconnexion"</t>
  </si>
  <si>
    <t>"Abmelden"</t>
  </si>
  <si>
    <t>"Cerrar sesión"</t>
  </si>
  <si>
    <t>"Esci"</t>
  </si>
  <si>
    <t>"Afmelden"</t>
  </si>
  <si>
    <t>"Password Not Enabled"</t>
  </si>
  <si>
    <t>"Mot de passe non activé"</t>
  </si>
  <si>
    <t>"Kennwort nicht aktiviert"</t>
  </si>
  <si>
    <t>"Contraseña no habilitada"</t>
  </si>
  <si>
    <t>"Password non Attivata"</t>
  </si>
  <si>
    <t>"Wachtwoord niet geactiveerd"</t>
  </si>
  <si>
    <t>"Password Is Required"</t>
  </si>
  <si>
    <t>"Mot de passe requis"</t>
  </si>
  <si>
    <t>"Kennwort erforderlich"</t>
  </si>
  <si>
    <t>"Contraseña obligatoria"</t>
  </si>
  <si>
    <t>"Occorre la Password"</t>
  </si>
  <si>
    <t>"Wachtwoord is verplicht"</t>
  </si>
  <si>
    <t>"Done"</t>
  </si>
  <si>
    <t>"Terminé"</t>
  </si>
  <si>
    <t>"Fertig"</t>
  </si>
  <si>
    <t>"Listo"</t>
  </si>
  <si>
    <t>"Fatto"</t>
  </si>
  <si>
    <t>"Gereed"</t>
  </si>
  <si>
    <t>"Wi-Fi SSID"</t>
  </si>
  <si>
    <t>"SSID Wi-Fi"</t>
  </si>
  <si>
    <t>"WLAN-SSID"</t>
  </si>
  <si>
    <t>"Diagnose Gateway"</t>
  </si>
  <si>
    <t>To check the gateway functionality</t>
  </si>
  <si>
    <t>"Diagnostiquer la passerelle"</t>
  </si>
  <si>
    <t>"Gateway-Diagnose"</t>
  </si>
  <si>
    <t>"Diagnosticar puerta de enlace"</t>
  </si>
  <si>
    <t>"Diagnostica Gateway"</t>
  </si>
  <si>
    <t>"Diagnose gateway"</t>
  </si>
  <si>
    <t>"Already Setup"</t>
  </si>
  <si>
    <t>"Déjà configuré"</t>
  </si>
  <si>
    <t>"Bereits konfiguriert"</t>
  </si>
  <si>
    <t>"Ya configurado"</t>
  </si>
  <si>
    <t>"Già Impostato"</t>
  </si>
  <si>
    <t>"Reeds ingesteld"</t>
  </si>
  <si>
    <t>"Model Version"</t>
  </si>
  <si>
    <t>"Version du modèle"</t>
  </si>
  <si>
    <t>"Modellversion"</t>
  </si>
  <si>
    <t>"Versión de modelo"</t>
  </si>
  <si>
    <t>"Versione Modello"</t>
  </si>
  <si>
    <t>"Modelversie"</t>
  </si>
  <si>
    <t>"Time Zone"</t>
  </si>
  <si>
    <t>"Fuseau horaire"</t>
  </si>
  <si>
    <t>"Zeitzone"</t>
  </si>
  <si>
    <t>"Zona horaria"</t>
  </si>
  <si>
    <t>"Fuso Orario"</t>
  </si>
  <si>
    <t>"Tijdzone"</t>
  </si>
  <si>
    <t>"Daylight Saving"</t>
  </si>
  <si>
    <t>"Heure d'été"</t>
  </si>
  <si>
    <t>"Sommerzeit"</t>
  </si>
  <si>
    <t>"Horario de verano"</t>
  </si>
  <si>
    <t>"Ora Legale"</t>
  </si>
  <si>
    <t>"Zomer-/wintertijd"</t>
  </si>
  <si>
    <t>"Nickname"</t>
  </si>
  <si>
    <t>"Pseudonyme"</t>
  </si>
  <si>
    <t>"Anzeigename"</t>
  </si>
  <si>
    <t>"Sobrenombre"</t>
  </si>
  <si>
    <t>"Bijnaam"</t>
  </si>
  <si>
    <t>"Start Date"</t>
  </si>
  <si>
    <t>"Date de début"</t>
  </si>
  <si>
    <t>"Startdatum"</t>
  </si>
  <si>
    <t>"Fecha de inicio"</t>
  </si>
  <si>
    <t>"Data di Inizio"</t>
  </si>
  <si>
    <t>"Begindatum"</t>
  </si>
  <si>
    <t>"End Date"</t>
  </si>
  <si>
    <t>"Date de fin"</t>
  </si>
  <si>
    <t>"Enddatum"</t>
  </si>
  <si>
    <t>"Fecha de finalización"</t>
  </si>
  <si>
    <t>"Data di Fine"</t>
  </si>
  <si>
    <t>"Einddatum"</t>
  </si>
  <si>
    <t>"Duration Day"</t>
  </si>
  <si>
    <t>"Durée jour"</t>
  </si>
  <si>
    <t>"Dauer Tag"</t>
  </si>
  <si>
    <t>"Día de duración"</t>
  </si>
  <si>
    <t>"Giorno di Durata"</t>
  </si>
  <si>
    <t>"Duur dag"</t>
  </si>
  <si>
    <t>"Duration Hour"</t>
  </si>
  <si>
    <t>"Durée heure"</t>
  </si>
  <si>
    <t>"Dauer Stunde"</t>
  </si>
  <si>
    <t>"Hora de duración"</t>
  </si>
  <si>
    <t>"Ora di Durata"</t>
  </si>
  <si>
    <t>"Duur uur"</t>
  </si>
  <si>
    <t>"Enabled"</t>
  </si>
  <si>
    <t>"Activé"</t>
  </si>
  <si>
    <t>"Aktiviert"</t>
  </si>
  <si>
    <t>"Habilitado"</t>
  </si>
  <si>
    <t>"Attivato"</t>
  </si>
  <si>
    <t>"Ingeschakeld"</t>
  </si>
  <si>
    <t>"Disabled"</t>
  </si>
  <si>
    <t>"Désactivé"</t>
  </si>
  <si>
    <t>"Deaktiviert"</t>
  </si>
  <si>
    <t>"Deshabilitado"</t>
  </si>
  <si>
    <t>"Disattivato"</t>
  </si>
  <si>
    <t>"Uitgeschakeld"</t>
  </si>
  <si>
    <t>"Standard"</t>
  </si>
  <si>
    <t>"Estándar"</t>
  </si>
  <si>
    <t>"Standaard"</t>
  </si>
  <si>
    <t>"Standard (Both)"</t>
  </si>
  <si>
    <t>"Standard (les deux)"</t>
  </si>
  <si>
    <t>"Standard (beides)"</t>
  </si>
  <si>
    <t>"Estándar (ambos)"</t>
  </si>
  <si>
    <t>"Standard (Entrambi)"</t>
  </si>
  <si>
    <t>"Standaard (beide)"</t>
  </si>
  <si>
    <t>"Standard (All Time)"</t>
  </si>
  <si>
    <t>"Standard (en permanence)"</t>
  </si>
  <si>
    <t>"Standard (jederzeit)"</t>
  </si>
  <si>
    <t>"Estándar (todo el tiempo)"</t>
  </si>
  <si>
    <t>"Standard (Sempre)"</t>
  </si>
  <si>
    <t>"Standaard (alle tijden)"</t>
  </si>
  <si>
    <t>"Standard (One Time)"</t>
  </si>
  <si>
    <t>"Standard (une fois)"</t>
  </si>
  <si>
    <t>"Standard (einmal)"</t>
  </si>
  <si>
    <t>"Estándar (una vez)"</t>
  </si>
  <si>
    <t>"Standard (Una Volta)"</t>
  </si>
  <si>
    <t>"Standaard (een tijd)"</t>
  </si>
  <si>
    <t>"Admin Name"</t>
  </si>
  <si>
    <t>"Nom de l'administrateur"</t>
  </si>
  <si>
    <t>"Administratorname"</t>
  </si>
  <si>
    <t>"Nombre del administrador"</t>
  </si>
  <si>
    <t>"Nome Amministratore"</t>
  </si>
  <si>
    <t>"Naam beheerder"</t>
  </si>
  <si>
    <t>"Version"</t>
  </si>
  <si>
    <t>"Versión"</t>
  </si>
  <si>
    <t>"Versione"</t>
  </si>
  <si>
    <t>"Versie"</t>
  </si>
  <si>
    <t>"Status"</t>
  </si>
  <si>
    <t>"État"</t>
  </si>
  <si>
    <t>"Estado"</t>
  </si>
  <si>
    <t>"Stato"</t>
  </si>
  <si>
    <t>"Admin Email"</t>
  </si>
  <si>
    <t>"E-mail de l'administrateur"</t>
  </si>
  <si>
    <t>"Administrator-E-Mail"</t>
  </si>
  <si>
    <t>"Correo electrónico del administrador"</t>
  </si>
  <si>
    <t>"Email Amministratore"</t>
  </si>
  <si>
    <t>"E-mail beheer"</t>
  </si>
  <si>
    <t>"Client Email"</t>
  </si>
  <si>
    <t>"Email Client"</t>
  </si>
  <si>
    <t>"Message"</t>
  </si>
  <si>
    <t>"Mitteilung"</t>
  </si>
  <si>
    <t>"Mensaje"</t>
  </si>
  <si>
    <t>"Messaggio"</t>
  </si>
  <si>
    <t>"Bericht"</t>
  </si>
  <si>
    <t>"Accepted"</t>
  </si>
  <si>
    <t>"Accepté"</t>
  </si>
  <si>
    <t>"Angenommen"</t>
  </si>
  <si>
    <t>"Aceptado"</t>
  </si>
  <si>
    <t>"Accettato"</t>
  </si>
  <si>
    <t>"geaccepteerd"</t>
  </si>
  <si>
    <t>"Rejected"</t>
  </si>
  <si>
    <t>"Rejeté"</t>
  </si>
  <si>
    <t>"Abgelehnt"</t>
  </si>
  <si>
    <t>"Rechazado"</t>
  </si>
  <si>
    <t>"Rifiutato"</t>
  </si>
  <si>
    <t>"Afgekeurd"</t>
  </si>
  <si>
    <t>"Diagnose Result"</t>
  </si>
  <si>
    <t>"Résultat du diagnostic"</t>
  </si>
  <si>
    <t>"Diagnose-Ergebnis"</t>
  </si>
  <si>
    <t>"Diagnosticar resultado"</t>
  </si>
  <si>
    <t>"Risultato Diagnostica"</t>
  </si>
  <si>
    <t>"Resultaat diagnose"</t>
  </si>
  <si>
    <t>"Added"</t>
  </si>
  <si>
    <t>"Ajouté"</t>
  </si>
  <si>
    <t>"Hinzugefügt"</t>
  </si>
  <si>
    <t>"Agregado"</t>
  </si>
  <si>
    <t>"Aggiunto"</t>
  </si>
  <si>
    <t>"Toegevoegd"</t>
  </si>
  <si>
    <t>"Deleted"</t>
  </si>
  <si>
    <t>"Gelöscht"</t>
  </si>
  <si>
    <t>"Eliminado"</t>
  </si>
  <si>
    <t>"Eliminato"</t>
  </si>
  <si>
    <t>"Verwijderd"</t>
  </si>
  <si>
    <t>"Access Denied"</t>
  </si>
  <si>
    <t>"Accès refusé"</t>
  </si>
  <si>
    <t>"Zugang verweigert"</t>
  </si>
  <si>
    <t>"Acceso denegado"</t>
  </si>
  <si>
    <t>"Accesso Negato"</t>
  </si>
  <si>
    <t>"Toegang geweigerd"</t>
  </si>
  <si>
    <t>"Temporarily Disable"</t>
  </si>
  <si>
    <t>"Désactiver temporairement"</t>
  </si>
  <si>
    <t>"Vorübergehend deaktivieren"</t>
  </si>
  <si>
    <t>"Deshabilitado temporalmente"</t>
  </si>
  <si>
    <t>"Temporaneamente Disattivato"</t>
  </si>
  <si>
    <t>"Tijdelijk uitschakelen"</t>
  </si>
  <si>
    <t>"Code-Added Fail"</t>
  </si>
  <si>
    <t>"Échec du code ajouté"</t>
  </si>
  <si>
    <t>"Fehler beim Hinzufügen des Codes"</t>
  </si>
  <si>
    <t>"Error de código agregado"</t>
  </si>
  <si>
    <t>"Impossibile Aggiungere Codice"</t>
  </si>
  <si>
    <t>"Fout bij toevoegen code"</t>
  </si>
  <si>
    <t>"Add"</t>
  </si>
  <si>
    <t>"Ajouter"</t>
  </si>
  <si>
    <t>"Hinzufügen"</t>
  </si>
  <si>
    <t>"Agregar"</t>
  </si>
  <si>
    <t>"Aggiungi"</t>
  </si>
  <si>
    <t>"Toevoegen"</t>
  </si>
  <si>
    <t>"Close"</t>
  </si>
  <si>
    <t>"Fermer"</t>
  </si>
  <si>
    <t>"Schließen"</t>
  </si>
  <si>
    <t>"Cerrar"</t>
  </si>
  <si>
    <t>"Chiudi"</t>
  </si>
  <si>
    <t>"Sluiten"</t>
  </si>
  <si>
    <t>"Share"</t>
  </si>
  <si>
    <t>"Partager"</t>
  </si>
  <si>
    <t>"Teilen"</t>
  </si>
  <si>
    <t>"Compartir"</t>
  </si>
  <si>
    <t>"Condividi"</t>
  </si>
  <si>
    <t>"Share (Delen)"</t>
  </si>
  <si>
    <t>"Alarm"</t>
  </si>
  <si>
    <t>"Alarme"</t>
  </si>
  <si>
    <t>"Alarma"</t>
  </si>
  <si>
    <t>"Allarme"</t>
  </si>
  <si>
    <t>"Monday"</t>
  </si>
  <si>
    <t>"Lundi"</t>
  </si>
  <si>
    <t>"Montag"</t>
  </si>
  <si>
    <t>"Lunes"</t>
  </si>
  <si>
    <t>"Lunedì"</t>
  </si>
  <si>
    <t>"Maandag"</t>
  </si>
  <si>
    <t>"Tuesday"</t>
  </si>
  <si>
    <t>"Mardi"</t>
  </si>
  <si>
    <t>"Dienstag"</t>
  </si>
  <si>
    <t>"Martes"</t>
  </si>
  <si>
    <t>"Martedì"</t>
  </si>
  <si>
    <t>"Dinsdag"</t>
  </si>
  <si>
    <t>"Wednesday"</t>
  </si>
  <si>
    <t>"Mercredi"</t>
  </si>
  <si>
    <t>"Mittwoch"</t>
  </si>
  <si>
    <t>"Miércoles"</t>
  </si>
  <si>
    <t>"Mercoledì"</t>
  </si>
  <si>
    <t>"Woensdag"</t>
  </si>
  <si>
    <t>"Thursday"</t>
  </si>
  <si>
    <t>"Jeudi"</t>
  </si>
  <si>
    <t>"Donnerstag"</t>
  </si>
  <si>
    <t>"Jueves"</t>
  </si>
  <si>
    <t>"Giovedì"</t>
  </si>
  <si>
    <t>"Donderdag"</t>
  </si>
  <si>
    <t>"Friday"</t>
  </si>
  <si>
    <t>"Vendredi"</t>
  </si>
  <si>
    <t>"Freitag"</t>
  </si>
  <si>
    <t>"Viernes"</t>
  </si>
  <si>
    <t>"Venerdì"</t>
  </si>
  <si>
    <t>"Vrijdag"</t>
  </si>
  <si>
    <t>"Saturday"</t>
  </si>
  <si>
    <t>"Samedi"</t>
  </si>
  <si>
    <t>"Samstag"</t>
  </si>
  <si>
    <t>"Sábado"</t>
  </si>
  <si>
    <t>"Sabato"</t>
  </si>
  <si>
    <t>"Zaterdag"</t>
  </si>
  <si>
    <t>"Sunday"</t>
  </si>
  <si>
    <t>"Dimanche"</t>
  </si>
  <si>
    <t>"Sonntag"</t>
  </si>
  <si>
    <t>"Domingo"</t>
  </si>
  <si>
    <t>"Domenica"</t>
  </si>
  <si>
    <t>"Zondag"</t>
  </si>
  <si>
    <t>"Code-Free Mode"</t>
  </si>
  <si>
    <t>"Active Periods"</t>
  </si>
  <si>
    <t>"Périodes actives"</t>
  </si>
  <si>
    <t>"Aktivzeiten"</t>
  </si>
  <si>
    <t>"Períodos activos"</t>
  </si>
  <si>
    <t>"Periodi di Attività"</t>
  </si>
  <si>
    <t>"Actieve perioden"</t>
  </si>
  <si>
    <t>"Actions"</t>
  </si>
  <si>
    <t>"Aktionen"</t>
  </si>
  <si>
    <t>"Acciones"</t>
  </si>
  <si>
    <t>"Azioni"</t>
  </si>
  <si>
    <t>"Acties"</t>
  </si>
  <si>
    <t>"Parameters"</t>
  </si>
  <si>
    <t>"Parameter"</t>
  </si>
  <si>
    <t>"Parámetros"</t>
  </si>
  <si>
    <t>"Parametri"</t>
  </si>
  <si>
    <t>"Locked/Unlocked Status LED"</t>
  </si>
  <si>
    <t>"LED d'état verrouillé/déverrouillé"</t>
  </si>
  <si>
    <t>"Status-LED für Verriegelt/Entriegelt"</t>
  </si>
  <si>
    <t>"LED de estado bloqueado y desbloqueado "</t>
  </si>
  <si>
    <t>"LED di Stato Bloccato/Sbloccato"</t>
  </si>
  <si>
    <t>"Status-led vergrendeld/ontgrendeld"</t>
  </si>
  <si>
    <t>"Emergency Open Cancellation"</t>
  </si>
  <si>
    <t>"Annulation de l'ouverture d'urgence"</t>
  </si>
  <si>
    <t>"Abbruch Notöffnung"</t>
  </si>
  <si>
    <t>"Cancelación de apertura de emergencia"</t>
  </si>
  <si>
    <t>"Annullamento Apertura d'Emergenza"</t>
  </si>
  <si>
    <t>"Annuleren openen bij nood"</t>
  </si>
  <si>
    <t>"Re-lock Delay"</t>
  </si>
  <si>
    <t>"Délai de reverrouillage"</t>
  </si>
  <si>
    <t>"Verzögerung für Neuverriegelung"</t>
  </si>
  <si>
    <t>"Retardo en volver a cerrar"</t>
  </si>
  <si>
    <t>"Ritardo Ribloccaggio"</t>
  </si>
  <si>
    <t>"Vertraging opnieuw vergrendelen"</t>
  </si>
  <si>
    <t>"Auto Relock"</t>
  </si>
  <si>
    <t>"Reverrouiller automatiquement"</t>
  </si>
  <si>
    <t>"Auto-Neuverriegelung"</t>
  </si>
  <si>
    <t>"Volver a cerrar automáticamente"</t>
  </si>
  <si>
    <t>"Ribloccaggio Automatico"</t>
  </si>
  <si>
    <t>"Automatisch opnieuw vergrendelen"</t>
  </si>
  <si>
    <t>"Auto Relocking"</t>
  </si>
  <si>
    <t>"Reverrouillage automatique"</t>
  </si>
  <si>
    <t>"Auto-Neuverriegelung erfolgt"</t>
  </si>
  <si>
    <t>"Ribloccaggio Automatico in Corso"</t>
  </si>
  <si>
    <t>"Automatische hervergrendeling"</t>
  </si>
  <si>
    <t>"Auto Relock Delay"</t>
  </si>
  <si>
    <t>"Délai de reverrouillage automatique"</t>
  </si>
  <si>
    <t>"Verzögerung für Auto-Neuverriegelung"</t>
  </si>
  <si>
    <t>"Retardo para volver a cerrar automáticamente"</t>
  </si>
  <si>
    <t>"Ritardo Ribloccaggio Automatico"</t>
  </si>
  <si>
    <t>"Vertraging automatisch opnieuw vergrendelen"</t>
  </si>
  <si>
    <t>"Keypad Illumination"</t>
  </si>
  <si>
    <t>"Éclairage du clavier"</t>
  </si>
  <si>
    <t>"Tastaturbeleuchtung"</t>
  </si>
  <si>
    <t>"Iluminación del teclado numérico"</t>
  </si>
  <si>
    <t>"Illuminazione Tastierino"</t>
  </si>
  <si>
    <t>"Verlichting toetsenpaneel"</t>
  </si>
  <si>
    <t>"Day Lock Out"</t>
  </si>
  <si>
    <t>Lock out all day long</t>
  </si>
  <si>
    <t>"Verrouillage en journée"</t>
  </si>
  <si>
    <t>"Tagessperre"</t>
  </si>
  <si>
    <t>"Cerrar todo el día"</t>
  </si>
  <si>
    <t>"Blocca Tutto il Giorno"</t>
  </si>
  <si>
    <t>"Dag buitensluiten"</t>
  </si>
  <si>
    <t>"Proximity"</t>
  </si>
  <si>
    <t>"Proximité"</t>
  </si>
  <si>
    <t>"Näherung"</t>
  </si>
  <si>
    <t>"Proximidad"</t>
  </si>
  <si>
    <t>"Prossimità"</t>
  </si>
  <si>
    <t>"Nabijheid"</t>
  </si>
  <si>
    <t>"Button Pressed"</t>
  </si>
  <si>
    <t>"Bouton actionné"</t>
  </si>
  <si>
    <t>"Taste gedrückt"</t>
  </si>
  <si>
    <t>"Botón presionado"</t>
  </si>
  <si>
    <t>"Pulsante Premuto"</t>
  </si>
  <si>
    <t>"Knop ingedrukt"</t>
  </si>
  <si>
    <t>"Overnight"</t>
  </si>
  <si>
    <t>"Pendant la nuit"</t>
  </si>
  <si>
    <t>"Über Nacht"</t>
  </si>
  <si>
    <t>"Noche"</t>
  </si>
  <si>
    <t>"Tutta la Notte"</t>
  </si>
  <si>
    <t>"'s Nachts"</t>
  </si>
  <si>
    <t>"Days of Week"</t>
  </si>
  <si>
    <t>"Jours de la semaine"</t>
  </si>
  <si>
    <t>"Wochentage"</t>
  </si>
  <si>
    <t>"Días de la semana"</t>
  </si>
  <si>
    <t>"Giorni della Settimana"</t>
  </si>
  <si>
    <t>"Weekdagen"</t>
  </si>
  <si>
    <t>"Feature Disabled"</t>
  </si>
  <si>
    <t>"Fonction désactivée"</t>
  </si>
  <si>
    <t>"Funktion deaktiviert"</t>
  </si>
  <si>
    <t>"Característica deshabilitada"</t>
  </si>
  <si>
    <t>"Funzione Disattivata"</t>
  </si>
  <si>
    <t>"Functie uitgeschakeld"</t>
  </si>
  <si>
    <t>"Self Unlocking"</t>
  </si>
  <si>
    <t>"Auto-déverrouillage"</t>
  </si>
  <si>
    <t>"Selbstentriegelung"</t>
  </si>
  <si>
    <t>"Autodesbloqueo"</t>
  </si>
  <si>
    <t>"Zelfontgrendelend"</t>
  </si>
  <si>
    <t>"Secret Key"</t>
  </si>
  <si>
    <t>"No Secret Key"</t>
  </si>
  <si>
    <t>"Aucune clé secrète"</t>
  </si>
  <si>
    <t>"Kein Geheimschlüssel"</t>
  </si>
  <si>
    <t>"No hay clave secreta"</t>
  </si>
  <si>
    <t>"Senza Chiave Segreta"</t>
  </si>
  <si>
    <t>"Geen geheime sleutel"</t>
  </si>
  <si>
    <t>"Feature Selection"</t>
  </si>
  <si>
    <t>"Sélection de fonction"</t>
  </si>
  <si>
    <t>"Funktionsauswahl"</t>
  </si>
  <si>
    <t>"Selección de características"</t>
  </si>
  <si>
    <t>"Selezione Funzione"</t>
  </si>
  <si>
    <t>"Functiekeuze"</t>
  </si>
  <si>
    <t>"Suspend"</t>
  </si>
  <si>
    <t>to disable a user temporarily</t>
  </si>
  <si>
    <t>"Suspendre"</t>
  </si>
  <si>
    <t>"Aussetzen"</t>
  </si>
  <si>
    <t>"Suspender"</t>
  </si>
  <si>
    <t>"Sospendi"</t>
  </si>
  <si>
    <t>"Opschorten"</t>
  </si>
  <si>
    <t>"Restore"</t>
  </si>
  <si>
    <t>opposite action of "suspend"</t>
  </si>
  <si>
    <t>"Restaurer"</t>
  </si>
  <si>
    <t>"Wiederherstellen"</t>
  </si>
  <si>
    <t>"Restaurar"</t>
  </si>
  <si>
    <t>"Ripristina"</t>
  </si>
  <si>
    <t>"Herstellen"</t>
  </si>
  <si>
    <t>"Already Unlocked"</t>
  </si>
  <si>
    <t>"Déjà déverrouillé"</t>
  </si>
  <si>
    <t>"Bereits entriegelt"</t>
  </si>
  <si>
    <t>"Ya desbloqueado"</t>
  </si>
  <si>
    <t>"Già Sbloccato"</t>
  </si>
  <si>
    <t>"Reeds ontgrendeld"</t>
  </si>
  <si>
    <t>"Out of Range"</t>
  </si>
  <si>
    <t>The phone is too far away from the lock</t>
  </si>
  <si>
    <t>"Hors de portée"</t>
  </si>
  <si>
    <t>"Außer Reichweite"</t>
  </si>
  <si>
    <t>"Fuera del alcance"</t>
  </si>
  <si>
    <t>"Fuori Portata"</t>
  </si>
  <si>
    <t>"Buiten bereik"</t>
  </si>
  <si>
    <t>"Adding"</t>
  </si>
  <si>
    <t>"Ajout"</t>
  </si>
  <si>
    <t>"Hinzufügen erfolgt"</t>
  </si>
  <si>
    <t>"Adición"</t>
  </si>
  <si>
    <t>"Aggiunta in Corso"</t>
  </si>
  <si>
    <t>"Normal"</t>
  </si>
  <si>
    <t>"Normale"</t>
  </si>
  <si>
    <t>"Normaal"</t>
  </si>
  <si>
    <t>"Deleting"</t>
  </si>
  <si>
    <t>"Suppression"</t>
  </si>
  <si>
    <t>"Löschen erfolgt"</t>
  </si>
  <si>
    <t>"Eliminación"</t>
  </si>
  <si>
    <t>"Eliminazione in Corso"</t>
  </si>
  <si>
    <t>"Verwijderen"</t>
  </si>
  <si>
    <t>"Suspending"</t>
  </si>
  <si>
    <t>"Suspension"</t>
  </si>
  <si>
    <t>"Aussetzen erfolgt"</t>
  </si>
  <si>
    <t>"Suspensión"</t>
  </si>
  <si>
    <t>"Sospensione in Corso"</t>
  </si>
  <si>
    <t>"Restoring"</t>
  </si>
  <si>
    <t>"Restauration"</t>
  </si>
  <si>
    <t>"Wiederherstellen erfolgt"</t>
  </si>
  <si>
    <t>"Restauración"</t>
  </si>
  <si>
    <t>"Ripristino in Corso"</t>
  </si>
  <si>
    <t>"Others"</t>
  </si>
  <si>
    <t>"Autres"</t>
  </si>
  <si>
    <t>"Sonstige"</t>
  </si>
  <si>
    <t>"Otros"</t>
  </si>
  <si>
    <t>"Altro"</t>
  </si>
  <si>
    <t>"Overig"</t>
  </si>
  <si>
    <t>"Clien't App Is Not Up-To-Date"</t>
  </si>
  <si>
    <t>The software installed on the client's smartphone is not the latest version</t>
  </si>
  <si>
    <t>"L'application du client n'est pas à jour"</t>
  </si>
  <si>
    <t>"Client-App ist nicht auf dem neuesten Stand"</t>
  </si>
  <si>
    <t>"La aplicación del cliente no está actualizada"</t>
  </si>
  <si>
    <t>"L'App Client non è Aggiornata"</t>
  </si>
  <si>
    <t>"Klant-app is niet up-to-date"</t>
  </si>
  <si>
    <t>"Suspend All Clients"</t>
  </si>
  <si>
    <t>"Suspendre tous les clients"</t>
  </si>
  <si>
    <t>"Alle Clients aussetzen"</t>
  </si>
  <si>
    <t>"Suspender todos los clientes"</t>
  </si>
  <si>
    <t>"Sospendi Tutti i Client"</t>
  </si>
  <si>
    <t>"Alle klanten uitstellen"</t>
  </si>
  <si>
    <t>"Restore All Clients"</t>
  </si>
  <si>
    <t>"Restaurer tous les clients"</t>
  </si>
  <si>
    <t>"Alle Clients wiederherstellen"</t>
  </si>
  <si>
    <t>"Restaurar todos los clientes"</t>
  </si>
  <si>
    <t>"Ripristina Tutti i Client"</t>
  </si>
  <si>
    <t>"Alle klanten herstellen"</t>
  </si>
  <si>
    <t>"Delete All Clients"</t>
  </si>
  <si>
    <t>"Supprimer tous les clients"</t>
  </si>
  <si>
    <t>"Alle Clients löschen"</t>
  </si>
  <si>
    <t>"Eliminar todos los clientes"</t>
  </si>
  <si>
    <t>"Elimina Tutti i Client"</t>
  </si>
  <si>
    <t>"Alle klanten verwijderen"</t>
  </si>
  <si>
    <t>"Activate All %@"</t>
  </si>
  <si>
    <t>"Activer tout %@"</t>
  </si>
  <si>
    <t>"Alle %@ aktivieren"</t>
  </si>
  <si>
    <t>"Activar todos los %@"</t>
  </si>
  <si>
    <t>"Attiva Tutti i %@"</t>
  </si>
  <si>
    <t>"Alle %@ activeren"</t>
  </si>
  <si>
    <t>"Deactivate All %@"</t>
  </si>
  <si>
    <t>"Désactiver tout %@"</t>
  </si>
  <si>
    <t>"Alle %@ deaktivieren"</t>
  </si>
  <si>
    <t>"Desactivar todos los %@"</t>
  </si>
  <si>
    <t>"Disattiva Tutti i %@"</t>
  </si>
  <si>
    <t>"Alle %@ deactiveren"</t>
  </si>
  <si>
    <t>"Access Type"</t>
  </si>
  <si>
    <t>"Type d'accès"</t>
  </si>
  <si>
    <t>"Zugangstyp"</t>
  </si>
  <si>
    <t>"Tipo de acceso"</t>
  </si>
  <si>
    <t>"Tipo di Accesso"</t>
  </si>
  <si>
    <t>"Toegangstype"</t>
  </si>
  <si>
    <t>"User"</t>
  </si>
  <si>
    <t>"Utilisateur"</t>
  </si>
  <si>
    <t>"Benutzer"</t>
  </si>
  <si>
    <t>"Usuario"</t>
  </si>
  <si>
    <t>"Utente"</t>
  </si>
  <si>
    <t>"Gebruiker"</t>
  </si>
  <si>
    <t>"%@ User"</t>
  </si>
  <si>
    <t>"%@ Utilisateur"</t>
  </si>
  <si>
    <t>"%@ Benutzer"</t>
  </si>
  <si>
    <t>"Usuario de %@"</t>
  </si>
  <si>
    <t>"Utente %@"</t>
  </si>
  <si>
    <t>"%@ Gebruiker"</t>
  </si>
  <si>
    <t>"Trigger by Touching Lock"</t>
  </si>
  <si>
    <t>"Déclencher par contact avec la serrure"</t>
  </si>
  <si>
    <t>"Auslösung durch Schlossberührung"</t>
  </si>
  <si>
    <t>"Desencadenar tocando la cerradura"</t>
  </si>
  <si>
    <t>"Attiva con Tocco della Serratura"</t>
  </si>
  <si>
    <t>"Activeren door aanraken slot"</t>
  </si>
  <si>
    <t>"Trigger by Entering Region"</t>
  </si>
  <si>
    <t>"Déclencher par entrée dans la zone"</t>
  </si>
  <si>
    <t>"Auslösung durch Betreten des Bereichs"</t>
  </si>
  <si>
    <t>"Desencadenar especificando la región"</t>
  </si>
  <si>
    <t>"Attiva Entrando nell'Area"</t>
  </si>
  <si>
    <t>"Activeren door invoeren regio"</t>
  </si>
  <si>
    <t>"Setup Lock Location"</t>
  </si>
  <si>
    <t>"Configurer l'emplacement de la serrure"</t>
  </si>
  <si>
    <t>"Schlossstandort konfigurieren"</t>
  </si>
  <si>
    <t>"Configurar ubicación de cerradura"</t>
  </si>
  <si>
    <t>"Imposta Posizione Blocco"</t>
  </si>
  <si>
    <t>"Slotlocatie instellen"</t>
  </si>
  <si>
    <t>"Technician"</t>
  </si>
  <si>
    <t>A special kind of client/user</t>
  </si>
  <si>
    <t>"Technicien"</t>
  </si>
  <si>
    <t>"Techniker"</t>
  </si>
  <si>
    <t>"Técnico"</t>
  </si>
  <si>
    <t>"Tecnico"</t>
  </si>
  <si>
    <t>"Monteur"</t>
  </si>
  <si>
    <t>"Download Firmware"</t>
  </si>
  <si>
    <t>"Télécharger le firmware"</t>
  </si>
  <si>
    <t>"Firmware herunterladen"</t>
  </si>
  <si>
    <t>"Descargar firmware"</t>
  </si>
  <si>
    <t>"Scarica Firmware"</t>
  </si>
  <si>
    <t>"Firmware downloaden"</t>
  </si>
  <si>
    <t>"Transfer Firmware to Lock"</t>
  </si>
  <si>
    <t>"Transférer le firmware à la serrure"</t>
  </si>
  <si>
    <t>"Firmware auf Schloss übertragen"</t>
  </si>
  <si>
    <t>"Transferir firmware a la cerradura"</t>
  </si>
  <si>
    <t>"Trasferisci Firmware a Serratura"</t>
  </si>
  <si>
    <t>"Firmware naar slot overbrengen"</t>
  </si>
  <si>
    <t>"Step %d"</t>
  </si>
  <si>
    <t>As steps in a operation process</t>
  </si>
  <si>
    <t>"Étape %d"</t>
  </si>
  <si>
    <t>"Schritt %d"</t>
  </si>
  <si>
    <t>"Paso %d"</t>
  </si>
  <si>
    <t>"Passaggio %d"</t>
  </si>
  <si>
    <t>"Stap %d"</t>
  </si>
  <si>
    <t>"Step %d (optional)"</t>
  </si>
  <si>
    <t>"Étape %d (optionnelle)"</t>
  </si>
  <si>
    <t>"Schritt %d (optional)"</t>
  </si>
  <si>
    <t>"Paso %d (opcional)"</t>
  </si>
  <si>
    <t>"Passaggio %d (opzionale)"</t>
  </si>
  <si>
    <t>"Stap %d (optie)"</t>
  </si>
  <si>
    <t>"Previous"</t>
  </si>
  <si>
    <t>"Précédent"</t>
  </si>
  <si>
    <t>"Zurück"</t>
  </si>
  <si>
    <t>"Anterior"</t>
  </si>
  <si>
    <t>"Precedente"</t>
  </si>
  <si>
    <t>"Vorige"</t>
  </si>
  <si>
    <t>"Next"</t>
  </si>
  <si>
    <t>"Suivant"</t>
  </si>
  <si>
    <t>"Weiter"</t>
  </si>
  <si>
    <t>"Siguiente"</t>
  </si>
  <si>
    <t>"Seguente"</t>
  </si>
  <si>
    <t>"Volgende"</t>
  </si>
  <si>
    <t>"Resend"</t>
  </si>
  <si>
    <t>"Renvoyer"</t>
  </si>
  <si>
    <t>"Erneut senden"</t>
  </si>
  <si>
    <t>"Reenviar"</t>
  </si>
  <si>
    <t>"Invia di Nuovo"</t>
  </si>
  <si>
    <t>"Onieuw verzenden"</t>
  </si>
  <si>
    <t>"Sign Up"</t>
  </si>
  <si>
    <t>"Inscription"</t>
  </si>
  <si>
    <t>"Registrieren"</t>
  </si>
  <si>
    <t>"Registrarse"</t>
  </si>
  <si>
    <t>"Registrati"</t>
  </si>
  <si>
    <t>"Registreren"</t>
  </si>
  <si>
    <t>"Sign In"</t>
  </si>
  <si>
    <t>"Anmelden"</t>
  </si>
  <si>
    <t>"Iniciar sesión"</t>
  </si>
  <si>
    <t>"Accedi"</t>
  </si>
  <si>
    <t>"Aanmelden"</t>
  </si>
  <si>
    <t>"Forgot Password"</t>
  </si>
  <si>
    <t>"Mot de passe oublié"</t>
  </si>
  <si>
    <t>"Kennwort vergessen"</t>
  </si>
  <si>
    <t>"He olvidado la contraseña"</t>
  </si>
  <si>
    <t>"Password Dimenticata"</t>
  </si>
  <si>
    <t>"Wachtwoord vergeten"</t>
  </si>
  <si>
    <t>"Enable Password"</t>
  </si>
  <si>
    <t>"Activer le mot de passe"</t>
  </si>
  <si>
    <t>"Kennwort aktivieren"</t>
  </si>
  <si>
    <t>"Habilitar contraseña"</t>
  </si>
  <si>
    <t>"Attiva Password"</t>
  </si>
  <si>
    <t>"Wachtwoord inschakelen"</t>
  </si>
  <si>
    <t>"Please Input Validation Code"</t>
  </si>
  <si>
    <t>Input as Entering</t>
  </si>
  <si>
    <t>"Veuillez saisir le code de validation"</t>
  </si>
  <si>
    <t>"Bitte Bestätigungscode eingeben"</t>
  </si>
  <si>
    <t>"Introduzca el código de validación."</t>
  </si>
  <si>
    <t>"Inserire Codice di Convalida"</t>
  </si>
  <si>
    <t>"Voer validatiecode in"</t>
  </si>
  <si>
    <t>"Master Code"</t>
  </si>
  <si>
    <t>"Code maître"</t>
  </si>
  <si>
    <t>"Mastercode"</t>
  </si>
  <si>
    <t>"Código maestro"</t>
  </si>
  <si>
    <t>"Codice Principale"</t>
  </si>
  <si>
    <t>"Hoofdcode"</t>
  </si>
  <si>
    <t>"Sub-Master Code"</t>
  </si>
  <si>
    <t>"Change %@"</t>
  </si>
  <si>
    <t>"Delete %@"</t>
  </si>
  <si>
    <t>"Inherited"</t>
  </si>
  <si>
    <t>An old client will be remained and seen by a new Administrator</t>
  </si>
  <si>
    <t>"Hérité"</t>
  </si>
  <si>
    <t>"Vererbt"</t>
  </si>
  <si>
    <t>"Heredado"</t>
  </si>
  <si>
    <t>"Ereditato"</t>
  </si>
  <si>
    <t>"Overgenomen"</t>
  </si>
  <si>
    <t>"Suspended"</t>
  </si>
  <si>
    <t>"Suspendu"</t>
  </si>
  <si>
    <t>"Ausgesetzt"</t>
  </si>
  <si>
    <t>"Suspendido"</t>
  </si>
  <si>
    <t>"Sospeso"</t>
  </si>
  <si>
    <t>"Onderbroken"</t>
  </si>
  <si>
    <t>"Restored"</t>
  </si>
  <si>
    <t>"Restauré"</t>
  </si>
  <si>
    <t>"Wiederhergestellt"</t>
  </si>
  <si>
    <t>"Restaurado"</t>
  </si>
  <si>
    <t>"Ripristinato"</t>
  </si>
  <si>
    <t>"Hersteld"</t>
  </si>
  <si>
    <t>"All Deleted"</t>
  </si>
  <si>
    <t>"Tout supprimé"</t>
  </si>
  <si>
    <t>"Alles gelöscht"</t>
  </si>
  <si>
    <t>"Todos los eliminados"</t>
  </si>
  <si>
    <t>"Tutto Eliminato"</t>
  </si>
  <si>
    <t>"Alles verwijderd"</t>
  </si>
  <si>
    <t>"GuestCode Unlocking"</t>
  </si>
  <si>
    <t>"Déverrouillage GuestCode"</t>
  </si>
  <si>
    <t>"GuestCode-Entriegelung"</t>
  </si>
  <si>
    <t>"Desbloqueo de GuestCode"</t>
  </si>
  <si>
    <t>"Sblocco Codice Ospite"</t>
  </si>
  <si>
    <t>"GastCode ontgrendelen"</t>
  </si>
  <si>
    <t>"GuestCode Registered"</t>
  </si>
  <si>
    <t>"GuestCode enregistré"</t>
  </si>
  <si>
    <t>"GuestCode registriert"</t>
  </si>
  <si>
    <t>"GuestCode registrado"</t>
  </si>
  <si>
    <t>"Codice Ospite Registrato"</t>
  </si>
  <si>
    <t>"GastCode geregistreerd"</t>
  </si>
  <si>
    <t>"GuestCode Cleared"</t>
  </si>
  <si>
    <t>"GuestCode effacé"</t>
  </si>
  <si>
    <t>"GuestCode entfernt"</t>
  </si>
  <si>
    <t>"GuestCode borrado"</t>
  </si>
  <si>
    <t>"Codice Ospite Cancellato"</t>
  </si>
  <si>
    <t>"GastCode gewist"</t>
  </si>
  <si>
    <t>"GuestCode Prefix Set"</t>
  </si>
  <si>
    <t>"Préfixe GuestCode défini"</t>
  </si>
  <si>
    <t>"GuestCode-Präfix festgelegt"</t>
  </si>
  <si>
    <t>"Prefijo de GuestCode establecido"</t>
  </si>
  <si>
    <t>"Imposta Prefisso Codice Ospite"</t>
  </si>
  <si>
    <t>"Prefix GastCode ingesteld"</t>
  </si>
  <si>
    <t>"NetCode Unlocking"</t>
  </si>
  <si>
    <t>"Déverrouillage NetCode"</t>
  </si>
  <si>
    <t>"NetCode-Entriegelung"</t>
  </si>
  <si>
    <t>"Desbloqueo de NetCode"</t>
  </si>
  <si>
    <t>"Sblocco NetCode"</t>
  </si>
  <si>
    <t>"NetCode ontgrendelen"</t>
  </si>
  <si>
    <t>"Varicode Unlocking"</t>
  </si>
  <si>
    <t>"Déverrouillage Varicode"</t>
  </si>
  <si>
    <t>"Varicode-Entriegelung"</t>
  </si>
  <si>
    <t>"Desbloqueo de Varicode"</t>
  </si>
  <si>
    <t>"Sblocco Varicode"</t>
  </si>
  <si>
    <t>"Varicode ontgrendelen"</t>
  </si>
  <si>
    <t>"Updated"</t>
  </si>
  <si>
    <t>"Mis à jour"</t>
  </si>
  <si>
    <t>"Aktualisiert"</t>
  </si>
  <si>
    <t>"Actualizado"</t>
  </si>
  <si>
    <t>"Aggiornato"</t>
  </si>
  <si>
    <t>"Bijgewerkt"</t>
  </si>
  <si>
    <t>"App Is Not Up-To-Date"</t>
  </si>
  <si>
    <t>"L'application n'est pas à jour"</t>
  </si>
  <si>
    <t>"App ist nicht auf dem neuesten Stand"</t>
  </si>
  <si>
    <t>"La aplicación no está actualizada"</t>
  </si>
  <si>
    <t>"L'App non è Aggiornata"</t>
  </si>
  <si>
    <t>"App is niet up-to-date"</t>
  </si>
  <si>
    <t>"Location Not Set"</t>
  </si>
  <si>
    <t>"Emplacement non défini"</t>
  </si>
  <si>
    <t>"Standort nicht festgelegt"</t>
  </si>
  <si>
    <t>"Ubicación no establecida"</t>
  </si>
  <si>
    <t>"Posizione non Impostata"</t>
  </si>
  <si>
    <t>"Locatie niet ingesteld"</t>
  </si>
  <si>
    <t>"Delete Lock"</t>
  </si>
  <si>
    <t>"Supprimer la serrure"</t>
  </si>
  <si>
    <t>"Schloss löschen"</t>
  </si>
  <si>
    <t>"Eliminar cerradura"</t>
  </si>
  <si>
    <t>"Elimina Serratura"</t>
  </si>
  <si>
    <t>"Slot verwijderen"</t>
  </si>
  <si>
    <t>"Choose Known Client"</t>
  </si>
  <si>
    <t>"Choisir un client connu"</t>
  </si>
  <si>
    <t>"Bekannten Client wählen"</t>
  </si>
  <si>
    <t>"Elegir cliente conocido"</t>
  </si>
  <si>
    <t>"Scegli Client Conosciuto"</t>
  </si>
  <si>
    <t>"Bekende klant kiezen"</t>
  </si>
  <si>
    <t>"Exit"</t>
  </si>
  <si>
    <t>"Quitter"</t>
  </si>
  <si>
    <t>"Beenden"</t>
  </si>
  <si>
    <t>"Salir"</t>
  </si>
  <si>
    <t>"Afsluiten"</t>
  </si>
  <si>
    <t>"Prefix"</t>
  </si>
  <si>
    <t>"Enable"</t>
  </si>
  <si>
    <t>"Activer"</t>
  </si>
  <si>
    <t>"Aktivieren"</t>
  </si>
  <si>
    <t>"Habilitar"</t>
  </si>
  <si>
    <t>"Attiva"</t>
  </si>
  <si>
    <t>"Inschakelen"</t>
  </si>
  <si>
    <t>"Administrator"</t>
  </si>
  <si>
    <t>"Administrador"</t>
  </si>
  <si>
    <t>"Beheerder"</t>
  </si>
  <si>
    <t>"Access"</t>
  </si>
  <si>
    <t>"Accès"</t>
  </si>
  <si>
    <t>"Zugang"</t>
  </si>
  <si>
    <t>"Acceder"</t>
  </si>
  <si>
    <t>"Accesso"</t>
  </si>
  <si>
    <t>"Toegang"</t>
  </si>
  <si>
    <t>"LED"</t>
  </si>
  <si>
    <t>"Wi-Fi AP Signal"</t>
  </si>
  <si>
    <t>AP is Access Point, as the wi-fi router in your house</t>
  </si>
  <si>
    <t>"Gateway BLE Signal"</t>
  </si>
  <si>
    <t>BLE: no need to translate</t>
  </si>
  <si>
    <t>"Gateway Model"</t>
  </si>
  <si>
    <t>"Modèle de passerelle"</t>
  </si>
  <si>
    <t>"Gateway-Modell"</t>
  </si>
  <si>
    <t>"Modelo de puerta de enlace"</t>
  </si>
  <si>
    <t>"Modello Gateway"</t>
  </si>
  <si>
    <t>"Gatewaymodel"</t>
  </si>
  <si>
    <t>"Gateway Firmware"</t>
  </si>
  <si>
    <t>"Firmware de la passerelle"</t>
  </si>
  <si>
    <t>"Gateway-Firmware"</t>
  </si>
  <si>
    <t>"Firmware de puerta de enlace"</t>
  </si>
  <si>
    <t>"Firmware Gateway"</t>
  </si>
  <si>
    <t>"Formware gateway"</t>
  </si>
  <si>
    <t>"Gateway Code"</t>
  </si>
  <si>
    <t>"Code de la passerelle"</t>
  </si>
  <si>
    <t>"Gateway-Code"</t>
  </si>
  <si>
    <t>"Código de puerta de enlace"</t>
  </si>
  <si>
    <t>"Codice Gateway"</t>
  </si>
  <si>
    <t>"Gatewaycode"</t>
  </si>
  <si>
    <t>"Gateway ID"</t>
  </si>
  <si>
    <t>ID is Identification in short</t>
  </si>
  <si>
    <t>"ID de la passerelle"</t>
  </si>
  <si>
    <t>"Gateway-ID"</t>
  </si>
  <si>
    <t>"Identificador de puerta de enlace"</t>
  </si>
  <si>
    <t>"ID Gateway"</t>
  </si>
  <si>
    <t>"Gateway MAC"</t>
  </si>
  <si>
    <t>No need to translate MAC</t>
  </si>
  <si>
    <t>"MAC de la passerelle"</t>
  </si>
  <si>
    <t>"Gateway-MAC"</t>
  </si>
  <si>
    <t>"MAC de puerta de enlace"</t>
  </si>
  <si>
    <t>"MAC Gateway"</t>
  </si>
  <si>
    <t>"Result"</t>
  </si>
  <si>
    <t>"Résultat"</t>
  </si>
  <si>
    <t>"Ergebnis"</t>
  </si>
  <si>
    <t>"Resultado"</t>
  </si>
  <si>
    <t>"Risultato"</t>
  </si>
  <si>
    <t>"Resultaat"</t>
  </si>
  <si>
    <t>"Access Key"</t>
  </si>
  <si>
    <t>"Generate New Access Key"</t>
  </si>
  <si>
    <t>"Générer une nouvelle clé d'accès"</t>
  </si>
  <si>
    <t>"Neuen Zugangsschlüssel erstellen"</t>
  </si>
  <si>
    <t>"Generar nueva clave de acceso"</t>
  </si>
  <si>
    <t>"Genera nuova Access Key"</t>
  </si>
  <si>
    <t>"Nieuwe toegangssleutel genereren"</t>
  </si>
  <si>
    <t>"Cancel Access Key"</t>
  </si>
  <si>
    <t>"Annuler la clé d'accès"</t>
  </si>
  <si>
    <t>"Zugangsschlüssel stornieren"</t>
  </si>
  <si>
    <t>"Cancelar clave de acceso"</t>
  </si>
  <si>
    <t>"Annulla Access Key"</t>
  </si>
  <si>
    <t>"Toegangssleutel annuleren"</t>
  </si>
  <si>
    <t>"REM1 Unlocking"</t>
  </si>
  <si>
    <t>REM1: no need to translate</t>
  </si>
  <si>
    <t>"Déverrouillage REM1"</t>
  </si>
  <si>
    <r>
      <t>"</t>
    </r>
    <r>
      <rPr>
        <sz val="11"/>
        <color indexed="8"/>
        <rFont val="Times New Roman"/>
        <family val="1"/>
      </rPr>
      <t>REM1 – Entriegelung</t>
    </r>
    <r>
      <rPr>
        <sz val="12"/>
        <color indexed="8"/>
        <rFont val="Calibri"/>
        <family val="2"/>
      </rPr>
      <t>"</t>
    </r>
  </si>
  <si>
    <t>"Desbloqueo REM1"</t>
  </si>
  <si>
    <t>"Sblocco REM1"</t>
  </si>
  <si>
    <t>"REM1 ontgrendelen"</t>
  </si>
  <si>
    <t>"REM2 Alarm On"</t>
  </si>
  <si>
    <t>REM2: no need to trsnalte</t>
  </si>
  <si>
    <t>"Alarme REM2 activée"</t>
  </si>
  <si>
    <r>
      <t>"</t>
    </r>
    <r>
      <rPr>
        <sz val="11"/>
        <color indexed="8"/>
        <rFont val="Times New Roman"/>
        <family val="1"/>
      </rPr>
      <t>REM2 – Alarm ein</t>
    </r>
    <r>
      <rPr>
        <sz val="12"/>
        <color indexed="8"/>
        <rFont val="Calibri"/>
        <family val="2"/>
      </rPr>
      <t>"</t>
    </r>
  </si>
  <si>
    <t>"Activación de alarma REM2"</t>
  </si>
  <si>
    <t>"Allarme Attivato REM2"</t>
  </si>
  <si>
    <t>"REM2 Alarm aan"</t>
  </si>
  <si>
    <t>"REM2 Alarm Off"</t>
  </si>
  <si>
    <t>"Alarme REM2 désactivée"</t>
  </si>
  <si>
    <r>
      <t>"</t>
    </r>
    <r>
      <rPr>
        <sz val="11"/>
        <color indexed="8"/>
        <rFont val="Times New Roman"/>
        <family val="1"/>
      </rPr>
      <t>REM2 – Alarm aus</t>
    </r>
    <r>
      <rPr>
        <sz val="12"/>
        <color indexed="8"/>
        <rFont val="Calibri"/>
        <family val="2"/>
      </rPr>
      <t>"</t>
    </r>
  </si>
  <si>
    <t>"Desactivación de alarma REM2"</t>
  </si>
  <si>
    <t>"Allarme Disattivato REM2"</t>
  </si>
  <si>
    <t>"REM2 Alarm uit"</t>
  </si>
  <si>
    <t>"Set Master Code"</t>
  </si>
  <si>
    <t>"Définir le code maître"</t>
  </si>
  <si>
    <t>"Mastercode festlegen"</t>
  </si>
  <si>
    <t>"Establecer código maestro"</t>
  </si>
  <si>
    <t>"Imposta Codice Principale"</t>
  </si>
  <si>
    <t>"Hoofdcode instellen"</t>
  </si>
  <si>
    <t>"Set Sub-Master"</t>
  </si>
  <si>
    <t>"Définir le sous-maître"</t>
  </si>
  <si>
    <t>"Sub-Master festlegen"</t>
  </si>
  <si>
    <t>"Establecer código maestro secundario"</t>
  </si>
  <si>
    <t>"Imposta Codice Secondario"</t>
  </si>
  <si>
    <t>"Subhoofdcode instellen"</t>
  </si>
  <si>
    <t>"How It Works"</t>
  </si>
  <si>
    <t>"Principe de fonctionnement"</t>
  </si>
  <si>
    <t>"Anleitung"</t>
  </si>
  <si>
    <t>"Cómo funciona"</t>
  </si>
  <si>
    <t>"Come Funziona"</t>
  </si>
  <si>
    <t>"Zo werkt het"</t>
  </si>
  <si>
    <t>"Leave without Saving"</t>
  </si>
  <si>
    <t>"Quitter sans enregistrer"</t>
  </si>
  <si>
    <t>"Ohne Speichern beenden"</t>
  </si>
  <si>
    <t>"Salir sin guardar"</t>
  </si>
  <si>
    <t>"Esci Senza Salvare"</t>
  </si>
  <si>
    <t>"Vertrekken zonder opslaan"</t>
  </si>
  <si>
    <t>"Seconds"</t>
  </si>
  <si>
    <t>as in time</t>
  </si>
  <si>
    <t>"Secondes"</t>
  </si>
  <si>
    <t>"Sekunden"</t>
  </si>
  <si>
    <t>"Segundos"</t>
  </si>
  <si>
    <t>"Secondi"</t>
  </si>
  <si>
    <t>"Seconden"</t>
  </si>
  <si>
    <t>"Gateway Management"</t>
  </si>
  <si>
    <t>"Gestion de la passerelle"</t>
  </si>
  <si>
    <t>"Gateway-Verwaltung"</t>
  </si>
  <si>
    <t>"Administración de puerta de enlace"</t>
  </si>
  <si>
    <t>"Gestione Gateway"</t>
  </si>
  <si>
    <t>"Gateway-beheer"</t>
  </si>
  <si>
    <t>"Setup New Gateway"</t>
  </si>
  <si>
    <t>"Configurer une nouvelle passerelle"</t>
  </si>
  <si>
    <t>"Neues Gateway konfigurieren"</t>
  </si>
  <si>
    <t>"Configurar nueva puerta de enlace"</t>
  </si>
  <si>
    <t>"Imposta Nuovo Gateway"</t>
  </si>
  <si>
    <t>"Nieuwe gateway instellen"</t>
  </si>
  <si>
    <t>"Use Existing Gateway"</t>
  </si>
  <si>
    <t>"Utiliser la passerelle existante"</t>
  </si>
  <si>
    <t>"Bestehendes Gateway verwenden"</t>
  </si>
  <si>
    <t>"Utilizar puerta de enlace existente"</t>
  </si>
  <si>
    <t>"Utilizza Gateway Esistente"</t>
  </si>
  <si>
    <t>"Bestaande gateway gebruiken"</t>
  </si>
  <si>
    <t>"Gateway Add Lock"</t>
  </si>
  <si>
    <t>"Ajouter une serrure via la passerelle"</t>
  </si>
  <si>
    <r>
      <t>"</t>
    </r>
    <r>
      <rPr>
        <sz val="11"/>
        <color indexed="8"/>
        <rFont val="Times New Roman"/>
        <family val="1"/>
      </rPr>
      <t>Gateway – Schloss hinzufügen</t>
    </r>
    <r>
      <rPr>
        <sz val="12"/>
        <color indexed="8"/>
        <rFont val="Calibri"/>
        <family val="2"/>
      </rPr>
      <t>"</t>
    </r>
  </si>
  <si>
    <t>"Cerradura adicional de puerta de enlace"</t>
  </si>
  <si>
    <t>"Aggiungi Serratura Gateway"</t>
  </si>
  <si>
    <t>"Gateway slot toevoegen"</t>
  </si>
  <si>
    <t>"Release Gateway"</t>
  </si>
  <si>
    <t>"Libérer la passerelle"</t>
  </si>
  <si>
    <t>"Gateway freigeben"</t>
  </si>
  <si>
    <t>"Desbloquear puerta de enlace"</t>
  </si>
  <si>
    <t>"Dissocia Gateway"</t>
  </si>
  <si>
    <t>"Gateway vrijgeven"</t>
  </si>
  <si>
    <t>"Gateway Name"</t>
  </si>
  <si>
    <t>"Nom de la passerelle"</t>
  </si>
  <si>
    <t>"Gateway-Name"</t>
  </si>
  <si>
    <t>"Nombre de la puerta de enlace"</t>
  </si>
  <si>
    <t>"Nome Gateway"</t>
  </si>
  <si>
    <t>"Naam gateway "</t>
  </si>
  <si>
    <t>"Gateway Setting"</t>
  </si>
  <si>
    <t>"Configuration de la passerelle"</t>
  </si>
  <si>
    <t>"Gateway-Einstellungen"</t>
  </si>
  <si>
    <t>"Configuración de la puerta de enlace"</t>
  </si>
  <si>
    <t>"Impostazione Gateway"</t>
  </si>
  <si>
    <t>"Instelling gateway"</t>
  </si>
  <si>
    <t>"Sync to Lock"</t>
  </si>
  <si>
    <t>"Synchro avec la serrure"</t>
  </si>
  <si>
    <t>"Synchronisierung mit Schloss"</t>
  </si>
  <si>
    <t>"Sincronizar con cerradura"</t>
  </si>
  <si>
    <t>"Sincronizza per Bloccare"</t>
  </si>
  <si>
    <t>"Met slot synchroniseren"</t>
  </si>
  <si>
    <t>"Transfering Firmware"</t>
  </si>
  <si>
    <t>"Transfert du firmware"</t>
  </si>
  <si>
    <t>"Firmware wird übertragen"</t>
  </si>
  <si>
    <t>"Transferir firmware"</t>
  </si>
  <si>
    <t>"Trasferimento Firmware"</t>
  </si>
  <si>
    <t>"Firmware overdragen"</t>
  </si>
  <si>
    <t>"Skip Waiting for the Result"</t>
  </si>
  <si>
    <t>"Ignorer Attente du résultat"</t>
  </si>
  <si>
    <t>"Warten auf Ergebnis überspringen"</t>
  </si>
  <si>
    <t>"Omitir espera para el resultado"</t>
  </si>
  <si>
    <t>"Salta Attesa per il Risultato"</t>
  </si>
  <si>
    <t>"Wachten op resultaat overslaan"</t>
  </si>
  <si>
    <t>"Pairing Fail"</t>
  </si>
  <si>
    <t>"Échec de l'appairage"</t>
  </si>
  <si>
    <t>"Koppelung fehlgeschlagen"</t>
  </si>
  <si>
    <t>"Error de asociación"</t>
  </si>
  <si>
    <t>"Abbinamento non Riuscito"</t>
  </si>
  <si>
    <t>"Koppelen mislukt"</t>
  </si>
  <si>
    <t>"One-Tap Locking"</t>
  </si>
  <si>
    <t>A locking method of use your hand to touch the lock surface once</t>
  </si>
  <si>
    <t>"Verrouillage avec un appui"</t>
  </si>
  <si>
    <t>"Verriegelung durch Tippen"</t>
  </si>
  <si>
    <t>"Bloqueo mediante toque"</t>
  </si>
  <si>
    <t>"Blocca con Tocco"</t>
  </si>
  <si>
    <t>"Vergrendelen met één tik"</t>
  </si>
  <si>
    <t>"One-Button Locking"</t>
  </si>
  <si>
    <t>A locking method of pressing a button on the lock surface</t>
  </si>
  <si>
    <t>"Verrouillage avec une touche"</t>
  </si>
  <si>
    <t>"Verriegelung durch Tastendruck"</t>
  </si>
  <si>
    <t>"Bloqueo mediante botón"</t>
  </si>
  <si>
    <t>"Blocca con Tasto"</t>
  </si>
  <si>
    <t>"Vergrendelen met één knop"</t>
  </si>
  <si>
    <t>"Delete GC Prefix/User"</t>
  </si>
  <si>
    <t>GC: no need to translate</t>
  </si>
  <si>
    <t>"Supprimer le préfixe/l'utilisateur GC"</t>
  </si>
  <si>
    <t>"GC-Präfix/Benutzer löschen"</t>
  </si>
  <si>
    <t>"Eliminar usuario o prefijo GC"</t>
  </si>
  <si>
    <t>"Elimina Prefisso/Utente GC"</t>
  </si>
  <si>
    <t>"GC Prefix/gebruiker verwijderen"</t>
  </si>
  <si>
    <t>"Delete Sub-Master"</t>
  </si>
  <si>
    <t>"Supprimer le sous-maître"</t>
  </si>
  <si>
    <t>"Sub-Master löschen"</t>
  </si>
  <si>
    <t>"Eliminar código maestro secundario"</t>
  </si>
  <si>
    <t>"Elimina Secondario"</t>
  </si>
  <si>
    <t>"Subhoofdcode verwijderen"</t>
  </si>
  <si>
    <t>"No More Space"</t>
  </si>
  <si>
    <t>"Plus aucun espace"</t>
  </si>
  <si>
    <t>"Kein Platz mehr"</t>
  </si>
  <si>
    <t>"No hay más espacio"</t>
  </si>
  <si>
    <t>"Spazio Esaurito"</t>
  </si>
  <si>
    <t>"Onvoldoende ruimte"</t>
  </si>
  <si>
    <t>"Backing Up"</t>
  </si>
  <si>
    <t>"Sauvegarde"</t>
  </si>
  <si>
    <t>"Sicherung erfolgt"</t>
  </si>
  <si>
    <t>"Copia de seguridad"</t>
  </si>
  <si>
    <t>"Backup in Corso"</t>
  </si>
  <si>
    <t>"Back-up wordt gemaakt"</t>
  </si>
  <si>
    <t>"Signing Out"</t>
  </si>
  <si>
    <t>"Abmeldung erfolgt"</t>
  </si>
  <si>
    <t>"Cierre de sesión"</t>
  </si>
  <si>
    <t>"Uscita in Corso"</t>
  </si>
  <si>
    <t>"Skip This Step"</t>
  </si>
  <si>
    <t>"Ignorer cette étape"</t>
  </si>
  <si>
    <t>"Diesen Schritt überspringen"</t>
  </si>
  <si>
    <t>"Omitir este paso"</t>
  </si>
  <si>
    <t>"Salta Questo Passaggio"</t>
  </si>
  <si>
    <t>"Deze stap overslaan"</t>
  </si>
  <si>
    <t>"Skip Backing Up"</t>
  </si>
  <si>
    <t>"Ignorer la sauvegarde"</t>
  </si>
  <si>
    <t>"Sichern überspringen"</t>
  </si>
  <si>
    <t>"Omitir copia de seguridad"</t>
  </si>
  <si>
    <t>"Salta Backup"</t>
  </si>
  <si>
    <t>"Back-up overslaan"</t>
  </si>
  <si>
    <t>"WARNING"</t>
  </si>
  <si>
    <t>Keep it all uppercase</t>
  </si>
  <si>
    <t>"AVERTISSEMENT"</t>
  </si>
  <si>
    <t>"WARNUNG"</t>
  </si>
  <si>
    <t>"ADVERTENCIA"</t>
  </si>
  <si>
    <t>"ATTENZIONE"</t>
  </si>
  <si>
    <t>"WAARSCHUWING"</t>
  </si>
  <si>
    <t>"Archiving Logs"</t>
  </si>
  <si>
    <t>To convert the audit trail into a file</t>
  </si>
  <si>
    <t>"Archivage des journaux"</t>
  </si>
  <si>
    <t>"Protokolle werden archiviert"</t>
  </si>
  <si>
    <t>"Archivado de registros "</t>
  </si>
  <si>
    <t>"Archivio Registri in Corso"</t>
  </si>
  <si>
    <t>"Logboeken archiveren"</t>
  </si>
  <si>
    <t>"Powered by Electric Imp"</t>
  </si>
  <si>
    <t>"Lock Location"</t>
  </si>
  <si>
    <t>"Emplacement de la serrure"</t>
  </si>
  <si>
    <t>"Schlossstandort"</t>
  </si>
  <si>
    <t>"Ubicación de la cerradura"</t>
  </si>
  <si>
    <t>"Posizione Serratura"</t>
  </si>
  <si>
    <t>"Slotlocatie"</t>
  </si>
  <si>
    <t>"Lock Not Found"</t>
  </si>
  <si>
    <t>"Serrure non trouvée"</t>
  </si>
  <si>
    <t>"Schloss nicht gefunden"</t>
  </si>
  <si>
    <t>"Cerradura no encontrada"</t>
  </si>
  <si>
    <t>"Serratura non Trovata"</t>
  </si>
  <si>
    <t>"Slot niet gevonden"</t>
  </si>
  <si>
    <t>"Location Not Found"</t>
  </si>
  <si>
    <t>"Emplacement non trouvé"</t>
  </si>
  <si>
    <t>"Standort nicht gefunden"</t>
  </si>
  <si>
    <t>"Ubicación no encontrada"</t>
  </si>
  <si>
    <t>"Posizione non Trovata"</t>
  </si>
  <si>
    <t>"Locatie niet gevonden"</t>
  </si>
  <si>
    <t>"Leave"</t>
  </si>
  <si>
    <t>"Lascia"</t>
  </si>
  <si>
    <t>"Vertrekken"</t>
  </si>
  <si>
    <t>"Finding Your Location"</t>
  </si>
  <si>
    <t>"Recherche de votre emplacement"</t>
  </si>
  <si>
    <t>"Ihr Standort wird gesucht"</t>
  </si>
  <si>
    <t>"Búsqueda de su ubicación"</t>
  </si>
  <si>
    <t>"Ricerca Posizione in Corso"</t>
  </si>
  <si>
    <t>"Uw locatie zoeken"</t>
  </si>
  <si>
    <t>"%@ is Unreachable"</t>
  </si>
  <si>
    <t>"%@ est inaccessible"</t>
  </si>
  <si>
    <t>"%@ ist nicht erreichbar"</t>
  </si>
  <si>
    <t>"%@ es inalcanzable"</t>
  </si>
  <si>
    <t>"%@ non Raggiungibile"</t>
  </si>
  <si>
    <t>"%@ is onbereikbaar"</t>
  </si>
  <si>
    <t>"Send Test Data Now"</t>
  </si>
  <si>
    <t>"Envoyer les données de test maintenant"</t>
  </si>
  <si>
    <t>"Jetzt Testdaten senden"</t>
  </si>
  <si>
    <t>"Enviar datos de prueba ahora"</t>
  </si>
  <si>
    <t>"Invia Dati Test Ora"</t>
  </si>
  <si>
    <t>"Nu testgegevens verzenden"</t>
  </si>
  <si>
    <t>"Sending Test Data"</t>
  </si>
  <si>
    <t>"Envoi des données de test"</t>
  </si>
  <si>
    <t>"Testdaten werden gesendet"</t>
  </si>
  <si>
    <t>"Envío de datos de prueba"</t>
  </si>
  <si>
    <t>"Invio Dati Test in Corso"</t>
  </si>
  <si>
    <t>"Testgegevens worden verzonden"</t>
  </si>
  <si>
    <t>"Invalid Key"</t>
  </si>
  <si>
    <t>"Clé non valide"</t>
  </si>
  <si>
    <t>"Ungültiger Schlüssel"</t>
  </si>
  <si>
    <t>"Clave no válida"</t>
  </si>
  <si>
    <t>"Chiave non Valida"</t>
  </si>
  <si>
    <t>"Ongeldige sleutel"</t>
  </si>
  <si>
    <t>"Others Unlocking"</t>
  </si>
  <si>
    <t>"Déverrouillage autres"</t>
  </si>
  <si>
    <t>"Sonstige Entriegelung"</t>
  </si>
  <si>
    <t>"Otros desbloqueos"</t>
  </si>
  <si>
    <t>"Altro Sblocco"</t>
  </si>
  <si>
    <t>"Anderen ontgrendelen"</t>
  </si>
  <si>
    <t>"Mechanical"</t>
  </si>
  <si>
    <t>"Mécanique"</t>
  </si>
  <si>
    <t>"Mechanisch"</t>
  </si>
  <si>
    <t>"Mecánico"</t>
  </si>
  <si>
    <t>"Meccanico"</t>
  </si>
  <si>
    <t>"Remote Unlocking"</t>
  </si>
  <si>
    <t>"Déverrouillage à distance"</t>
  </si>
  <si>
    <t>"Remote-Entriegelung"</t>
  </si>
  <si>
    <t>"Desbloqueo remoto"</t>
  </si>
  <si>
    <t>"Sblocco Remoto"</t>
  </si>
  <si>
    <t>"Ontgrendelen op afstand"</t>
  </si>
  <si>
    <t>"Remote Locking"</t>
  </si>
  <si>
    <t>"Verrouillage à distance"</t>
  </si>
  <si>
    <t>"Remote-Verriegelung"</t>
  </si>
  <si>
    <t>"Bloqueo remoto"</t>
  </si>
  <si>
    <t>"Blocco Remoto"</t>
  </si>
  <si>
    <t>"Vergrendelen op afstand"</t>
  </si>
  <si>
    <t>"Door Jammed"</t>
  </si>
  <si>
    <t>"Porte bloquée"</t>
  </si>
  <si>
    <t>"Tür verklemmt"</t>
  </si>
  <si>
    <t>"Puerta atascada"</t>
  </si>
  <si>
    <t>"Porta Inceppata"</t>
  </si>
  <si>
    <t>"Deur klem"</t>
  </si>
  <si>
    <t>"Keep Waiting"</t>
  </si>
  <si>
    <t>"Continuer à attendre"</t>
  </si>
  <si>
    <t>"Weiter warten"</t>
  </si>
  <si>
    <t>"Seguir esperando"</t>
  </si>
  <si>
    <t>"Continua ad Attendere"</t>
  </si>
  <si>
    <t>"Blijf wachten"</t>
  </si>
  <si>
    <t>"Unlocking Failed (Low Battery)"</t>
  </si>
  <si>
    <t>"Échec du déverrouillage (Piles faibles)"</t>
  </si>
  <si>
    <t>"Entriegeln fehlgeschlagen (schwache Batterie)"</t>
  </si>
  <si>
    <t>"Error de desbloqueo (batería baja)"</t>
  </si>
  <si>
    <t>"Sblocco non Riuscito (Batteria Esaurita)"</t>
  </si>
  <si>
    <t>"Ontgrendelen mislukt (batterij bijna leeg)"</t>
  </si>
  <si>
    <t>"Locking Failed (Low Battery)"</t>
  </si>
  <si>
    <t>"Échec du verrouillage (Piles faibles)"</t>
  </si>
  <si>
    <t>"Verriegeln fehlgeschlagen (schwache Batterie)"</t>
  </si>
  <si>
    <t>"Error de bloqueo (batería baja)"</t>
  </si>
  <si>
    <t>"Blocco non Riuscito (Batteria Esaurita)"</t>
  </si>
  <si>
    <t>"Vergrendelen mislukt (batterij bijna leeg)"</t>
  </si>
  <si>
    <t>"Progress"</t>
  </si>
  <si>
    <t>As the progress bar showing how many percentage</t>
  </si>
  <si>
    <t>"Updating Gateway"</t>
  </si>
  <si>
    <t>"Mise à jour de la passerelle"</t>
  </si>
  <si>
    <t>"Gateway wird aktualisiert"</t>
  </si>
  <si>
    <t>"Actualización de puerta de enlace"</t>
  </si>
  <si>
    <t>"Aggiornamento Gateway in Corso"</t>
  </si>
  <si>
    <t>"Gateway bijwerken"</t>
  </si>
  <si>
    <t>"Range Constraint"</t>
  </si>
  <si>
    <t>"Contrainte de portée"</t>
  </si>
  <si>
    <t>"Reichweitenbeschränkung"</t>
  </si>
  <si>
    <t>"Limitación de alcance"</t>
  </si>
  <si>
    <t>"Limite di Portata"</t>
  </si>
  <si>
    <t>"Bereikbeperking"</t>
  </si>
  <si>
    <t>"Test Range"</t>
  </si>
  <si>
    <t>Test if the smartphone is close enough to the lock</t>
  </si>
  <si>
    <t>"Portée de test"</t>
  </si>
  <si>
    <t>"Reichweite testen"</t>
  </si>
  <si>
    <t>"Probar alcance"</t>
  </si>
  <si>
    <t>"Test di Portata"</t>
  </si>
  <si>
    <t>"Testbereik"</t>
  </si>
  <si>
    <t>"In Range"</t>
  </si>
  <si>
    <t>Close enough</t>
  </si>
  <si>
    <t>"À portée"</t>
  </si>
  <si>
    <t>"In Reichweite"</t>
  </si>
  <si>
    <t>"Dentro del alcance"</t>
  </si>
  <si>
    <t>"Entro la Portata"</t>
  </si>
  <si>
    <t>"Binnen bereik"</t>
  </si>
  <si>
    <t>Not close enough</t>
  </si>
  <si>
    <t>"Excellent"</t>
  </si>
  <si>
    <t>To show how good the wireless signal quality is</t>
  </si>
  <si>
    <t>"Hervorragend"</t>
  </si>
  <si>
    <t>"Excelente"</t>
  </si>
  <si>
    <t>"Eccellente"</t>
  </si>
  <si>
    <t>"Uitstekend"</t>
  </si>
  <si>
    <t>"Good"</t>
  </si>
  <si>
    <t>"Bon"</t>
  </si>
  <si>
    <t>"Gut"</t>
  </si>
  <si>
    <t>"Buena"</t>
  </si>
  <si>
    <t>"Buono"</t>
  </si>
  <si>
    <t>"Goed"</t>
  </si>
  <si>
    <t>"Poor"</t>
  </si>
  <si>
    <t>"Faible"</t>
  </si>
  <si>
    <t>"Schlecht"</t>
  </si>
  <si>
    <t>"Deficiente"</t>
  </si>
  <si>
    <t>"Scarso"</t>
  </si>
  <si>
    <t>"Slecht"</t>
  </si>
  <si>
    <t>"No Signal"</t>
  </si>
  <si>
    <t>"Aucun signal"</t>
  </si>
  <si>
    <t>"Kein Signal"</t>
  </si>
  <si>
    <t>"No hay señal"</t>
  </si>
  <si>
    <t>"Nessun Segnale"</t>
  </si>
  <si>
    <t>"Geen signaal"</t>
  </si>
  <si>
    <t>"Low Battery"</t>
  </si>
  <si>
    <t>"Pile faible"</t>
  </si>
  <si>
    <t>"Schwache Batterie"</t>
  </si>
  <si>
    <t>"Batería baja"</t>
  </si>
  <si>
    <t>"Batteria Esaurita"</t>
  </si>
  <si>
    <t>"Batterij bijna op"</t>
  </si>
  <si>
    <t>"Please Enable Wi-Fi"</t>
  </si>
  <si>
    <t>"Veuillez activer le Wi-Fi"</t>
  </si>
  <si>
    <t>"Bitte WLAN aktivieren"</t>
  </si>
  <si>
    <t>"Habilite la funcionalidad Wi-Fi."</t>
  </si>
  <si>
    <t>"Attivare Wi-Fi"</t>
  </si>
  <si>
    <t>"Wi-Fi inschakelen"</t>
  </si>
  <si>
    <t>"Please Enable Bluetooth"</t>
  </si>
  <si>
    <t>"Veuillez activer le Bluetooth"</t>
  </si>
  <si>
    <t>"Bitte Bluetooth aktivieren"</t>
  </si>
  <si>
    <t>"Habilite la funcionalidad Bluetooth."</t>
  </si>
  <si>
    <t>"Attivare Bluetooth"</t>
  </si>
  <si>
    <t>"Bluetooth inschakelen"</t>
  </si>
  <si>
    <t>"Location Services"</t>
  </si>
  <si>
    <t>"Services de localisation"</t>
  </si>
  <si>
    <t>"Standortdienste"</t>
  </si>
  <si>
    <t>"Servicios de ubicación"</t>
  </si>
  <si>
    <t>"Servizi Posizione"</t>
  </si>
  <si>
    <t>"Locatieservices"</t>
  </si>
  <si>
    <t>"Location Authorization"</t>
  </si>
  <si>
    <t>"Autorisation de localisation"</t>
  </si>
  <si>
    <t>"Standortautorisierung"</t>
  </si>
  <si>
    <t>"Autorización de ubicación"</t>
  </si>
  <si>
    <t>"Autorizzazione Posizione"</t>
  </si>
  <si>
    <t>"Autorisatie locatie"</t>
  </si>
  <si>
    <t>"Adding is Not Allowed"</t>
  </si>
  <si>
    <t>"L'ajout n'est pas autorisé"</t>
  </si>
  <si>
    <t>"Hinzufügen ist nicht zulässig"</t>
  </si>
  <si>
    <t>"La adición no está permitida"</t>
  </si>
  <si>
    <t>"Aggiunta non Consentita"</t>
  </si>
  <si>
    <t>"Toevoegen is niet toegestaan"</t>
  </si>
  <si>
    <t>"Passerelle ajoutée"</t>
  </si>
  <si>
    <t>"Gateway hinzugefügt"</t>
  </si>
  <si>
    <t>"Puerta de enlace agregada"</t>
  </si>
  <si>
    <t>"Gateway Aggiunto"</t>
  </si>
  <si>
    <t>"Gateway toegevoegd"</t>
  </si>
  <si>
    <t>"Choose Known Card"</t>
  </si>
  <si>
    <t>"Choisir une carte connue"</t>
  </si>
  <si>
    <t>"Bekannte Karte wählen"</t>
  </si>
  <si>
    <t>"Elegir tarjeta conocida"</t>
  </si>
  <si>
    <t>"Scegli Scheda Conosciuta"</t>
  </si>
  <si>
    <t>"Bekende kaart kiezen"</t>
  </si>
  <si>
    <t>"Card Name"</t>
  </si>
  <si>
    <t>"Nom carte"</t>
  </si>
  <si>
    <t>"Kartenname"</t>
  </si>
  <si>
    <t>"Nombre de la tarjeta"</t>
  </si>
  <si>
    <t>"Nome Scheda"</t>
  </si>
  <si>
    <t>"Naam kaart"</t>
  </si>
  <si>
    <t>"Incompatible Lock"</t>
  </si>
  <si>
    <t>"Serrure incompatible"</t>
  </si>
  <si>
    <t>"Inkompatibles Schloss"</t>
  </si>
  <si>
    <t>"Cerradura incompatible"</t>
  </si>
  <si>
    <t>"Serratura non Compatibile"</t>
  </si>
  <si>
    <t>"Ongeschikt slot"</t>
  </si>
  <si>
    <t>"REM Behaviour"</t>
  </si>
  <si>
    <t>"Comportement REM"</t>
  </si>
  <si>
    <t>"REM-Verhalten"</t>
  </si>
  <si>
    <t>"Comportamiento REM"</t>
  </si>
  <si>
    <t>"Comportamento REM"</t>
  </si>
  <si>
    <t>"REM-gedrag"</t>
  </si>
  <si>
    <t>"Default (Remote Release)"</t>
  </si>
  <si>
    <t>"Par défaut (Libération à distance)"</t>
  </si>
  <si>
    <t>"Standard (Remote-Freigabe)"</t>
  </si>
  <si>
    <t>"Predeterminado (desbloqueo remoto)"</t>
  </si>
  <si>
    <t>"Predefinito (Sgancio Remoto)"</t>
  </si>
  <si>
    <t>"Standaard (ontgrendelen op afstand)"</t>
  </si>
  <si>
    <t>"Sensor Mode"</t>
  </si>
  <si>
    <t>"Mode capteur"</t>
  </si>
  <si>
    <t>"Sensormodus"</t>
  </si>
  <si>
    <t>"Modo de sensor"</t>
  </si>
  <si>
    <t>"Modalità Sensore"</t>
  </si>
  <si>
    <t>"Sensor + Alert"</t>
  </si>
  <si>
    <t>"Capteur + Alerte"</t>
  </si>
  <si>
    <t>"Sensor + Warnung"</t>
  </si>
  <si>
    <t>"Sensor + Alerta"</t>
  </si>
  <si>
    <t>"Sensore + Allarme"</t>
  </si>
  <si>
    <t>"Sensor + waarschuwing"</t>
  </si>
  <si>
    <t>"Unlock + Lock Down"</t>
  </si>
  <si>
    <t>"Déverrouiller + Verrouiller"</t>
  </si>
  <si>
    <t>"Entriegeln + Sperren"</t>
  </si>
  <si>
    <t>"Desbloqueo + Bloqueo"</t>
  </si>
  <si>
    <t>"Sblocco + Blocco"</t>
  </si>
  <si>
    <t>"Ontgrendelen + afsluiten"</t>
  </si>
  <si>
    <t>"Aborted"</t>
  </si>
  <si>
    <t>"Interrompu"</t>
  </si>
  <si>
    <t>"Anulado"</t>
  </si>
  <si>
    <t>"Interrotto"</t>
  </si>
  <si>
    <t>"Afgebroken"</t>
  </si>
  <si>
    <t>"Reset Power"</t>
  </si>
  <si>
    <t>"Réinitialiser l'alimentation"</t>
  </si>
  <si>
    <t>"Versorgung zurücksetzen"</t>
  </si>
  <si>
    <t>"Restablecer alimentación"</t>
  </si>
  <si>
    <t>"Ripristino Alimentazione"</t>
  </si>
  <si>
    <t>"Stroom resetten"</t>
  </si>
  <si>
    <t>"Power has been Reset"</t>
  </si>
  <si>
    <t>"L'alimentation a été réinitialisée"</t>
  </si>
  <si>
    <t>"Versorgung wurde zurückgesetzt"</t>
  </si>
  <si>
    <t>"Alimentación restablecida"</t>
  </si>
  <si>
    <t>"Alimentazione Ripristinata"</t>
  </si>
  <si>
    <t>"Stroom is gereset"</t>
  </si>
  <si>
    <t>"Minutes"</t>
  </si>
  <si>
    <t>"Minuten"</t>
  </si>
  <si>
    <t>"Minutos"</t>
  </si>
  <si>
    <t>"Minuti"</t>
  </si>
  <si>
    <t>"Leashed !"</t>
  </si>
  <si>
    <t>Some functions have been temporarily disabled</t>
  </si>
  <si>
    <t>"Restreint !"</t>
  </si>
  <si>
    <t>"Eingeschränkt!"</t>
  </si>
  <si>
    <t>"¡Bloqueado!"</t>
  </si>
  <si>
    <t>"Legato !"</t>
  </si>
  <si>
    <t>"Vergrendeld!"</t>
  </si>
  <si>
    <t>"Sending Diagnosis Logs"</t>
  </si>
  <si>
    <t>"Envoi des journaux de diagnostic"</t>
  </si>
  <si>
    <t>"Diagnoseprotokolle werden gesendet"</t>
  </si>
  <si>
    <t>"Envío de registros de diagnóstico"</t>
  </si>
  <si>
    <t>"Invia Registri Diagnostica"</t>
  </si>
  <si>
    <t>"Diagnoselogboeken verzenden"</t>
  </si>
  <si>
    <t>"Passage Mode On"</t>
  </si>
  <si>
    <t>Make the lock stay unlocked and anyone can open the door</t>
  </si>
  <si>
    <t>"Mode passage activé"</t>
  </si>
  <si>
    <t>"Durchgangsmodus ein"</t>
  </si>
  <si>
    <t>"Modo de pasadizo activado"</t>
  </si>
  <si>
    <t>"Modalità Passaggio Attiva"</t>
  </si>
  <si>
    <t>"Doorgangsmodus aan"</t>
  </si>
  <si>
    <t>"Passage Mode Off"</t>
  </si>
  <si>
    <t>"Mode passage désactivé"</t>
  </si>
  <si>
    <t>"Durchgangsmodus aus"</t>
  </si>
  <si>
    <t>"Modo de pasadizo desactivado"</t>
  </si>
  <si>
    <t>"Modalità Passaggio Disattiva"</t>
  </si>
  <si>
    <t>"Doorgangsmodus uit"</t>
  </si>
  <si>
    <t>"Code-Free Mode On"</t>
  </si>
  <si>
    <t>"Mode sans code activé"</t>
  </si>
  <si>
    <t>"Mode ohne Code ein"</t>
  </si>
  <si>
    <t>"Modo sin código activado"</t>
  </si>
  <si>
    <t>"Modalità Senza Codice Attiva"</t>
  </si>
  <si>
    <t>"Codevrije modus aan"</t>
  </si>
  <si>
    <t>"Code-Free Mode Off"</t>
  </si>
  <si>
    <t>"Mode sans code désactivé"</t>
  </si>
  <si>
    <t>"Mode ohne Code aus"</t>
  </si>
  <si>
    <t>"Modo sin código desactivado"</t>
  </si>
  <si>
    <t>"Modalità Senza Codice Disattiva"</t>
  </si>
  <si>
    <t>"Codevrije modus uit"</t>
  </si>
  <si>
    <t>"Open App Store"</t>
  </si>
  <si>
    <t>iPhone app store</t>
  </si>
  <si>
    <t>"Ouvrir l'App Store"</t>
  </si>
  <si>
    <t>"App Store öffnen"</t>
  </si>
  <si>
    <t>"Abrir App Store"</t>
  </si>
  <si>
    <t>"Apri App Store"</t>
  </si>
  <si>
    <t>"Steps"</t>
  </si>
  <si>
    <t>"Étapes"</t>
  </si>
  <si>
    <t>"Schritte"</t>
  </si>
  <si>
    <t>"Pasos"</t>
  </si>
  <si>
    <t>"Passaggi"</t>
  </si>
  <si>
    <t>"Stappen"</t>
  </si>
  <si>
    <t>no need to translate</t>
  </si>
  <si>
    <t>"1. Make sure the network is available\n2. Click on \"Open App Store\"\n3. After the App Store is opened, click on \"Update\" button next to %@ and that's it! Please follow step 4~5 only if you don't see the button\n4. Click on \"Updates\" tab in App Store, it will refresh the app list\n5. Click on \"Update\" button next to %@ and that's it!"</t>
  </si>
  <si>
    <t>keep the "\n"</t>
  </si>
  <si>
    <t>"1. Assurez-vous que le réseau est disponible\n2. Cliquez sur \"Ouvrir App Store\"\n3. Une fois l'App Store ouvert, cliquez sur le bouton \"Mise à jour\" à côté de %@, vous n'avez rien d'autre à faire ! Veuillez suivre les étapes 4~5 uniquement si vous ne voyez pas le bouton\n4. Cliquez sur l'onglet \"Mises à jour\" dans l'App Store, ce qui actualise la liste des applications\n5. Cliquez sur le bouton \"Mise à jour\" à côté de %@, vous n'avez rien d'autre à faire !"</t>
  </si>
  <si>
    <t>"1. Vergewissern Sie sich, dass das Netzwerk verfügbar ist\n2. Klicken Sie auf \"App Store öffnen\"\n3. Nach dem Öffnen des App Store klicken Sie auf die Schaltfläche \"Aktualisieren\" neben %@. Fertig! Bitte befolgen Sie die Schritte 4 und 5 nur, wenn Sie die Schaltfläche nicht sehen\n4. Klicken Sie auf die Registerkarte \"Aktualisierungen\" im App Store. Die App-Liste wird aktualisiert\n5. Klicken Sie auf \"Aktualisieren\" neben %@. Fertig!"</t>
  </si>
  <si>
    <t>"1. Asegúrese de que la red está disponible.\n2. Haga clic en \"Abrir App Store\".\n3. Después de que App Store se abra, haga clic en el botón \"Actualizar\" situado junto a %@ y ¡eso es todo! Siga los pasos 4 y 5 solo si no ve el botón.\n4. Haga clic en la pestaña \"Actualizaciones\" en App Store. Se actualizará la lista de aplicaciones.\n5. Haga clic en el botón \"Actualizar\" junto a %@ y ¡eso es todo!"</t>
  </si>
  <si>
    <t>"1. Accertarsi che la rete sia disponibile\n2. Fare clic su \"Apri App Store\"\n3. Una volta aperto l'App Store, fare clic sul tasto \"Aggiorna\" vicino a %@ per completare! Attenersi ai passaggi 4-5 solo se non viene visualizzato il tasto\n4. Fare clic sulla scheda \"Aggiornamenti\" nell'App Store, l'elenco delle app sarà aggiornato\n5. Fare clic sul tasto \"Aggiorna\" vicino a %@ per terminare!"</t>
  </si>
  <si>
    <t>"1. Controleer of het netwerk beschikbaar is\n2. Klik op \"Open App Store\"\n3. Klik nadat de App Store is geopend op de knop \"Update\" naast %@ - dat is alles. Volg de stappen 4 en 5 alleen als u de knop niet ziet\n4. Klik op het tabblad \"Updates\" in de App Store, dit vernieuwt de lijst met apps\n5. Klik op de knop \"Update\" naast %@ - dat is alles."</t>
  </si>
  <si>
    <t>"Help us to improve the App"</t>
  </si>
  <si>
    <t>"Aidez-nous à améliorer l'application"</t>
  </si>
  <si>
    <t>"Helfen Sie uns, die App zu verbessern"</t>
  </si>
  <si>
    <t>"Ayúdenos a mejorar la aplicación"</t>
  </si>
  <si>
    <t>"Aiutaci a migliorare l'app"</t>
  </si>
  <si>
    <t>"Help ons de app te verbeteren"</t>
  </si>
  <si>
    <t>"We have noticed that the App was crashed. Would you like to help us improving the App by sending diagnosis logs to the server?"</t>
  </si>
  <si>
    <t>"Nous avons remarqué que l'application avait connu un problème technique. Souhaitez-vous nous aider à améliorer l'application en envoyant les journaux de diagnostic au serveur ?"</t>
  </si>
  <si>
    <t>"Wir haben festgestellt, dass die App abgestürzt ist. Möchten Sie uns helfen, die App zu verbessern, indem Sie Diagnoseprotokolle an den Server übermitteln?"</t>
  </si>
  <si>
    <t>"Hemos observado que la aplicación se bloqueó. ¿Le gustaría ayudarnos a mejorar la aplicación enviando los registros de diagnóstico al servidor?"</t>
  </si>
  <si>
    <t>"Abbiamo notato che l'app è andata in crash. Vorresti aiutarci a migliorare l'app inviando i registri diagnostici al server?"</t>
  </si>
  <si>
    <t>"We hebben gemerkt dat de app is gecrasht. Wilt u ons helpen bij het verbeteren van de app door diagnoselogboeken naar de server te sturen?"</t>
  </si>
  <si>
    <t>"The diagnosis logs may contain some of your private information. Please confirm you agree to enable this option."</t>
  </si>
  <si>
    <t>"Les journaux de diagnostic peuvent contenir certaines de vos informations privées. Veuillez confirmer que vous acceptez d'activer cette option."</t>
  </si>
  <si>
    <t>"Die Diagnoseprotokolle können persönliche Daten enthalten. Bitte bestätigen Sie Ihr Einverständnis, um diese Option zu aktivieren."</t>
  </si>
  <si>
    <t>"Los registros de diagnóstico pueden contener parte de su información privada. Confirme que acepta habilitar esta opción."</t>
  </si>
  <si>
    <t>"I registri diagnostici possono contenere alcune informazioni private. Conferma che accetti l'attivazione di questa opzione."</t>
  </si>
  <si>
    <t>"De diagnoselogboeken kunnen enige persoonlijke informatie bevatten. Bevestig dat u instemt met deze handeling."</t>
  </si>
  <si>
    <t>"The function is leashed for lock %@, please check with lock supplier to get full function control."</t>
  </si>
  <si>
    <t>"La fonction est restreinte pour la serrure %@, veuillez consulter le fournisseur de la serrure pour obtenir le contrôle complet de la fonction."</t>
  </si>
  <si>
    <t>"Die Funktion ist für Schloss %@ eingeschränkt, bitte erkundigen Sie sich bei Ihrem Schlosslieferanten, um die volle Kontrolle über die Funktion zu erlangen."</t>
  </si>
  <si>
    <t>"La función está bloqueada para la cerradura %@. Consulte al proveedor de la cerradura para obtener control total de las funciones."</t>
  </si>
  <si>
    <t>"La funzione è legata alla serratura %@, rivolgiti al fornitore della serratura per ottenere il controllo completo della funzione."</t>
  </si>
  <si>
    <t>"De functie is vergrendeld voor slot %@, neem contact op met de leverancier van het slot om alle functies te verkrijgen."</t>
  </si>
  <si>
    <t>"Please follow the instructions below to start firmware updating:\n\n1. Remove the batteries from the lock\n2. Press any button 3 times \n3. Replace the batteries\n4. Press \"Power has been Reset\" in the App"</t>
  </si>
  <si>
    <t>"Veuillez suivre les instructions ci-dessous pour démarrer la mise à jour du firmware :\n\n1. Retirez les piles de la serrure\n2. Appuyez sur n'importe quel bouton 3 fois \n3. Remplacez les piles\n4. Appuyez sur \"L'alimentation a été réinitialisée\" dans l'application"</t>
  </si>
  <si>
    <t>"Bitte befolgen Sie die nachstehenden Anweisungen, um mit der Aktualisierung der Firmware zu beginnen:\n\n1. Entfernen Sie die Batterien aus dem Schloss\n2. Drücken Sie eine beliebige Taste dreimal\n3. Tauschen Sie die Batterien\n4. Tippen Sie auf \"Versorgung wurde zurückgesetzt\" in der App"</t>
  </si>
  <si>
    <t>"Siga las instrucciones que figuran a continuación para iniciar la actualización del firmware:\n\n1. Extraiga las pilas de la cerradura.\n2. Presione cualquier botón 3 veces.\n3. Cambie las pilas.\n4. Presione \"Alimentación restablecida\" en la aplicación."</t>
  </si>
  <si>
    <t>"Attenersi alle istruzioni di seguito per avviare l'aggiornamento del firmware:\n\n1. Rimuovere le batterie dalla serratura\n2. Premere un tasto qualsiasi 3 volte \n3. Sostituire le batterie\n4. Premere \"Alimentazione ripristina\" nell'app"</t>
  </si>
  <si>
    <t>"Volg de volgende aanwijzingen om de firmware bij te werken:\n\n1. Verwijder de batterijen uit het slot\n2. Druk 3 maal op een knop\n3. Vervang de batterijen\n4. Druk op \"Stroom is gereset\" in de app"</t>
  </si>
  <si>
    <t>"New App available"</t>
  </si>
  <si>
    <t>"Nouvelle application disponible"</t>
  </si>
  <si>
    <t>"Neue App verfügbar"</t>
  </si>
  <si>
    <t>"Nueva aplicación disponible"</t>
  </si>
  <si>
    <t>"Nuova App Disponibile"</t>
  </si>
  <si>
    <t>"Nieuwe app beschikbaar"</t>
  </si>
  <si>
    <t>"The lock does not support adding known cards"</t>
  </si>
  <si>
    <t>"La serrure ne prend pas en charge l'ajout de cartes connues"</t>
  </si>
  <si>
    <t>"Das Schloss unterstützt das Hinzufügen bekannter Karten nicht"</t>
  </si>
  <si>
    <t>"La cerradura no admite la adición de tarjetas conocidas."</t>
  </si>
  <si>
    <t>"La Serratura non supporta l'aggiunta di schede conosciute"</t>
  </si>
  <si>
    <t>"Het slot ondersteunt niet het toevoegen van bekende kaarten."</t>
  </si>
  <si>
    <t>"Please press the top-right button if you want to add a new card"</t>
  </si>
  <si>
    <t>"Veuillez appuyer sur le bouton supérieur droit si vous souhaitez ajouter une nouvelle carte"</t>
  </si>
  <si>
    <t>"Bitte tippen Sie auf die Schaltfläche rechts oben, wenn Sie eine neue Karte hinzufügen möchten"</t>
  </si>
  <si>
    <t>"Presione el botón de la parte superior derecha si desea agregar una nueva tarjeta."</t>
  </si>
  <si>
    <t>"Premere il pulsante in alto a destra per aggiungere una nuova scheda"</t>
  </si>
  <si>
    <t>"Druk op de knop rechtsboven als u een nieuwe kaart wilt toevoegen"</t>
  </si>
  <si>
    <t>"This gateway\'s maximun linked lock quantity is %d, and you can't add lock into this gateway any more."</t>
  </si>
  <si>
    <t>"Le nombre maximum de serrures liées de cette passerelle est de %d et vous ne pouvez plus ajouter de serrures à cette passerelle."</t>
  </si>
  <si>
    <t>"Die maximale Anzahl verknüpfter Schlösser dieses Gateways beträgt %d, und Sie können diesem Gateway kein weiteres Schloss hinzufügen."</t>
  </si>
  <si>
    <t>"La cantidad máxima de cerraduras vinculadas a esta puerta de enlace es %d y ya no puede agregar una cerradura a esta puerta de enlace."</t>
  </si>
  <si>
    <t>"Il numero massimo di serrature collegate a questo gateway è %d, non è possibile aggiungere altre serrature a questo gateway."</t>
  </si>
  <si>
    <t>"Het maximale aantal gekoppelde sloten van deze gateway is %d, en u kunt aan deze gateway geen slot meer toevoegen."</t>
  </si>
  <si>
    <t>"Auto unlocking (trigger by entring region) are enabled on some of your locks, please enable Wi-Fi to improve the accuracy of the location services."</t>
  </si>
  <si>
    <t>"Le déverrouillage automatique (déclenchement par entrée dans une zone) est activé sur certaines de vos serrures, veuillez activer le Wi-Fi pour améliorer la précision des services de localisation."</t>
  </si>
  <si>
    <t>"Auto-Entriegelung (Auslösung durch Betreten des Bereichs) ist für einige Ihrer Schlösser aktiviert. Bitte aktivieren Sie WLAN, um die Genauigkeit der Standortdienste zu verbessern."</t>
  </si>
  <si>
    <t>"El desbloqueo automático (activación al entrar en la región) está habilitado en algunas de sus cerraduras. Habilite la funcionalidad Wi-Fi para mejorar la precisión de los servicios de ubicación."</t>
  </si>
  <si>
    <t>"Lo sblocco automatico (attivato accedendo all'area) è attivato su alcune serrature, attivare il Wi-Fi per migliorare l'accuratezza dei servizi di posizionamento."</t>
  </si>
  <si>
    <t>"Automatisch ontgrendelen (activeren door regio in te voeren) is ingeschakeld op een aantal sloten, schakel Wi-Fi in om de nauwkeurigheid van de locatiedienst te verbeteren."</t>
  </si>
  <si>
    <t>"Bluetooth is required for some of the services of the App. Please enable it, otherwise the App may not be functioning properly."</t>
  </si>
  <si>
    <t>"Bluetooth est requis pour certains des services de l'application. Veuillez l'activer, dans le cas contraire l'application ne fonctionnera peut-être pas correctement."</t>
  </si>
  <si>
    <t>"Für einige der Dienste der App ist Bluetooth erforderlich. Bitte aktivieren Sie es, da die App sonst unter Umständen nicht ordnungsgemäß funktioniert."</t>
  </si>
  <si>
    <t>"Se necesita la funcionalidad Bluetooth para algunos de los servicios de la aplicación. Habilítela ya que, de lo contrario, la aplicación puede que no funcione correctamente."</t>
  </si>
  <si>
    <t>"Il Bluetooth è necessario per alcuni dei servizi dell'app. Abilitarlo, altrimenti l'app potrebbe non funzionare correttamente."</t>
  </si>
  <si>
    <t>"Bluetooth is vereist voor een aantal diensten van de app. Schakel dit in, anders werkt de app mogelijk niet goed."</t>
  </si>
  <si>
    <t>"Auto unlocking (trigger by entring region) are enabled on some of your locks but the Location Services is disabled. Please enable it, otherwise the auto unlocking will not be triggered"</t>
  </si>
  <si>
    <t>"Le déverrouillage automatique (déclenchement par entrée dans une zone) est activé sur certaines de vos serrures mais les services de localisation sont désactivés. Veuillez l'activer, dans le cas contraire le déverrouillage automatique ne sera pas déclenché"</t>
  </si>
  <si>
    <t>"Auto-Entriegelung (Auslösung durch Betreten des Bereichs) ist für einige Ihrer Schlösser aktiviert, aber die Standortdienste sind deaktiviert. Bitte aktivieren Sie die Dienste, andernfalls wird die automatische Entriegelung nicht ausgelöst"</t>
  </si>
  <si>
    <t>"El desbloqueo automático (activación al entrar en la región) está habilitado en algunas de sus cerraduras, pero los servicios de ubicación están deshabilitados. Habilítelos ya que, de lo contrario, el desbloqueo automático no se desencadenará."</t>
  </si>
  <si>
    <t>"Lo sblocco automatico (attivato accedendo all'area) è attivato su alcune serrature, ma i servizi di posizionamento sono disattivati. Abilitarli, in caso contrario lo sblocco automatico potrebbe non attivarsi."</t>
  </si>
  <si>
    <t>"Automatisch ontgrendelen (activeren door regio in te voeren) is ingeschakeld op een aantal sloten maar de locatiedienst is uitgeschakeld. Schakel deze in, anders wordt automatisch ontgrendelen niet geactiveerd."</t>
  </si>
  <si>
    <t>"Auto unlocking (trigger by entring region) are enabled on some of your locks but the authorization of the Location Services is set to \"Never\". Please change it to \"Always\", otherwise the auto unlocking will not be triggered"</t>
  </si>
  <si>
    <t>"Le déverrouillage automatique (déclenchement par entrée dans une zone) est activé sur certaines de vos serrures mais l'autorisation des services de localisation est réglée sur \"Jamais\". Veuillez le passer à \"Toujours\", dans le cas contraire le déverrouillage automatique ne sera pas déclenché"</t>
  </si>
  <si>
    <t>"Auto-Entriegelung (Auslösung durch Betreten des Bereichs) ist für einige Ihrer Schlösser aktiviert, doch die Berechtigung der Standortdienste ist auf \"Nie\" eingestellt. Bitte ändern Sie die Einstellung in \"Immer\", andernfalls wird die automatische Entriegelung nicht ausgelöst"</t>
  </si>
  <si>
    <t>"El desbloqueo automático (activación al entrar en la región) está habilitado en algunas de sus cerraduras, pero la autorización de los servicios de ubicación está establecida en \"Nunca\". Cámbiela a \"Siempre\" ya que, de lo contrario, el desbloqueo automático no se desencadenará."</t>
  </si>
  <si>
    <t>"Lo sblocco automatico (attivato accedendo all'area) è attivato su alcune serrature, ma l'autorizzazione dei servizi di posizionamento è impostata su \"Mai\". Modificarla su \"Sempre\", in caso contrario lo sblocco automatico potrebbe non attivarsi."</t>
  </si>
  <si>
    <t>"Automatisch ontgrendelen (activeren door regio in te voeren) is ingeschakeld op een aantal sloten maar de autorisatie van de locatiedienst is ingesteld op \"Nooit\". Verander dit naar \"Altijd\", anders wordt automatisch ontgrendelen niet geactiveerd."</t>
  </si>
  <si>
    <t>"The server responded with an error, please try again later"</t>
  </si>
  <si>
    <t>"Le serveur a répondu avec une erreur, veuillez réessayer ultérieurement"</t>
  </si>
  <si>
    <t>"Der Server hat mit einem Fehler geantwortet, bitte versuchen Sie es später erneut"</t>
  </si>
  <si>
    <t>"El servidor respondió con un error. Inténtelo de nuevo más tarde."</t>
  </si>
  <si>
    <t>"Il server ha risposto con un errore, ritentare più tardi"</t>
  </si>
  <si>
    <t>"Server reageerde met een fout; probeer het later opnieuw"</t>
  </si>
  <si>
    <t>"Please set a gateway name"</t>
  </si>
  <si>
    <t>"Veuillez définir un nom de passerelle"</t>
  </si>
  <si>
    <t>"Bitte legen Sie einen Gateway-Namen fest"</t>
  </si>
  <si>
    <t>"Establezca un nombre de puerta de enlace."</t>
  </si>
  <si>
    <t>"Impostare un nome per il gateway"</t>
  </si>
  <si>
    <t>"Stel een gateway-naam in"</t>
  </si>
  <si>
    <t>"Please enter the name of the W-Fi"</t>
  </si>
  <si>
    <t>"Veuillez saisir le nom du Wi-Fi"</t>
  </si>
  <si>
    <t>"Bitte geben Sie den WLAN-Namen ein"</t>
  </si>
  <si>
    <t>"Escriba el nombre de la conexión Wi-Fi."</t>
  </si>
  <si>
    <t>"Inserire il nome del Wi-Fi"</t>
  </si>
  <si>
    <t>"Voer de naam van de Wi-Fi in"</t>
  </si>
  <si>
    <t>"There are some logs not received yet, please synchronize with the lock."</t>
  </si>
  <si>
    <t>"Certains journaux ne sont pas encore reçus, veuillez synchroniser avec la serrure."</t>
  </si>
  <si>
    <t>"Einige Protokolle wurden noch nicht empfangen, bitte synchronisieren Sie mit dem Schloss."</t>
  </si>
  <si>
    <t>"Algunos registros no se han recibido todavía. Realice la sincronización con la cerradura."</t>
  </si>
  <si>
    <t>"Alcuni registri non sono ancora pervenuti, sincronizzare la serratura."</t>
  </si>
  <si>
    <t>"Sommige logboeken zijn nog niet ontvangen, synchroniseer met het slot."</t>
  </si>
  <si>
    <t>"The communication between the lock and the App is successfully established."</t>
  </si>
  <si>
    <t>"La communication entre la serrure et l'application est établie avec succès."</t>
  </si>
  <si>
    <t>"Die Kommunikation zwischen dem Schloss und der App wurde erfolgreich hergestellt."</t>
  </si>
  <si>
    <t>"La comunicación entre la cerradura y la aplicación se ha establecido correctamente."</t>
  </si>
  <si>
    <t>"La comunicazione tra la serratura e l'app è stata stabilita correttamente."</t>
  </si>
  <si>
    <t>"De communicatie tussen slot en app is ingesteld."</t>
  </si>
  <si>
    <t>"The lock is unreachable through Internet connection, please check if the lock and the gateway are functioning properly."</t>
  </si>
  <si>
    <t>"La serrure est inaccessible via la connexion Internet, veuillez vérifier si la serrure et la passerelle fonctionnent correctement."</t>
  </si>
  <si>
    <t>"Das Schloss ist über die Internetverbindung nicht erreichbar. Bitte überprüfen Sie, ob Schloss und Gateway ordnungsgemäß funktionieren."</t>
  </si>
  <si>
    <t>"La cerradura no se puede alcanzar a través de la conexión de Internet. Compruebe si la cerradura y la puerta de enlace funcionan correctamente."</t>
  </si>
  <si>
    <t>"La serratura non è raggiungibile tramite connessione internet, controllare se la serratura e il gateway funzionano correttamente."</t>
  </si>
  <si>
    <t>"Het slot kan niet worden bereikt via internetverbinding, controleer of slot en gateway goed functioneren."</t>
  </si>
  <si>
    <t>"The phone is in range"</t>
  </si>
  <si>
    <t>"Le téléphone est à portée"</t>
  </si>
  <si>
    <t>"Das Telefon befindet sich in Reichweite"</t>
  </si>
  <si>
    <t>"El teléfono está dentro del alcance"</t>
  </si>
  <si>
    <t>"Telefono entro portata"</t>
  </si>
  <si>
    <t>"De telefoon is binnen bereik"</t>
  </si>
  <si>
    <t>"The phone is out of range"</t>
  </si>
  <si>
    <t>"Le téléphone est hors de portée"</t>
  </si>
  <si>
    <t>"Das Telefon befindet sich außerhalb der Reichweite"</t>
  </si>
  <si>
    <t>"El teléfono está fuera del alcance"</t>
  </si>
  <si>
    <t>"Telefono fuori portata"</t>
  </si>
  <si>
    <t>"De telefoon is buiten bereik"</t>
  </si>
  <si>
    <t>"failed last time"</t>
  </si>
  <si>
    <t>"échoué la dernière fois"</t>
  </si>
  <si>
    <t>"Fehler beim letzten Mal"</t>
  </si>
  <si>
    <t>"dio error la última vez "</t>
  </si>
  <si>
    <t>"non riuscito l'ultima volta"</t>
  </si>
  <si>
    <t>"laatste keer mislukt"</t>
  </si>
  <si>
    <t>"The gateway is updated to the latest version"</t>
  </si>
  <si>
    <t>"La passerelle est mise à jour à la dernière version"</t>
  </si>
  <si>
    <t>"Das Gateway wird auf die neueste Version aktualisiert"</t>
  </si>
  <si>
    <t>"La puerta de enlace está actualizada a la versión más reciente."</t>
  </si>
  <si>
    <t>"Il gateway è aggiornato all'ultima versione"</t>
  </si>
  <si>
    <t>"De gateway is bijgewerkt naar de nieuwste versie."</t>
  </si>
  <si>
    <t>"There is a problem in the gateway updating process, please try again later."</t>
  </si>
  <si>
    <t>"Il y a un problème dans le processus de mise à jour de la passerelle, veuillez réessayer ultérieurement."</t>
  </si>
  <si>
    <t>"Es liegt ein Problem beim Gateway-Aktualisierungsvorgang vor, bitte versuchen Sie es später erneut."</t>
  </si>
  <si>
    <t>"Existe un problema en el proceso de actualización de la puerta de enlace. Inténtelo de nuevo más tarde."</t>
  </si>
  <si>
    <t>"Si è verificato un problema nel processo di aggiornamento del gateway, ritentare più tardi."</t>
  </si>
  <si>
    <t>"Er is een probleem met het bijwerkproces voor de gateway, probeer het later opnieuw."</t>
  </si>
  <si>
    <t>"This may take a few minutes"</t>
  </si>
  <si>
    <t>"You can't restore your data through cloud if you don't check off the buackup function."</t>
  </si>
  <si>
    <t>check off: select, or enable</t>
  </si>
  <si>
    <t>"Vous ne pourrez pas restaurer vos données via le Cloud si vous ne cochez pas la fonction de sauvegarde."</t>
  </si>
  <si>
    <t>"Sie können Ihre Daten nicht über die Cloud wiederherstellen, wenn Sie die Sicherungsfunktion nicht auswählen."</t>
  </si>
  <si>
    <t>"No puede restaurar los datos a través de la nube si no activa la función de copia de seguridad."</t>
  </si>
  <si>
    <t>"Non è possibile ripristinare i dati tramite cloud se non si spunta dalla funzione backup."</t>
  </si>
  <si>
    <t>"U kunt uw gegevens niet via de cloud herstellen als u de back-upfunctie niet deselecteert."</t>
  </si>
  <si>
    <t>"click here"</t>
  </si>
  <si>
    <t>"cliquez ici"</t>
  </si>
  <si>
    <t>"hier klicken"</t>
  </si>
  <si>
    <t>"haga clic aquí"</t>
  </si>
  <si>
    <t>"fare clic qui"</t>
  </si>
  <si>
    <t>"klik hier"</t>
  </si>
  <si>
    <t>"REM1 unlocked"</t>
  </si>
  <si>
    <t>"REM1 déverrouillé"</t>
  </si>
  <si>
    <t>"REM1 entriegelt"</t>
  </si>
  <si>
    <t>"REM1 desbloqueado"</t>
  </si>
  <si>
    <t>"REM1 sbloccato"</t>
  </si>
  <si>
    <t>"REM1 ontgrendeld"</t>
  </si>
  <si>
    <t>"REM2 alarm on"</t>
  </si>
  <si>
    <t>"REM2 alarm off"</t>
  </si>
  <si>
    <t>"Unlocking failed because of low battery"</t>
  </si>
  <si>
    <t>"Échec du déverrouillage en raison du faible niveau des piles"</t>
  </si>
  <si>
    <t>"Entriegeln wegen schwacher Batterie fehlgeschlagen"</t>
  </si>
  <si>
    <t>"Error de desbloqueo porque las pilas tienen poca carga"</t>
  </si>
  <si>
    <t>"Sblocco non riuscito perché la batteria è esaurita"</t>
  </si>
  <si>
    <t>"Ontgrendelen mislukt doordat batterij bijna leeg is"</t>
  </si>
  <si>
    <t>"Locking failed because of low battery"</t>
  </si>
  <si>
    <t>"Échec du verrouillage en raison du faible niveau des piles"</t>
  </si>
  <si>
    <t>"Verriegeln wegen schwacher Batterie fehlgeschlagen"</t>
  </si>
  <si>
    <t>"Error de bloqueo porque las pilas tienen poca carga"</t>
  </si>
  <si>
    <t>"Blocco non riuscito perché la batteria è esaurita"</t>
  </si>
  <si>
    <t>"Vergrendelen mislukt doordat batterij bijna leeg is"</t>
  </si>
  <si>
    <t>"Door jammed"</t>
  </si>
  <si>
    <t>"Porta inceppata"</t>
  </si>
  <si>
    <t>"You have sent a remote command and the response is not back yet, please wait util it's done. (It will be expired in %d seconds)"</t>
  </si>
  <si>
    <t>"Vous avez envoyé une commande à distance et la réponse n'est pas encore reçue, veuillez attendre que le processus soit terminé. (Il va expirer dans %d secondes)"</t>
  </si>
  <si>
    <t>"Sie haben einen Remote-Befehl gesendet, und die Antwort ist noch nicht eingetroffen. Bitte warten Sie, bis der Vorgang abgeschlossen ist. (Er läuft in %d Sekunden ab.)"</t>
  </si>
  <si>
    <t>"Ha enviado un comando remoto y la respuesta todavía no ha llegado. Espere hasta que se realice. (Expirará en %d segundos)."</t>
  </si>
  <si>
    <t>"Hai inviato un comando remoto e non è stata ricevuta ancora risposta, attendere fino al completamento. (Scadrà tra %d secondi)"</t>
  </si>
  <si>
    <t>"U hebt een externe opdracht verzonden en het antwoord is nog niet terug, wacht tot dit klaar is. (Het verloopt over %d seconden)"</t>
  </si>
  <si>
    <t>"A remote command has already been sent through Internet and it cannot be cancelled"</t>
  </si>
  <si>
    <t>"Une commande à distance a déjà été envoyée via Internet et elle ne peut pas être annulée."</t>
  </si>
  <si>
    <t>"Es wurde bereits ein Remote-Befehl über das Internet gesendet, und er kann nicht abgebrochen werden"</t>
  </si>
  <si>
    <t>"Ya se ha enviado un comando remoto a través de Internet y no se puede cancelar."</t>
  </si>
  <si>
    <t>"Comando già inviato tramite internet che non può essere annullato"</t>
  </si>
  <si>
    <t>"Een externe opdracht is reeds via internet verzonden en kan niet worden geannuleerd."</t>
  </si>
  <si>
    <t>"Press confirm to do remote unlocking"</t>
  </si>
  <si>
    <t>"Veuillez confirmer l'exécution du déverrouillage à distance"</t>
  </si>
  <si>
    <t>"Bitte bestätigen Sie die Remote-Entriegelung"</t>
  </si>
  <si>
    <t>"Presione Confirmar para realizar el desbloqueo remoto."</t>
  </si>
  <si>
    <t>"Premere conferma per eseguire sblocco remoto"</t>
  </si>
  <si>
    <t>"Bevestig extern ontgrendelen"</t>
  </si>
  <si>
    <t>"Press confirm to do remote locking"</t>
  </si>
  <si>
    <t>"Veuillez confirmer l'exécution du verrouillage à distance"</t>
  </si>
  <si>
    <t>"Bitte bestätigen Sie die Remote-Verriegelung"</t>
  </si>
  <si>
    <t>"Presione Confirmar para realizar el bloqueo remoto."</t>
  </si>
  <si>
    <t>"Premere conferma per eseguire blocco remoto"</t>
  </si>
  <si>
    <t>"Bevestig extern vergrendelen"</t>
  </si>
  <si>
    <t>"The lock is jammed, please check your lock as soon as possible"</t>
  </si>
  <si>
    <t>"La serrure est bloquée, veuillez vérifier votre serrure dès que possible"</t>
  </si>
  <si>
    <t>"Das Schloss ist verklemmt, bitte überprüfen Sie das Schloss so bald wie möglich"</t>
  </si>
  <si>
    <t>"La cerradura está atascada. Compruebe la cerradura tan pronto como pueda."</t>
  </si>
  <si>
    <t>"La porta è inceppata, controllare la serratura il prima possibile"</t>
  </si>
  <si>
    <t>"Het slot zit vast, controleer het slot zo snel mogelijk"</t>
  </si>
  <si>
    <t>"Please re-enter your key again. (It's better to copy and paste it)"</t>
  </si>
  <si>
    <t>"Veuillez ressaisir votre clé. (Mieux vaut la copier et la coller)"</t>
  </si>
  <si>
    <t>"Bitte geben Sie Ihren Schlüssel erneut ein. (Es empfiehlt sich, ihn zu kopieren und einzufügen)"</t>
  </si>
  <si>
    <t>"Vuelva a especificar la clave de nuevo. (Es mejor copiarla y pegarla)."</t>
  </si>
  <si>
    <t>"Inserire di nuovo la chiave. (Meglio copiare e incollarlo)"</t>
  </si>
  <si>
    <t>"Voer uw sleutel opnieuw in. (U kunt deze beter kopiëren en plakken)"</t>
  </si>
  <si>
    <t>"The test data is sent to your maker channel"</t>
  </si>
  <si>
    <t>maker channel: no need to translate</t>
  </si>
  <si>
    <t>"Les données de test sont envoyées à votre maker channel"</t>
    <phoneticPr fontId="16" type="noConversion"/>
  </si>
  <si>
    <t>"Die Testdaten werden an Ihren Maker Channel gesendet"</t>
  </si>
  <si>
    <t>"Se han enviado los datos de prueba a su maker channel"</t>
    <phoneticPr fontId="16" type="noConversion"/>
  </si>
  <si>
    <t>"I dati del test sono stati inviati al maker channel"</t>
  </si>
  <si>
    <t>"De testgegevens zijn naar het maker channel verzonden"</t>
    <phoneticPr fontId="16" type="noConversion"/>
  </si>
  <si>
    <t>"Please check if the %@ is functioning properly"</t>
  </si>
  <si>
    <t>"Veuillez vérifier si la %@ fonctionne correctement"</t>
  </si>
  <si>
    <t>"Bitte überprüfen Sie, ob %@ ordnungsgemäß funktioniert"</t>
  </si>
  <si>
    <t>"Compruebe si %@ funciona correctamente."</t>
  </si>
  <si>
    <t>"Controllare se %@ funziona correttamente"</t>
  </si>
  <si>
    <t>"Controleer of de %@ correct functioneert"</t>
  </si>
  <si>
    <t>"Please check if the lock is nearby and make sure it's functioning properly"</t>
  </si>
  <si>
    <t>"Veuillez vérifier si la serrure est à proximité et assurez-vous qu'elle fonctionne correctement"</t>
  </si>
  <si>
    <t>"Bitte überprüfen Sie, ob sich das Schloss in der Nähe befindet und ordnungsgemäß funktioniert"</t>
  </si>
  <si>
    <t>"Compruebe si la cerradura está cerca y asegúrese de que funciona correctamente."</t>
  </si>
  <si>
    <t>"Controllare se la serratura è vicina e accertarsi che funzioni correttamente"</t>
  </si>
  <si>
    <t>"Controleer of het slot in de buurt is en zorg ervoor dat het goed werkt"</t>
  </si>
  <si>
    <t>"Your lock is not nearby so this page is in read only mode"</t>
  </si>
  <si>
    <t>"Votre serrure n'est pas à proximité donc cette page est en mode lecture seule"</t>
  </si>
  <si>
    <t>"Ihr Schloss befindet sich nicht in der Nähe, daher ist diese Seite schreibgeschützt"</t>
  </si>
  <si>
    <t>"La cerradura no está cerca, por lo que esta página se encuentra en el modo de solo lectura."</t>
  </si>
  <si>
    <t>"La serratura non è vicino, per cui questa pagina è in modalità di sola lettura"</t>
  </si>
  <si>
    <t>"Het slot is niet in de buurt dus deze pagina staat in modus alleen-lezen"</t>
  </si>
  <si>
    <t>"Click on it to unlock or lock the door"</t>
  </si>
  <si>
    <t>"Cliquez dessus pour déverrouiller ou verrouiller la porte"</t>
  </si>
  <si>
    <t>"Klicken Sie darauf, um die Tür zu entriegeln oder zu verriegeln"</t>
  </si>
  <si>
    <t>"Haga clic en ella para desbloquear o bloquear la puerta."</t>
  </si>
  <si>
    <t>"Fare clic per sbloccare o bloccare la porta"</t>
  </si>
  <si>
    <t>"Klik hierop om de deur te ontgrendelen of vergrendelen"</t>
  </si>
  <si>
    <t>"Swipe it to the left to get more options"</t>
  </si>
  <si>
    <t>"Faites-la glisser vers la gauche pour obtenir plus d'options"</t>
  </si>
  <si>
    <t>"Wischen Sie nach links, um mehr Optionen zu erhalten"</t>
  </si>
  <si>
    <t>"Pásela hacia la izquierda para obtener más opciones."</t>
  </si>
  <si>
    <t>"Scorrere a sinistra per vedere altre opzioni"</t>
  </si>
  <si>
    <t>"Veeg naar links om meer opties weer te geven"</t>
  </si>
  <si>
    <t>"Are you sure you want to skip backing up and sign out immediately?"</t>
  </si>
  <si>
    <t>"Êtes-vous sûr de vouloir ignorer la sauvegarde et vous déconnecter immédiatement ?"</t>
  </si>
  <si>
    <t>"Möchten Sie die Sicherung wirklich überspringen und sich sofort abmelden?"</t>
  </si>
  <si>
    <t>"¿Está seguro de que desea omitir la copia de seguridad y cerrar la sesión inmediatamente?"</t>
  </si>
  <si>
    <t>"Saltare il backup e uscire immediatamente?"</t>
  </si>
  <si>
    <t>"Weet u zeker dat u de back-up wilt overslaan en dat u zich direct wilt afmelden?"</t>
  </si>
  <si>
    <t>"The lock has no more space to add a phone client"</t>
  </si>
  <si>
    <t>"La serrure n'a plus d'espace pour ajouter un client de téléphone"</t>
  </si>
  <si>
    <t>"Das Schloss verfügt über keinen Platz zum Hinzufügen eines weiteren Telefon-Clients"</t>
  </si>
  <si>
    <t>"La cerradura no tiene más espacio para agregar un cliente de tipo Teléfono."</t>
  </si>
  <si>
    <t>"La serratura non ha altro spazio per aggiungere un telefono client"</t>
  </si>
  <si>
    <t>"Het slot heeft onvoldoende ruimte voor het toevoegen van een telefoonclient"</t>
  </si>
  <si>
    <t>"%@ has a mechanical unlocking event"</t>
  </si>
  <si>
    <t>"%@ a un événement de déverrouillage mécanique"</t>
  </si>
  <si>
    <t>"%@ weist ein Ereignis mit mechanischer Entriegelung auf"</t>
  </si>
  <si>
    <t>"%@ tiene un evento de bloqueo mecánico."</t>
  </si>
  <si>
    <t>"Si è verificato un evento di sblocco meccanico su %@"</t>
  </si>
  <si>
    <t>"%@ heeft een mechanische ontgrendelingsgebeurtenis"</t>
  </si>
  <si>
    <t>"Prepare adding lock"</t>
  </si>
  <si>
    <t>"Se préparer à ajouter une serrure"</t>
  </si>
  <si>
    <t>"Hinzufügen von Schloss vorbereiten"</t>
  </si>
  <si>
    <t>"Preparar la adición de cerradura"</t>
  </si>
  <si>
    <t>"Prepara aggiunta serratura"</t>
  </si>
  <si>
    <t>"Toevoegen slot voorbereiden"</t>
  </si>
  <si>
    <t>"The lock is connected to the Internet, and the gateway is under operation; please wait for a moment."</t>
  </si>
  <si>
    <t>"La serrure est connectée à Internet et la passerelle est en fonctionnement ; veuillez patienter un moment."</t>
  </si>
  <si>
    <t>"Das Schloss ist mit dem Internet verbunden, und das Gateway ist ausgelastet; bitte warten Sie einen Moment."</t>
  </si>
  <si>
    <t>"La cerradura está conectada a Internet y la puerta de enlace se encuentra en funcionamiento; espere un momento."</t>
  </si>
  <si>
    <t>"La serratura è connessa a internet e il gateway è in funzione; attendere un momento."</t>
  </si>
  <si>
    <t>"Het slot is met internet verbonden, en de gateway is actief; wacht eventjes."</t>
  </si>
  <si>
    <t>"The lock is communicating with the gateway"</t>
  </si>
  <si>
    <t>"La serrure communique avec la passerelle"</t>
  </si>
  <si>
    <t>"Das Schloss kommuniziert mit dem Gateway"</t>
  </si>
  <si>
    <t>"La cerradura se está comunicando con la puerta de enlace."</t>
  </si>
  <si>
    <t>"La serratura è in comunicazione con il gateway"</t>
  </si>
  <si>
    <t>"Het slot communiceert met de gateway"</t>
  </si>
  <si>
    <t>"Please press gateway's setup button. The lock will try to connect your Wi-Fi AP..."</t>
  </si>
  <si>
    <t>"Veuillez appuyer sur le bouton de configuration de la passerelle. La serrure va essayer de se connecter à votre PA Wi-Fi..."</t>
  </si>
  <si>
    <t>"Bitte drücken Sie die Konfigurationstaste des Gateways. Das Schloss versucht, eine Verbindung zu Ihrem WLAN-Zugangspunkt herzustellen ..."</t>
  </si>
  <si>
    <t>"Presione el botón de configuración de la puerta de enlace. La cerradura intentará conectarse a su PA Wi-Fi..."</t>
  </si>
  <si>
    <t>"Premere il pulsante di configurazione del gateway. La serratura tenterà di connettersi all'AP del Wi-Fi..."</t>
  </si>
  <si>
    <t>"Druk op de instelknop van de gateway. Het slot zal proberen om verbinding te maken met uw Wi-Fi AP..."</t>
  </si>
  <si>
    <t>"Sync Wi-Fi parameters..."</t>
  </si>
  <si>
    <t>"Synchro paramètres Wi-Fi..."</t>
  </si>
  <si>
    <t>"WLAN-Parameter werden synchronisiert ..."</t>
  </si>
  <si>
    <t>"Sincronizar parámetros Wi-Fi..."</t>
  </si>
  <si>
    <t>"Sincronizzazione parametri Wi-Fi..."</t>
  </si>
  <si>
    <t>"Wi-Fi-parameters synchroniseren..."</t>
  </si>
  <si>
    <t>"Are you sure to delete the lock %@ from gateway %@?"</t>
  </si>
  <si>
    <t>"Êtes-vous sûr de vouloir supprimer la serrure %@ de la passerelle %@ ?"</t>
  </si>
  <si>
    <t>"Möchten Sie Schloss %@ von Gateway %@ wirklich löschen?"</t>
  </si>
  <si>
    <t>"¿Está seguro de que desea eliminar la cerradura %@ de la puerta de enlace %@?"</t>
  </si>
  <si>
    <t>"Eliminare la serratura %@ dal gateway %@?"</t>
  </si>
  <si>
    <t>"Weet u zeker dat u slot %@ uit gateway %@ wilt verwijderen?"</t>
  </si>
  <si>
    <t>"Are you sure you want to leave without saving changes?"</t>
  </si>
  <si>
    <t>"Êtes-vous sûr de vouloir quitter sans enregistrer les modifications ?"</t>
  </si>
  <si>
    <t>"Möchten Sie den Vorgang wirklich beenden, ohne Änderungen zu speichern?"</t>
  </si>
  <si>
    <t>"¿Está seguro de que desea salir sin guardar los cambios?"</t>
  </si>
  <si>
    <t>"Uscire senza salvare le modifiche?"</t>
  </si>
  <si>
    <t>"Weet u zeker dat u wilt afsluiten zonder de wijzigingen op te slaan?"</t>
  </si>
  <si>
    <t>"Generating new access key"</t>
  </si>
  <si>
    <t>"Génération de la nouvelle clé d'accès"</t>
  </si>
  <si>
    <t>"Neuer Zugangsschlüssel wird erstellt"</t>
  </si>
  <si>
    <t>"Generazione di una nuova Access Key"</t>
  </si>
  <si>
    <t>"Nieuwe toegangssleutel wordt gegenereerd"</t>
  </si>
  <si>
    <t>"Cancelling access key"</t>
  </si>
  <si>
    <t>"Annulation de la clé d'accès"</t>
  </si>
  <si>
    <t>"Zugangsschlüssel wird storniert"</t>
  </si>
  <si>
    <t>"Annullamento Access Key"</t>
  </si>
  <si>
    <t>"Toegangssleutel wordt geannuleerd"</t>
  </si>
  <si>
    <t>"New access key"</t>
  </si>
  <si>
    <t>"Nouvelle clé d'accès"</t>
  </si>
  <si>
    <t>"Neuer Zugangsschlüssel"</t>
  </si>
  <si>
    <t>"Nueva clave de acceso"</t>
  </si>
  <si>
    <t>"Nuova Access Key"</t>
  </si>
  <si>
    <t>"Nieuwe toegangssleutel "</t>
  </si>
  <si>
    <t>"Your access key is now cancelled"</t>
  </si>
  <si>
    <t>"Votre clé d'accès est à présent annulée"</t>
  </si>
  <si>
    <t>"Ihr Zugangsschlüssel ist jetzt storniert"</t>
  </si>
  <si>
    <t>"La clave de acceso está ahora cancelada."</t>
  </si>
  <si>
    <t>"Access key annullata"</t>
  </si>
  <si>
    <t>"Uw toegangssleutel is nu geannuleerd"</t>
  </si>
  <si>
    <t>"Acquiring gateway info..."</t>
  </si>
  <si>
    <t>"Acquisition des informations de la passerelle..."</t>
  </si>
  <si>
    <t>"Gateway-Informationen werden bezogen ..."</t>
  </si>
  <si>
    <t>"Adquiriendo información de puerta de enlace..."</t>
  </si>
  <si>
    <t>"Acquisizione informazioni sul gateway..."</t>
  </si>
  <si>
    <t>"Gateway-informatie ophalen..."</t>
  </si>
  <si>
    <t>"This account has sent too many requests, please try again later."</t>
  </si>
  <si>
    <t>"Ce compte a envoyé trop de requêtes, veuillez réessayer ultérieurement."</t>
  </si>
  <si>
    <t>"Dieses Konto hat zu viele Anfragen gesendet, bitte versuchen Sie es später erneut."</t>
  </si>
  <si>
    <t>"Esta cuenta ha enviado demasiadas solicitudes. Inténtelo de nuevo más tarde."</t>
  </si>
  <si>
    <t>"Questo account ha inviato troppe richieste, ritentare più tardi."</t>
  </si>
  <si>
    <t>"Deze account heeft teveel verzoeken verzonden, probeer het later opnieuw."</t>
  </si>
  <si>
    <t>"The server is currently busy, please try again later."</t>
  </si>
  <si>
    <t>"Le serveur est actuellement occupé, veuillez réessayer ultérieurement"</t>
  </si>
  <si>
    <t>"Der Server ist derzeit ausgelastet, bitte versuchen Sie es später erneut."</t>
  </si>
  <si>
    <t>"En este momento, el servidor está ocupado. Inténtelo de nuevo más tarde."</t>
  </si>
  <si>
    <t>"Il server è al momento occupato, ritentare più tardi"</t>
  </si>
  <si>
    <t>"De server is bezet, probeer het later opnieuw."</t>
  </si>
  <si>
    <t>"Unlocking %@"</t>
  </si>
  <si>
    <t>"Remote unlocking %@..."</t>
  </si>
  <si>
    <t>"Déverrouillage à distance de %@..."</t>
  </si>
  <si>
    <t>"Remote-Entriegelung von %@ erfolgt ..."</t>
  </si>
  <si>
    <t>"Desbloqueo remoto de %@..."</t>
  </si>
  <si>
    <t>"Sblocco Remoto %@"</t>
  </si>
  <si>
    <t>"%@ op afstand ontgrendelen "</t>
  </si>
  <si>
    <t>"Remote locking %@..."</t>
  </si>
  <si>
    <t>"Verrouillage à distance de %@..."</t>
  </si>
  <si>
    <t>"Remote-Verriegelung von %@ erfolgt ..."</t>
  </si>
  <si>
    <t>"Bloqueo remoto de %@..."</t>
  </si>
  <si>
    <t>"Blocco Remoto %@"</t>
  </si>
  <si>
    <t>"%@ op afstand vergrendelen"</t>
  </si>
  <si>
    <t>"%@ is successfully unlocked"</t>
  </si>
  <si>
    <t>"%@ est déverrouillée avec succès"</t>
  </si>
  <si>
    <t>"%@ erfolgreich entriegelt"</t>
  </si>
  <si>
    <t>"%@ se ha desbloqueado correctamente"</t>
  </si>
  <si>
    <t>"%@ sbloccato correttamente"</t>
  </si>
  <si>
    <t>"%@ is ontgrendeld"</t>
  </si>
  <si>
    <t>"%@ is successfully locked"</t>
  </si>
  <si>
    <t>"%@ est verrouillée avec succès"</t>
  </si>
  <si>
    <t>"%@ erfolgreich verriegelt"</t>
  </si>
  <si>
    <t>"%@ se ha bloqueado correctamente"</t>
  </si>
  <si>
    <t>"%@ bloccato correttamente"</t>
  </si>
  <si>
    <t>"%@ is vergrendeld"</t>
  </si>
  <si>
    <t>"Locking %@"</t>
  </si>
  <si>
    <t>"Please make the lock enter the setup mode"</t>
  </si>
  <si>
    <t>"Veuillez faire entrer la serrure en mode configuration"</t>
  </si>
  <si>
    <t>"Bitte versetzen Sie das Schloss in den Konfigurationsmodus"</t>
  </si>
  <si>
    <t>"Haga que la cerradura entre en el modo de configuración."</t>
  </si>
  <si>
    <t>"Accertarsi che la serratura entri in modalità di configurazione"</t>
  </si>
  <si>
    <t>"Laat het slot naar de instelmodus gaan"</t>
  </si>
  <si>
    <t>"This action cannot be undone, do you really want to delete the lock?"</t>
  </si>
  <si>
    <t>"Cette action ne peut pas être annulée, souhaitez-vous vraiment supprimer la serrure ?"</t>
  </si>
  <si>
    <t>"Diese Aktion kann nicht rückgängig gemacht werden. Möchten Sie das Schloss wirklich löschen?"</t>
  </si>
  <si>
    <t>"Esta acción no se puede deshacer. ¿Realmente desea eliminar la cerradura?"</t>
  </si>
  <si>
    <t>"Questa azione non può essere annullata, eliminare la serratura?"</t>
  </si>
  <si>
    <t>"Deze actie kan niet ongedaan worden gemaakt, wilt u het slot echt verwijderen?"</t>
  </si>
  <si>
    <t>"Please setup the lock's location before leaving"</t>
  </si>
  <si>
    <t>"Veuillez configurer l'emplacement de la serrure avant de quitter"</t>
  </si>
  <si>
    <t>"Bitte konfigurieren Sie vor dem Verlassen den Standort des Schlosses"</t>
  </si>
  <si>
    <t>"Configure la ubicación de la cerradura antes de salir."</t>
  </si>
  <si>
    <t>"Impostare la posizione della serratura prima di uscire"</t>
  </si>
  <si>
    <t>"Stel de locatie van het slot in voordat u vertrekt"</t>
  </si>
  <si>
    <t>"Updating data..."</t>
  </si>
  <si>
    <t>"Mise à jour des données..."</t>
  </si>
  <si>
    <t>"Daten werden aktualisiert ..."</t>
  </si>
  <si>
    <r>
      <t>"</t>
    </r>
    <r>
      <rPr>
        <sz val="11"/>
        <color indexed="8"/>
        <rFont val="Times New Roman"/>
        <family val="1"/>
      </rPr>
      <t>Actualizando datos…</t>
    </r>
    <r>
      <rPr>
        <sz val="12"/>
        <color indexed="8"/>
        <rFont val="Calibri"/>
        <family val="2"/>
      </rPr>
      <t>"</t>
    </r>
  </si>
  <si>
    <t>"Aggiornamento dati..."</t>
  </si>
  <si>
    <t>"Gegevens worden bijgewerkt..."</t>
  </si>
  <si>
    <t>"Please wait..."</t>
  </si>
  <si>
    <t>"Veuillez patienter..."</t>
  </si>
  <si>
    <t>"Bitte warten ..."</t>
  </si>
  <si>
    <t>"Espere..."</t>
  </si>
  <si>
    <t>"Attendere..."</t>
  </si>
  <si>
    <t>"Een ogenblik geduld..."</t>
  </si>
  <si>
    <t>"Please try again later"</t>
  </si>
  <si>
    <t>"Veuillez réessayer ultérieurement"</t>
  </si>
  <si>
    <t>"Bitte versuchen Sie es später erneut"</t>
  </si>
  <si>
    <t>"Inténtelo de nuevo en otro momento."</t>
  </si>
  <si>
    <t>"Ritentare più tardi"</t>
  </si>
  <si>
    <t>"Probeer het later opnieuw"</t>
  </si>
  <si>
    <t>"Your request has been sent"</t>
  </si>
  <si>
    <t>"Votre demande a été envoyée"</t>
  </si>
  <si>
    <t>"Ihre Anfrage wurde gesendet"</t>
  </si>
  <si>
    <t>"La solicitud se ha enviado."</t>
  </si>
  <si>
    <t>"Richiesta inviata"</t>
  </si>
  <si>
    <t>"Uw verzoek is verzonden"</t>
  </si>
  <si>
    <t>"The client will be added to the lock through Internet, or you can synchronize with the lock to add the client immediately"</t>
  </si>
  <si>
    <t>"Le client va être ajouté à la serrure via Internet, vous pouvez également synchroniser avec la serrure pour ajouter immédiatement le client"</t>
  </si>
  <si>
    <t>"Der Client wird dem Schloss über das Internet hinzugefügt, oder Sie können mit dem Schloss synchronisieren, um den Client sofort hinzuzufügen"</t>
  </si>
  <si>
    <t>"El cliente se agregará a la cerradura a través de Internet; también puede sincronizar con la cerradura para agregar el cliente inmediatamente."</t>
  </si>
  <si>
    <t>"Il client sarà aggiunto alla serratura via internet, oppure è possibile sincronizzare la serratura per aggiungere immediatamente il client"</t>
  </si>
  <si>
    <t>"De klant wordt aan het slot toegevoegd via internet, of u kunt synchroniseren met het slot om de klant direct toe te voegen."</t>
  </si>
  <si>
    <t>"Lock DIN:"</t>
  </si>
  <si>
    <t>"Serrure DIN :"</t>
  </si>
  <si>
    <t>"Schloss-DIN:"</t>
  </si>
  <si>
    <t>"DIN de cerradura:"</t>
  </si>
  <si>
    <t>"DIN serratura:"</t>
  </si>
  <si>
    <t>"DIN slot:"</t>
  </si>
  <si>
    <t>"Lock Name:"</t>
  </si>
  <si>
    <t>"Nom de la serrure :"</t>
  </si>
  <si>
    <t>"Schlossname:"</t>
  </si>
  <si>
    <t>"Nombre de cerradura:"</t>
  </si>
  <si>
    <t>"Nome serratura:"</t>
  </si>
  <si>
    <t>"Naam slot:"</t>
  </si>
  <si>
    <t>"Please enter the DIN of the lock"</t>
  </si>
  <si>
    <t>"Veuillez saisir le DIN de la serrure"</t>
  </si>
  <si>
    <t>"Bitte geben Sie die DIN des Schlosses ein"</t>
  </si>
  <si>
    <t>"Escriba el DIN de la cerradura."</t>
  </si>
  <si>
    <t>"Inserire il DIN della serratura"</t>
  </si>
  <si>
    <t>"Voer de DIN van het slot in"</t>
  </si>
  <si>
    <t>"Please enter the validation code"</t>
  </si>
  <si>
    <t>"Bitte geben Sie den Bestätigungscode ein"</t>
  </si>
  <si>
    <t>"Inserte el código de validación."</t>
  </si>
  <si>
    <t>"Inserire il codice di convalida"</t>
  </si>
  <si>
    <t>"Voer de validatiecode in"</t>
  </si>
  <si>
    <t>"Please enter a name"</t>
  </si>
  <si>
    <t>"Veuillez saisir un nom"</t>
  </si>
  <si>
    <t>"Bitte geben Sie einen Namen ein"</t>
  </si>
  <si>
    <t>"Escriba un nombre."</t>
  </si>
  <si>
    <t>"Inserire un nome"</t>
  </si>
  <si>
    <t>"Voer een naam in"</t>
  </si>
  <si>
    <t>"Please enter a lock name"</t>
  </si>
  <si>
    <t>"Veuillez saisir un nom de serrure"</t>
  </si>
  <si>
    <t>"Bitte geben Sie einen Schlossnamen ein"</t>
  </si>
  <si>
    <t>"Escriba un nombre de cerradura."</t>
  </si>
  <si>
    <t>"Inserire un nome per la serratura"</t>
  </si>
  <si>
    <t>"Voer een slotnaam in"</t>
  </si>
  <si>
    <t>"Please enter an email address"</t>
  </si>
  <si>
    <t>"Veuillez saisir une adresse e-mail"</t>
  </si>
  <si>
    <t>"Bitte geben Sie eine E-Mail-Adresse ein"</t>
  </si>
  <si>
    <t>"Escriba una dirección de correo electrónico."</t>
  </si>
  <si>
    <t>"Inserire un indirizzo email"</t>
  </si>
  <si>
    <t>"Voer een e-mailadres in"</t>
  </si>
  <si>
    <t>"Please enter an SSID"</t>
  </si>
  <si>
    <t>"Veuillez saisir un SSID"</t>
  </si>
  <si>
    <t>"Bitte geben Sie eine SSID ein"</t>
  </si>
  <si>
    <t>"Escriba un SSID."</t>
  </si>
  <si>
    <t>"Inserire un SSID"</t>
  </si>
  <si>
    <t>"Voer een SSID in"</t>
  </si>
  <si>
    <t>"The email format is not correct"</t>
  </si>
  <si>
    <t>"Le format de l'e-mail n'est pas correct"</t>
  </si>
  <si>
    <t>"Das E-Mail-Format ist ungültig"</t>
  </si>
  <si>
    <t>"El formato del correo electrónico no es correcto."</t>
  </si>
  <si>
    <t>"Formato email non corretto"</t>
  </si>
  <si>
    <t>"Het e-mailformaat is niet correct"</t>
  </si>
  <si>
    <t>"The name is too long, please make a shorter one."</t>
  </si>
  <si>
    <t>"Le nom est trop long, veuillez en définir un plus court."</t>
  </si>
  <si>
    <t>"Der Name ist zu lang, bitte verkürzen Sie ihn."</t>
  </si>
  <si>
    <t>"El nombre es demasiado largo. Acórtelo."</t>
  </si>
  <si>
    <t>"Il nome è troppo lungo, inserirne uno più breve"</t>
  </si>
  <si>
    <t>"De naam is te lang, maak het korter."</t>
  </si>
  <si>
    <t>"The message is too long, please make a shorter one."</t>
  </si>
  <si>
    <t>"Le message est trop long, veuillez en faire un plus court."</t>
  </si>
  <si>
    <t>"Die Mitteilung ist zu lang, bitte verkürzen Sie sie."</t>
  </si>
  <si>
    <t>"El mensaje es demasiado largo. Acórtelo."</t>
  </si>
  <si>
    <t>"Il messaggio è troppo lungo, inserirne uno più breve"</t>
  </si>
  <si>
    <t>"Het bericht is te lang, maak het korter."</t>
  </si>
  <si>
    <t>"The SSID is too long, please make a shorter one."</t>
  </si>
  <si>
    <t>"Le SSID est trop long, veuillez en définir un plus court."</t>
  </si>
  <si>
    <t>"Die SSID ist zu lang, bitte verkürzen Sie sie."</t>
  </si>
  <si>
    <t>"El SSID es demasiado largo. Acórtelo."</t>
  </si>
  <si>
    <t>"L'SSID è troppo lungo, inserirne uno più breve"</t>
  </si>
  <si>
    <t>"De SSID is te lang, maak het korter."</t>
  </si>
  <si>
    <t>"The password is too long, please make a shorter one."</t>
  </si>
  <si>
    <t>"Le mot de passe est trop long, veuillez en définir un plus court."</t>
  </si>
  <si>
    <t>"Das Kennwort ist zu lang, bitte verkürzen Sie es."</t>
  </si>
  <si>
    <t>"La contraseña es demasiado larga. Acórtela."</t>
  </si>
  <si>
    <t>"La password è troppo lunga, inserirne uno più breve"</t>
  </si>
  <si>
    <t>"Het wachtwoord is te lang, maak het korter."</t>
  </si>
  <si>
    <t>"This email belongs to you, please try another one."</t>
  </si>
  <si>
    <t>"Cet e-mail vous appartient, veuillez en essayer un autre."</t>
  </si>
  <si>
    <t>"Diese E-Mail-Adresse gehört Ihnen, bitte versuchen Sie es mit einer anderen."</t>
  </si>
  <si>
    <t>"El correo electrónico le pertenece a usted. Pruebe otro."</t>
  </si>
  <si>
    <t>"Questa email ti appartiene, tentare con un'altra"</t>
  </si>
  <si>
    <t>"Dit e-mailadres is van u, probeer een ander."</t>
  </si>
  <si>
    <t>"No more locks for this client"</t>
  </si>
  <si>
    <t>"Plus aucune serrure pour ce client"</t>
  </si>
  <si>
    <t>"Keine weiteren Schlösser für diesen Client"</t>
  </si>
  <si>
    <t>"No hay más cerraduras para este cliente"</t>
  </si>
  <si>
    <t>"Nessun'altra serratura per questo client"</t>
  </si>
  <si>
    <t>"Geen sloten meer voor deze klant"</t>
  </si>
  <si>
    <t>"This lock is not synchronized for a long time, please synchronize first."</t>
  </si>
  <si>
    <t>"Cette serrure n'a pas été synchronisée depuis longtemps, veuillez d'abord la synchroniser."</t>
  </si>
  <si>
    <t>"Dieses Schloss wurde lange nicht mehr synchronisiert, bitte synchronisieren Sie zunächst."</t>
  </si>
  <si>
    <t>"Esta cerradura hace mucho tiempo que no se sincroniza. Realice primero la sincronización."</t>
  </si>
  <si>
    <t>"Questa serratura non è sincronizzata da molto tempo, per prima cosa sincronizzarla."</t>
  </si>
  <si>
    <t>"Dit slot is gedurende lange tijd niet gesynchroniseerd, synchroniseer eerst."</t>
  </si>
  <si>
    <t>"This lock is not synchronized to the cloud yet, please enable your network connection."</t>
  </si>
  <si>
    <t>"Cette serrure n'est pas encore synchronisée avec le Cloud, veuillez activer votre connexion réseau."</t>
  </si>
  <si>
    <t>"Dieses Schloss ist noch nicht mit der Cloud synchronisiert, bitte aktivieren Sie Ihre Netzwerkverbindung."</t>
  </si>
  <si>
    <t>"Esta cerradura todavía no se ha sincronizado con la nube. Habilite la conexión de la red."</t>
  </si>
  <si>
    <t>"Questo blocco non è stato ancora sincronizzato sul cloud, attivare la connessione di rete."</t>
  </si>
  <si>
    <t>"Dit slot is nog niet met de cloud gesynchroniseerd, schakel de netwerkverbinding in."</t>
  </si>
  <si>
    <t>"Are you sure you want to delete client \"%@\"?"</t>
  </si>
  <si>
    <t>"Êtes-vous sûr de vouloir supprimer le client \"%@\" ?"</t>
  </si>
  <si>
    <t>"Möchten Sie Client \"%@\" wirklich löschen?"</t>
  </si>
  <si>
    <t>"¿Está seguro de que desea eliminar el cliente \"%@\"?"</t>
  </si>
  <si>
    <t>"Eliminare il client \"%@\"?"</t>
  </si>
  <si>
    <t>"Weet u zeker dat u klant \"%@\" wilt verwijderen?"</t>
  </si>
  <si>
    <t>"Please check your network status"</t>
  </si>
  <si>
    <t>"Veuillez vérifier l'état de votre réseau"</t>
  </si>
  <si>
    <t>"Bitte überprüfen Sie Ihren Netzwerkstatus"</t>
  </si>
  <si>
    <t>"Compruebe el estado de la red."</t>
  </si>
  <si>
    <t>"Controllare lo stato di rete"</t>
  </si>
  <si>
    <t>"Controleer de netwerkstatus"</t>
  </si>
  <si>
    <t>"Pairing in progress, please wait..."</t>
  </si>
  <si>
    <t>"Appairage en cours, veuillez patienter..."</t>
  </si>
  <si>
    <t>"Koppelung erfolgt, bitte warten ..."</t>
  </si>
  <si>
    <t>"Asociación en curso. Espere..."</t>
  </si>
  <si>
    <t>"Abbinamento in corso, attendere..."</t>
  </si>
  <si>
    <t>"Bezig met koppelen, een ogenblik..."</t>
  </si>
  <si>
    <t>"The firmware is transferred to the lock and it will take a few minutes for the lock to update to the latest version. Please wait..."</t>
  </si>
  <si>
    <t>"Le firmware est transféré à la serrure et quelques minutes seront nécessaires pour que la serrure se mette à jour à la dernière version. Veuillez patienter..."</t>
  </si>
  <si>
    <t>"Die Firmware wird auf das Schloss übertragen. Es wird einige Minuten dauern, das Schloss auf die neueste Version zu aktualisieren. Bitte warten ..."</t>
  </si>
  <si>
    <t>"El firmware se ha transferido a la cerradura y esta tardará unos minutos en actualizarse a la versión más reciente. Espere..."</t>
  </si>
  <si>
    <t>"Il firmware è stato trasferito alla serratura e occorrono alcuni minuti per aggiornarla alla versione più recente. Attendere..."</t>
  </si>
  <si>
    <t>"De firmware is naar het slot overgebracht en het duurt een paar minuten voordat het slot is bijgewerkt naar de nieuwste versie. Een ogenblik geduld..."</t>
  </si>
  <si>
    <t>"The validation code has been sent to your email box."</t>
  </si>
  <si>
    <t>"Le code de validation a été envoyé à votre boîte aux lettres électronique."</t>
  </si>
  <si>
    <t>"Der Bestätigungscode wurde an Ihre E-Mail-Adresse geschickt."</t>
  </si>
  <si>
    <t>"El código de la validación se ha enviado a la bandeja de entrada del correo electrónico."</t>
  </si>
  <si>
    <t>"Il codice di convalida è stato inviato alla casella di posta elettronica."</t>
  </si>
  <si>
    <t>"Er is per e-mail een validatiecode naar u verzonden."</t>
  </si>
  <si>
    <t>"All data are synchronized"</t>
  </si>
  <si>
    <t>"Toutes les données sont synchronisées"</t>
  </si>
  <si>
    <t>"Alle Daten sind synchronisiert"</t>
  </si>
  <si>
    <t>"Todos los archivos se han sincronizado"</t>
  </si>
  <si>
    <t>"Tutti i dati sono sincronizzati"</t>
  </si>
  <si>
    <t>"Alle gegevens zijn gesynchroniseerd"</t>
  </si>
  <si>
    <t>"You can press the top-right button to add a lock, or get a key from your friends."</t>
  </si>
  <si>
    <t>"Vous pouvez appuyer sur le bouton en haut à droite pour ajouter une serrure ou obtenir une clé de la part de vos amis."</t>
  </si>
  <si>
    <t>"Sie können auf die Schaltfläche rechts oben tippen, um ein Schloss hinzuzufügen, oder einen Schlüssel von Ihren Freunden erhalten."</t>
  </si>
  <si>
    <t>"Puede presionar el botón superior derecho para agregar una cerradura u obtener una clave de sus amigos."</t>
  </si>
  <si>
    <t>"È possibile premere il pulsante in alto a destra per aggiungere una serratura, oppure ottenere una chiave dagli amici."</t>
  </si>
  <si>
    <t>"U kunt op de knop rechtsboven klikken om een slot toe te voegen, of een sleutel van uw vrienden verkrijgen."</t>
  </si>
  <si>
    <t>"You can add clients if you are an administrator of a lock."</t>
  </si>
  <si>
    <t>"Vous pouvez ajouter des clients si vous êtes un administrateur d'une serrure."</t>
  </si>
  <si>
    <t>"Sie können Clients hinzufügen, wenn Sie ein Administrator eines Schlosses sind."</t>
  </si>
  <si>
    <t>"Puede agregar clientes si es un administrador de una cerradura."</t>
  </si>
  <si>
    <t>"È possibile aggiungere client se si è l'amministratore di una serratura."</t>
  </si>
  <si>
    <t>"U kunt klanten toevoegen als u beheerder van een slot bent."</t>
  </si>
  <si>
    <t>"All important notifications will be put here"</t>
  </si>
  <si>
    <t>"Toutes les notifications importantes apparaîtront ici"</t>
  </si>
  <si>
    <t>"Alle wichtigen Benachrichtigungen erscheinen hier"</t>
  </si>
  <si>
    <t>"Todas las notificaciones importantes se pondrán aquí"</t>
  </si>
  <si>
    <t>"Tutte le notifiche importanti saranno inserite qui"</t>
  </si>
  <si>
    <t>"Alle belangrijke meldingen worden hier geplaatst."</t>
  </si>
  <si>
    <t>"This client is not registered yet"</t>
  </si>
  <si>
    <t>"Ce client n'est pas encore enregistré"</t>
  </si>
  <si>
    <t>"Dieser Client ist noch nicht registriert"</t>
  </si>
  <si>
    <t>"Este cliente todavía no está registrado"</t>
  </si>
  <si>
    <t>"Questo client non è stato ancora registrato"</t>
  </si>
  <si>
    <t>"Deze klant is nog niet geregistreerd."</t>
  </si>
  <si>
    <t>"Are you sure you want to clear all notifications?"</t>
  </si>
  <si>
    <t>"Êtes-vous sûr de vouloir effacer toutes les notifications ?"</t>
  </si>
  <si>
    <t>"Möchten Sie wirklich alle Benachrichtigungen entfernen?"</t>
  </si>
  <si>
    <t>"¿Está seguro de que desea borrar todas las notificaciones?"</t>
  </si>
  <si>
    <t>"Cancellare tutte le notifiche?"</t>
  </si>
  <si>
    <t>"Weet u zeker dat u alle meldingen wilt wissen?"</t>
  </si>
  <si>
    <t>"Are you sure you want to mark all notifications as read?"</t>
  </si>
  <si>
    <t>"Êtes-vous sûr de vouloir marquer toutes les notifications comme lues ?"</t>
  </si>
  <si>
    <t>"Möchten Sie wirklich alle Benachrichtigungen als gelesen kennzeichnen?"</t>
  </si>
  <si>
    <t>"¿Está seguro de que desea marcar todas las notificaciones como leídas?"</t>
  </si>
  <si>
    <t>"Contrassegnare tutte le notifiche come lette?"</t>
  </si>
  <si>
    <t>"Weet u zeker dat u alle meldingen als gelezen wilt markeren?"</t>
  </si>
  <si>
    <t>"This notification is expired"</t>
  </si>
  <si>
    <t>"Cette notification a expiré"</t>
  </si>
  <si>
    <t>"Diese Benachrichtigung ist abgelaufen"</t>
  </si>
  <si>
    <t>"Esta notificación está inspirada"</t>
  </si>
  <si>
    <t>"Questa notifica è scaduta"</t>
  </si>
  <si>
    <t>"Deze melding is verlopen"</t>
  </si>
  <si>
    <t>"Pairing is succeeded and all data are synchronized"</t>
  </si>
  <si>
    <t>"L'appairage est effectué avec succès et toutes les données sont synchronisées"</t>
  </si>
  <si>
    <t>"Koppelung erfolgreich, und alle Daten sind synchronisiert"</t>
  </si>
  <si>
    <t>"La asociación se realizó correctamente y todos los datos están sincronizados"</t>
  </si>
  <si>
    <t>"Abbinamento riuscito e tutti i dati sincronizzati"</t>
  </si>
  <si>
    <t>"Koppelen is geslaagd en alle gegevens zijn gesynchroniseerd"</t>
  </si>
  <si>
    <t>"New clients"</t>
  </si>
  <si>
    <t>"Nouveaux clients"</t>
  </si>
  <si>
    <t>"Neue Clients"</t>
  </si>
  <si>
    <t>"Nuevos clientes"</t>
  </si>
  <si>
    <t>"Nuovi client"</t>
  </si>
  <si>
    <t>"Nieuwe klanten"</t>
  </si>
  <si>
    <t>"Updated clients"</t>
  </si>
  <si>
    <t>"Clients mis à jour"</t>
  </si>
  <si>
    <t>"Aktualisierte Clients"</t>
  </si>
  <si>
    <t>"Clientes actualizados"</t>
  </si>
  <si>
    <t>"Client aggiornati"</t>
  </si>
  <si>
    <t>"Bijgewerkte klanten"</t>
  </si>
  <si>
    <t>"Please follow the instructions and try again."</t>
  </si>
  <si>
    <t>"Veuillez suivre les instructions et réessayer."</t>
  </si>
  <si>
    <t>"Bitte befolgen Sie die Anweisungen und versuchen Sie es erneut."</t>
  </si>
  <si>
    <t>"Siga las instrucciones e inténtelo de nuevo."</t>
  </si>
  <si>
    <t>"Attenersi alle istruzioni e ritentare."</t>
  </si>
  <si>
    <t>"Volg de instructies en probeer het opnieuw."</t>
  </si>
  <si>
    <t>"Setting up the lock to add client"</t>
  </si>
  <si>
    <t>"Configuration de la serrure pour ajouter un client"</t>
  </si>
  <si>
    <t>"Schloss wird eingerichtet, um Client hinzuzufügen"</t>
  </si>
  <si>
    <t>"Configuración de la cerradura para agregar cliente"</t>
  </si>
  <si>
    <t>"Impostare la serratura per aggiungere il client"</t>
  </si>
  <si>
    <t>"Het slot instellen om een klant toe te voegen"</t>
  </si>
  <si>
    <t>"Your account has been disabled because you have signed in on another phone."</t>
  </si>
  <si>
    <t>"Votre compte a été désactivé car vous vous êtes connecté sur un autre téléphone."</t>
  </si>
  <si>
    <t>"Ihr Konto wurde deaktiviert, weil Sie sich mit einem anderen Telefon angemeldet haben."</t>
  </si>
  <si>
    <t>"La cuenta se ha deshabilitado porque ha iniciado sesión en otro teléfono."</t>
  </si>
  <si>
    <t>"L'account è stato disattivato perché è stato eseguito l'accesso da un altro telefono."</t>
  </si>
  <si>
    <t>"Uw account is uitgeschakeld omdat u zich op een andere telefoon hebt aangemeld."</t>
  </si>
  <si>
    <t>"Your account has been disabled because you have re-registered on another phone."</t>
  </si>
  <si>
    <t>"Votre compte a été désactivé car vous vous êtes réinscrit sur un autre téléphone."</t>
  </si>
  <si>
    <t>"Ihr Konto wurde deaktiviert, weil Sie sich mit einem anderen Telefon erneut registriert haben."</t>
  </si>
  <si>
    <t>"La cuenta se ha deshabilitado porque se ha vuelto a registrar en otro teléfono."</t>
  </si>
  <si>
    <t>"L'account è stato disattivato perché è stato registrato di nuovo da un altro telefono."</t>
  </si>
  <si>
    <t>"Uw account is uitgeschakeld omdat u zich op een andere telefoon opnieuw hebt geregistreerd."</t>
  </si>
  <si>
    <t>"This client is already marked as deleting"</t>
  </si>
  <si>
    <t>"Ce client est déjà marqué pour suppression"</t>
  </si>
  <si>
    <t>"Dieser Client ist bereits zum Löschen gekennzeichnet"</t>
  </si>
  <si>
    <t>"Este cliente ya se ha marcado como eliminado"</t>
  </si>
  <si>
    <t>"Questo client è già contrassegnato come in eliminazione"</t>
  </si>
  <si>
    <t>"Deze klant is reeds als verwijderd gemarkeerd"</t>
  </si>
  <si>
    <t>"You have to synchronize with the lock to delete card or code clients."</t>
  </si>
  <si>
    <t>"Vous devez synchroniser avec la serrure pour supprimer des clients carte ou code."</t>
  </si>
  <si>
    <t>"Sie müssen mit dem Schloss synchronisieren, um Karten- oder Code-Clients zu löschen."</t>
  </si>
  <si>
    <t>"Tiene que realizar la sincronización con la cerradura para eliminar clientes de tipo Tarjeta o Código."</t>
  </si>
  <si>
    <t>"Occorre sincronizzare la serratura per eliminare la scheda o i client codice."</t>
  </si>
  <si>
    <t>"U moet met het slot synchroniseren om kaarten of codes van klanten te verwijderen."</t>
  </si>
  <si>
    <t>"Choose a client type"</t>
  </si>
  <si>
    <t>"Choisissez un type de client"</t>
  </si>
  <si>
    <t>"Wählen Sie einen Client-Typ"</t>
  </si>
  <si>
    <t>"Elegir un tipo de cliente"</t>
  </si>
  <si>
    <t>"Scegliere un tipo di client"</t>
  </si>
  <si>
    <t>"Kies een type klant"</t>
  </si>
  <si>
    <t>"The %@ length should be %d ~ %d"</t>
  </si>
  <si>
    <t>"La longueur de %@ doit être comprise entre %d et %d"</t>
  </si>
  <si>
    <r>
      <t>"</t>
    </r>
    <r>
      <rPr>
        <sz val="11"/>
        <color indexed="8"/>
        <rFont val="Times New Roman"/>
        <family val="1"/>
      </rPr>
      <t>Die %@-Länge muss %d – %d sein</t>
    </r>
    <r>
      <rPr>
        <sz val="12"/>
        <color indexed="8"/>
        <rFont val="Calibri"/>
        <family val="2"/>
      </rPr>
      <t>"</t>
    </r>
  </si>
  <si>
    <t>"La longitud de %@ debe estar comprendida entre %d y %d."</t>
  </si>
  <si>
    <t>"La lunghezza di %@ deve essere %d ~ %d"</t>
  </si>
  <si>
    <t>"De lengte %@ moet %d ~ %d zijn"</t>
  </si>
  <si>
    <t>"The code should only contains digit %d ~ %d"</t>
  </si>
  <si>
    <t>"Le code ne doit contenir que des chiffres %d ~ %d"</t>
  </si>
  <si>
    <r>
      <t>"</t>
    </r>
    <r>
      <rPr>
        <sz val="11"/>
        <color indexed="8"/>
        <rFont val="Times New Roman"/>
        <family val="1"/>
      </rPr>
      <t>Der Code darf nur die Zeichen %d – %d enthalten</t>
    </r>
    <r>
      <rPr>
        <sz val="12"/>
        <color indexed="8"/>
        <rFont val="Calibri"/>
        <family val="2"/>
      </rPr>
      <t>"</t>
    </r>
  </si>
  <si>
    <t>"El código solamente debe contener entre %d y %d dígitos."</t>
  </si>
  <si>
    <t>"Il codice deve contenere solo cifre %d ~ %d"</t>
  </si>
  <si>
    <t>"De code mag alleen cijfers %d ~ %d bevatten"</t>
  </si>
  <si>
    <t>"The two %@s are not match"</t>
  </si>
  <si>
    <t>"Les deux %@s ne correspondent pas"</t>
  </si>
  <si>
    <t>"Die zwei %@s stimmen nicht überein"</t>
  </si>
  <si>
    <t>"Los dos %@s no coinciden."</t>
  </si>
  <si>
    <t>"I due %@ non corrispondono"</t>
  </si>
  <si>
    <t>"De twee %@s komen niet overeen"</t>
  </si>
  <si>
    <t>"Please synchronize with the lock to complete the process"</t>
  </si>
  <si>
    <t>"Veuillez synchroniser avec la serrure pour finaliser le processus"</t>
  </si>
  <si>
    <t>"Bitte synchronisieren Sie mit dem Schloss, um den Vorgang abzuschließen"</t>
  </si>
  <si>
    <t>"Realice la sincronización con la cerradura para completar el proceso."</t>
  </si>
  <si>
    <t>"Sincronizzare la serratura per completare il processo"</t>
  </si>
  <si>
    <t>"Synchroniseer met het slot om het proces af te ronden "</t>
  </si>
  <si>
    <t>"This email belongs to an existing account. All data including lock permissions in your last phone will be cleared after validation. And you will NOT be able to restore data in other phones including this one. Are you sure you want to continue?"</t>
  </si>
  <si>
    <t>"Cet e-mail appartient à un compte existant. Toutes les données, y compris les autorisations des serrures dans votre dernier téléphone, seront effacées après validation. Et vous ne pourrez PAS restaurer les données dans d'autres téléphones, y compris celui-ci. Êtes-vous sûr de vouloir continuer ?"</t>
  </si>
  <si>
    <t>"Diese E-Mail-Adresse gehört zu einem bestehenden Konto. Alle Daten einschließlich Schlossberechtigungen werden nach der Bestätigung von Ihrem letzten Telefon gelöscht. Und Sie können die Daten NICHT auf anderen Telefonen oder auf diesem Gerät wiederherstellen. Möchten Sie wirklich fortfahren?"</t>
  </si>
  <si>
    <t>"Este correo electrónico pertenece a una cuenta existente. Todos los datos, incluidos los permisos de cerradura, del último teléfono se borrarán después de la validación. Además, NO podrá restaurar los datos en otros teléfonos, incluido este. ¿Está seguro de que desea continuar?"</t>
  </si>
  <si>
    <t>"Questa email appartiene a un account esistente. Tutti i dati compresi i permessi della serratura nel precedente telefono saranno eliminati dopo la convalida. E NON sarà possibile ripristinare i dati in altri telefoni compreso questo. Continuare?"</t>
  </si>
  <si>
    <t>"Dit e-mailadres behoort bij een bestaande account. Alle gegevens inclusief slotmachtigingen op uw laatste telefoon worden na validatie gewist. En u kunt gegevens NIET herstellen op andere telefoons, inclusief deze. Weet u zeker dat u wilt doorgaan?"</t>
  </si>
  <si>
    <t>"This email belongs to a password enabled account, please sign in with it."</t>
  </si>
  <si>
    <t>"Cet e-mail appartient à un compte activé par un mot de passe, veuillez vous connecter avec."</t>
  </si>
  <si>
    <t>"Diese E-Mail-Adresse gehört zu einem kennwortgeschützten Konto, bitte melden Sie sich damit an."</t>
  </si>
  <si>
    <t>"Este correo electrónico pertenece a una cuenta habilitada por contraseña. Inicie sesión con ella."</t>
  </si>
  <si>
    <t>"Questa email appartiene a un account con password abilitata, accedere con quell'account."</t>
  </si>
  <si>
    <t>"Dit e-mailadres behoort tot een account met wachtwoord, meld u daarmee aan."</t>
  </si>
  <si>
    <t>"The password of your account is not enabled, please enable it with the original phone or sign up again."</t>
  </si>
  <si>
    <t>"Le mot de passe de votre compte n'est pas activé, veuillez l'activer avec le téléphone initial ou vous inscrire à nouveau."</t>
  </si>
  <si>
    <t>"Das Kennwort Ihres Kontos ist nicht aktiviert, bitte aktivieren Sie es mit dem ursprünglichen Telefon oder registrieren Sie sich erneut."</t>
  </si>
  <si>
    <t>"La contraseña de la cuenta no está habilitada. Habilítela con el teléfono original o regístrese de nuevo."</t>
  </si>
  <si>
    <t>"La password dell'account non è abilitata, abilitarla con il telefono originale o registrarsi di nuovo."</t>
  </si>
  <si>
    <t>"Het wachtwoord van uw account is niet geactiveerd, activeer dit met de oorspronkelijke telefoon of registreer opnieuw."</t>
  </si>
  <si>
    <t>"The account does not exist"</t>
  </si>
  <si>
    <t>"Le compte n'existe pas"</t>
  </si>
  <si>
    <t>"Das Konto ist nicht vorhanden"</t>
  </si>
  <si>
    <t>"La cuenta no existe."</t>
  </si>
  <si>
    <t>"L'account non esiste"</t>
  </si>
  <si>
    <t>"Deze account bestaat niet"</t>
  </si>
  <si>
    <t>"Wrong password"</t>
  </si>
  <si>
    <t>"Mot de passe erroné"</t>
  </si>
  <si>
    <t>"Ungültiges Kennwort"</t>
  </si>
  <si>
    <t>"Contraseña incorrecta"</t>
  </si>
  <si>
    <t>"Password errata"</t>
  </si>
  <si>
    <t>"Wachtwoord onjuist"</t>
  </si>
  <si>
    <t>"The validation code is incorrect"</t>
  </si>
  <si>
    <t>"Le code de validation est incorrect"</t>
  </si>
  <si>
    <t>"Der Bestätigungscode ist ungültig"</t>
  </si>
  <si>
    <t>"El código de validación es incorrecto."</t>
  </si>
  <si>
    <t>"Codice di convalida non corretto"</t>
  </si>
  <si>
    <t>"De validatiecode is onjuist"</t>
  </si>
  <si>
    <t>"The validation code is expired"</t>
  </si>
  <si>
    <t>"Le code de validation a expiré"</t>
  </si>
  <si>
    <t>"Der Bestätigungscode ist abgelaufen"</t>
  </si>
  <si>
    <t>"El código de validación ha expirado."</t>
  </si>
  <si>
    <t>"Codice di convalida scaduto"</t>
  </si>
  <si>
    <t>"De validatiecode is verlopen"</t>
  </si>
  <si>
    <t>"The validation code does not exist"</t>
  </si>
  <si>
    <t>"Le code de validation n'existe pas"</t>
  </si>
  <si>
    <t>"Der Bestätigungscode ist nicht vorhanden"</t>
  </si>
  <si>
    <t>"El código de validación no existe."</t>
  </si>
  <si>
    <t>"Codice di convalida inesistente"</t>
  </si>
  <si>
    <t>"De validatiecode bestaat niet"</t>
  </si>
  <si>
    <t>"All data are uploaded to the cloud server"</t>
  </si>
  <si>
    <t>"Toutes les données sont téléchargées sur le serveur Cloud"</t>
  </si>
  <si>
    <t>"Alle Daten werden zum Cloud-Server hochgeladen"</t>
  </si>
  <si>
    <t>"Todos los datos se ha subido al servidor en la nube."</t>
  </si>
  <si>
    <t>"Tutti i dati sono stati caricati sul server cloud"</t>
  </si>
  <si>
    <t>"Alle gegevens worden ge-upload naar de cloudserver"</t>
  </si>
  <si>
    <t>"Are you sure you want to sign out?"</t>
  </si>
  <si>
    <t>"Êtes-vous sûr de vouloir vous déconnecter ?"</t>
  </si>
  <si>
    <t>"Möchten Sie sich wirklich abmelden?"</t>
  </si>
  <si>
    <t>"¿Está seguro de que desea cerrar la sesión?"</t>
  </si>
  <si>
    <t>"Uscire?"</t>
  </si>
  <si>
    <t>"Weet u zeker dat u zich wilt afmelden?"</t>
  </si>
  <si>
    <t>"Current Password"</t>
  </si>
  <si>
    <t>"Mot de passe actuel"</t>
  </si>
  <si>
    <t>"Aktuelles Kennwort"</t>
  </si>
  <si>
    <t>"Contraseña actual"</t>
  </si>
  <si>
    <t>"Password attuale"</t>
  </si>
  <si>
    <t>"Huidig wachtwoord"</t>
  </si>
  <si>
    <t>"Password (6 to 20 characters)"</t>
  </si>
  <si>
    <t>"Re-confirm Password"</t>
  </si>
  <si>
    <t>"Re-confirmer le mot de passe"</t>
  </si>
  <si>
    <t>"Kennwortbestätigung"</t>
  </si>
  <si>
    <t>"Volver a confirmar la contraseña"</t>
  </si>
  <si>
    <t>"Riconferma la password"</t>
  </si>
  <si>
    <t>"Wachtwoord opnieuw bevestigen"</t>
  </si>
  <si>
    <t>"%@ (length: %@)"</t>
  </si>
  <si>
    <t>"%@ (longueur : %@)"</t>
  </si>
  <si>
    <t>"%@ (Länge: %@)"</t>
  </si>
  <si>
    <t>"%@ (longitud: %@)"</t>
  </si>
  <si>
    <t>"%@ (lunghezza: %@)"</t>
  </si>
  <si>
    <t>"%@ (lengte: %@)"</t>
  </si>
  <si>
    <t>"Re-confirm %@"</t>
  </si>
  <si>
    <t>"Re-confirmer %@"</t>
  </si>
  <si>
    <t>"%@ erneut bestätigen"</t>
  </si>
  <si>
    <t>"Volver a confirmar la contraseña %@"</t>
  </si>
  <si>
    <t>"Riconferma %@"</t>
  </si>
  <si>
    <t>"%@ opnieuw bevestigen"</t>
  </si>
  <si>
    <t>"The new password is set successfully"</t>
  </si>
  <si>
    <t>"Le nouveau mot de passe est défini avec succès"</t>
  </si>
  <si>
    <t>"Das neue Kennwort wurde erfolgreich festgelegt"</t>
  </si>
  <si>
    <t>"La nueva contraseña se ha establecido correctamente. "</t>
  </si>
  <si>
    <t>"Nuova password impostata correttamente"</t>
  </si>
  <si>
    <t>"Het nieuwe wachtwoord is ingesteld"</t>
  </si>
  <si>
    <t>"Please set password first before enabling backup"</t>
  </si>
  <si>
    <t>"Veuillez d'abord définir le mot de passe avant d'activer la sauvegarde"</t>
  </si>
  <si>
    <t>"Bitte legen Sie das Kennwort fest, bevor Sie die Sicherung aktivieren"</t>
  </si>
  <si>
    <t>"Establezca la contraseña primero antes de habilitar la copia de seguridad."</t>
  </si>
  <si>
    <t>"Impostare la password prima di abilitare il backup"</t>
  </si>
  <si>
    <t>"Stel eerst het wachtwoord in voordat u back-up inschakelt"</t>
  </si>
  <si>
    <t>"The password will be sent to your email box in a few minutes"</t>
  </si>
  <si>
    <t>"Le mot de passe sera envoyé sur votre boîte aux lettres électronique dans quelques minutes"</t>
  </si>
  <si>
    <t>"Das Kennwort wird in wenigen Minuten an Ihre E-Mail-Adresse gesendet"</t>
  </si>
  <si>
    <t>"La contraseña se enviará a su bandeja de entrada de correo electrónico en unos minutos."</t>
  </si>
  <si>
    <t>"La password sarà inviata alla casella di posta elettronica tra pochi minuti"</t>
  </si>
  <si>
    <t>"Het wachtwoord wordt over een paar minuten naar uw e-mailpostvak gezonden"</t>
  </si>
  <si>
    <t>"The Gateway has already been setup, are you sure you want to setup again?"</t>
  </si>
  <si>
    <t>"La passerelle a déjà été configurée, êtes-vous sûr de vouloir la configurer à nouveau ?"</t>
  </si>
  <si>
    <t>"Das Gateway wurde bereits konfiguriert. Möchten Sie es wirklich erneut konfigurieren?"</t>
  </si>
  <si>
    <t>"La puerta de enlace ya se ha configurado. ¿Está seguro de que desea volver a realizar la configuración?"</t>
  </si>
  <si>
    <t>"Gateway già impostato, impostarlo di nuovo?"</t>
  </si>
  <si>
    <t>"De gateway is al ingesteld, weet u zeker dat u het nogmaals wilt instellen?"</t>
  </si>
  <si>
    <t>"Your current timezone is not supported"</t>
  </si>
  <si>
    <t>"Votre fuseau horaire actuel n'est pas pris en charge"</t>
  </si>
  <si>
    <t>"Ihre aktuelle Zeitzone wird nicht unterstützt"</t>
  </si>
  <si>
    <t>"La zona horaria actual no se admite."</t>
  </si>
  <si>
    <t>"Il fuso orario corrente non è supportato"</t>
  </si>
  <si>
    <t>"De huidige tijdzone wordt niet ondersteund"</t>
  </si>
  <si>
    <t>"The battery level is currently low, please replace the old batteries with new ones."</t>
  </si>
  <si>
    <t>"Le niveau des piles est actuellement faible, veuillez remplacer les piles usagées par des neuves."</t>
  </si>
  <si>
    <t>"Die Batterieleistung ist derzeit schwach, bitte ersetzen Sie die alten Batterien durch neue."</t>
  </si>
  <si>
    <t>"En este momento, el nivel de carga de las pilas es bajo. Cambie las pilas antiguas por otras nuevas."</t>
  </si>
  <si>
    <t>"Il livello della batteria è al momento basso, sostituire le vecchie batterie con delle nuove."</t>
  </si>
  <si>
    <t>"De batterijspanning is laag, vervang de oude batterijen door nieuwe."</t>
  </si>
  <si>
    <t>"%@ can't be added to this lock. %@"</t>
  </si>
  <si>
    <t>"%@ ne peut pas être ajouté à cette serrure. %@"</t>
  </si>
  <si>
    <t>"%@ kann zu diesem Schloss nicht hinzugefügt werden. %@"</t>
  </si>
  <si>
    <t>"%@ no se puede agregar a esta cerradura. %@"</t>
  </si>
  <si>
    <t>"%@ non può essere aggiunto a questa serratura. %@"</t>
  </si>
  <si>
    <t>"%@! kan niet aan dit slot worden toegevoegd. %@"</t>
  </si>
  <si>
    <t>"(Allowed digits: %d~%d, length: %d~%d)"</t>
  </si>
  <si>
    <t>"(Chiffres autorisés : %d~%d, longueur : %d~%d)"</t>
  </si>
  <si>
    <r>
      <t>"</t>
    </r>
    <r>
      <rPr>
        <sz val="11"/>
        <color indexed="8"/>
        <rFont val="Times New Roman"/>
        <family val="1"/>
      </rPr>
      <t>(Zulässige Zeichen: %d – %d, Länge: %d – %d)</t>
    </r>
    <r>
      <rPr>
        <sz val="12"/>
        <color indexed="8"/>
        <rFont val="Calibri"/>
        <family val="2"/>
      </rPr>
      <t>"</t>
    </r>
  </si>
  <si>
    <t>"(Dígitos permitidos: %d~%d; longitud: %d~%d)"</t>
  </si>
  <si>
    <t>"(Cifre consentite: %d~%d, lunghezza: %d~%d)"</t>
  </si>
  <si>
    <t>"(Toegestane cijfers: %d~%d, lengte: %d~%d)"</t>
  </si>
  <si>
    <t>"The client is re-registered on another phone and the access right is now obsolete."</t>
  </si>
  <si>
    <t>"Le client est ré-inscrit sur un autre téléphone et le droit d'accès est désormais obsolète."</t>
  </si>
  <si>
    <t>"Der Client wurde erneut auf einem anderen Telefon registriert, und die Zugangsrechte sind hinfällig."</t>
  </si>
  <si>
    <t>"El cliente se ha vuelto a registrar en otro teléfono y el derecho de acceso está ahora obsoleto."</t>
  </si>
  <si>
    <t>"Il client si è registrato di nuovo su un altro telefono e i diritti di accesso sono ora obsoleti."</t>
  </si>
  <si>
    <t>"De klant is opnieuw geregistreerd op een andere telefoon en het toegangsrecht is nu verouderd."</t>
  </si>
  <si>
    <t>"%@ (code=%d)"</t>
  </si>
  <si>
    <t>"%@ (Code = %d)"</t>
  </si>
  <si>
    <t>"%@ (código=%d)"</t>
  </si>
  <si>
    <t>"%@ (codice=%d)"</t>
  </si>
  <si>
    <t>"The \"%@\" settings of the lock is changed, please synchronize with the lock before adding more clients"</t>
  </si>
  <si>
    <t>"Les réglages \"%@\"  de la serrure sont modifiés, veuillez synchroniser avec la serrure avant d'ajouter d'autres clients"</t>
  </si>
  <si>
    <t>"Die \"%@\"-Einstellungen des Schlosses wurden geändert, bitte synchronisieren Sie mit dem Schloss, bevor Sie weitere Clients hinzufügen"</t>
  </si>
  <si>
    <t>"La configuración de \"%@\" de la cerradura ha cambiado. Realice la sincronización con la cerradura antes de agregar más clientes. "</t>
  </si>
  <si>
    <t>"Le impostazioni di \"%@\" della serratura sono cambiate, sincronizzare la serratura prima di aggiungere altri client"</t>
  </si>
  <si>
    <t>"De instellingen \"%@\" van het slot zijn gewijzigd, synchroniseer met het slot voordat u meer klanten toevoegt."</t>
  </si>
  <si>
    <t>"The \"%@\" feature of the lock is disabled, please enable it and synchronize with the lock before adding more clients."</t>
  </si>
  <si>
    <t>"La fonction \"%@\"  de la serrure est désactivée, veuillez l'activer et synchroniser avec la serrure avant d'ajouter d'autres clients"</t>
  </si>
  <si>
    <t>"Die \"%@\"-Funktion des Schlosses ist deaktiviert, bitte aktivieren Sie sie und synchronisieren Sie mit dem Schloss, bevor Sie weitere Clients hinzufügen."</t>
  </si>
  <si>
    <t>"La características de \"%@\" de la cerradura está deshabilitada. Habilítela y realice la sincronización con la cerradura antes de agregar más clientes. "</t>
  </si>
  <si>
    <t>"Le funzioni di \"%@\" della serratura sono disattivate, attivarle e sincronizzare la serratura prima di aggiungere altri client"</t>
  </si>
  <si>
    <t>"De functie \"%@\" van het slot is uitgeschakeld, schakel deze in en synchroniseer met het slot voordat u meer klanten toevoegt."</t>
  </si>
  <si>
    <t>"Once the %@ mode is changed, all the existing %@ are expired, are you sure to continue?"</t>
  </si>
  <si>
    <t>"Une fois le mode %@ modifié, tous les %@ existants expirent, êtes-vous sûr de vouloir continuer ?"</t>
  </si>
  <si>
    <t>"Sobald der %@-Modus geändert wird, laufen alle bestehenden %@ ab. Möchten Sie wirklich fortfahren?"</t>
  </si>
  <si>
    <t>"Una vez cambiado el modo de %@, todas las %@ existentes habrán expirado. ¿Está seguro de que desea continuar?"</t>
  </si>
  <si>
    <t>"Una volta modificata la modalità %@, tutti gli %@ esistenti scadranno, continuare?"</t>
  </si>
  <si>
    <t>"Nadat de modus %@ is veranderd, zijn alle bestaande %@ verlopen, weet u zeker dat u wilt doorgaan?"</t>
  </si>
  <si>
    <t>"Generating %@..."</t>
  </si>
  <si>
    <t>"Génération de %@..."</t>
  </si>
  <si>
    <t>"%@ wird generiert ..."</t>
  </si>
  <si>
    <t>"Generando %@..."</t>
  </si>
  <si>
    <t>"Generazione %@..."</t>
  </si>
  <si>
    <t>"Aanmaken van %@..."</t>
  </si>
  <si>
    <t>"Generated %@: %@"</t>
  </si>
  <si>
    <t>"%@ généré : %@"</t>
  </si>
  <si>
    <t>"%@ generiert: %@"</t>
  </si>
  <si>
    <t>"%@ generado: %@"</t>
  </si>
  <si>
    <t>"Generato %@... %@"</t>
  </si>
  <si>
    <t>"%@ aangemaakt:  %@"</t>
  </si>
  <si>
    <t>"The %@ is %@.\n\n%@"</t>
  </si>
  <si>
    <t>"Le %@ est %@.\n\n%@"</t>
  </si>
  <si>
    <t>"%@ ist %@.\n\n%@"</t>
  </si>
  <si>
    <t>"El %@ es %@.\n\n%@"</t>
  </si>
  <si>
    <t>"%@ è %@.\n\n%@"</t>
  </si>
  <si>
    <t>"De %@ is %@.\n\n%@"</t>
  </si>
  <si>
    <t>"You can't restore your data through cloud if you don't check off the backup function"</t>
  </si>
  <si>
    <t>"Vous ne pourrez pas restaurer vos données via le Cloud si vous ne cochez pas la fonction de sauvegarde"</t>
  </si>
  <si>
    <t>"Non è possibile ripristinare i dati tramite cloud se non si spunta dalla funzione backup"</t>
  </si>
  <si>
    <t>"If you don't check off password, this account can be signed up by anyone if he/she can access your email, and you can't use the backup function either."</t>
  </si>
  <si>
    <t>"Si vous ne cochez pas le mot de passe, ce compte pourra être enregistré par n'importe qui ayant accès à votre e-mail et vous ne pourrez également pas utiliser la fonction de sauvegarde."</t>
  </si>
  <si>
    <t>"Wenn Sie das Kennwort nicht aktivieren, kann dieses Konto von jedem registriert werden, der Ihre E-Mail-Adresse kennt, und Sie können die Sicherungsfunktion nicht verwenden."</t>
  </si>
  <si>
    <t>"Si no activa la contraseña, cualquier persona puede registrar esta cuenta si dicha persona puede acceder a su correo electrónico; además, tampoco puede utilizar la función de copia de seguridad."</t>
  </si>
  <si>
    <t>"Se non si spunta la password, sarà possibile accedere a questo account conoscendo l'email e non sarà possibile eseguire il backup."</t>
  </si>
  <si>
    <t>"Als u wachtwoord niet deselecteert, kan iedereen die toegang heeft tot uw e-mail zich bij deze account aanmelden, en u kunt ook de back-upfunctie niet gebruiken."</t>
  </si>
  <si>
    <t>"Welcome %@!"</t>
  </si>
  <si>
    <t>"Bienvenue %@ !"</t>
  </si>
  <si>
    <t>"Willkommen, %@!"</t>
  </si>
  <si>
    <t>"¡Bienvenido a %@!"</t>
  </si>
  <si>
    <t>"Benvenuto %@!"</t>
  </si>
  <si>
    <t>"Welkom %@!"</t>
  </si>
  <si>
    <t>"Welcome %@!\nAll of your data are restored from the cloud backup"</t>
  </si>
  <si>
    <t>"Bienvenue %@ !\nToutes vos données sont restaurées depuis la sauvegarde Cloud"</t>
  </si>
  <si>
    <t>"Willkommen, %@!\nAlle Ihre Daten werden aus der Cloud-Sicherung wiederhergestellt"</t>
  </si>
  <si>
    <t>"¡Bienvenido a %@!\nSe han restaurado todos los datos a partir de la copia de seguridad en la nube."</t>
  </si>
  <si>
    <t>"Benvenuto %@!\nTutti i tuoi dati sono stati ripristinati dal backup su cloud"</t>
  </si>
  <si>
    <t>"Welkom %@!\nAl uw gegevens zijn hersteld uit de cloud-back-up"</t>
  </si>
  <si>
    <t>"Welcome %@!\nAll of your data are restored from the local backup"</t>
  </si>
  <si>
    <t>"Bienvenue %@ !\nToutes vos données sont restaurées depuis la sauvegarde locale"</t>
  </si>
  <si>
    <t>"Willkommen, %@!\nAlle Ihre Daten werden aus der lokalen Sicherung wiederhergestellt"</t>
  </si>
  <si>
    <t>"¡Bienvenido a %@!\nSe han restaurado todos los datos a partir de la copia de seguridad local."</t>
  </si>
  <si>
    <t>"Benvenuto %@!\nTutti i tuoi dati sono stati ripristinati dal backup locale"</t>
  </si>
  <si>
    <t>"Welkom %@!\nAl uw gegevens zijn hersteld uit de lokale back-up"</t>
  </si>
  <si>
    <t>"Welcome %@!\nYour database is re-initialized because you have no cloud backup or local backup."</t>
  </si>
  <si>
    <t>"Bienvenue %@ !\nVotre base de données est réinitialisée car vous n'avez aucune sauvegarde Cloud ni aucune sauvegarde locale."</t>
  </si>
  <si>
    <t>"Willkommen, %@!\nIhre Datenbank wird neu initialisiert, weil Sie über keine Cloud-Sicherung oder lokale Sicherung verfügen."</t>
  </si>
  <si>
    <t>"¡Bienvenido %@!\nLa base de datos se ha reinicializado porque no tiene copia de seguridad en la nube o local."</t>
  </si>
  <si>
    <t>"Benvenuto %@!\nIl tuo database è stato reinizializzato perché non sono presenti backup su cloud o locali."</t>
  </si>
  <si>
    <t>"Welkom %@!\nUw database is opnieuw geïnitialiseerd omdat u geen cloud-back-up of lokale back-up hebt."</t>
  </si>
  <si>
    <t>"Please fill in all fields"</t>
  </si>
  <si>
    <t>"Veuillez remplir tous les champs"</t>
  </si>
  <si>
    <t>"Bitte füllen Sie alle Felder aus"</t>
  </si>
  <si>
    <t>"Rellene todos los campos."</t>
  </si>
  <si>
    <t>"Inserire tutti i campi"</t>
  </si>
  <si>
    <t>"Vul alle velden in"</t>
  </si>
  <si>
    <t>"second"</t>
  </si>
  <si>
    <t>"seconde"</t>
  </si>
  <si>
    <t>"Sekunde"</t>
  </si>
  <si>
    <t>"segundo"</t>
  </si>
  <si>
    <t>"Secondo"</t>
  </si>
  <si>
    <t>"Are you sure?"</t>
  </si>
  <si>
    <t>"Êtes-vous sûr ?"</t>
  </si>
  <si>
    <t>"Sind Sie sicher?"</t>
  </si>
  <si>
    <t>"¿Está seguro?"</t>
  </si>
  <si>
    <t>"Continuare?"</t>
  </si>
  <si>
    <t>"Weet u het zeker?"</t>
  </si>
  <si>
    <t>"Please select at least one day"</t>
  </si>
  <si>
    <t>"Veuillez sélectionner au moins un jour"</t>
  </si>
  <si>
    <t>"Bitte wählen Sie mindestens einen Tag"</t>
  </si>
  <si>
    <t>"Seleccione al menos un día."</t>
  </si>
  <si>
    <t>"Selezionare almeno un giorno"</t>
  </si>
  <si>
    <t>"Selecteer tenminste één dag"</t>
  </si>
  <si>
    <t>"Copy \"%@\" and paste here"</t>
  </si>
  <si>
    <t>"Copiez \"%@\" et collez-le ici"</t>
  </si>
  <si>
    <t>"\"%@\" kopieren und hier einfügen"</t>
  </si>
  <si>
    <t>"Copie \"%@\" y pegue aquí"</t>
  </si>
  <si>
    <t>"Copia \"%@\" e incolla qui"</t>
  </si>
  <si>
    <t>"Kopieer \"%@\" en plak het hier"</t>
  </si>
  <si>
    <t>"allows you to connect"</t>
  </si>
  <si>
    <t>"vous permet de vous connecter"</t>
  </si>
  <si>
    <t>"Ermöglicht Verbindung"</t>
  </si>
  <si>
    <t>"le permite conectarse"</t>
  </si>
  <si>
    <t>"permette di connetterti"</t>
  </si>
  <si>
    <t>"staat u toe om verbinding te maken"</t>
  </si>
  <si>
    <t>"to your personal DIY projects."</t>
  </si>
  <si>
    <t>"You can enter your secret key here and we'll notify you when the following events happen."</t>
  </si>
  <si>
    <t>"Each time when you unlocking the door, we'll notify you on the maker channel with \"Lock Name (value 1)\" and \"Time (value 2)\"."</t>
  </si>
  <si>
    <t>maker channel is a special term</t>
  </si>
  <si>
    <t>"Chaque fois que vous déverrouillez la porte, nous vous indiquerons sur le canal de création le \"Nom de la serrure (valeur 1)\" et l'\"Heure (valeur 2)\"."</t>
  </si>
  <si>
    <t>"Jedes Mal, wenn Sie die Tür entriegeln, benachrichtigen wir Sie auf dem Maker Channel mit \"Schlossname (Wert 1)\" und \"Zeit (Wert 2)\"."</t>
  </si>
  <si>
    <t>"Cada vez que desbloquee la puerta, se lo notificaremos en el canal del fabricante con \"Nombre de cerradura (valor 1)\" y \"Hora (valor 2)\"."</t>
  </si>
  <si>
    <t>"Ogni volta che si sblocca la porta, ti invieremo una notifica sul maker channel con \"Nome Serratura (valore 1)\" e \"Ora (valore 2)\"."</t>
  </si>
  <si>
    <t>"Telkens wanneer u de deur ontgrendelt, melden we u dit op het makerskanaal met \"Naam slot (waarde 1)\" en \"Tijd (waarde 2)\"."</t>
  </si>
  <si>
    <t>"Each time when your lock has an unauthorized unlocking attempt, we'll notify you on the maker channel with \"Lock Name (value 1)\", \"Time (value 2)\", and a \"Client Name (value 3)\" if the lock can recognize it."</t>
  </si>
  <si>
    <t>"Chaque fois que votre serrure fera l'objet d'une tentative de déverrouillage non autorisée, nous vous indiquerons sur le canal de création le \"Nom de la serrure (valeur 1)\", l'\"Heure (valeur 2)\" et un \"Nom de client (valeur 3)\" si la serrure peut le reconnaître."</t>
  </si>
  <si>
    <t>"Jedes Mal, wenn bei Ihrem Schloss ein nicht autorisierter Entriegelungsversuch erfolgt, benachrichtigen wir Sie auf dem Maker Channel mit \"Schlossname (Wert 1)\", \"Zeit (Wert 2)\" und einem \"Client-Namen (Wert 3)\", wenn ihn das Schloss erkennt."</t>
  </si>
  <si>
    <t>"Cada vez que la cerradura tenga un intento de desbloqueo no autorizado, se lo notificaremos en el canal del fabricante con \"Nombre de cerradura (valor 1)\", \"Hora (valor 2)\" y \"Nombre de cliente (valor 3)\" si la cerradura no puede reconocerlo."</t>
  </si>
  <si>
    <t>"Ogni volta che si verifica un tentativo non autorizzato di sblocco della serratura, ti invieremo una notifica sul maker channel con \"Nome Serratura (valore 1)\", \"Ora (valore 2)\" e \"Nome Client (valore 3)\" se la serratura può riconoscerlo."</t>
  </si>
  <si>
    <t>"Telkens wanneer op uw slot een niet-geautoriseerde ontgrendelactie plaatsvindt, melden we u op het makerskanaal met \"Naam slot (waarde 1)\", \"Tijd (waarde 2)\", en een \"Klantnaam (waarde 3)\" als het slot deze kan herkennen."</t>
  </si>
  <si>
    <t>"Each time when someone other than you unlocking the door, we'll notify you on the maker channel with \"Lock Name (value 1)\", \"Time (value 2)\", and a \"Client Name (value 3)\"."</t>
  </si>
  <si>
    <t>"Chaque fois que quelqu'un d'autre que vous déverrouillera la porte, nous vous indiquerons sur le canal de création le \"Nom de la serrure (valeur 1)\", l'\"Heure (valeur 2)\" et un \"Nom de client (valeur 3)\"."</t>
  </si>
  <si>
    <t>"Jedes Mal, wenn jemand anders als Sie die Tür entriegelt, benachrichtigen wir Sie auf dem Maker Channel mit \"Schlossname (Wert 1)\", \"Zeit (Wert 2)\" und einem \"Client-Namen (Wert 3)\"."</t>
  </si>
  <si>
    <t>"Cada vez que alguien que no sea usted desbloquee la puerta, se lo notificaremos en el canal del fabricante con \"Nombre de cerradura (valor 1)\", \"Hora (valor 2)\" y \"Nombre de cliente (valor 3)\"."</t>
  </si>
  <si>
    <t>"Ogni volta che qualcun altro tenta lo sblocco della serratura, ti invieremo una notifica sul maker channel con \"Nome Serratura (valore 1)\", \"Ora (valore 2)\" e \"Nome Client (valore 3)\" se la serratura può riconoscerlo."</t>
  </si>
  <si>
    <t>"Telkens wanneer iemand anders dan u de deur ontgrendelt, melden we u op het makerskanaal met \"Naam slot (waarde 1)\", \"Tijd (waarde 2)\", en een \"Klantnaam (waarde 3)\"."</t>
  </si>
  <si>
    <t>"Please enter your secret key first."</t>
  </si>
  <si>
    <t>"Veuillez d'abord saisir votre clé secrète."</t>
  </si>
  <si>
    <t>"Bitte geben Sie zuerst Ihren Geheimschlüssel ein."</t>
  </si>
  <si>
    <t>"Introduzca primero su clave secreta."</t>
  </si>
  <si>
    <t>"Inserire prima la chiave segreta."</t>
  </si>
  <si>
    <t>"Voer eerst uw geheime sleutel in."</t>
  </si>
  <si>
    <t>"Please select an action"</t>
  </si>
  <si>
    <t>"Veuillez sélectionner une action"</t>
  </si>
  <si>
    <t>"Bitte wählen Sie eine Aktion aus"</t>
  </si>
  <si>
    <t>"Seleccione una acción."</t>
  </si>
  <si>
    <t>"Selezionare un'azione"</t>
  </si>
  <si>
    <t>"Selecteer een actie"</t>
  </si>
  <si>
    <t>"The client's currently installed App is not up-to-date, he/she must update the app to the latest version before receiving your key."</t>
  </si>
  <si>
    <t>"L'application actuellement installée par le client n'est pas à jour, il/elle doit mettre à jour l'application à la dernière version avant de recevoir votre clé."</t>
  </si>
  <si>
    <t>"Die derzeit auf dem Client installierte App ist nicht aktuell, die App muss vor dem Empfang Ihres Schlüssels auf die neueste Version aktualisiert werden."</t>
  </si>
  <si>
    <t>"La aplicación que tiene instalada actualmente el cliente no está actualizada. Dicho cliente debe actualizar la aplicación a la versión más reciente para poder recibir la clave secreta."</t>
  </si>
  <si>
    <t>"L'app del client installato al momento non è aggiornata, occorre aggiornare l'app all'ultima versione prima di ricevere la chiave."</t>
  </si>
  <si>
    <t>"De geïnstalleerde app van de klant is niet actueel, hij of zij moet de app bijwerken naar de nieuwste versie voordat uw sleutel wordt ontvangen."</t>
  </si>
  <si>
    <t>"%d activated"</t>
  </si>
  <si>
    <t>"%d activé"</t>
  </si>
  <si>
    <t>"%d aktiviert"</t>
  </si>
  <si>
    <t>"%d activados"</t>
  </si>
  <si>
    <t>"%d attivato"</t>
  </si>
  <si>
    <t>"%@ ingeschakeld"</t>
  </si>
  <si>
    <t>"Please synchronize with the lock before deleting the client"</t>
  </si>
  <si>
    <t>"Veuillez synchroniser avec la serrure avant de supprimer le client"</t>
  </si>
  <si>
    <t>"Bitte synchronisieren Sie mit dem Schloss, bevor Sie den Client löschen"</t>
  </si>
  <si>
    <t>"Realice la sincronización con la cerradura antes de eliminar el cliente."</t>
  </si>
  <si>
    <t>"Sincronizzare la serratura prima di eliminare il client"</t>
  </si>
  <si>
    <t>"Synchroniseer met het slot voordat u de klant verwijdert."</t>
  </si>
  <si>
    <t>"Enter some messages..."</t>
  </si>
  <si>
    <t>"Saisissez des messages..."</t>
  </si>
  <si>
    <t>"Geben Sie einige Mitteilungen ein ..."</t>
  </si>
  <si>
    <t>"Especifique algún mensaje..."</t>
  </si>
  <si>
    <t>"Inserire dei messaggi..."</t>
  </si>
  <si>
    <t>"Voer wat berichten in..."</t>
  </si>
  <si>
    <t>"Enter nickname here"</t>
  </si>
  <si>
    <t>"Saisissez le pseudonyme ici"</t>
  </si>
  <si>
    <t>"Anzeigenamen hier eingeben"</t>
  </si>
  <si>
    <t>"Escribir aquí el sobrenombre"</t>
  </si>
  <si>
    <t>"Inserire qui il nickname"</t>
  </si>
  <si>
    <t>"Voer hier de bijnaam in"</t>
  </si>
  <si>
    <t>"Your key is suspended, please contact your administrator"</t>
  </si>
  <si>
    <t>"Votre clé est suspendue, veuillez contacter votre administrateur"</t>
  </si>
  <si>
    <t>"Ihr Schlüssel ist ausgesetzt, bitte wenden Sie sich an Ihren Administrator"</t>
  </si>
  <si>
    <t>"La clave está suspendida. Póngase en contacto con el administrador."</t>
  </si>
  <si>
    <t>"Chiave sospesa, contattare l'amministratore"</t>
  </si>
  <si>
    <t>"Uw sleutel is geblokkeerd, neem contact op met uw beheerder"</t>
  </si>
  <si>
    <t>"You are currently changing the GuestCode prefix, please synchronize with the lock first."</t>
  </si>
  <si>
    <t>"Vous modifiez actuellement le préfixe GuestCode, veuillez d'abord synchroniser avec la serrure."</t>
  </si>
  <si>
    <t>"Sie ändern gerade das GuestCode-Präfix, bitte synchronisieren Sie zunächst mit dem Schloss."</t>
  </si>
  <si>
    <t>"En este momento está cambiando el prefijo de GuestCode. Realice primero la sincronización con la cerradura."</t>
  </si>
  <si>
    <t>"Si sta modificando il prefisso del Codice Ospite, sincronizzare prima la serratura."</t>
  </si>
  <si>
    <t>"U verandert op dit moment de prefix voor de GastCode, synchroniseer eerst met het slot."</t>
  </si>
  <si>
    <t>"You are currently changing the master code, please synchronize with the lock first."</t>
  </si>
  <si>
    <t>"Vous modifiez actuellement le code maître, veuillez d'abord synchroniser avec la serrure."</t>
  </si>
  <si>
    <t>"Sie ändern gerade den Mastercode, bitte synchronisieren Sie zunächst mit dem Schloss."</t>
  </si>
  <si>
    <t>"En este momento está cambiando el código maestro. Realice primero la sincronización con la cerradura."</t>
  </si>
  <si>
    <t>"Si sta modificando il codice principale, sincronizzare prima la serratura."</t>
  </si>
  <si>
    <t>"U verandert op dit moment de hoofdcode, synchroniseer eerst met het slot."</t>
  </si>
  <si>
    <t>"You are currently changing the sub-master code, please synchronize with the lock first."</t>
  </si>
  <si>
    <t>"Vous modifiez actuellement le code sous-maître, veuillez d'abord synchroniser avec la serrure."</t>
  </si>
  <si>
    <t>"Sie ändern gerade den Sub-Mastercode, bitte synchronisieren Sie zunächst mit dem Schloss."</t>
  </si>
  <si>
    <t>"En este momento está cambiando el código maestro secundario. Realice primero la sincronización con la cerradura."</t>
  </si>
  <si>
    <t>"Si sta modificando il codice secondario, sincronizzare prima la serratura."</t>
  </si>
  <si>
    <t>"U verandert op dit moment de subhoofdcode, synchroniseer eerst met het slot."</t>
  </si>
  <si>
    <t>"You are currently deleting the sub-master code, please synchronize with the lock first."</t>
  </si>
  <si>
    <t>"Vous supprimez actuellement le code sous-maître, veuillez d'abord synchroniser avec la serrure."</t>
  </si>
  <si>
    <t>"Sie löschen gerade den Sub-Mastercode, bitte synchronisieren Sie zunächst mit dem Schloss."</t>
  </si>
  <si>
    <t>"En este momento está eliminando el código maestro secundario. Realice primero la sincronización con la cerradura."</t>
  </si>
  <si>
    <t>"Si sta eliminando il codice secondario, sincronizzare prima la serratura."</t>
  </si>
  <si>
    <t>"U verwijdert op dit moment de subhoofdcode, synchroniseer eerst met het slot."</t>
  </si>
  <si>
    <t>"You are currently deleting a %@, please synchronize with the lock first."</t>
  </si>
  <si>
    <t>"Vous supprimez actuellement un %@, veuillez d'abord synchroniser avec la serrure."</t>
  </si>
  <si>
    <t>"Sie löschen gerade einen %@, bitte synchronisieren Sie zunächst mit dem Schloss."</t>
  </si>
  <si>
    <t>"En este momento está eliminando un %@. Realice primero la sincronización con la cerradura."</t>
  </si>
  <si>
    <t>"Si sta eliminando un %@, sincronizzare prima la serratura."</t>
  </si>
  <si>
    <t>"U verwijdert op dit moment een %@, synchroniseer eerst met het slot."</t>
  </si>
  <si>
    <t>"You are currently deleting the GuestCode prefix and user, please synchronize with the lock first."</t>
  </si>
  <si>
    <t>"Vous supprimez actuellement le préfixe et l'utilisateur GuestCode, veuillez d'abord synchroniser avec la serrure."</t>
  </si>
  <si>
    <t>"Sie löschen gerade das GuestCode-Präfix und einen Benutzer, bitte synchronisieren Sie zunächst mit dem Schloss."</t>
  </si>
  <si>
    <t>"En este momento está eliminando el prefijo de GuestCode y el usuario. Realice primero la sincronización con la cerradura."</t>
  </si>
  <si>
    <t>"Si sta eliminando il prefisso e l'utente del Codice Ospite, sincronizzare prima la serratura."</t>
  </si>
  <si>
    <t>"U verwijdert op dit moment de prefix voor de GastCode en de gebruiker, synchroniseer eerst met het slot."</t>
  </si>
  <si>
    <t>"You are currently deleting the GuestCode user, please synchronize with the lock first."</t>
  </si>
  <si>
    <t>"Vous supprimez actuellement l'utilisateur GuestCode, veuillez d'abord synchroniser avec la serrure."</t>
  </si>
  <si>
    <t>"Sie löschen gerade den GuestCode-Benutzer, bitte synchronisieren Sie zunächst mit dem Schloss."</t>
  </si>
  <si>
    <t>"En este momento está eliminando el usuario de GuestCode. Realice primero la sincronización con la cerradura."</t>
  </si>
  <si>
    <t>"Si sta eliminando l'utente del Codice Ospite, sincronizzare prima la serratura."</t>
  </si>
  <si>
    <t>"U verwijdert op dit moment de GastCode-gebruiker, synchroniseer eerst met het slot."</t>
  </si>
  <si>
    <t>"You are currently cancelling the emergency open state, please synchronize with the lock first."</t>
  </si>
  <si>
    <t>"Vous annulez actuellement l'état d'ouverture d'urgence, veuillez d'abord synchroniser avec la serrure."</t>
  </si>
  <si>
    <t>"Sie brechen gerade den Notöffnungsstatus ab, bitte synchronisieren Sie zunächst mit dem Schloss."</t>
  </si>
  <si>
    <t>"En este momento está cancelando el estado de apertura de emergencia. Realice primero la sincronización con la cerradura."</t>
  </si>
  <si>
    <t>"Si sta cancellando lo stato aperto di emergenza, sincronizzare prima la serratura."</t>
  </si>
  <si>
    <t>"U annuleert op dit moment de status open bij nood, synchroniseer eerst met het slot."</t>
  </si>
  <si>
    <t>"Setup lock"</t>
  </si>
  <si>
    <t>"Imposta serratura"</t>
  </si>
  <si>
    <t>"Use client's card to tap the lock"</t>
  </si>
  <si>
    <t>"Utilisez la carte du client pour exploiter la serrure"</t>
  </si>
  <si>
    <t>"Client-Karte verwenden, um auf das Schloss zu tippen"</t>
  </si>
  <si>
    <t>"Utilizar la tarjeta del cliente para tocar la cerradura"</t>
  </si>
  <si>
    <t>"Utilizzare la scheda del client per toccare la serratura"</t>
  </si>
  <si>
    <t>"Gebruik de kaart van de klant om op het slot te tikken"</t>
  </si>
  <si>
    <t>"Sync client's info"</t>
  </si>
  <si>
    <t>"Synchro infos client"</t>
  </si>
  <si>
    <t>"Client-Informationen synchronisieren"</t>
  </si>
  <si>
    <t>"Sincronizar información del cliente"</t>
  </si>
  <si>
    <t>"Sincronizza informazioni del client"</t>
  </si>
  <si>
    <t>"Klantinformatie synchroniseren"</t>
  </si>
  <si>
    <t>"Validation code sent to:"</t>
  </si>
  <si>
    <t>"Code de validation envoyé à :"</t>
  </si>
  <si>
    <t>"Bestätigungscode gesendet an:"</t>
  </si>
  <si>
    <t>"Código de validación enviado a:"</t>
  </si>
  <si>
    <t>"Codice di convalida inviato a:"</t>
  </si>
  <si>
    <t>"Validatiecode verzonden naar:"</t>
  </si>
  <si>
    <t>"Updating %@"</t>
  </si>
  <si>
    <t>"Mise à jour de %@"</t>
  </si>
  <si>
    <t>"%@ wird aktualisiert"</t>
  </si>
  <si>
    <t>"Actualizando %@"</t>
  </si>
  <si>
    <t>"Aggiornamento %@"</t>
  </si>
  <si>
    <t>"Bezig met bijwerken van %@"</t>
  </si>
  <si>
    <t>"Please update your App to the latest version"</t>
  </si>
  <si>
    <t>"Veuillez mettre à jour votre application à la dernière version"</t>
  </si>
  <si>
    <t>"Bitte aktualisieren Sie Ihre App auf die neuste Version"</t>
  </si>
  <si>
    <t>"Actualice la aplicación a la versión más reciente."</t>
  </si>
  <si>
    <t>"Aggiornare l'app alla versione più recente"</t>
  </si>
  <si>
    <t>"Werk uw app bij naar de nieuwste versie."</t>
  </si>
  <si>
    <t>"URM: Unlocking acceptable forever if validated within the duration"</t>
  </si>
  <si>
    <t>"URM : Déverrouillage acceptable indéfiniment s'il est validé dans la durée"</t>
  </si>
  <si>
    <t>"URM: Entriegeln zeitlich unbegrenzt zulässig, wenn innerhalb der Dauer bestätigt"</t>
  </si>
  <si>
    <t>"URM: Desbloqueo siempre aceptable si la validación se ha realizado dentro de la duración."</t>
  </si>
  <si>
    <t>"URM: Sblocco accettabile per sempre se validato entro la durata"</t>
  </si>
  <si>
    <t>"URM: Ontgrendelen voor altijd acceptabel indien gevalideerd binnen de duur"</t>
  </si>
  <si>
    <t>"ACC: Unlocking acceptable within the duration if validated within 24 hours"</t>
  </si>
  <si>
    <t>"ACC : Déverrouillage acceptable dans la durée s'il est validé sous 24 heures"</t>
  </si>
  <si>
    <t>"ACC: Entriegeln innerhalb der Dauer zulässig, wenn innerhalb von 24 Stunden bestätigt"</t>
  </si>
  <si>
    <t>"ACC: Desbloqueo aceptable dentro de la duración si la validación se ha realizado en un plazo de 24 horas."</t>
  </si>
  <si>
    <t>"ACC: Sblocco accettabile entro la durata se validato entro 24 ore"</t>
  </si>
  <si>
    <t>"ACC: Ontgrendelen acceptabel binnen de duur indien binnen 24 uur gevalideerd"</t>
  </si>
  <si>
    <t>"You are denounced"</t>
  </si>
  <si>
    <t>you are no longer a valid client to access this lock</t>
  </si>
  <si>
    <t>"Vous êtes dénoncé"</t>
  </si>
  <si>
    <t>"Sie sind ausgeschlossen"</t>
  </si>
  <si>
    <t>"Está denunciado."</t>
  </si>
  <si>
    <t>"Sei stato disattivato"</t>
  </si>
  <si>
    <t>"U bent opgezegd"</t>
  </si>
  <si>
    <t>"Miscellaneous error"</t>
  </si>
  <si>
    <t>"Erreur diverse"</t>
  </si>
  <si>
    <t>"Sonstiger Fehler"</t>
  </si>
  <si>
    <t>"Error variado"</t>
  </si>
  <si>
    <t>"Errore vario"</t>
  </si>
  <si>
    <t>"Diverse fout"</t>
  </si>
  <si>
    <t>"Use Recommended Settings"</t>
  </si>
  <si>
    <t>"Utiliser les paramètres recommandés"</t>
  </si>
  <si>
    <t>"Empfohlene Einstellungen verwenden"</t>
  </si>
  <si>
    <t>"Utilizar configuración recomendada"</t>
  </si>
  <si>
    <t>"Utilizza impostazioni consigliate"</t>
  </si>
  <si>
    <t>"Aanbevolen instellingen gebruiken"</t>
  </si>
  <si>
    <t>"Not yet"</t>
  </si>
  <si>
    <t>"Pas encore"</t>
  </si>
  <si>
    <t>"Noch nicht"</t>
  </si>
  <si>
    <t>"Todavía no"</t>
  </si>
  <si>
    <t>"Non ancora"</t>
  </si>
  <si>
    <t>"Nog niet"</t>
  </si>
  <si>
    <t>"The App should stay in the foreground for better performance"</t>
  </si>
  <si>
    <t>"L'application doit rester au premier plan pour de meilleures performances"</t>
  </si>
  <si>
    <t>"Die App sollte für bessere Leistung im Vordergrund bleiben"</t>
  </si>
  <si>
    <t>"La aplicación debe permanecer en primer plano para mejorar el rendimiento."</t>
  </si>
  <si>
    <t>"L'app deve rimanere in background per una migliore performance"</t>
  </si>
  <si>
    <t>"De app moet op de voorgrond blijven voor betere prestaties"</t>
  </si>
  <si>
    <t>"The lock has been updated to the latest version"</t>
  </si>
  <si>
    <t>"La serrure a été mise à jour à la dernière version"</t>
  </si>
  <si>
    <t>"Das Schloss wurde auf die neueste Version aktualisiert"</t>
  </si>
  <si>
    <t>"La cerradura se ha actualizado a la versión más reciente."</t>
  </si>
  <si>
    <t>"La serratura è stata aggiornata all'ultima versione"</t>
  </si>
  <si>
    <t>"Het slot is bijgewerkt naar de nieuwste versie."</t>
  </si>
  <si>
    <t>"The lock is not updated to the latest version"</t>
  </si>
  <si>
    <t>"La serrure n'est pas mise à jour à la dernière version"</t>
  </si>
  <si>
    <t>"Das Schloss wurde nicht auf die neueste Version aktualisiert"</t>
  </si>
  <si>
    <t>"La cerradura no está actualizada a la versión más reciente."</t>
  </si>
  <si>
    <t>"La serratura non è aggiornata all'ultima versione"</t>
  </si>
  <si>
    <t>"Het slot is niet bijgewerkt naar de nieuwste versie."</t>
  </si>
  <si>
    <t>"Please synchronize with the lock later"</t>
  </si>
  <si>
    <t>"Veuillez synchroniser avec la serrure ultérieurement"</t>
  </si>
  <si>
    <t>"Bitte synchronisieren Sie später mit dem Schloss"</t>
  </si>
  <si>
    <t>"Realice la sincronización con la cerradura más tarde."</t>
  </si>
  <si>
    <t>"Sincronizzare la serratura più tardi"</t>
  </si>
  <si>
    <t>"Synchroniseer later met het slot"</t>
  </si>
  <si>
    <t>"The gateway is currently updating firmware, please wait until it's done."</t>
  </si>
  <si>
    <t>"La passerelle est en train de mettre à jour le firmware, attendez la fin du processus."</t>
  </si>
  <si>
    <t>"Das Gateway aktualisiert derzeit die Firmware, bitte warten Sie, bis der Vorgang abgeschlossen ist."</t>
  </si>
  <si>
    <t>"En este momento, la puerta de enlace está actualizando el firmware. Espere hasta que termine."</t>
  </si>
  <si>
    <t>"Il gateway sta aggiornando il firmware, attendere fino al termine."</t>
  </si>
  <si>
    <t>"De gateway werkt op dit moment firmware bij, wacht tot dit klaar is."</t>
  </si>
  <si>
    <t>"La serrure ne répond pas. Veuillez vérifier si la serrure fonctionne correctement et réessayez."</t>
  </si>
  <si>
    <t>"Das Schloss reagiert nicht; bitte überprüfen Sie, ob das Schloss ordnungsgemäß funktioniert, und versuchen Sie es erneut."</t>
  </si>
  <si>
    <t>"La cerradura no responde. Compruebe si funciona correctamente e inténtelo de nuevo."</t>
  </si>
  <si>
    <t>"La serratura non risponde; controllare se la serratura funziona correttamente e ritentare."</t>
  </si>
  <si>
    <t>"Het slot reageert niet; controleer of het slot goed werkt en probeer het opnieuw."</t>
  </si>
  <si>
    <t>"Suggest to set a range constraint that is longer enough to do auto unlocking but shorter enough to prevent unintentional unlocking. Try a few different settings, and test them at different locations around the lock."</t>
  </si>
  <si>
    <t>"Il est conseillé de définir une contrainte de portée suffisamment étendue pour effectuer le déverrouillage automatique mais assez courte pour empêcher un déverrouillage involontaire. Essayez des réglages différents et testez-les à différents endroits autour de la serrure."</t>
  </si>
  <si>
    <t>"Es wird eine Reichweitenbeschränkung empfohlen, die groß genug für Auto-Entriegelung ist, aber klein genug, um ein unabsichtliches Entriegeln zu verhindern. Probieren Sie verschiedene Einstellungen aus und testen Sie diese an verschiedenen Orten um das Schloss herum."</t>
  </si>
  <si>
    <t>"Es recomendable establecer una restricción de alcance de manera que este sea lo suficientemente largo como para realizar el desbloqueo automático pero lo suficientemente corto como para evitar un desbloqueo no intencionado. Pruebe con unos ajustes diferentes y hágalo en ubicaciones diferentes alrededor de la cerradura."</t>
  </si>
  <si>
    <t>"Impostare un limite di intervallo abbastanza lungo da eseguire lo sblocco automatico ma abbastanza breve da evitare sblocchi non desiderati. Tentare impostazioni diverse e testarle su posizioni diverse attorno alla serratura."</t>
  </si>
  <si>
    <t>"Voorstel om een bereikbeperking in te stellen die lang genoeg is voor automatisch ontgrendelen maar kort genoeg om onbedoeld ontgrendelen te voorkomen. Probeer een paar verschillende instellingen en test ze op verschillende locaties rond het slot."</t>
  </si>
  <si>
    <t>"Auto unlocking is triggered on the lock (%@) but your phone is out of range"</t>
  </si>
  <si>
    <t>"Le déverrouillage automatique est déclenché sur la serrure (%@) mais votre téléphone est hors de portée"</t>
  </si>
  <si>
    <t>"Auto-Entriegelung an Schloss ausgelöst (%@), aber Ihr Telefon befindet sich außer Reichweite"</t>
  </si>
  <si>
    <t>"El desbloqueo automático se desencadena en la cerradura (%@) pero el teléfono está fuera del alcance."</t>
  </si>
  <si>
    <t>"Lo sblocco automatico è attivato sulla serratura (%@) ma il telefono è fuori portata"</t>
  </si>
  <si>
    <t>"Automatisch ontgrendelen wordt geactiveerd op het slot (%@) maar uw telefoon is buiten bereik"</t>
  </si>
  <si>
    <t>"Sensor Alert (REM %d)"</t>
  </si>
  <si>
    <t>"Alerte du capteur (REM %d)"</t>
  </si>
  <si>
    <t>"Sensorwarnung (REM %d)"</t>
  </si>
  <si>
    <t>"Alerta de sensor (REM %d)"</t>
  </si>
  <si>
    <t>"Allarme sensore (REM %d)"</t>
  </si>
  <si>
    <t>"Sensorwaarschuwing (REM %d)"</t>
  </si>
  <si>
    <t>"The lock's firmware is already the newest one"</t>
  </si>
  <si>
    <t>"Le firmware de la serrure est déjà le plus récent"</t>
  </si>
  <si>
    <t>"Die Firmware des Schlosses ist auf dem neuesten Stand"</t>
  </si>
  <si>
    <t>"El firmware de la cerradura ya es el más reciente."</t>
  </si>
  <si>
    <t>"Il firmware della serratura è già quello nuovo"</t>
  </si>
  <si>
    <t>"De firmware van het slot is reeds de meest recente"</t>
  </si>
  <si>
    <t>"Got a new key (%@)"</t>
  </si>
  <si>
    <t>"Nouvelle clé obtenue (%@)"</t>
  </si>
  <si>
    <t>"Neuer Schlüssel empfangen (%@)"</t>
  </si>
  <si>
    <t>"Obtuvo una nueva clave (%@)"</t>
  </si>
  <si>
    <t>"Nuova chiave ottenuta (%@)"</t>
  </si>
  <si>
    <t>"Nieuwe sleutel (%@)"</t>
  </si>
  <si>
    <t>"Key is updated (%@)"</t>
  </si>
  <si>
    <t>"La clé est mise à jour (%@)"</t>
  </si>
  <si>
    <t>"Schlüssel aktualisiert (%@)"</t>
  </si>
  <si>
    <t>"Clave actualizada (%@)"</t>
  </si>
  <si>
    <t>"Chiave aggiornata (%@)"</t>
  </si>
  <si>
    <t>"Sleutel is bijgewerkt (%@)"</t>
  </si>
  <si>
    <t>"Key is suspended (%@)"</t>
  </si>
  <si>
    <t>"La clé est suspendue (%@)"</t>
  </si>
  <si>
    <t>"Schlüssel ausgesetzt (%@)"</t>
  </si>
  <si>
    <t>"Clave suspendida (%@)"</t>
  </si>
  <si>
    <t>"Chiave sospesa (%@)"</t>
  </si>
  <si>
    <t>"Sleutel is geblokkeerd (%@)"</t>
  </si>
  <si>
    <t>"Key is restored (%@)"</t>
  </si>
  <si>
    <t>"La clé est restaurée (%@)"</t>
  </si>
  <si>
    <t>"Schlüssel wiederhergestellt (%@)"</t>
  </si>
  <si>
    <t>"Clave restaurada (%@)"</t>
  </si>
  <si>
    <t>"Chiave ripristinata (%@)"</t>
  </si>
  <si>
    <t>"Sleutel is hersteld (%@)"</t>
  </si>
  <si>
    <t>"Key is deleted (%@)"</t>
  </si>
  <si>
    <t>"La clé est supprimée (%@)"</t>
  </si>
  <si>
    <t>"Schlüssel gelöscht (%@)"</t>
  </si>
  <si>
    <t>"Clave eliminada (%@)"</t>
  </si>
  <si>
    <t>"Chiave eliminata (%@)"</t>
  </si>
  <si>
    <t>"Sleutel is verwijderd (%@)"</t>
  </si>
  <si>
    <t>"%@ is added (%@)"</t>
  </si>
  <si>
    <t>"%@ est ajoutée (%@)"</t>
  </si>
  <si>
    <t>"%@ hinzugefügt (%@)"</t>
  </si>
  <si>
    <t>"%@ se ha agregado (%@)"</t>
  </si>
  <si>
    <t>"%@ aggiunto (%@)"</t>
  </si>
  <si>
    <t>"%@ is toegevoegd (%@)"</t>
  </si>
  <si>
    <t>"%@ has rejected your key (%@)"</t>
  </si>
  <si>
    <t>"%@ a rejeté votre clé (%@)"</t>
  </si>
  <si>
    <t>"%@ hat Ihren Schlüssel abgelehnt (%@)"</t>
  </si>
  <si>
    <t>"%@ se ha rechazado para la clave (%@)"</t>
  </si>
  <si>
    <t>"%@ ha rifiutato la chiave (%@)"</t>
  </si>
  <si>
    <t>"%@ heeft uw sleutel afgewezen (%@)"</t>
  </si>
  <si>
    <t>"%@ is updated (%@)"</t>
  </si>
  <si>
    <t>"%@ est mise à jour (%@)"</t>
  </si>
  <si>
    <t>"%@ aktualisiert (%@)"</t>
  </si>
  <si>
    <t>"%@ se ha actualizado (%@)"</t>
  </si>
  <si>
    <t>"%@ è aggiornato (%@)"</t>
  </si>
  <si>
    <t>"%@ is bijgewerkt (%@)"</t>
  </si>
  <si>
    <t>"%@ is suspended (%@)"</t>
  </si>
  <si>
    <t>"%@ est suspendue (%@)"</t>
  </si>
  <si>
    <t>"%@ ausgesetzt (%@)"</t>
  </si>
  <si>
    <t>"%@ se ha suspendido (%@)"</t>
  </si>
  <si>
    <t>"%@ è sospeso (%@)"</t>
  </si>
  <si>
    <t>"%@ is geblokkeerd (%@)"</t>
  </si>
  <si>
    <t>"%@ is restored (%@)"</t>
  </si>
  <si>
    <t>"%@ est restaurée (%@)"</t>
  </si>
  <si>
    <t>"%@ wiederhergestellt (%@)"</t>
  </si>
  <si>
    <t>"%@ se ha restaurado (%@)"</t>
  </si>
  <si>
    <t>"%@ è ripristinato (%@)"</t>
  </si>
  <si>
    <t>"%@ is hersteld (%@)"</t>
  </si>
  <si>
    <t>"%@ is deleted (%@)"</t>
  </si>
  <si>
    <t>"%@ est supprimée (%@)"</t>
  </si>
  <si>
    <t>"%@ gelöscht (%@)"</t>
  </si>
  <si>
    <t>"%@ se ha eliminado (%@)"</t>
  </si>
  <si>
    <t>"%@ è eliminato (%@)"</t>
  </si>
  <si>
    <t>"%@ is verwijderd (%@)"</t>
  </si>
  <si>
    <t>"%@'s account is disabled"</t>
  </si>
  <si>
    <t>"Le compte de %@ est désactivé"</t>
  </si>
  <si>
    <t>"Konto %@ ist deaktiviert"</t>
  </si>
  <si>
    <t>"La cuenta de %@está deshabilitada"</t>
  </si>
  <si>
    <t>"L'account di %@ è disattivato"</t>
  </si>
  <si>
    <t>"De account van %@ is uitgeschakeld"</t>
  </si>
  <si>
    <t>"%@ can't be added to %@"</t>
  </si>
  <si>
    <t>"%@ ne peut pas être ajouté à %@"</t>
  </si>
  <si>
    <t>"%@ kann %@ nicht hinzugefügt werden"</t>
  </si>
  <si>
    <t>"%@ no se puede agregar a %@"</t>
  </si>
  <si>
    <t>"%@ non può essere aggiunto a %@"</t>
  </si>
  <si>
    <t>"%@ kan niet worden toegevoegd aan %@"</t>
  </si>
  <si>
    <t>"%@ unlocked %@"</t>
  </si>
  <si>
    <t>"%@ déverrouillé %@"</t>
  </si>
  <si>
    <t>"%@ hat %@ entriegelt"</t>
  </si>
  <si>
    <t>"%@ desbloqueó %@"</t>
  </si>
  <si>
    <t>"%@ ha sbloccato %@"</t>
  </si>
  <si>
    <t>"%@ heeft %@ ontgrendeld"</t>
  </si>
  <si>
    <t>"%@ has an access denied event"</t>
  </si>
  <si>
    <t>"%@ a un événement Accès refusé"</t>
  </si>
  <si>
    <t>"%@ hat ein Ereignis mit Zugangsverweigerung"</t>
  </si>
  <si>
    <t>"%@ tiene un evento denegado de acceso"</t>
  </si>
  <si>
    <t>"%@ ha un evento di accesso negato"</t>
  </si>
  <si>
    <t>"%@ heeft een gebeurtenis toegang geweigerd"</t>
  </si>
  <si>
    <t>"%@ has denied %@ temporarily"</t>
  </si>
  <si>
    <t>"%@ a refusé %@ temporairement"</t>
  </si>
  <si>
    <t>"%@ hat %@ vorübergehend verweigert"</t>
  </si>
  <si>
    <t>"%@ ha denegado a %@ temporalmente"</t>
  </si>
  <si>
    <t>"%@ ha rifiutato %@ temporaneamente"</t>
  </si>
  <si>
    <t>"%@ heeft %@ tijdelijk geweigerd"</t>
  </si>
  <si>
    <t>"Lock is paired by others (%@)"</t>
  </si>
  <si>
    <t>"La serrure est appairée par d'autres (%@)"</t>
  </si>
  <si>
    <t>"Schloss von anderen gekoppelt (%@)"</t>
  </si>
  <si>
    <t>"La cerradura está asociada por otros (%@)"</t>
  </si>
  <si>
    <t>"Serratura abbinata da altri (%@)"</t>
  </si>
  <si>
    <t>"Het slot is door anderen gekoppeld (%@)"</t>
  </si>
  <si>
    <t>"Gateway is paired by others (%@)"</t>
  </si>
  <si>
    <t>"La passerelle est appairée par d'autres (%@)"</t>
  </si>
  <si>
    <t>"Gateway von anderen gekoppelt (%@)"</t>
  </si>
  <si>
    <t>"La puerta de enlace está asociada por otros (%@)"</t>
  </si>
  <si>
    <t>"Gateway abbinato da altri (%@)"</t>
  </si>
  <si>
    <t>"Gateway is door anderen gekoppeld (%@)"</t>
  </si>
  <si>
    <t>"New firmware available (%@)"</t>
  </si>
  <si>
    <t>"Nouveau firmware disponible (%@)"</t>
  </si>
  <si>
    <t>"Neue Firmware verfügbar (%@)"</t>
  </si>
  <si>
    <t>"Nuevo firmware disponible (%@)"</t>
  </si>
  <si>
    <t>"Nuovo firmware disponibile (%@)"</t>
  </si>
  <si>
    <t>"Nieuwe firmware beschikbaar (%@)"</t>
  </si>
  <si>
    <t>"New gateway firmware available (%@)"</t>
  </si>
  <si>
    <t>"Nouveau firmware de passerelle disponible (%@)"</t>
  </si>
  <si>
    <t>"Neue Gateway-Firmware verfügbar (%@)"</t>
  </si>
  <si>
    <t>"Nuevo firmware de puerta de enlace disponible (%@)"</t>
  </si>
  <si>
    <t>"Nuovo firmware del gateway disponibile (%@)"</t>
  </si>
  <si>
    <t>"Nieuwe gateway-firmware beschikbaar (%@)"</t>
  </si>
  <si>
    <t>"Gateway updating result (%@)"</t>
  </si>
  <si>
    <t>"Résultat de mise à jour de la passerelle (%@)"</t>
  </si>
  <si>
    <t>"Ergebnis der Gateway-Aktualisierung (%@)"</t>
  </si>
  <si>
    <t>"Resultado de la actualización de la puerta de enlace (%@)"</t>
  </si>
  <si>
    <t>"Risultati aggiornamento gateway (%@)"</t>
  </si>
  <si>
    <t>"Resultaat bijwerken gateway (%@)"</t>
  </si>
  <si>
    <t>"Low battery (%@)"</t>
  </si>
  <si>
    <t>"Pile faible (%@)"</t>
  </si>
  <si>
    <t>"Batterie schwach (%@)"</t>
  </si>
  <si>
    <t>"Batería baja (%@)"</t>
  </si>
  <si>
    <t>"Batteria esaurita (%@)"</t>
  </si>
  <si>
    <t>"Lage batterijspanning (%@)"</t>
  </si>
  <si>
    <t>"You are denounced (%@)"</t>
  </si>
  <si>
    <t>"Vous êtes dénoncé (%@)"</t>
  </si>
  <si>
    <t>"Sie sind ausgeschlossen (%@)"</t>
  </si>
  <si>
    <t>"Está denunciado (%@)"</t>
  </si>
  <si>
    <t>"Sei stato disattivato (%@)"</t>
  </si>
  <si>
    <t>"U bent opgezegd (%@)"</t>
  </si>
  <si>
    <t>"Auto unlocking (%@)"</t>
  </si>
  <si>
    <t>"Déverrouillage automatique (%@)"</t>
  </si>
  <si>
    <t>"Auto-Entriegelung (%@)"</t>
  </si>
  <si>
    <t>"Desbloqueo automático (%@)"</t>
  </si>
  <si>
    <t>"Sblocco automatico (%@)"</t>
  </si>
  <si>
    <t>"Automatisch ontgrendelen (%@)"</t>
  </si>
  <si>
    <t>"Auto unlocking %@ (%@)"</t>
  </si>
  <si>
    <t>"Déverrouillage automatique de %@ (%@)"</t>
  </si>
  <si>
    <t>"Auto-Entriegelung %@ (%@)"</t>
  </si>
  <si>
    <t>"Desbloqueo automático %@ (%@)"</t>
  </si>
  <si>
    <t>"Sblocco automatico %@ (%@)"</t>
  </si>
  <si>
    <t>"Automatisch ontgrendelen %@ (%@)"</t>
  </si>
  <si>
    <t>"Gateway is paired successfully (%@)"</t>
  </si>
  <si>
    <t>"La passerelle est appairée avec succès (%@)"</t>
  </si>
  <si>
    <t>"Gateway erfolgreich gekoppelt (%@)"</t>
  </si>
  <si>
    <t>"La puerta de enlace está asociada correctamente (%@)"</t>
  </si>
  <si>
    <t>"Gateway abbinato correttamente (%@)"</t>
  </si>
  <si>
    <t>"Gateway is met succes gekoppeld (%@)"</t>
  </si>
  <si>
    <t>"%@ is added to %@"</t>
  </si>
  <si>
    <t>"%@ est ajoutée %@"</t>
  </si>
  <si>
    <t>"%@ hinzugefügt zu %@"</t>
  </si>
  <si>
    <t>"%@ se ha agregado %@"</t>
  </si>
  <si>
    <t>"%@ aggiunto a %@"</t>
  </si>
  <si>
    <t>"%@ is toegevoegd aan %@"</t>
  </si>
  <si>
    <t>"%@ is released from %@"</t>
  </si>
  <si>
    <t>"%@ est libérée de %@"</t>
  </si>
  <si>
    <t>"%@ freigegeben von %@"</t>
  </si>
  <si>
    <t>"%@ se ha desbloqueado de %@"</t>
  </si>
  <si>
    <t>"%@ rilasciato da %@"</t>
  </si>
  <si>
    <t>"%@ is vrijgegeven van %@"</t>
  </si>
  <si>
    <t>"New master code set (%@)"</t>
  </si>
  <si>
    <t>"Nouveau code maître défini (%@)"</t>
  </si>
  <si>
    <t>"Neuer Mastercode festgelegt (%@)"</t>
  </si>
  <si>
    <t>"Nuevo código maestro establecido (%@)"</t>
  </si>
  <si>
    <t>"Nuovo codice principale impostato (%@)"</t>
  </si>
  <si>
    <t>"Nieuwe hoofdcode ingesteld (%@)"</t>
  </si>
  <si>
    <t>"New sub-master code set (%@)"</t>
  </si>
  <si>
    <t>"Nouveau code sous-maître défini (%@)"</t>
  </si>
  <si>
    <t>"Neuer Sub-Mastercode festgelegt (%@)"</t>
  </si>
  <si>
    <t>"Nuevo código maestro secundario establecido (%@)"</t>
  </si>
  <si>
    <t>"Nuovo codice secondario impostato (%@)"</t>
  </si>
  <si>
    <t>"Nieuwe subhoofdcode ingesteld (%@)"</t>
  </si>
  <si>
    <t>"Sub-master code is deleted (%@)"</t>
  </si>
  <si>
    <t>"Le code sous-maître est supprimé (%@)"</t>
  </si>
  <si>
    <t>"Sub-Mastercode gelöscht (%@)"</t>
  </si>
  <si>
    <t>"Código maestro secundario eliminado (%@)"</t>
  </si>
  <si>
    <t>"Codice secondario eliminato (%@)"</t>
  </si>
  <si>
    <t>"Subhoofdcode is verwijderd (%@)"</t>
  </si>
  <si>
    <t>"Unknown error"</t>
  </si>
  <si>
    <t>"Erreur inconnue"</t>
  </si>
  <si>
    <t>"Unbekannter Fehler"</t>
  </si>
  <si>
    <t>"Error desconocido"</t>
  </si>
  <si>
    <t>"Errore sconosciuto"</t>
  </si>
  <si>
    <t>"Onbekende fout"</t>
  </si>
  <si>
    <t>"Communication error"</t>
  </si>
  <si>
    <t>"Erreur de communication"</t>
  </si>
  <si>
    <t>"Kommunikationsfehler"</t>
  </si>
  <si>
    <t>"Error de comunicación"</t>
  </si>
  <si>
    <t>"Errore di comunicazione"</t>
  </si>
  <si>
    <t>"Communicatiefout"</t>
  </si>
  <si>
    <t>"Bluetooth is disabled, please turn it on and try again"</t>
  </si>
  <si>
    <t>"Bluetooth désactivé, veuillez l'activer et réessayer"</t>
  </si>
  <si>
    <t>"Bluetooth ist deaktiviert, bitte aktivieren und erneut versuchen"</t>
  </si>
  <si>
    <t>"Conexión Bluetooth deshabilitada. Actívela e inténtelo de nuevo."</t>
  </si>
  <si>
    <t>"Bluetooth disattivato, accenderlo e ritentare"</t>
  </si>
  <si>
    <t>"Bluetooth is uitgeschakeld, schakel het in en probeer het opnieuw"</t>
  </si>
  <si>
    <t>"Bluetooth is currently busy"</t>
  </si>
  <si>
    <t>"Bluetooth actuellement occupé"</t>
  </si>
  <si>
    <t>"Bluetooth ist derzeit ausgelastet"</t>
  </si>
  <si>
    <t>"La conexión Bluetooth está ocupado en este momento."</t>
  </si>
  <si>
    <t>"Bluetooth al momento occupato"</t>
  </si>
  <si>
    <t>"Bluetooth is momenteel bezet"</t>
  </si>
  <si>
    <t>"Data format incorrect"</t>
  </si>
  <si>
    <t>"Format de données incorrect"</t>
  </si>
  <si>
    <t>"Datenformat ungültig"</t>
  </si>
  <si>
    <t>"Formato de datos incorrecto"</t>
  </si>
  <si>
    <t>"Formato dati non corretto"</t>
  </si>
  <si>
    <t>"Onjuiste gegevensindeling"</t>
  </si>
  <si>
    <t>"The lock is currently busy"</t>
  </si>
  <si>
    <t>"La serrure est actuellement occupée"</t>
  </si>
  <si>
    <t>"Das Schloss ist derzeit ausgelastet"</t>
  </si>
  <si>
    <t>"La cerradura está actualmente ocupada."</t>
  </si>
  <si>
    <t>"Serratura al momento occupata"</t>
  </si>
  <si>
    <t>"Het slot is bezet"</t>
  </si>
  <si>
    <t>"Timed out"</t>
  </si>
  <si>
    <t>"Délai écoulé"</t>
  </si>
  <si>
    <t>"Zeitüberschreitung"</t>
  </si>
  <si>
    <t>"Tiempo de espera superado"</t>
  </si>
  <si>
    <t>"The lock is disconnected"</t>
  </si>
  <si>
    <t>"La serrure est déconnectée"</t>
  </si>
  <si>
    <t>"Das Schloss ist nicht verbunden"</t>
  </si>
  <si>
    <t>"La cerradura está desconectada."</t>
  </si>
  <si>
    <t>"Serratura scollegata"</t>
  </si>
  <si>
    <t>"De verbinding met het slot is verbroken."</t>
  </si>
  <si>
    <t>"The lock is not compatible, please update your App to the latest version"</t>
  </si>
  <si>
    <t>"La serrure n'est pas compatible, veuillez mettre à jour votre application à la dernière version"</t>
  </si>
  <si>
    <t>"Das Schloss ist nicht kompatibel, bitte aktualisieren Sie Ihre App auf die neueste Version"</t>
  </si>
  <si>
    <t>"La cerradura no es compatible. Actualice la aplicación a la versión más reciente."</t>
  </si>
  <si>
    <t>"La serratura non è compatibile, aggiornare l'app all'ultima versione"</t>
  </si>
  <si>
    <t>"Het slot is niet compatibel, werk de app bij naar de nieuwste versie"</t>
  </si>
  <si>
    <t>"The lock is out of range"</t>
  </si>
  <si>
    <t>"La serrure est hors de portée"</t>
  </si>
  <si>
    <t>"Das Schloss befindet sich außer Reichweite"</t>
  </si>
  <si>
    <t>"La cerradura está fuera del alcance."</t>
  </si>
  <si>
    <t>"Serratura fuori portata"</t>
  </si>
  <si>
    <t>"Het slot is buiten bereik"</t>
  </si>
  <si>
    <t>"This lock is not valid"</t>
  </si>
  <si>
    <t>"Cette serrure n'est pas valide"</t>
  </si>
  <si>
    <t>"Dieses Schloss ist nicht gültig"</t>
  </si>
  <si>
    <t>"La cerradura no es válida."</t>
  </si>
  <si>
    <t>"Questa serratura non è valida"</t>
  </si>
  <si>
    <t>"Dit slot is niet geldig"</t>
  </si>
  <si>
    <t>"Your access right is not valid right now"</t>
  </si>
  <si>
    <t>"Votre droit d'accès n'est actuellement pas valide"</t>
  </si>
  <si>
    <t>"Ihre Zugangsberechtigung ist im Augenblick nicht gültig"</t>
  </si>
  <si>
    <t>"Su derecho de acceso no es válido ahora."</t>
  </si>
  <si>
    <t>"I diritti di accesso non sono al momento validi"</t>
  </si>
  <si>
    <t>"Uw toegangsrecht is op dit moment niet geldig"</t>
  </si>
  <si>
    <t>"The lock is in setup mode"</t>
  </si>
  <si>
    <t>"La serrure est en mode Configuration"</t>
  </si>
  <si>
    <t>"Das Schloss ist im Konfigurationsmodus"</t>
  </si>
  <si>
    <t>"La cerradura se encuentra en el modo de configuración."</t>
  </si>
  <si>
    <t>"Serratura in modalità di configurazione"</t>
  </si>
  <si>
    <t>"Het slot staat in de modus instellen"</t>
  </si>
  <si>
    <t>"The lock is in add-card mode"</t>
  </si>
  <si>
    <t>"La serrure est en mode Ajouter carte"</t>
  </si>
  <si>
    <t>"Das Schloss ist im Modus zum Hinzufügen von Karten"</t>
  </si>
  <si>
    <t>"La cerradura se encuentra en el modo de adición de tarjeta."</t>
  </si>
  <si>
    <t>"Serratura in modalità di aggiunta scheda"</t>
  </si>
  <si>
    <t>"Het slot staat in de modus kaart toevoegen"</t>
  </si>
  <si>
    <t>"The lock is in channel mode"</t>
  </si>
  <si>
    <t>"La serrure est en mode Canal"</t>
  </si>
  <si>
    <t>"Das Schloss ist im Kanalmodus"</t>
  </si>
  <si>
    <t>"La cerradura se encuentra en el modo de canal."</t>
  </si>
  <si>
    <t>"Serratura in modalità canale"</t>
  </si>
  <si>
    <t>"Het slot staat in de modus kanaal"</t>
  </si>
  <si>
    <t>"The lock is not in setup mode."</t>
  </si>
  <si>
    <t>"La serrure n'est pas en mode Configuration"</t>
  </si>
  <si>
    <t>"Das Schloss ist nicht im Konfigurationsmodus."</t>
  </si>
  <si>
    <t>"La cerradura no se encuentra en el modo de configuración."</t>
  </si>
  <si>
    <t>"Serratura non in modalità di configurazione."</t>
  </si>
  <si>
    <t>"Het slot staat niet in de modus instellen."</t>
  </si>
  <si>
    <t>"The lock's handle position is not correct"</t>
  </si>
  <si>
    <t>handle: a lever of the lock</t>
  </si>
  <si>
    <t>"La position de la poignée de la serrure n'est pas correcte"</t>
  </si>
  <si>
    <t>"Die Griffposition des Schlosses ist nicht korrekt"</t>
  </si>
  <si>
    <t>"La posición del picaporte de la cerradura nos correcta."</t>
  </si>
  <si>
    <t>"La posizione della maniglia della serratura non è corretta"</t>
  </si>
  <si>
    <t>"De stand van de greep van het slot is onjuist"</t>
  </si>
  <si>
    <t>"The lock is already unlocked"</t>
  </si>
  <si>
    <t>"La serrure est déjà déverrouillée"</t>
  </si>
  <si>
    <t>"Das Schloss ist bereits entriegelt"</t>
  </si>
  <si>
    <t>"La cerradura ya está desbloqueada."</t>
  </si>
  <si>
    <t>"Serratura già sbloccata"</t>
  </si>
  <si>
    <t>"Het slot is reeds ontgrendeld"</t>
  </si>
  <si>
    <t>"The DIN is not correct"</t>
  </si>
  <si>
    <t>"Le DIN n'est pas correct"</t>
  </si>
  <si>
    <t>"Die DIN ist ungültig"</t>
  </si>
  <si>
    <t>"El DIN no es correcto."</t>
  </si>
  <si>
    <t>"DIN non corretto"</t>
  </si>
  <si>
    <t>"De DIN is niet juist"</t>
  </si>
  <si>
    <t>"The lock has no more space to add this type of client"</t>
  </si>
  <si>
    <t>"La serrure n'a plus d'espace pour ajouter ce type de client"</t>
  </si>
  <si>
    <t>"Das Schloss verfügt über keinen Platz zum Hinzufügen dieses Clients-Typs"</t>
  </si>
  <si>
    <t>"La cerradura no tiene más espacio para agregar este tipo de cliente."</t>
  </si>
  <si>
    <t>"La serratura non ha altro spazio per aggiungere questo tipo di client"</t>
  </si>
  <si>
    <t>"Het slot heeft onvoldoende ruimte voor het toevoegen van dit type klant"</t>
  </si>
  <si>
    <t>"The request is expired."</t>
  </si>
  <si>
    <t>"La demande a expiré."</t>
  </si>
  <si>
    <t>"Die Anfrage ist abgelaufen."</t>
  </si>
  <si>
    <t>"La solicitud ha expirado."</t>
  </si>
  <si>
    <t>"La richiesta è scaduta."</t>
  </si>
  <si>
    <t>"De aanvraag is verlopen."</t>
  </si>
  <si>
    <t>"The client's code length is incorrect"</t>
  </si>
  <si>
    <t>"La longueur du code du client est incorrecte"</t>
  </si>
  <si>
    <t>"Die Code-Länge des Clients ist ungültig"</t>
  </si>
  <si>
    <t>"La longitud del código del cliente es incorrecta."</t>
  </si>
  <si>
    <t>"La lunghezza del codice del client non è corretta"</t>
  </si>
  <si>
    <t>"De lengte van de klantcode is onjuist"</t>
  </si>
  <si>
    <t>"The client's code is the same as another one"</t>
  </si>
  <si>
    <t>"Le code du client est identique à un autre"</t>
  </si>
  <si>
    <t>"Der Client-Code ist identisch mit einem anderen"</t>
  </si>
  <si>
    <t>"El código del cliente es el mismo que el de otro."</t>
  </si>
  <si>
    <t>"Il codice del client è uguale a un altro"</t>
  </si>
  <si>
    <t>"De klantcode is dezelfde als van een ander"</t>
  </si>
  <si>
    <t>"The client's ID is the same as another one"</t>
  </si>
  <si>
    <t>"L'ID du client est identique à un autre"</t>
  </si>
  <si>
    <t>"Die Client-ID ist identisch mit einer anderen"</t>
  </si>
  <si>
    <t>"El identificador del cliente es el mismo que el de otro."</t>
  </si>
  <si>
    <t>"L'ID del client è uguale a un altro"</t>
  </si>
  <si>
    <t>"De klant-ID is dezelfde als van een ander"</t>
  </si>
  <si>
    <t>"Communication issue"</t>
  </si>
  <si>
    <t>"Problème de communication"</t>
  </si>
  <si>
    <t>"Kommunikationsproblem"</t>
  </si>
  <si>
    <t>"Problema de comunicación"</t>
  </si>
  <si>
    <t>"Problema di comunicazione"</t>
  </si>
  <si>
    <t>"Communicatieprobleem"</t>
  </si>
  <si>
    <t>"The battery is too low, please replace it and try again"</t>
  </si>
  <si>
    <t>"La pile est trop faible, veuillez la remplacer et réessayer"</t>
  </si>
  <si>
    <t>"Die Batterie ist zu schwach, bitte ersetzen und erneut versuchen"</t>
  </si>
  <si>
    <t>"La carga de la batería es demasiado baja. Cámbiela e inténtelo de nuevo."</t>
  </si>
  <si>
    <t>"Batteria esaurita, sostituire e ritentare"</t>
  </si>
  <si>
    <t>"De batterij is bijna leeg, vervang deze en probeer het opnieuw"</t>
  </si>
  <si>
    <t>"The firmware format is incorrect"</t>
  </si>
  <si>
    <t>"Le format du firmware est incorrect"</t>
  </si>
  <si>
    <t>"Das Firmware-Format ist ungültig"</t>
  </si>
  <si>
    <t>"El formato de firmware es incorrecto."</t>
  </si>
  <si>
    <t>"Il formato del firmware non è corretto"</t>
  </si>
  <si>
    <t>"Het firmware-formaat is onjuist"</t>
  </si>
  <si>
    <t>"Unidentified access right; please update your App to the latest version."</t>
  </si>
  <si>
    <t>"Droit d'accès non identifié ; veuillez mettre à jour votre application à la dernière version"</t>
  </si>
  <si>
    <t>"Nicht identifizierte Zugangsberechtigung; bitte aktualisieren Sie Ihre App auf die neuste Version."</t>
  </si>
  <si>
    <t>"Derecho de acceso no identificado. Actualice la aplicación a la versión más reciente."</t>
  </si>
  <si>
    <t>"Diritto di accesso non identificato, aggiornare l'app alla versione più recente"</t>
  </si>
  <si>
    <t>"Ongeïdentificeerd toegangsrecht; werk uw app bij naar de nieuwste versie."</t>
  </si>
  <si>
    <t>"The client can access from %@ to %@"</t>
  </si>
  <si>
    <t>to describe a period such as 2pm to 3pm</t>
  </si>
  <si>
    <t>"Le client peut accéder de %@ à %@"</t>
  </si>
  <si>
    <t>"Der Client hat Zugang von %@ bis %@"</t>
  </si>
  <si>
    <t>"El cliente puede acceder de %@ a %@"</t>
  </si>
  <si>
    <t>"Il client può eseguire l'accesso dalle %@ alle %@"</t>
  </si>
  <si>
    <t>"De klant heeft toegang van %@ tot %@"</t>
  </si>
  <si>
    <t>", with only one access count"</t>
  </si>
  <si>
    <t>how many times you can unlock the door</t>
  </si>
  <si>
    <t>"."</t>
  </si>
  <si>
    <t>"You can unlock the door from %@ to %@."</t>
  </si>
  <si>
    <t>2pm to 3pm</t>
  </si>
  <si>
    <t>"Vous pouvez déverrouiller la porte de %@ à %@."</t>
  </si>
  <si>
    <t>"Sie können die Tür von %@ bis %@ entriegeln."</t>
  </si>
  <si>
    <t>"Puede desbloquear la puerta de %@ a %@."</t>
  </si>
  <si>
    <t>"È possibile sbloccare la porta dalle %@ alle %@."</t>
  </si>
  <si>
    <t>"U kunt de deur ontgrendelen van %@ tot %@."</t>
  </si>
  <si>
    <t>"You can unlock the door from %@ to %@, with only one access count."</t>
  </si>
  <si>
    <t>only once</t>
  </si>
  <si>
    <t>"Vous pouvez déverrouiller la porte de %@ à %@, avec un seul compteur d'accès."</t>
  </si>
  <si>
    <t>"Sie können die Tür von %@ bis %@ mit nur einer Zugangszählung entriegeln."</t>
  </si>
  <si>
    <t>"Puede desbloquear la puerta de %@ a %@ con tan solo una cuenta de acceso."</t>
  </si>
  <si>
    <t>"È possibile sbloccare la porta dalle %@ alle %@, con un solo un accesso."</t>
  </si>
  <si>
    <t>"U kunt de deur ontgrendelen van %@ tot %@, met slechts één toegang."</t>
  </si>
  <si>
    <t>"Please check-in (unlock the door) from %@ to %@, then you'll have full access to the lock."</t>
  </si>
  <si>
    <t>"Veuillez vous enregistrer (déverrouiller la porte) de %@ à %@, vous aurez alors un accès complet à la serrure."</t>
  </si>
  <si>
    <t>"Bitte führen Sie das Einchecken (Entriegeln der Tür) von %@ bis %@ durch, dann haben Sie vollen Zugriff auf das Schloss."</t>
  </si>
  <si>
    <t>"Regístrese (desbloquee la puerta) de %@ a %@. Después, tendrá acceso total a la cerradura."</t>
  </si>
  <si>
    <t>"Eseguire il check-in (sblocco della porta) da %@ a %@ per ottenere l'accesso completo alla serratura."</t>
  </si>
  <si>
    <t>"Check in (ontgrendel de deur) tussen %@ en %@, daarna hebt u volledige toegang tot het slot."</t>
  </si>
  <si>
    <t>"Please check-in (unlock the door) from %@ to %@, then you'll have full access to the lock until %@."</t>
  </si>
  <si>
    <t>"Veuillez vous enregistrer (déverrouiller la porte) de %@ à %@, vous aurez alors un accès complet à la serrure jusqu'à %@."</t>
  </si>
  <si>
    <t>"Bitte führen Sie das Einchecken (Entriegeln der Tür) von %@ bis %@ durch, dann haben Sie bis %@ vollen Zugriff auf das Schloss."</t>
  </si>
  <si>
    <t>"Regístrese (desbloquee la puerta) de %@ a %@. Después, tendrá acceso total a la cerradura hasta las %@."</t>
  </si>
  <si>
    <t>"Eseguire il check-in (sblocco della porta) da %@ a %@ per ottenere l'accesso completo alla serratura fino a %@."</t>
  </si>
  <si>
    <t>"Check in (ontgrendel de deur) tussen %@ en %@, daarna hebt u volledige toegang tot het slot tot %@."</t>
  </si>
  <si>
    <t>"The Location Services is disabled, please turn it on and try again."</t>
  </si>
  <si>
    <t>"Le service de localisation est désactivé, veuillez l'activer et réessayer"</t>
  </si>
  <si>
    <t>"Die Standortdienste sind deaktiviert, bitte aktivieren Sie sie und versuchen Sie es erneut."</t>
  </si>
  <si>
    <t>"Los servicios de ubicación están deshabitados. Actívelos e inténtelo de nuevo."</t>
  </si>
  <si>
    <t>"Servizi di posizionamento disattivati, attivarli e ritentare."</t>
  </si>
  <si>
    <t>"De locatiedienst is uitgeschakeld, schakel deze in en probeer het opnieuw."</t>
  </si>
  <si>
    <t>"The location authorization is set to \"Never\", please set it to \"Always\" in the Location Services setting page."</t>
  </si>
  <si>
    <t>"L'autorisation de localisation est réglée sur \"Jamais\", veuillez la régler sur \"Toujours\" dans la page de configuration des services de localisation."</t>
  </si>
  <si>
    <t>"Die Standortautorisierung ist auf \"Nie\" eingestellt, bitte stellen Sie auf der Konfigurationsseite der Standortdienste \"Immer\" ein."</t>
  </si>
  <si>
    <t>"La autorización de ubicación está establecida en \"Nunca\". Establézcala en \"Siempre\" en la página de configuración Servicios de ubicación."</t>
  </si>
  <si>
    <t>"L'autorizzazione di posizionamento è impostata su \"Mai\", impostarla su \"Sempre\" nella pagina di impostazione dei servizi di posizionamento."</t>
  </si>
  <si>
    <t>"De locatie-autorisatie is ingesteld op \"Nooit\", stel deze in op \"Altijd\" op de instelpagina van de locatiedienst."</t>
  </si>
  <si>
    <t>"The location cannot be not found, please try again later"</t>
  </si>
  <si>
    <t>"La localisation est introuvable, veuillez réessayer ultérieurement"</t>
  </si>
  <si>
    <t>"Der Standort kann nicht gefunden werden, bitte versuchen Sie es später erneut"</t>
  </si>
  <si>
    <t>"No se puede encontrar la ubicación. Inténtelo de nuevo más tarde."</t>
  </si>
  <si>
    <t>"Posizione non trovata, ritentare più tardi"</t>
  </si>
  <si>
    <t>"De locatie is niet gevonden, probeer het later opnieuw"</t>
  </si>
  <si>
    <t>"Enabling this feature may unlock the door if the face of the lock is touched and the phone is within the range of the Bluetooth setting even if the phone is inside the door."</t>
  </si>
  <si>
    <t>"Activer cette fonction peut déverrouiller la porte si la façade de la serrure est touchée et si le téléphone est dans la portée du réglage Bluetooth même si le téléphone est à l'intérieur de la porte."</t>
  </si>
  <si>
    <t>"Durch das Aktivieren dieser Funktion kann die Tür entriegelt werden, wenn die Vorderseite des Schlosses berührt wird und sich das Telefon in Reichweite der Bluetooth-Einstellung befindet, auch dann, wenn das Telefon im Raum hinter der Tür ist."</t>
  </si>
  <si>
    <t>"Si habilita esta característica se puede desbloquear la puerta si se toca la cara de la cerradura y el teléfono se encuentra dentro del alcance de la configuración Bluetooth aunque dicho teléfono esté dentro de la puerta."</t>
  </si>
  <si>
    <t>"L'attivazione della funzione può sbloccare la porta se viene toccata la superficie della serratura e se il telefono è entro la portata impostata del Bluetooth persino se il telefono è all'interno della porta."</t>
  </si>
  <si>
    <t>"Inschakelen van deze functie kan de deur ontgrendelen als de voorkant van het slot wordt aangeraakt en de telefoon zich binnen het bereik van de Bluetooth-instelling bevindt, ook als de telefoon zich binnen de deur bevindt."</t>
  </si>
  <si>
    <t>"Auto unlocking will be triggered after you are away for a certain range and return again."</t>
  </si>
  <si>
    <t>"Le déverrouillage automatique sera déclenché si vous vous éloignez à une certaine distance puis revenez."</t>
  </si>
  <si>
    <t>"Die Auto-Entriegelung wird ausgelöst, wenn Sie sich auf einen bestimmten Abstand entfernen und wieder zurückkehren."</t>
  </si>
  <si>
    <t>"El desbloqueo automático se desencadenará después de alejarse una determinada distancia y regresar de nuevo."</t>
  </si>
  <si>
    <t>"Lo sblocco automatico sarà attivato dopo essersi allontanati a una certa distanza e essere ritornati."</t>
  </si>
  <si>
    <t>"Automatisch ontgrendelen wordt geactiveerd nadat u buiten een bepaald bereik bent geweest en weer terugkeert."</t>
  </si>
  <si>
    <t>"The SSID or password is wrong"</t>
  </si>
  <si>
    <t>"Le SSID ou le mot de passe est erroné"</t>
  </si>
  <si>
    <t>"SSID oder Kennwort ist ungültig"</t>
  </si>
  <si>
    <t>"SSID o contraseña incorrecta."</t>
  </si>
  <si>
    <t>"SSID o password errati"</t>
  </si>
  <si>
    <t>"SSID of wachtwoord is onjuist"</t>
  </si>
  <si>
    <t>"The SSID is set but the lock is unable to connect to the Internet. Please check your Wi-Fi AP status and settings, or try to set another SSID. "</t>
  </si>
  <si>
    <t>"Le SSID est défini mais la serrure ne peut pas se connecter à Internet. Veuillez vérifier l'état et les paramètres de votre PA Wi-Fi ou essayer de définir un autre SSID. "</t>
  </si>
  <si>
    <t>"Die SSID ist eingestellt, aber das Schloss kann keine Verbindung mit dem Internet herstellen. Bitte überprüfen Sie Status und Einstellungen Ihres WLAN-Zugangspunkts oder versuchen Sie, eine andere SSID festzulegen. "</t>
  </si>
  <si>
    <t>"El SSID está establecido pero la cerradura no puede conectarse a Internet. Compruebe el estado y la configuración del PA Wi-Fi o intente establecer otro SSID. "</t>
  </si>
  <si>
    <t>"L'SSID è stato impostato ma la serratura non può connettersi a internet. Controllare lo stato e le impostazioni dell'AP Wi-Fi o provare a impostare un altro SSID. "</t>
  </si>
  <si>
    <t>"De SSID is ingesteld maar het slot kan geen verbinding maken met internet. Controleer de status en instellingen van de Wi-Fi AP of probeer een andere SSID in te stellen. "</t>
  </si>
  <si>
    <t>"The lock is connectd to the Internet but there is an error in the cloud server, please try again later. (code: 0x%@)"</t>
  </si>
  <si>
    <t>"La serrure est connectée à Internet mais le serveur Cloud présente une erreur, veuillez réessayer ultérieurement. (code : 0x%@)"</t>
  </si>
  <si>
    <t>"Das Schloss ist mit dem Internet verbunden, aber es liegt ein Fehler des Cloud-Servers vor, bitte versuchen Sie es später erneut. (Code: 0x%@)"</t>
  </si>
  <si>
    <t>"La cerradura está conectada a Internet pero hay un error en el servidor en la nube. Inténtelo de nuevo más tarde. (Código: 0x%@)"</t>
  </si>
  <si>
    <t>"La serratura è connessa a internet ma si è verificato un errore nel server cloud, ritentare più tardi. (codice: 0x%@)"</t>
  </si>
  <si>
    <t>"Het slot is met internet verbonden maar er is een fout op de cloudserver, probeer het later opnieuw. (code: 0x%@)"</t>
  </si>
  <si>
    <t>"The gateway is found but there is an error in the pairing process, please try again later"</t>
  </si>
  <si>
    <t>"La passerelle est trouvée mais le processus d'appairage présente une erreur, veuillez réessayer ultérieurement."</t>
  </si>
  <si>
    <t>"Das Gateway wurde gefunden, aber beim Koppeln ist ein Fehler aufgetreten, bitte versuchen Sie es später erneut"</t>
  </si>
  <si>
    <t>"La puerta de enlace se encontró pero hay un error en el proceso de asociación. Inténtelo de nuevo más tarde."</t>
  </si>
  <si>
    <t>"Il gateway è stato trovato ma si è verificato un errore durante l'abbinamento, ritentare più tardi."</t>
  </si>
  <si>
    <t>"De gateway is gevonden maar er is een fout opgetreden bij het koppelen, probeer het later opnieuw"</t>
  </si>
  <si>
    <t>"There is an error in adding the lock, please try again later"</t>
  </si>
  <si>
    <t>"Il y a une erreur dans l'ajout de la serrure, veuillez réessayer ultérieurement."</t>
  </si>
  <si>
    <t>"Beim Hinzufügen des Schlosses ist ein Fehler aufgetreten, bitte versuchen Sie es später erneut"</t>
  </si>
  <si>
    <t>"Se ha producido un error al agregar la cerradura. Inténtelo de nuevo más tarde."</t>
  </si>
  <si>
    <t>"Si è verificato un problema nel processo di aggiunta della serratura, ritentare più tardi"</t>
  </si>
  <si>
    <t>"Er is een probleem bij het toevoegen van het slot, probeer het later opnieuw"</t>
  </si>
  <si>
    <t>"Please check if the gateway device is nearby, and if the setup button on the gateway is pressed and released"</t>
  </si>
  <si>
    <t>"Veuillez vérifier si le périphérique de la passerelle est à proximité et si le bouton de configuration de la passerelle est appuyé puis relâché"</t>
  </si>
  <si>
    <t>"Bitte überprüfen Sie, ob sich das Gateway-Gerät in der Nähe befindet und ob die Konfigurationstaste am Gateway gedrückt und wieder losgelassen wurde"</t>
  </si>
  <si>
    <t>"Compruebe si el dispositivo de la puerta de enlace está cerca y si el botón de configuración de dicha puerta se ha presionado y soltado."</t>
  </si>
  <si>
    <t>"Controllare se il dispositivo gateway è nelle vicinanze, e se il pulsante di configurazione sul gateway è stato premuto e rilasciato."</t>
  </si>
  <si>
    <t>"Controleer of het gateway-apparaat in de buurt is, en of de instelknop op de gateway is ingedrukt en losgelaten"</t>
  </si>
  <si>
    <t>"Veuillez vérifier si le périphérique de la passerelle est à proximité"</t>
  </si>
  <si>
    <t>"Bitte überprüfen Sie, ob sich das Gateway-Gerät in der Nähe befindet"</t>
  </si>
  <si>
    <t>"Compruebe si el dispositivo de la puerta de enlace está cerca."</t>
  </si>
  <si>
    <t>"Controllare se il dispositivo gateway è nelle vicinanze"</t>
  </si>
  <si>
    <t>"Controleer of het gateway-apparaat in de buurt is"</t>
  </si>
  <si>
    <t>// InfoPlist</t>
  </si>
  <si>
    <t>"\"K3 Test\" can use your location info to unlock the door automatically."</t>
  </si>
  <si>
    <t>"\"K3 Test\" peut utiliser vos informations de localisation pour déverrouiller la porte automatiquement."</t>
  </si>
  <si>
    <t>"\"K3 Test\" kann Ihre Standortinformationen verwenden, um die Tür automatisch zu entriegeln."</t>
  </si>
  <si>
    <t>"\"K3 Test\" puede utilizar su información de ubicación para desbloquear la puerta automáticamente."</t>
  </si>
  <si>
    <t>"\"Test K3 \" può utilizzare le informazioni di posizione per sbloccare automaticamente la porta."</t>
  </si>
  <si>
    <t>"\"K3 Test\" kan uw locatiegegevens gebruiken om de deur automatisch te ontgrendelen."</t>
  </si>
  <si>
    <t>"\"K3 Test\" can use Bluetooth to unlock the door or synchronize data automatically."</t>
  </si>
  <si>
    <t>"\"K3 Test\" peut utiliser Bluetooth pour déverrouiller la porte ou synchroniser les données automatiquement."</t>
  </si>
  <si>
    <t>"\"K3 Test\" kann Bluetooth verwenden, um automatisch die Tür zu entriegeln oder Daten zu synchronisieren."</t>
  </si>
  <si>
    <t>"\"K3 Test\" puede utilizar Bluetooth para desbloquear la puerta o sincronizar los datos automáticamente."</t>
  </si>
  <si>
    <t>"\"Test K3 \" può utilizzare il Bluetooth per sbloccare la porta o sincronizzare i dati automaticamente."</t>
  </si>
  <si>
    <t>"\"K3 Test\" kan Bluetooth gebruiken om automatisch de deur te ontgrendelen of om gegevens te synchroniseren."</t>
  </si>
  <si>
    <t>// App Store Description</t>
  </si>
  <si>
    <t xml:space="preserve">
K3 Connect is a Smart Lock Solution. It’s elegant, intuitive, and feature-rich. It lets you use your smartphone to replace keys, you don’t have to carry bulky and heavy mechanical keys anymore. It also has a powerful key management system to share and control access right to your family and friends.
Keyless Unlock: unlocking door by your smartphone
Remote Unlocking: unlocking door through Internet even when you are far away
Management: one smartphone manages all of your Locks and Clients
Remote Provision: provide and delete access right to your family and friends through Internet
Notification: receive notification when someone accesses your Locks
Audit Trail: knowing who has accessed your Locks
Limited Access Right: with flexible patterns for different situations
In-Place-Add: add and manage non-phone items such as Cards, Fobs, or Codes
Synchronization : synchronize with Locks through BLE even when Internet is not available
Lock Configuration: set parameters of Locks from App UI
Security: use advance Cryptography Algorithms comply with industry standards
Firmware Update: update Locks to latest firmware through easy App operation
Note: Some features are only available on selected Lock models</t>
  </si>
  <si>
    <t>Description on iPhone App Store</t>
  </si>
  <si>
    <t xml:space="preserve">
K3 Connect est une solution Smart Lock. Elle est élégante, intuitive et très complète. Elle vous permet d'utiliser votre smartphone en remplacement des clés : vous ne devez plus transporter des clés mécaniques lourdes et encombrantes. Elle dispose également d'un système performant de gestion des clés pour partager et contrôler les accès de votre famille et de vos amis.
Déverrouillage sans clé : déverrouillage de porte avec votre smartphone
Déverrouillage à distance : déverrouillage de porte via Internet même lorsque vous êtes loin
Gestion : un seul smartphone gère toutes vos serrures et tous vos clients
Mise à disposition à distance : attribuez et supprimez les droits d'accès de votre famille et de vos amis via Internet
Notification : recevez une notification lorsque quelqu'un accède à vos serrures
Piste d'audit : pour savoir qui a accédé à vos serrures
Droits d'accès limités : avec des modèles flexibles pour différentes situations
Ajout sur place : ajoutez et gérez d'autres éléments qu'un téléphone tels que des cartes, des badges ou des codes
Synchronisation : synchronisez avec les serrures via BLE même si Internet n'est pas disponible
Configuration des serrures : définissez les paramètres des serrures depuis l'interface de l'application
Sécurité : utilisez des algorithmes de cryptographie avancés conformes aux normes du secteur
Mise à jour du firmware : mettez à jour les serrures avec le dernier firmware grâce à une opération simple dans l'application
Remarque : Certaines fonctions ne sont disponibles que sur certains modèles de serrures</t>
    <phoneticPr fontId="16" type="noConversion"/>
  </si>
  <si>
    <t xml:space="preserve">
K3 Connect ist eine elegante Schlosslösung. Elegant, intuitiv und reich an Funktionen. Sie können Ihr Smartphone als Ersatz für Schlüssel verwenden, damit Sie keine sperrigen und schweren mechanischen Schlüssel mehr mit sich herumschleppen müssen. Mit dem umfassenden Schlüsselverwaltungssystem können Sie mühelos Zugangsberechtigungen mit Ihrer Familie und Ihren Freunden teilen und steuern.
Schlüsselloses Entriegeln: Entriegeln von Türen mit Ihrem Smartphone
Remote-Entriegelung: Entriegeln von Türen über das Internet, wenn Sie sich weit entfernt befinden
Verwaltung: Ein Smartphone für die Verwaltung all Ihrer Schlösser und Clients
Remote-Bereitstellung: Bereitstellen und Löschen von Zugangsberechtigungen für Ihre Familie und Freunde über Internet
Benachrichtigung: Empfang von Benachrichtigungen, wenn jemand auf Ihre Schlösser zugreift
Protokollierung: Überblick darüber, wer auf Ihre Schlösser zugreift
Beschränkte Zugangsberechtigungen: Flexible Muster für verschiedene Situationen
Hinzufügen von Ergänzungen: Hinzufügen und Verwalten von telefonfremden Objekten wie Karten, Schlüsselanhängern oder Codes
Synchronisierung: Synchronisieren mit Schlössern über BLE auch dann, wenn keine Internetverbindung verfügbar ist
Schlosskonfiguration: Einstellen der Parameter von Schlössern über die Benutzeroberfläche der App
Sicherheit: Verwendung moderner Kryptografie-Algorithmen, die Branchenstandards erfüllen
Firmware-Aktualisierung: Aktualisierung von Schlössern auf die neueste Firmware durch einen einfachen Vorgang mit der App
Hinweis: Einige Funktionen sind nur bei ausgewählten Schlossmodellen verfügbar</t>
    <phoneticPr fontId="16" type="noConversion"/>
  </si>
  <si>
    <t xml:space="preserve">
K3 Connect es una solución de cerradura inteligente. Es elegante, intuitiva y repleta de características. Le permite utilizar el teléfono inteligente en lugar de llaves. Ya no necesita llevar llaves mecánicas pesadas y voluminosas. También dispone de un potente sistema de administración de claves para compartir y controlar los derechos de acceso con sus familiares y amigos.
Desbloqueo sin llave: desbloqueo de la puerta mediante el teléfono inteligente.
Desbloqueo remoto: desbloqueo de la puerta a través de Internet incluso cuando está lejos.
Administración: un teléfono inteligente administra todas las cerraduras y los clientes.
Aprovisionamiento remoto: proporcione y elimine el derecho de acceso a sus familiares y amigos a través de Internet.
Notificación: reciba información cuando alguien acceda a las cerraduras.
Seguimiento de auditoría: conocimiento de quién ha accedido a las cerraduras.
Derecho de acceso limitado: con patrones flexibles para diferentes situaciones.
Adición in situ: agregue y administre elementos que no son del teléfono, como tarjetas, cadenas o códigos.
Sincronización: realice la sincronización con cerraduras a través de BLE aunque Internet no esté disponible.
Configuración de cerraduras: establezca los parámetros de las cerraduras desde la interfaz de usuario de la aplicación.
Seguridad: utilice algoritmos de criptografía avanzados que cumplen con los estándares de la industria.
Actualización de firmware: actualice las cerraduras a la versión de firmware más reciente mediante la aplicación sencilla.
Nota: Algunas características solamente están disponibles en determinados modelos de cerradura.
</t>
    <phoneticPr fontId="16" type="noConversion"/>
  </si>
  <si>
    <t xml:space="preserve">
K3 Connect è una soluzione Smart Lock. È elegante, intuitiva e piena di funzionalità. Consente di utilizzare lo smartphone per sostituire le chiavi, così non occorre più trasportare chiavi meccaniche ingombranti e pesanti. Dispone inoltre di un sistema di gestione delle chiavi per condividere e controllare i diritti di accesso di familiari e amici.
Sblocco senza chiave: sblocco della porta con smartphone
Sblocco remoto: sblocco della porta tramite internet anche quando si è lontani
Gestione: uno smartphone gestisce tutte le serrature e i client
Fornitura remota: fornisci ed elimina i diritti di accesso di familiari e amici tramite internet
Notifiche: ricevi notifiche quando qualcuno accede alle serrature
Tracciabilità dati: scopri chi ha eseguito l'accesso alle serrature
Diritti di accesso limitati: con sequenze flessibili per situazioni diverse
In-Place-Add: aggiungi e gestisci oggetti diversi dal telefono quali schede e codici.
Sincronizzazione: sincronizza le serrature tramite BLE anche quando internet non è disponibile
Configurazione serrature: imposta i parametri delle serrature dall'interfaccia utente dell'app
Sicurezza: usa algoritmi di crittografia avanzati conformi agli standard del settore
Aggiornamento firmware: aggiorna intuitivamente le serrature con il firmware più recenti tramite l'app
Nota: Alcune funzionalità sono solo disponibili su modelli di serrature selezionati
</t>
    <phoneticPr fontId="16" type="noConversion"/>
  </si>
  <si>
    <t xml:space="preserve">
K3 Connect is een Smart Lock Solution. Het is elegant, intuïtief en heeft veel functies. Hiermee kunt u de smartphone gebruiken om sleutels te vervangen, u hoeft niet langer grote en zware mechanische sleutels mee te nemen. Het beschikt tevens over een krachtig sleutelbeheersysteem om toegangsrechten te delen en regelen voor uw familie en vrienden.
Ontgrendelen zonder sleutel: de deur met uw smartphone ontgrendelen
Op afstand ontgrendelen: de deur ontgrendelen via internet, ook als u ver weg bent.
Beheer: een smartphone beheert al uw sloten en klanten
Externe voorziening: via internet toegangsrechten aan uw familie en vrienden geven en verwijderen
Melding: meldingen ontvangen als iemand toegang heeft tot uw sloten
Controletraject: weten wie uw sloten heeft gebruikt
Beperkt toegangsrecht: met flexibele patronen voor verschillende situaties
Ter plaatse toevoegen: niet-telefoon-items toevoegen en beheren zoals kaarten, fobs of codes
Synchronisatie: synchroniseer met sloten via BLE, ook als internet niet beschikbaar is
Slotconfiguratie: parameters voor sloten instellen vanuit de UI van de app
Beveiliging: geavanceerde cryptografische algoritmes toepassen die aan sectornormen voldoen
Firmware-update: sloten bijwerken met de nieuwste firmware via een eenvoudige app-bewerking
Opmerking: sommige functies zijn alleen beschikbaar op geselecteerde modellen sloten
</t>
    <phoneticPr fontId="16" type="noConversion"/>
  </si>
  <si>
    <t>// validation code</t>
  </si>
  <si>
    <t>Validation Code
Please enter the following code to the validation page of K3 Connect APP.</t>
  </si>
  <si>
    <t xml:space="preserve">An email to inform user </t>
  </si>
  <si>
    <t xml:space="preserve">Code de validation
Veuillez saisir le code suivant dans la page de validation de l'application K3 Connect.
</t>
    <phoneticPr fontId="16" type="noConversion"/>
  </si>
  <si>
    <t>Bestätigungscode
Bitte geben Sie den folgenden Code auf der Bestätigungsseite der App K3 Connect ein.</t>
    <phoneticPr fontId="16" type="noConversion"/>
  </si>
  <si>
    <t xml:space="preserve">Código de validación
Especifique el siguiente código en la página de validación de la aplicación K3 Connect.
</t>
    <phoneticPr fontId="16" type="noConversion"/>
  </si>
  <si>
    <t xml:space="preserve">Codice di Convalida
Inserire il seguente codice nella pagina di convalida dell'app K3 Connect.
</t>
    <phoneticPr fontId="16" type="noConversion"/>
  </si>
  <si>
    <t xml:space="preserve">Validatiecode
Voer de volgende code in op de validatiepagina van de K3 Connect-app.
</t>
    <phoneticPr fontId="16" type="noConversion"/>
  </si>
  <si>
    <t>// password reset</t>
  </si>
  <si>
    <t>Password Reset
We have generated a new password for you, please sign in with it in 10 minutes before it expires.
If you didn't send this request, please ignore this letter and your original password would still be valid.
New Password:</t>
  </si>
  <si>
    <t>Réinitialisation du mot de passe
Nous avons généré un nouveau mot de passe pour vous, veuillez vous connecter avec dans 10 minutes avant qu'il n'expire.
Si vous n'avez pas envoyé cette demande, veuillez ignorer ce message et votre mot de passe initial sera toujours valide.
Nouveau mot de passe :</t>
    <phoneticPr fontId="16" type="noConversion"/>
  </si>
  <si>
    <t>Kennwort-Rücksetzung
Wir haben ein neues Kennwort für Sie generiert, bitte melden Sie sich damit an, bevor es in 10 Minuten abläuft.
Falls Sie diese Anforderung nicht gesendet haben, ignorieren Sie diese Mitteilung bitte, und Ihr ursprüngliches Kennwort bleibt gültig.
Neues Kennwort:</t>
    <phoneticPr fontId="16" type="noConversion"/>
  </si>
  <si>
    <t xml:space="preserve">Restablecimiento de contraseña
Hemos generado una nueva contraseña para usted. Inicie sesión con ella en 10 minutos antes de que expire.
Si no envía esta solicitud, omita esta carta y la contraseña original todavía sería válida.
Nueva contraseña:
</t>
    <phoneticPr fontId="16" type="noConversion"/>
  </si>
  <si>
    <t xml:space="preserve">Ripristino Password
Abbiamo generato una nuova password, accedi entro 10 minuti utilizzandola prima che scada.
Se non hai inviato questa richiesta, ignora questa email; la tua password originale è ancora valida.
Nuova Password:
</t>
    <phoneticPr fontId="16" type="noConversion"/>
  </si>
  <si>
    <t xml:space="preserve">Wachtwoord opnieuw instellen
We hebben een nieuw wachtwoord voor u gegenereerd, meld u hiermee binnen 10 minuten aan voordat het verloopt.
Als u dit verzoek niet hebt verzonden, kunt u deze brief negeren en is uw oorspronkelijke wachtwoord nog steeds geldig.
Nieuw wachtwoord:
</t>
    <phoneticPr fontId="16" type="noConversion"/>
  </si>
  <si>
    <t>// new app available</t>
  </si>
  <si>
    <t>We have released a new K3 Connect app with some important bug fixes and performance improvements.
Please update your app to the latest version as soon as possible.
Thank you!</t>
  </si>
  <si>
    <t xml:space="preserve">Nous avons publié une nouvelle application K3 Connect avec d'importantes corrections de bogues et une amélioration des performances.
Veuillez mettre à jour votre application à la dernière version dès que possible.
Merci !
</t>
    <phoneticPr fontId="16" type="noConversion"/>
  </si>
  <si>
    <t>Wir haben eine neue Version der App K3 Connect mit wichtigen Fehlerbehebungen und Leistungsverbesserungen veröffentlicht.
Bitte aktualisieren Sie Ihre App so bald wie möglich auf die neueste Version.
Vielen Dank!</t>
    <phoneticPr fontId="16" type="noConversion"/>
  </si>
  <si>
    <t xml:space="preserve">Hemos lanzado una nueva aplicación K3 Connect con algunas soluciones de errores importantes y mejoras en el rendimiento.
Actualice la aplicación a la versión más reciente tan pronto como sea posible.
¡Muchas gracias!
</t>
    <phoneticPr fontId="16" type="noConversion"/>
  </si>
  <si>
    <t xml:space="preserve">Abbiamo rilasciato la nuova app K3 Connect dove abbiamo corretto alcuni bug e abbiamo migliorato le prestazioni.
Aggiorna l'app alla versione più recente il prima possibile.
Grazie!
</t>
    <phoneticPr fontId="16" type="noConversion"/>
  </si>
  <si>
    <t xml:space="preserve">We hebben een nieuwe K3 Connect-app uitgegeven met een paar belangrijke oplossingen voor problemen en verbeteringen in de prestaties.
Werk uw app zo snel mogelijk bij naar de nieuwste versie.
Bedankt!
</t>
    <phoneticPr fontId="16" type="noConversion"/>
  </si>
  <si>
    <t>// more titles (all capitalized)</t>
  </si>
  <si>
    <t>%@ Déverrouillage</t>
  </si>
  <si>
    <t>%@ wird entriegelt</t>
  </si>
  <si>
    <t>Desbloqueo de %@</t>
  </si>
  <si>
    <t>Sblocco in Corso %@</t>
  </si>
  <si>
    <t>%@ ontgrendelen</t>
  </si>
  <si>
    <t>%@ bloqué</t>
  </si>
  <si>
    <t>%@ blockiert</t>
  </si>
  <si>
    <t>%@ bloqueada</t>
  </si>
  <si>
    <t>%@ Bloccato</t>
  </si>
  <si>
    <t>%@ geblokkeerd</t>
  </si>
  <si>
    <t>Bloquer %@</t>
  </si>
  <si>
    <t>%@ blockieren</t>
  </si>
  <si>
    <t>Bloquear %@</t>
  </si>
  <si>
    <t>Blocca %@</t>
  </si>
  <si>
    <t>%@ blokkeren</t>
  </si>
  <si>
    <t>Alerte du capteur (S/C) (REM %d)</t>
  </si>
  <si>
    <t>Sensorwarnung (S/C) (REM %d)</t>
  </si>
  <si>
    <t>Alerta de sensor (S/C) (REM %d)</t>
  </si>
  <si>
    <t>Allarme sensore (S/C) (REM %d)</t>
  </si>
  <si>
    <t>Sensorwaarschuwing (S/C) (REM %d)</t>
  </si>
  <si>
    <t>Interrompre</t>
  </si>
  <si>
    <t>Abbrechen</t>
  </si>
  <si>
    <t>Anular</t>
  </si>
  <si>
    <t>Interrompi</t>
  </si>
  <si>
    <t>Afbreken</t>
  </si>
  <si>
    <t>Journaux de diagnostic</t>
  </si>
  <si>
    <t>Diagnoseprotokolle</t>
  </si>
  <si>
    <t>Registros de diagnóstico</t>
  </si>
  <si>
    <t>Registri Diagnostica</t>
  </si>
  <si>
    <t>Diagnoselogboeken</t>
  </si>
  <si>
    <t>Mise à jour du firmware nécessaire</t>
  </si>
  <si>
    <t>Aktualisieren der Firmware erzwingen</t>
  </si>
  <si>
    <t>Es necesario actualizar el firmware</t>
  </si>
  <si>
    <t>Occorre Aggiornamento Firmware</t>
  </si>
  <si>
    <t>Firmware bijwerken vereist</t>
  </si>
  <si>
    <t>Avertissement !</t>
  </si>
  <si>
    <t>Warnung!</t>
  </si>
  <si>
    <t>¡Advertencia!</t>
  </si>
  <si>
    <t>Attenzione!</t>
  </si>
  <si>
    <t>Waarschuwing!</t>
  </si>
  <si>
    <t>Sauvegarde requise</t>
  </si>
  <si>
    <t>Sicherung ist erforderlich</t>
  </si>
  <si>
    <t>Se necesita una copia de seguridad</t>
  </si>
  <si>
    <t>Occorre un Backup</t>
  </si>
  <si>
    <t>Back-up is verplicht</t>
  </si>
  <si>
    <t>// more details</t>
  </si>
  <si>
    <t>%@ a bloqué un %@</t>
  </si>
  <si>
    <t>%@ hat %@ blockiert</t>
  </si>
  <si>
    <t>%@ ha bloqueado una %@</t>
  </si>
  <si>
    <t>%@ ha bloccato %@</t>
  </si>
  <si>
    <t>%@ heeft een %@ geblokkeerd</t>
  </si>
  <si>
    <t>Aidez-nous à améliorer le produit en nous envoyant les journaux de diagnostic</t>
  </si>
  <si>
    <t>Helfen Sie uns, das Produkt zu verbessern, indem Sie uns die Diagnoseprotokolle übermitteln</t>
  </si>
  <si>
    <t>Ayúdenos a mejorar el producto enviándonos los registros de diagnóstico.</t>
  </si>
  <si>
    <t>Aiutaci a migliorare il prodotto inviando i registri diagnostici</t>
  </si>
  <si>
    <t>Help ons met het verbeteren van het product door de diagnostische logboeken op te sturen</t>
  </si>
  <si>
    <t>Veuillez mettre à jour le firmware de la serrure à la dernière version, vous pourrez ensuite ajouter d'autres cartes</t>
  </si>
  <si>
    <t>Bitte aktualisieren Sie die Firmware des Schlosses auf die neueste Version, dann können Sie weitere Karten hinzufügen</t>
  </si>
  <si>
    <t>Actualice el firmware de la cerradura a la versión más reciente. A continuación, puede agregar más tarjetas.</t>
  </si>
  <si>
    <t>Aggiorna il firmware della serratura alla versione più recente, quindi sarà possibile aggiungere altre schede</t>
  </si>
  <si>
    <t>Werk de firmware van het slot bij naar de nieuwste versie, daarna kunt u meer kaarten toevoegen</t>
  </si>
  <si>
    <t>Le code de validation que vous avez saisi est incorrect</t>
  </si>
  <si>
    <t>Der eingegebene Bestätigungscode ist ungültig</t>
  </si>
  <si>
    <t>El código de validación que ha especificado no es correcto.</t>
  </si>
  <si>
    <t>Il codice di convalida inserito non è corretto</t>
  </si>
  <si>
    <t>De validatiecode die u hebt ingevoerd, is onjuist</t>
  </si>
  <si>
    <t>Le code que vous avez saisi est déjà enregistré dans cette serrure</t>
  </si>
  <si>
    <t>Der von Ihnen eingegebene Code ist für dieses Schloss bereits registriert</t>
  </si>
  <si>
    <t>El código que ha especificado ya está registrado en esta cerradura.</t>
  </si>
  <si>
    <t>Il codice inserito è già registrato su questa serratura</t>
  </si>
  <si>
    <t>De door u ingevoerde code is reeds op dit slot geregistreerd</t>
  </si>
  <si>
    <t>Cette serrure n'a pas encore été connectée au Cloud, veuillez vérifier votre connexion Internet et réessayez.</t>
  </si>
  <si>
    <t>Dieses Schloss ist noch nicht mit der Cloud verbunden, bitte überprüfen Sie Ihre Internetverbindung und versuchen Sie es erneut.</t>
  </si>
  <si>
    <t>Esta cerradura todavía no se ha conectado a la nube. Compruebe la conexión a Internet e inténtelo de nuevo.</t>
  </si>
  <si>
    <t>Questa serratura non è ancora stata connessa al cloud, controllare la connessione internet e ritentare.</t>
  </si>
  <si>
    <t>Dit slot is nog niet met de cloud verbonden, controleer de internetverbinding en probeer het opnieuw.</t>
  </si>
  <si>
    <t>Vous ne pourrez pas restaurer vos données depuis le Cloud si vous ne cochez pas la fonction de sauvegarde</t>
  </si>
  <si>
    <t>Sie können Ihre Daten nicht aus der Cloud wiederherstellen, wenn Sie die Sicherungsfunktion deaktivieren</t>
  </si>
  <si>
    <t>No puede restaurar los datos desde la nube si desactiva la función de copia de seguridad.</t>
  </si>
  <si>
    <t>Non è possibile ripristinare i dati dal cloud se non si spunta la funzione di backup</t>
  </si>
  <si>
    <t>U kunt uw gegevens niet herstellen vanuit de cloud als u de back-upfunctie deselecteert</t>
  </si>
  <si>
    <t>Votre synchronisation est à présent terminée et vos données ont été sauvegardées sur le serveur</t>
  </si>
  <si>
    <t>Ihre Synchronisation ist abgeschlossen, und Ihre Daten wurden erfolgreich auf dem Server gesichert</t>
  </si>
  <si>
    <t>La sincronización se ha completado y se ha hecho una copia de seguridad de los datos en el servidor.</t>
  </si>
  <si>
    <t>La sincronizzazione è ora completata ed è stato eseguito il backup dei dati sul server</t>
  </si>
  <si>
    <t>De synchronisatie is nu voltooid en van de gegevens is een back-up gemaakt naar de server</t>
  </si>
  <si>
    <t>Générer une nouvelle clé d'accès va invalider la clé existante, êtes-vous sûr ?</t>
  </si>
  <si>
    <t>Durch das Erzeugen eines neuen Zugangsschlüssels wird der bestehende ungültig,.Sind Sie sicher?</t>
  </si>
  <si>
    <t>La generación de una nueva clave de acceso invalidará la existente. ¿Desea continuar?</t>
  </si>
  <si>
    <t>La generazione di una nuova chiave di accesso renderà non valida quella esistente, continuare?</t>
  </si>
  <si>
    <t>Genereren van een nieuwe toegangscode maakt de bestaande code ongeldig, weet u het zeker?</t>
  </si>
  <si>
    <r>
      <t>Veuillez d'abord activer \</t>
    </r>
    <r>
      <rPr>
        <sz val="12"/>
        <color rgb="FF808080"/>
        <rFont val="Courier New"/>
        <family val="3"/>
      </rPr>
      <t>"</t>
    </r>
    <r>
      <rPr>
        <sz val="12"/>
        <color indexed="8"/>
        <rFont val="Calibri"/>
        <family val="2"/>
      </rPr>
      <t>Sauvegarde sur le Cloud\</t>
    </r>
    <r>
      <rPr>
        <sz val="12"/>
        <color rgb="FF808080"/>
        <rFont val="Courier New"/>
        <family val="3"/>
      </rPr>
      <t xml:space="preserve">" </t>
    </r>
    <r>
      <rPr>
        <sz val="12"/>
        <color indexed="8"/>
        <rFont val="Calibri"/>
        <family val="2"/>
      </rPr>
      <t>avant de gérer votre clé d'accès</t>
    </r>
  </si>
  <si>
    <t>Bitte aktivieren Sie \"In Cloud sichern\" , bevor Sie Ihren Zugangsschlüssel verwalten</t>
  </si>
  <si>
    <t>En primer lugar, habilite la opción \"Copia de seguridad en la nube\"  antes de administrar las claves de acceso.</t>
  </si>
  <si>
    <t>Abilitare \"Backup su Cloud\" prima di gestire la chiave di accesso</t>
  </si>
  <si>
    <t>Schakel eerst \"Back-up naar de cloud\"  in voordat u uw toegangssleutel beheert</t>
  </si>
  <si>
    <t>Your are no longer a valid user of this lock</t>
  </si>
  <si>
    <t>Vous n'êtes plus un utilisateur valide de cette serrure</t>
  </si>
  <si>
    <t>Sie sind kein gültiger Benutzer dieses Schlosses mehr</t>
  </si>
  <si>
    <t>Ya no es un usuario válido de esta cerradura.</t>
  </si>
  <si>
    <t>Non sei più un utente valido di questa serratura</t>
  </si>
  <si>
    <t>U bent niet langer een geldige gebruiker van dit slot</t>
  </si>
  <si>
    <t>// For Android</t>
  </si>
  <si>
    <t>Réessayer</t>
  </si>
  <si>
    <t>Wiederholen</t>
  </si>
  <si>
    <t>Reintentar</t>
  </si>
  <si>
    <t>Ritenta</t>
  </si>
  <si>
    <t>Opnieuw proberen</t>
  </si>
  <si>
    <t>Accès autorisé</t>
  </si>
  <si>
    <t>Zugang gewährt</t>
  </si>
  <si>
    <t>Acceso concedido</t>
  </si>
  <si>
    <t>Accesso eseguito</t>
  </si>
  <si>
    <t>Toegang toegestaan</t>
  </si>
  <si>
    <t>Bienvenue !</t>
  </si>
  <si>
    <t>Willkommen!</t>
  </si>
  <si>
    <t>¡Bienvenido!</t>
  </si>
  <si>
    <t>Benvenuto!</t>
  </si>
  <si>
    <t>Welkom!</t>
  </si>
  <si>
    <t>Il y a un problème de communication entre le téléphone et la serrure. Veuillez vérifier si les positions de détection NFC du téléphone et de la serrure sont alignées correctement et si le téléphone est éloigné trop tôt. Après avoir confirmé les informations, veuillez réessayer.</t>
  </si>
  <si>
    <t>Es liegt ein Kommunikationsproblem zwischen Telefon und Schloss vor. Bitte überprüfen Sie, ob die NFC-Erkennungspositionen von Telefon und Schloss ordnungsgemäß ausgerichtet sind und ob das Telefon unter Umständen zu früh entfernt wurde. Bitte versuchen Sie es nach dem Bestätigen der Informationen erneut.</t>
  </si>
  <si>
    <t>Hay un problema de comunicación entre el teléfono y la cerradura. Compruebe si la posición de detección de NFC del teléfono y la cerradura está alineada correctamente y si el teléfono se alejó demasiado pronto. Después de confirmar la información, inténtelo de nuevo.</t>
  </si>
  <si>
    <t>Si è verificato un problema di comunicazione tra il telefono e la serratura. Controllare se le posizioni dei sensori NFC sul telefono e sulla serratura sono allineate correttamente, e se il telefono non è stato rimosso troppo presto. Dopo la conferma delle informazioni, ritentare.</t>
  </si>
  <si>
    <t>Er is een communicatieprobleem tussen de telefoon en het slot. Controleer of de NFC-detectieposities van telefoon en slot goed zijn uitgelijnd, en of de telefoon te snel wordt weggehaald. Probeer het opnieuw nadat de informatie is bevestigd.</t>
  </si>
  <si>
    <t>Échec : Trop</t>
  </si>
  <si>
    <t>Fehler: Zu viele</t>
  </si>
  <si>
    <t>Error: Demasiados</t>
  </si>
  <si>
    <t>Non Riuscito: Troppi</t>
  </si>
  <si>
    <t>Mislukt: Teveel</t>
  </si>
  <si>
    <t>Par période</t>
  </si>
  <si>
    <t>Nach Zeitraum</t>
  </si>
  <si>
    <t>Por período</t>
  </si>
  <si>
    <t>Per Periodo</t>
  </si>
  <si>
    <t>Op periode</t>
  </si>
  <si>
    <t>Début</t>
  </si>
  <si>
    <t>Beginn</t>
  </si>
  <si>
    <t>Iniciar</t>
  </si>
  <si>
    <t>Inizio</t>
  </si>
  <si>
    <t>Fin</t>
  </si>
  <si>
    <t>Ende</t>
  </si>
  <si>
    <t>Termine</t>
  </si>
  <si>
    <t>Verbreken</t>
  </si>
  <si>
    <t>Toute la journée</t>
  </si>
  <si>
    <t>Ganztägig</t>
  </si>
  <si>
    <t>Todo el día</t>
  </si>
  <si>
    <t>Tutto il Giorno</t>
  </si>
  <si>
    <t>Hele dag</t>
  </si>
  <si>
    <t>Année</t>
  </si>
  <si>
    <t>Jahr</t>
  </si>
  <si>
    <t>Año</t>
  </si>
  <si>
    <t>Anno</t>
  </si>
  <si>
    <t>Jaar</t>
  </si>
  <si>
    <t>Semaine</t>
  </si>
  <si>
    <t>Woche</t>
  </si>
  <si>
    <t>Semana</t>
  </si>
  <si>
    <t>Settimana</t>
  </si>
  <si>
    <t>Jours du mois</t>
  </si>
  <si>
    <t>Tage des Monats</t>
  </si>
  <si>
    <t>Días del mes</t>
  </si>
  <si>
    <t>Giorni del Mese</t>
  </si>
  <si>
    <t>Dagen van de maand</t>
  </si>
  <si>
    <t>Une version plus récente %s de l'application est disponible, veuillez la télécharger et mettre à jour votre application.</t>
  </si>
  <si>
    <t>Eine neuere Version%s der App ist verfügbar; bitte laden Sie sie herunter und aktualisieren Sie Ihre App.</t>
  </si>
  <si>
    <t>Hay una versión más reciente disponible de la aplicación. Descárguela y actualice la aplicación.</t>
  </si>
  <si>
    <t>È disponibile una nuova versione%s dell'app; scaricarla e aggiornare l'app.</t>
  </si>
  <si>
    <t>Er is een nieuwere versie %s van de app beschikbaar; download deze en werk de app bij.</t>
  </si>
  <si>
    <t>Cloud supprimé</t>
  </si>
  <si>
    <t>Cloud gelöscht</t>
  </si>
  <si>
    <t>Nube eliminada</t>
  </si>
  <si>
    <t>Cloud Eliminato</t>
  </si>
  <si>
    <t>Cloud verwijderd</t>
  </si>
  <si>
    <t>Bluetooth non pris en charge.</t>
  </si>
  <si>
    <t>Bluetooth nicht unterstützt.</t>
  </si>
  <si>
    <t>Bluetooth no admitido.</t>
  </si>
  <si>
    <t>Bluetooth non supportato.</t>
  </si>
  <si>
    <t>Bluetooth niet ondersteund.</t>
  </si>
  <si>
    <t>Certains appareils intelligents ne sont pas compatibles avec cette fonction. Si vous estimez que l'application ne fonctionne pas correctement après avoir activé cette fonction, veuillez la désactiver.</t>
  </si>
  <si>
    <t>Manche Smart-Geräte sind mit dieser Funktion nicht kompatibel. Falls Sie feststellen, dass die App nach Aktivierung dieser Funktion nicht ordnungsgemäß funktioniert, deaktivieren Sie sie bitte.</t>
  </si>
  <si>
    <t>Algunos dispositivos inteligentes no son compatibles con esta característica. Si la aplicación no funciona correctamente después de activar esta característica, desactívela.</t>
  </si>
  <si>
    <t>Alcuni dispositivi smart non sono compatibili con questa funzione. Se l'app non funziona correttamente dopo l'attivazione della funzione, disattivarla.</t>
  </si>
  <si>
    <t>Sommige smart-apparaten zijn niet compatibel met deze functie. Als u merkt dat de app niet goed werkt nadat deze functie is ingeschakeld, moet u het uitschakelen.</t>
  </si>
  <si>
    <t>Client\'s quantity has reached the maximun limit for this lock</t>
  </si>
  <si>
    <t>Le nombre du client a atteint la limite maximale pour cette serrure</t>
  </si>
  <si>
    <t>Maximale Client-Anzahl für dieses Schloss erreicht</t>
  </si>
  <si>
    <t>La cantidad de clientes ha alcanzado el límite máximo para esta cerradura .</t>
  </si>
  <si>
    <t>Il numero di client ha raggiunto il limite massimo per questa serratura</t>
  </si>
  <si>
    <t>De hoeveelheid van de klant heeft de maximumlimiet voor dit slot bereikt</t>
  </si>
  <si>
    <t>The client\'s ID is same as another one</t>
  </si>
  <si>
    <t>L'ID du client est identique à un autre</t>
  </si>
  <si>
    <t>Die Client-ID ist identisch mit einer anderen</t>
  </si>
  <si>
    <t>El identificador del cliente es el mismo que el de otro.</t>
  </si>
  <si>
    <t>L'ID del client è uguale a un altro</t>
  </si>
  <si>
    <t>De klant-ID is dezelfde als van een ander</t>
  </si>
  <si>
    <t>Vous vous êtes déconnecté avec succès.</t>
  </si>
  <si>
    <t>Sie haben sich erfolgreich abgemeldet.</t>
  </si>
  <si>
    <t>Ha cerrado sesión correctamente.</t>
  </si>
  <si>
    <t>Uscita eseguita correttamente.</t>
  </si>
  <si>
    <t>U hebt zich afgemeld.</t>
  </si>
  <si>
    <t>Le téléchargement des données a échoué. Veuillez vérifier à nouveau.</t>
  </si>
  <si>
    <t>Daten konnten nicht heruntergeladen werden. Bitte erneut überprüfen.</t>
  </si>
  <si>
    <t>Error en la descarga de los datos. Compruébelo de nuevo.</t>
  </si>
  <si>
    <t>Impossibile scaricare i dati. Controllare di nuovo.</t>
  </si>
  <si>
    <t>Downloaden gegevens is mislukt. Controleer dit nogmaals.</t>
  </si>
  <si>
    <t>The Android version in this phone doesn\'t support BLE. The Android version must be after 4.3 for this App. Please check your OS version again.</t>
  </si>
  <si>
    <t>La version Android de ce téléphone ne prend pas en charge BLE. La version Android doit être ultérieure à 4.3 pour cette application. Veuillez vérifier à nouveau la version de votre système d'exploitation.</t>
  </si>
  <si>
    <t>Die Android-Version dieses Telefons unterstützt BLE nicht. Die Android-Version muss für diese App höher als 4.3 sein. Bitte überprüfen Sie erneut Ihre Betriebssystemversion.</t>
  </si>
  <si>
    <t>La versión para Android de este teléfono no admite BLE. La versión de Android debe ser posterior a la 4.3 para esta aplicación. Compruebe de nuevo la versión del sistema operativo.</t>
  </si>
  <si>
    <t>La versione Android in questo telefono non supporta BLE. La versione Android deve essere superiore a 4.3 per eseguire l'app. Controllare di nuovo la versione del sistema operativo.</t>
  </si>
  <si>
    <t>De Android-versie in deze telefoon ondersteunt BLE niet. De Android-versie moet na 4.3 zijn voor deze app. Controleer de versie van het besturingssysteem opnieuw.</t>
  </si>
  <si>
    <t>Votre téléphone ne prend pas en charge BLE. Cette application ne peut pas fonctionner sans matériel BLE.</t>
  </si>
  <si>
    <t>Ihr Telefon unterstützt BLE nicht. Diese App funktioniert nicht ohne BLE-Hardware.</t>
  </si>
  <si>
    <t>El teléfono no admite BLE. Esta aplicación no puede funcionar sin el hardware BLE.</t>
  </si>
  <si>
    <t>Il telefono non supporta BLE. Questa app non può funzionare senza l'hardware BLE.</t>
  </si>
  <si>
    <t>Uw telefoon ondersteunt BLE niet. Deze app kan niet werken zonder BLE-hardware.</t>
  </si>
  <si>
    <t>There is a backup issue in the Cloud, please try it later.</t>
  </si>
  <si>
    <t>Il y a un problème de sauvegarde dans le Cloud, veuillez essayer ultérieurement.</t>
  </si>
  <si>
    <t>Es liegt ein Sicherungsproblem mit der Cloud vor, bitte versuchen Sie es später erneut.</t>
  </si>
  <si>
    <t>Hay un problema de copia de seguridad en la nube. Inténtelo más tarde.</t>
  </si>
  <si>
    <t>Si è verificato un problema con il backup nel cloud, ritentare più tardi.</t>
  </si>
  <si>
    <t>Er is een probleem met de back-up in de cloud, probeer het later opnieuw.</t>
  </si>
  <si>
    <t>Aucune prise en charge de NFC</t>
  </si>
  <si>
    <t>Keine NFC-Unterstützung</t>
  </si>
  <si>
    <t>No hay compatibilidad con NFC</t>
  </si>
  <si>
    <t>Nessun supporto NFC</t>
  </si>
  <si>
    <t>Geen ondersteuning voor NFC</t>
  </si>
  <si>
    <t>Cette version ne prend pas en charge la fonction NFC</t>
  </si>
  <si>
    <t>Diese Version unterstützt die NFC-Funktion nicht</t>
  </si>
  <si>
    <t>Esta versión no admite la función NFC</t>
  </si>
  <si>
    <t>Questa versione non supporta la versione NFC</t>
  </si>
  <si>
    <t>Deze versie ondersteunt de functie NFC niet</t>
  </si>
  <si>
    <t>Le compte est en cours d'utilisation sur le serveur, veuillez patienter 5 minutes.</t>
  </si>
  <si>
    <t>Das Konto wird gerade am Server verwendet, bitte warten Sie 5 Minuten.</t>
  </si>
  <si>
    <t>La cuenta está en funcionamiento en el servidor. Espere 5 minutos.</t>
  </si>
  <si>
    <t>L'account è in uso nel server, attendere 5 minuti.</t>
  </si>
  <si>
    <t>De account is in gebruik op de server, wacht 5 minuten.</t>
  </si>
  <si>
    <t>En cours de téléchargement...</t>
  </si>
  <si>
    <t>Download läuft ...</t>
  </si>
  <si>
    <t>Descargando...</t>
  </si>
  <si>
    <t>In download...</t>
  </si>
  <si>
    <t>Bezig met downloaden....</t>
  </si>
  <si>
    <t>Le Wi-Fi n'est pas stable, veuillez vérifier à nouveau l'état du Wi-Fi</t>
  </si>
  <si>
    <t>WLAN ist nicht stabil, bitte überprüfen sie den WLAN-Status</t>
  </si>
  <si>
    <t>La conexión Wi-Fi no es estable. Compruebe de nuevo el estado de la conexión Wi-Fi.</t>
  </si>
  <si>
    <t>Wi-Fi non stabile, controllare di nuovo lo stato del Wi-Fi</t>
  </si>
  <si>
    <t>Wi-Fi is niet stabiel, controleer de status van Wi-Fi opnieuw</t>
  </si>
  <si>
    <t>Une version plus récente de l'application est disponible, veuillez la mettre à jour depuis GooglePlay Store.</t>
  </si>
  <si>
    <t>Eine neuere Version der App ist verfügbar; bitte aktualisieren Sie die App aus dem Google Play Store.</t>
  </si>
  <si>
    <t>Hay disponible una versión más reciente de la aplicación; actualícela desde GooglePlay Store.</t>
  </si>
  <si>
    <t>È disponibile una nuova versione%s dell'app; aggiornarla da Google Play Store.</t>
  </si>
  <si>
    <t>Er is een nieuwere versie van de app beschikbaar; werk deze bij vanuit de GooglePlay Store.</t>
  </si>
  <si>
    <t>Aller à GooglePlay Store</t>
  </si>
  <si>
    <t>Google Play Store besuchen</t>
  </si>
  <si>
    <t>Ir a GooglePlay Store</t>
  </si>
  <si>
    <t>Vai a Google Play Store</t>
  </si>
  <si>
    <t>Ga naar de GooglePlay Store</t>
  </si>
  <si>
    <t>// new title after 2017-07-07 (all capitalized)</t>
  </si>
  <si>
    <t>Upload Complete</t>
  </si>
  <si>
    <t>Téléchargement terminé</t>
  </si>
  <si>
    <t>Upload abgeschlossen</t>
  </si>
  <si>
    <t>Carga completada</t>
  </si>
  <si>
    <t>Caricamento completato</t>
  </si>
  <si>
    <t>Uploaden voltooid</t>
  </si>
  <si>
    <t>Duplicate Code</t>
  </si>
  <si>
    <t>Dupliquer le code</t>
  </si>
  <si>
    <t>Code duplizieren</t>
  </si>
  <si>
    <t>Código duplicado</t>
  </si>
  <si>
    <t>Duplica Codice</t>
  </si>
  <si>
    <t>Dubbele code</t>
  </si>
  <si>
    <t>Copy to Clipboard</t>
  </si>
  <si>
    <t>Copier dans le presse-papier</t>
  </si>
  <si>
    <t>In Zwischenablage kopieren</t>
  </si>
  <si>
    <t>Copiar al Portapapeles</t>
  </si>
  <si>
    <t>Copia negli Appunti</t>
  </si>
  <si>
    <t>Naar klembord kopiëren</t>
  </si>
  <si>
    <t>ID</t>
  </si>
  <si>
    <t>// new details after 2017-07-07</t>
  </si>
  <si>
    <t>You will not be able to disable this function after it's been enabled</t>
  </si>
  <si>
    <t>Vous ne pourrez pas désactiver cette fonction une fois qu'elle aura été activée</t>
  </si>
  <si>
    <t>Sie können diese Funktion nach der Aktivierung nicht mehr deaktivieren</t>
  </si>
  <si>
    <t>No podrá deshabilitar esta función después de habilitarla.</t>
  </si>
  <si>
    <t>Non sarà possibile disattivare la funzione dopo l'attivazione</t>
  </si>
  <si>
    <t>U kunt deze functie niet uitschakelen nadat het is ingeschakeld</t>
  </si>
  <si>
    <t>// xml wording (all capitalized)</t>
  </si>
  <si>
    <t>Lock Down</t>
  </si>
  <si>
    <t>Verrouiller</t>
  </si>
  <si>
    <t>Sperre</t>
  </si>
  <si>
    <t>Bloquear</t>
  </si>
  <si>
    <t>Blocca</t>
  </si>
  <si>
    <t>Slot uitgeschakeld</t>
  </si>
  <si>
    <t>Disable All Users</t>
  </si>
  <si>
    <t>Désactiver tous les utilisateurs</t>
  </si>
  <si>
    <t>Alle Benutzer deaktivieren</t>
  </si>
  <si>
    <t>Deshabilitar todos los usuarios</t>
  </si>
  <si>
    <t>Disattiva Tutti gli Utenti</t>
  </si>
  <si>
    <t>Alle gebruikers uitschakelen</t>
  </si>
  <si>
    <t>Cancel Lock Down</t>
  </si>
  <si>
    <t>Annuler Verrouiller</t>
  </si>
  <si>
    <t>Sperre abbrechen</t>
  </si>
  <si>
    <t>Cancelar bloqueo</t>
  </si>
  <si>
    <t>Annulla Blocco</t>
  </si>
  <si>
    <t>Afsluiten annuleren</t>
  </si>
  <si>
    <t>Enable All Users</t>
  </si>
  <si>
    <t>Activer tous les utilisateurs</t>
  </si>
  <si>
    <t>Alle Benutzer aktivieren</t>
  </si>
  <si>
    <t>Habilitar todos los usuarios</t>
  </si>
  <si>
    <t>Attiva Tutti gli Utenti</t>
  </si>
  <si>
    <t>Alle gebruikers inschakelen</t>
  </si>
  <si>
    <t>Change Master Code</t>
  </si>
  <si>
    <t>Modifier le code maître</t>
  </si>
  <si>
    <t>Mastercode ändern</t>
  </si>
  <si>
    <t>Cambiar código maestro</t>
  </si>
  <si>
    <t>Modifica Codice Principale</t>
  </si>
  <si>
    <t>Hoofdcode wijzigen</t>
  </si>
  <si>
    <t>Change Programming Code</t>
  </si>
  <si>
    <t>Modifier le code de programmation</t>
  </si>
  <si>
    <t>Programmiercode ändern</t>
  </si>
  <si>
    <t>Cambiar código de programación</t>
  </si>
  <si>
    <t>Modifica Codice di Programmazione</t>
  </si>
  <si>
    <t>Programmeercode wijzigen</t>
  </si>
  <si>
    <t>// new details after 2017-08-07</t>
  </si>
  <si>
    <t>The client does not exist anymore</t>
  </si>
  <si>
    <t>Le client n'existe plus</t>
  </si>
  <si>
    <t>Der Client ist nicht mehr vorhanden</t>
  </si>
  <si>
    <t>El cliente ya no existe.</t>
  </si>
  <si>
    <t>Il client non esiste più</t>
  </si>
  <si>
    <t>De klant bestaat niet meer</t>
  </si>
  <si>
    <t>The client is already added to this lock</t>
  </si>
  <si>
    <t>Le client est déjà ajouté à cette serrure</t>
  </si>
  <si>
    <t>Der Client ist diesem Schloss bereits hinzugefügt</t>
  </si>
  <si>
    <t>El cliente ya se ha agregado a esta cerradura.</t>
  </si>
  <si>
    <t>Il client è stato già aggiunto a questa serratura</t>
  </si>
  <si>
    <t>De klant is reeds toegevoegd aan dit slot</t>
  </si>
  <si>
    <t>You are not a valid admin anymore</t>
  </si>
  <si>
    <t>Vous n'êtes plus un administrateur valide</t>
  </si>
  <si>
    <t>Sie sind kein gültiger Administrator mehr</t>
  </si>
  <si>
    <t>Ya no es un administrador válido.</t>
  </si>
  <si>
    <t>Non sei più un amministratore valido</t>
  </si>
  <si>
    <t>U bent niet langer een geldige beheerder</t>
  </si>
  <si>
    <t>We are currently unable to complete your request due to an undefined error, please try again later.</t>
  </si>
  <si>
    <t>Nous ne pouvons actuellement pas traiter votre demande en raison d'une erreur indéterminée, veuillez réessayer ultérieurement.</t>
  </si>
  <si>
    <t>Wir sind derzeit wegen eines undefinierten Fehlers nicht in der Lage, Ihre Anforderung abzuschließen, bitte versuchen Sie es später erneut.</t>
  </si>
  <si>
    <t>En este momento no podemos completar su solicitud debido a un error no definido. Inténtelo de nuevo más tarde.</t>
  </si>
  <si>
    <t>Non è possibile completare la richiesta al momento per via di un errore sconosciuto, ritentare più tardi.</t>
  </si>
  <si>
    <t>We kunnen op dit moment niet aan uw verzoek voldoen als gevolg van een niet-gedefinieerde fout, probeer het later opnieuw.</t>
  </si>
  <si>
    <t xml:space="preserve">German </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</si>
  <si>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"app_name"</t>
    </r>
    <r>
      <rPr>
        <sz val="10.5"/>
        <color rgb="FF000000"/>
        <rFont val="細明體"/>
        <family val="3"/>
        <charset val="136"/>
      </rPr>
      <t>&gt;K3 Connect&lt;/</t>
    </r>
    <r>
      <rPr>
        <b/>
        <sz val="10.5"/>
        <color rgb="FF000080"/>
        <rFont val="細明體"/>
        <family val="3"/>
        <charset val="136"/>
      </rPr>
      <t>string</t>
    </r>
    <r>
      <rPr>
        <sz val="10.5"/>
        <color rgb="FF000000"/>
        <rFont val="細明體"/>
        <family val="3"/>
        <charset val="136"/>
      </rPr>
      <t>&gt;</t>
    </r>
    <phoneticPr fontId="6" type="noConversion"/>
  </si>
  <si>
    <t>&lt;/string&gt;</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</si>
  <si>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"Tran_log_IPA_fail_WrongAdd_user"</t>
    </r>
    <r>
      <rPr>
        <sz val="10.5"/>
        <color rgb="FF000000"/>
        <rFont val="細明體"/>
        <family val="3"/>
        <charset val="136"/>
      </rPr>
      <t>&gt;Fail: Too Many&lt;/</t>
    </r>
    <r>
      <rPr>
        <b/>
        <sz val="10.5"/>
        <color rgb="FF000080"/>
        <rFont val="細明體"/>
        <family val="3"/>
        <charset val="136"/>
      </rPr>
      <t>string</t>
    </r>
    <r>
      <rPr>
        <sz val="10.5"/>
        <color rgb="FF000000"/>
        <rFont val="細明體"/>
        <family val="3"/>
        <charset val="136"/>
      </rPr>
      <t>&gt;</t>
    </r>
    <phoneticPr fontId="6" type="noConversion"/>
  </si>
  <si>
    <t>&lt;string name="colon"&gt;:&lt;/string&gt;</t>
  </si>
  <si>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"note_action_apply_after_touch_lock"</t>
    </r>
    <r>
      <rPr>
        <sz val="10.5"/>
        <color rgb="FF000000"/>
        <rFont val="細明體"/>
        <family val="3"/>
        <charset val="136"/>
      </rPr>
      <t>&gt;Are you sure you want to delete client %s ?&lt;/</t>
    </r>
    <r>
      <rPr>
        <b/>
        <sz val="10.5"/>
        <color rgb="FF000080"/>
        <rFont val="細明體"/>
        <family val="3"/>
        <charset val="136"/>
      </rPr>
      <t>string</t>
    </r>
    <r>
      <rPr>
        <sz val="10.5"/>
        <color rgb="FF000000"/>
        <rFont val="細明體"/>
        <family val="3"/>
        <charset val="136"/>
      </rPr>
      <t>&gt;</t>
    </r>
    <phoneticPr fontId="6" type="noConversion"/>
  </si>
  <si>
    <t>&lt;string name="add_lock"&gt;Ajouter une serrure&lt;/string&gt;</t>
  </si>
  <si>
    <t>&lt;string name="add_lock"&gt;Schloss hinzufügen&lt;/string&gt;</t>
  </si>
  <si>
    <t>&lt;string name="add_lock"&gt;Agregar cerradura&lt;/string&gt;</t>
  </si>
  <si>
    <t>&lt;string name="add_lock"&gt;Aggiungi Serratura&lt;/string&gt;</t>
  </si>
  <si>
    <t>&lt;string name="add_lock"&gt;Slot toevoegen&lt;/string&gt;</t>
  </si>
  <si>
    <t>&lt;string name="personal_setting"&gt;Informations utilisateur&lt;/string&gt;</t>
  </si>
  <si>
    <t>&lt;string name="personal_setting"&gt;Benutzerinformationen&lt;/string&gt;</t>
  </si>
  <si>
    <t>&lt;string name="personal_setting"&gt;Información del usuario&lt;/string&gt;</t>
  </si>
  <si>
    <t>&lt;string name="personal_setting"&gt;Informazioni Utente&lt;/string&gt;</t>
  </si>
  <si>
    <t>&lt;string name="personal_setting"&gt;Gebruikersinfo&lt;/string&gt;</t>
  </si>
  <si>
    <t>&lt;string name="name"&gt;Benutzername&lt;/string&gt;</t>
  </si>
  <si>
    <t>&lt;string name="name"&gt;Nombre de usuario&lt;/string&gt;</t>
  </si>
  <si>
    <t>&lt;string name="name"&gt;Nome Utente&lt;/string&gt;</t>
  </si>
  <si>
    <t>&lt;string name="name"&gt;Gebruikersnaam&lt;/string&gt;</t>
  </si>
  <si>
    <t>&lt;string name="nickname"&gt;Pseudonyme&lt;/string&gt;</t>
  </si>
  <si>
    <t>&lt;string name="nickname"&gt;Anzeigename&lt;/string&gt;</t>
  </si>
  <si>
    <t>&lt;string name="nickname"&gt;Sobrenombre&lt;/string&gt;</t>
  </si>
  <si>
    <t>&lt;string name="nickname"&gt;Nickname&lt;/string&gt;</t>
  </si>
  <si>
    <t>&lt;string name="nickname"&gt;Bijnaam&lt;/string&gt;</t>
  </si>
  <si>
    <t>&lt;string name="email"&gt;E-mail&lt;/string&gt;</t>
  </si>
  <si>
    <t>&lt;string name="email"&gt;E-Mail&lt;/string&gt;</t>
  </si>
  <si>
    <t>&lt;string name="email"&gt;Correo electrónico&lt;/string&gt;</t>
  </si>
  <si>
    <t>&lt;string name="email"&gt;Email&lt;/string&gt;</t>
  </si>
  <si>
    <t>&lt;string name="lock_name"&gt;Nom de la serrure&lt;/string&gt;</t>
  </si>
  <si>
    <t>&lt;string name="lock_name"&gt;Schlossname&lt;/string&gt;</t>
  </si>
  <si>
    <t>&lt;string name="lock_name"&gt;Nombre de cerradura&lt;/string&gt;</t>
  </si>
  <si>
    <t>&lt;string name="lock_name"&gt;Blocca Nome&lt;/string&gt;</t>
  </si>
  <si>
    <t>&lt;string name="lock_name"&gt;Naam slot&lt;/string&gt;</t>
  </si>
  <si>
    <t>&lt;string name="pure_admin"&gt;Administrateur&lt;/string&gt;</t>
  </si>
  <si>
    <t>&lt;string name="pure_admin"&gt;Admin&lt;/string&gt;</t>
  </si>
  <si>
    <t>&lt;string name="pure_admin"&gt;Administración&lt;/string&gt;</t>
  </si>
  <si>
    <t>&lt;string name="pure_admin"&gt;Amministratore&lt;/string&gt;</t>
  </si>
  <si>
    <t>&lt;string name="pure_guest"&gt;Client&lt;/string&gt;</t>
  </si>
  <si>
    <t>&lt;string name="pure_guest"&gt;Cliente&lt;/string&gt;</t>
  </si>
  <si>
    <t>&lt;string name="pure_guest"&gt;klant&lt;/string&gt;</t>
  </si>
  <si>
    <t>&lt;string name="access"&gt;Accès&lt;/string&gt;</t>
  </si>
  <si>
    <t>&lt;string name="access"&gt;Zugang&lt;/string&gt;</t>
  </si>
  <si>
    <t>&lt;string name="access"&gt;Acceder&lt;/string&gt;</t>
  </si>
  <si>
    <t>&lt;string name="access"&gt;Accesso&lt;/string&gt;</t>
  </si>
  <si>
    <t>&lt;string name="access"&gt;Toegang&lt;/string&gt;</t>
  </si>
  <si>
    <t>&lt;string name="close"&gt;Fermer&lt;/string&gt;</t>
  </si>
  <si>
    <t>&lt;string name="close"&gt;Schließen&lt;/string&gt;</t>
  </si>
  <si>
    <t>&lt;string name="close"&gt;Cerrar&lt;/string&gt;</t>
  </si>
  <si>
    <t>&lt;string name="close"&gt;Chiudi&lt;/string&gt;</t>
  </si>
  <si>
    <t>&lt;string name="close"&gt;Sluiten&lt;/string&gt;</t>
  </si>
  <si>
    <t>&lt;string name="cancel"&gt;Annuler&lt;/string&gt;</t>
  </si>
  <si>
    <t>&lt;string name="cancel"&gt;Abbrechen&lt;/string&gt;</t>
  </si>
  <si>
    <t>&lt;string name="cancel"&gt;Cancelar&lt;/string&gt;</t>
  </si>
  <si>
    <t>&lt;string name="cancel"&gt;Annulla&lt;/string&gt;</t>
  </si>
  <si>
    <t>&lt;string name="cancel"&gt;Annuleren&lt;/string&gt;</t>
  </si>
  <si>
    <t>&lt;string name="retry"&gt;Réessayer&lt;/string&gt;</t>
  </si>
  <si>
    <t>&lt;string name="retry"&gt;Wiederholen&lt;/string&gt;</t>
  </si>
  <si>
    <t>&lt;string name="retry"&gt;Reintentar&lt;/string&gt;</t>
  </si>
  <si>
    <t>&lt;string name="retry"&gt;Ritenta&lt;/string&gt;</t>
  </si>
  <si>
    <t>&lt;string name="retry"&gt;Opnieuw proberen&lt;/string&gt;</t>
  </si>
  <si>
    <t>&lt;string name="yes"&gt;Oui&lt;/string&gt;</t>
  </si>
  <si>
    <t>&lt;string name="yes"&gt;Ja&lt;/string&gt;</t>
  </si>
  <si>
    <t>&lt;string name="yes"&gt;Sí&lt;/string&gt;</t>
  </si>
  <si>
    <t>&lt;string name="yes"&gt;Sì&lt;/string&gt;</t>
  </si>
  <si>
    <t>&lt;string name="warning"&gt;Avertissement&lt;/string&gt;</t>
  </si>
  <si>
    <t>&lt;string name="warning"&gt;Warnung&lt;/string&gt;</t>
  </si>
  <si>
    <t>&lt;string name="warning"&gt;Advertencia&lt;/string&gt;</t>
  </si>
  <si>
    <t>&lt;string name="warning"&gt;Attenzione&lt;/string&gt;</t>
  </si>
  <si>
    <t>&lt;string name="warning"&gt;Waarschuwing&lt;/string&gt;</t>
  </si>
  <si>
    <t>&lt;string name="pairing_fail"&gt;Koppelung fehlgeschlagen&lt;/string&gt;</t>
  </si>
  <si>
    <t>&lt;string name="pairing_fail"&gt;Error de asociación&lt;/string&gt;</t>
  </si>
  <si>
    <t>&lt;string name="pairing_fail"&gt;Abbinamento non Riuscito&lt;/string&gt;</t>
  </si>
  <si>
    <t>&lt;string name="pairing_fail"&gt;Koppelen mislukt&lt;/string&gt;</t>
  </si>
  <si>
    <t>&lt;string name="enter_din_number"&gt;Serrure DIN :&lt;/string&gt;</t>
  </si>
  <si>
    <t>&lt;string name="enter_din_number"&gt;Schloss-DIN:&lt;/string&gt;</t>
  </si>
  <si>
    <t>&lt;string name="enter_din_number"&gt;DIN de cerradura:&lt;/string&gt;</t>
  </si>
  <si>
    <t>&lt;string name="enter_din_number"&gt;DIN serratura:&lt;/string&gt;</t>
  </si>
  <si>
    <t>&lt;string name="enter_din_number"&gt;DIN slot:&lt;/string&gt;</t>
  </si>
  <si>
    <t>&lt;string name="set_device_name"&gt;Veuillez saisir un nom de serrure&lt;/string&gt;</t>
  </si>
  <si>
    <t>&lt;string name="set_device_name"&gt;Bitte geben Sie einen Schlossnamen ein&lt;/string&gt;</t>
  </si>
  <si>
    <t>&lt;string name="set_device_name"&gt;Escriba un nombre de cerradura.&lt;/string&gt;</t>
  </si>
  <si>
    <t>&lt;string name="set_device_name"&gt;Inserire un nome per la serratura&lt;/string&gt;</t>
  </si>
  <si>
    <t>&lt;string name="set_device_name"&gt;Voer een slotnaam in&lt;/string&gt;</t>
  </si>
  <si>
    <t>&lt;string name="title_add_lock"&gt;Ajouter une serrure&lt;/string&gt;</t>
  </si>
  <si>
    <t>&lt;string name="title_add_lock"&gt;Schloss hinzufügen&lt;/string&gt;</t>
  </si>
  <si>
    <t>&lt;string name="title_add_lock"&gt;Agregar cerradura&lt;/string&gt;</t>
  </si>
  <si>
    <t>&lt;string name="title_add_lock"&gt;Aggiungi Serratura&lt;/string&gt;</t>
  </si>
  <si>
    <t>&lt;string name="title_add_lock"&gt;Slot toevoegen&lt;/string&gt;</t>
  </si>
  <si>
    <t>&lt;string name="model_name"&gt;Nom du modèle&lt;/string&gt;</t>
  </si>
  <si>
    <t>&lt;string name="model_name"&gt;Modellbezeichnung&lt;/string&gt;</t>
  </si>
  <si>
    <t>&lt;string name="model_name"&gt;Nombre de modelo&lt;/string&gt;</t>
  </si>
  <si>
    <t>&lt;string name="model_name"&gt;Nome Modello&lt;/string&gt;</t>
  </si>
  <si>
    <t>&lt;string name="model_name"&gt;Modelnaam&lt;/string&gt;</t>
  </si>
  <si>
    <t>&lt;string name="fw_version"&gt;Version du firmware&lt;/string&gt;</t>
  </si>
  <si>
    <t>&lt;string name="fw_version"&gt;Firmware-Version&lt;/string&gt;</t>
  </si>
  <si>
    <t>&lt;string name="fw_version"&gt;Versión de firmware&lt;/string&gt;</t>
  </si>
  <si>
    <t>&lt;string name="fw_version"&gt;Versione Firmware&lt;/string&gt;</t>
  </si>
  <si>
    <t>&lt;string name="fw_version"&gt;Versie firmware&lt;/string&gt;</t>
  </si>
  <si>
    <t>&lt;string name="UI_fw_update_title"&gt;Mise à jour du firmware&lt;/string&gt;</t>
  </si>
  <si>
    <t>&lt;string name="UI_fw_update_title"&gt;Firmware-Aktualisierung&lt;/string&gt;</t>
  </si>
  <si>
    <t>&lt;string name="UI_fw_update_title"&gt;Actualización de firmware&lt;/string&gt;</t>
  </si>
  <si>
    <t>&lt;string name="UI_fw_update_title"&gt;Aggiornamento Firmware&lt;/string&gt;</t>
  </si>
  <si>
    <t>&lt;string name="UI_fw_update_title"&gt;Firmware-update&lt;/string&gt;</t>
  </si>
  <si>
    <t>&lt;string name="pairing_time"&gt;Koppelungszeit&lt;/string&gt;</t>
  </si>
  <si>
    <t>&lt;string name="pairing_time"&gt;Tiempo de asociación&lt;/string&gt;</t>
  </si>
  <si>
    <t>&lt;string name="pairing_time"&gt;Durata Abbinamento&lt;/string&gt;</t>
  </si>
  <si>
    <t>&lt;string name="pairing_time"&gt;Koppeltijd&lt;/string&gt;</t>
  </si>
  <si>
    <t>&lt;string name="personal_information"&gt;Informations utilisateur&lt;/string&gt;</t>
  </si>
  <si>
    <t>&lt;string name="personal_information"&gt;Benutzerinformationen&lt;/string&gt;</t>
  </si>
  <si>
    <t>&lt;string name="personal_information"&gt;Información del usuario&lt;/string&gt;</t>
  </si>
  <si>
    <t>&lt;string name="personal_information"&gt;Informazioni Utente&lt;/string&gt;</t>
  </si>
  <si>
    <t>&lt;string name="personal_information"&gt;Gebruikersinfo&lt;/string&gt;</t>
  </si>
  <si>
    <t>&lt;string name="setting"&gt;Paramètres&lt;/string&gt;</t>
  </si>
  <si>
    <t>&lt;string name="setting"&gt;Einstellungen&lt;/string&gt;</t>
  </si>
  <si>
    <t>&lt;string name="setting"&gt;Ajustes&lt;/string&gt;</t>
  </si>
  <si>
    <t>&lt;string name="setting"&gt;Impostazioni&lt;/string&gt;</t>
  </si>
  <si>
    <t>&lt;string name="setting"&gt;Settings (Instellingen)&lt;/string&gt;</t>
  </si>
  <si>
    <t>&lt;string name="lock_param"&gt;Paramètres&lt;/string&gt;</t>
  </si>
  <si>
    <t>&lt;string name="lock_param"&gt;Parameter&lt;/string&gt;</t>
  </si>
  <si>
    <t>&lt;string name="lock_param"&gt;Parámetros&lt;/string&gt;</t>
  </si>
  <si>
    <t>&lt;string name="lock_param"&gt;Parametri&lt;/string&gt;</t>
  </si>
  <si>
    <t>&lt;string name="lock_param"&gt;Parameters&lt;/string&gt;</t>
  </si>
  <si>
    <t>&lt;string name="lock_param_mute"&gt;Muet&lt;/string&gt;</t>
  </si>
  <si>
    <t>&lt;string name="lock_param_mute"&gt;Stumm&lt;/string&gt;</t>
  </si>
  <si>
    <t>&lt;string name="lock_param_mute"&gt;Silencio&lt;/string&gt;</t>
  </si>
  <si>
    <t>&lt;string name="lock_param_mute"&gt;Silenzia&lt;/string&gt;</t>
  </si>
  <si>
    <t>&lt;string name="lock_param_mute"&gt;Dempen&lt;/string&gt;</t>
  </si>
  <si>
    <t>&lt;string name="Tran_access_granted_title"&gt;Accès autorisé&lt;/string&gt;</t>
  </si>
  <si>
    <t>&lt;string name="Tran_access_granted_title"&gt;Zugang gewährt&lt;/string&gt;</t>
  </si>
  <si>
    <t>&lt;string name="Tran_access_granted_title"&gt;Acceso concedido&lt;/string&gt;</t>
  </si>
  <si>
    <t>&lt;string name="Tran_access_granted_title"&gt;Accesso eseguito&lt;/string&gt;</t>
  </si>
  <si>
    <t>&lt;string name="Tran_access_granted_title"&gt;Toegang toegestaan&lt;/string&gt;</t>
  </si>
  <si>
    <t>&lt;string name="Tran_access_granted_content_1"&gt;Bienvenue !&lt;/string&gt;</t>
  </si>
  <si>
    <t>&lt;string name="Tran_access_granted_content_1"&gt;Willkommen!&lt;/string&gt;</t>
  </si>
  <si>
    <t>&lt;string name="Tran_access_granted_content_1"&gt;¡Bienvenido!&lt;/string&gt;</t>
  </si>
  <si>
    <t>&lt;string name="Tran_access_granted_content_1"&gt;Benvenuto!&lt;/string&gt;</t>
  </si>
  <si>
    <t>&lt;string name="Tran_access_granted_content_1"&gt;Welkom!&lt;/string&gt;</t>
  </si>
  <si>
    <t>&lt;string name="Tran_access_denied_title"&gt;Accès refusé&lt;/string&gt;</t>
  </si>
  <si>
    <t>&lt;string name="Tran_access_denied_title"&gt;Zugang verweigert&lt;/string&gt;</t>
  </si>
  <si>
    <t>&lt;string name="Tran_access_denied_title"&gt;Acceso denegado&lt;/string&gt;</t>
  </si>
  <si>
    <t>&lt;string name="Tran_access_denied_title"&gt;Accesso Negato&lt;/string&gt;</t>
  </si>
  <si>
    <t>&lt;string name="Tran_access_denied_title"&gt;Toegang geweigerd&lt;/string&gt;</t>
  </si>
  <si>
    <t>&lt;string name="Tran_access_denied_content_1"&gt;Sie sind kein gültiger Benutzer dieses Schlosses mehr&lt;/string&gt;</t>
  </si>
  <si>
    <t>&lt;string name="Tran_access_denied_content_1"&gt;Ya no es un usuario válido de esta cerradura.&lt;/string&gt;</t>
  </si>
  <si>
    <t>&lt;string name="Tran_access_denied_content_1"&gt;Non sei più un utente valido di questa serratura&lt;/string&gt;</t>
  </si>
  <si>
    <t>&lt;string name="Tran_access_denied_content_1"&gt;U bent niet langer een geldige gebruiker van dit slot&lt;/string&gt;</t>
  </si>
  <si>
    <t>&lt;string name="Tran_operation_issue_title"&gt;Problème de communication&lt;/string&gt;</t>
  </si>
  <si>
    <t>&lt;string name="Tran_operation_issue_title"&gt;Kommunikationsproblem&lt;/string&gt;</t>
  </si>
  <si>
    <t>&lt;string name="Tran_operation_issue_title"&gt;Problema de comunicación&lt;/string&gt;</t>
  </si>
  <si>
    <t>&lt;string name="Tran_operation_issue_title"&gt;Problema di comunicazione&lt;/string&gt;</t>
  </si>
  <si>
    <t>&lt;string name="Tran_operation_issue_title"&gt;Communicatieprobleem&lt;/string&gt;</t>
  </si>
  <si>
    <t>&lt;string name="Tran_operation_issue_content_1"&gt;Il y a un problème de communication entre le téléphone et la serrure. Veuillez vérifier si les positions de détection NFC du téléphone et de la serrure sont alignées correctement et si le téléphone est éloigné trop tôt. Après avoir confirmé les informations, veuillez réessayer.&lt;/string&gt;</t>
  </si>
  <si>
    <t>&lt;string name="Tran_operation_issue_content_1"&gt;Es liegt ein Kommunikationsproblem zwischen Telefon und Schloss vor. Bitte überprüfen Sie, ob die NFC-Erkennungspositionen von Telefon und Schloss ordnungsgemäß ausgerichtet sind und ob das Telefon unter Umständen zu früh entfernt wurde. Bitte versuchen Sie es nach dem Bestätigen der Informationen erneut.&lt;/string&gt;</t>
  </si>
  <si>
    <t>&lt;string name="Tran_operation_issue_content_1"&gt;Hay un problema de comunicación entre el teléfono y la cerradura. Compruebe si la posición de detección de NFC del teléfono y la cerradura está alineada correctamente y si el teléfono se alejó demasiado pronto. Después de confirmar la información, inténtelo de nuevo.&lt;/string&gt;</t>
  </si>
  <si>
    <t>&lt;string name="Tran_operation_issue_content_1"&gt;Si è verificato un problema di comunicazione tra il telefono e la serratura. Controllare se le posizioni dei sensori NFC sul telefono e sulla serratura sono allineate correttamente, e se il telefono non è stato rimosso troppo presto. Dopo la conferma delle informazioni, ritentare.&lt;/string&gt;</t>
  </si>
  <si>
    <t>&lt;string name="Tran_operation_issue_content_1"&gt;Er is een communicatieprobleem tussen de telefoon en het slot. Controleer of de NFC-detectieposities van telefoon en slot goed zijn uitgelijnd, en of de telefoon te snel wordt weggehaald. Probeer het opnieuw nadat de informatie is bevestigd.&lt;/string&gt;</t>
  </si>
  <si>
    <t>&lt;string name="Tran_notClient_anymore_title"&gt;Vous êtes dénoncé&lt;/string&gt;</t>
  </si>
  <si>
    <t>&lt;string name="Tran_notClient_anymore_title"&gt;Sie sind ausgeschlossen&lt;/string&gt;</t>
  </si>
  <si>
    <t>&lt;string name="Tran_notClient_anymore_title"&gt;Está denunciado.&lt;/string&gt;</t>
  </si>
  <si>
    <t>&lt;string name="Tran_notClient_anymore_title"&gt;Sei stato disattivato&lt;/string&gt;</t>
  </si>
  <si>
    <t>&lt;string name="Tran_notClient_anymore_title"&gt;U bent opgezegd&lt;/string&gt;</t>
  </si>
  <si>
    <t>&lt;string name="Tran_UI_General_Confirm"&gt;Confirmer&lt;/string&gt;</t>
  </si>
  <si>
    <t>&lt;string name="Tran_UI_General_Confirm"&gt;Bestätigen&lt;/string&gt;</t>
  </si>
  <si>
    <t>&lt;string name="Tran_UI_General_Confirm"&gt;Confirmar&lt;/string&gt;</t>
  </si>
  <si>
    <t>&lt;string name="Tran_UI_General_Confirm"&gt;Conferma&lt;/string&gt;</t>
  </si>
  <si>
    <t>&lt;string name="Tran_UI_General_Confirm"&gt;Bevestigen&lt;/string&gt;</t>
  </si>
  <si>
    <t>&lt;string name="Tran_UI_AddNewClient_title"&gt;Ajouter un client&lt;/string&gt;</t>
  </si>
  <si>
    <t>&lt;string name="Tran_UI_AddNewClient_title"&gt;Client hinzufügen&lt;/string&gt;</t>
  </si>
  <si>
    <t>&lt;string name="Tran_UI_AddNewClient_title"&gt;Agregar cliente&lt;/string&gt;</t>
  </si>
  <si>
    <t>&lt;string name="Tran_UI_AddNewClient_title"&gt;Aggiungi Client&lt;/string&gt;</t>
  </si>
  <si>
    <t>&lt;string name="Tran_UI_AddNewClient_title"&gt;Klant toevoegen&lt;/string&gt;</t>
  </si>
  <si>
    <t>&lt;string name="Tran_log_Unlock_Door"&gt;Déverrouillage&lt;/string&gt;</t>
  </si>
  <si>
    <t>&lt;string name="Tran_log_Unlock_Door"&gt;Entriegelung&lt;/string&gt;</t>
  </si>
  <si>
    <t>&lt;string name="Tran_log_Unlock_Door"&gt;Desbloquear&lt;/string&gt;</t>
  </si>
  <si>
    <t>&lt;string name="Tran_log_Unlock_Door"&gt;Sblocco in Corso&lt;/string&gt;</t>
  </si>
  <si>
    <t>&lt;string name="Tran_log_Unlock_Door"&gt;Ontgrendelen&lt;/string&gt;</t>
  </si>
  <si>
    <t>&lt;string name="Tran_log_IPA_Client_Added"&gt;Ajouté&lt;/string&gt;</t>
  </si>
  <si>
    <t>&lt;string name="Tran_log_IPA_Client_Added"&gt;Hinzugefügt&lt;/string&gt;</t>
  </si>
  <si>
    <t>&lt;string name="Tran_log_IPA_Client_Added"&gt;Agregado&lt;/string&gt;</t>
  </si>
  <si>
    <t>&lt;string name="Tran_log_IPA_Client_Added"&gt;Aggiunto&lt;/string&gt;</t>
  </si>
  <si>
    <t>&lt;string name="Tran_log_IPA_Client_Added"&gt;Toegevoegd&lt;/string&gt;</t>
  </si>
  <si>
    <t>&lt;string name="Tran_log_Card_Unlock_Door"&gt;Déverrouillage&lt;/string&gt;</t>
  </si>
  <si>
    <t>&lt;string name="Tran_log_Card_Unlock_Door"&gt;Entriegelung&lt;/string&gt;</t>
  </si>
  <si>
    <t>&lt;string name="Tran_log_Card_Unlock_Door"&gt;Desbloquear&lt;/string&gt;</t>
  </si>
  <si>
    <t>&lt;string name="Tran_log_Card_Unlock_Door"&gt;Sblocco in Corso&lt;/string&gt;</t>
  </si>
  <si>
    <t>&lt;string name="Tran_log_Card_Unlock_Door"&gt;Ontgrendelen&lt;/string&gt;</t>
  </si>
  <si>
    <t>&lt;string name="Tran_log_Client_Auth_Fail"&gt;Accès refusé&lt;/string&gt;</t>
  </si>
  <si>
    <t>&lt;string name="Tran_log_Client_Auth_Fail"&gt;Zugang verweigert&lt;/string&gt;</t>
  </si>
  <si>
    <t>&lt;string name="Tran_log_Client_Auth_Fail"&gt;Acceso denegado&lt;/string&gt;</t>
  </si>
  <si>
    <t>&lt;string name="Tran_log_Client_Auth_Fail"&gt;Accesso Negato&lt;/string&gt;</t>
  </si>
  <si>
    <t>&lt;string name="Tran_log_Client_Auth_Fail"&gt;Toegang geweigerd&lt;/string&gt;</t>
  </si>
  <si>
    <t>&lt;string name="Tran_log_Unknown_Card"&gt;Accès refusé&lt;/string&gt;</t>
  </si>
  <si>
    <t>&lt;string name="Tran_log_Unknown_Card"&gt;Zugang verweigert&lt;/string&gt;</t>
  </si>
  <si>
    <t>&lt;string name="Tran_log_Unknown_Card"&gt;Acceso denegado&lt;/string&gt;</t>
  </si>
  <si>
    <t>&lt;string name="Tran_log_Unknown_Card"&gt;Accesso Negato&lt;/string&gt;</t>
  </si>
  <si>
    <t>&lt;string name="Tran_log_Unknown_Card"&gt;Toegang geweigerd&lt;/string&gt;</t>
  </si>
  <si>
    <t>&lt;string name="Tran_log_IPA_fail_WrongAdd_user"&gt;Échec : Trop&lt;/string&gt;</t>
  </si>
  <si>
    <t>&lt;string name="Tran_log_IPA_fail_WrongAdd_user"&gt;Fehler: Zu viele&lt;/string&gt;</t>
  </si>
  <si>
    <t>&lt;string name="Tran_log_IPA_fail_WrongAdd_user"&gt;Error: Demasiados&lt;/string&gt;</t>
  </si>
  <si>
    <t>&lt;string name="Tran_log_IPA_fail_WrongAdd_user"&gt;Non Riuscito: Troppi&lt;/string&gt;</t>
  </si>
  <si>
    <t>&lt;string name="Tran_log_IPA_fail_WrongAdd_user"&gt;Mislukt: Teveel&lt;/string&gt;</t>
  </si>
  <si>
    <t>&lt;string name="Tran_log_PairingOK"&gt;Appairage&lt;/string&gt;</t>
  </si>
  <si>
    <t>&lt;string name="Tran_log_PairingOK"&gt;Koppelung&lt;/string&gt;</t>
  </si>
  <si>
    <t>&lt;string name="Tran_log_PairingOK"&gt;Asociación&lt;/string&gt;</t>
  </si>
  <si>
    <t>&lt;string name="Tran_log_PairingOK"&gt;Abbinamento&lt;/string&gt;</t>
  </si>
  <si>
    <t>&lt;string name="Tran_log_PairingOK"&gt;Koppelen&lt;/string&gt;</t>
  </si>
  <si>
    <t>&lt;string name="Tran_log_Inherit"&gt;Hérité&lt;/string&gt;</t>
  </si>
  <si>
    <t>&lt;string name="Tran_log_Inherit"&gt;Vererbt&lt;/string&gt;</t>
  </si>
  <si>
    <t>&lt;string name="Tran_log_Inherit"&gt;Heredado&lt;/string&gt;</t>
  </si>
  <si>
    <t>&lt;string name="Tran_log_Inherit"&gt;Ereditato&lt;/string&gt;</t>
  </si>
  <si>
    <t>&lt;string name="Tran_log_Inherit"&gt;Overgenomen&lt;/string&gt;</t>
  </si>
  <si>
    <t>&lt;string name="Tran_log_PassPord_IPA"&gt;Ajouté&lt;/string&gt;</t>
  </si>
  <si>
    <t>&lt;string name="Tran_log_PassPord_IPA"&gt;Hinzugefügt&lt;/string&gt;</t>
  </si>
  <si>
    <t>&lt;string name="Tran_log_PassPord_IPA"&gt;Agregado&lt;/string&gt;</t>
  </si>
  <si>
    <t>&lt;string name="Tran_log_PassPord_IPA"&gt;Aggiunto&lt;/string&gt;</t>
  </si>
  <si>
    <t>&lt;string name="Tran_log_PassPord_IPA"&gt;Toegevoegd&lt;/string&gt;</t>
  </si>
  <si>
    <t>&lt;string name="Tran_log_PassPord_IPA_Fail"&gt;Échec du code ajouté&lt;/string&gt;</t>
  </si>
  <si>
    <t>&lt;string name="Tran_log_PassPord_IPA_Fail"&gt;Fehler beim Hinzufügen des Codes&lt;/string&gt;</t>
  </si>
  <si>
    <t>&lt;string name="Tran_log_PassPord_IPA_Fail"&gt;Error de código agregado&lt;/string&gt;</t>
  </si>
  <si>
    <t>&lt;string name="Tran_log_PassPord_IPA_Fail"&gt;Impossibile Aggiungere Codice&lt;/string&gt;</t>
  </si>
  <si>
    <t>&lt;string name="Tran_log_PassPord_IPA_Fail"&gt;Fout bij toevoegen code&lt;/string&gt;</t>
  </si>
  <si>
    <t>&lt;string name="title_ParamSet"&gt;Paramètres&lt;/string&gt;</t>
  </si>
  <si>
    <t>&lt;string name="title_ParamSet"&gt;Parameter&lt;/string&gt;</t>
  </si>
  <si>
    <t>&lt;string name="title_ParamSet"&gt;Parámetros&lt;/string&gt;</t>
  </si>
  <si>
    <t>&lt;string name="title_ParamSet"&gt;Parametri&lt;/string&gt;</t>
  </si>
  <si>
    <t>&lt;string name="title_ParamSet"&gt;Parameters&lt;/string&gt;</t>
  </si>
  <si>
    <t>&lt;string name="Param_Lock"&gt;Paramètres&lt;/string&gt;</t>
  </si>
  <si>
    <t>&lt;string name="Param_Lock"&gt;Parameter&lt;/string&gt;</t>
  </si>
  <si>
    <t>&lt;string name="Param_Lock"&gt;Parámetros&lt;/string&gt;</t>
  </si>
  <si>
    <t>&lt;string name="Param_Lock"&gt;Parametri&lt;/string&gt;</t>
  </si>
  <si>
    <t>&lt;string name="Param_Lock"&gt;Parameters&lt;/string&gt;</t>
  </si>
  <si>
    <t>&lt;string name="Param_Version"&gt;App-Version&lt;/string&gt;</t>
  </si>
  <si>
    <t>&lt;string name="Param_Version"&gt;Versión de la aplicación&lt;/string&gt;</t>
  </si>
  <si>
    <t>&lt;string name="Param_Version"&gt;Versione App&lt;/string&gt;</t>
  </si>
  <si>
    <t>&lt;string name="Param_Version"&gt;App-versie&lt;/string&gt;</t>
  </si>
  <si>
    <t>&lt;string name="UI_LockNM"&gt;Nom de la serrure&lt;/string&gt;</t>
  </si>
  <si>
    <t>&lt;string name="UI_LockNM"&gt;Schlossname&lt;/string&gt;</t>
  </si>
  <si>
    <t>&lt;string name="UI_LockNM"&gt;Nombre de cerradura&lt;/string&gt;</t>
  </si>
  <si>
    <t>&lt;string name="UI_LockNM"&gt;Blocca Nome&lt;/string&gt;</t>
  </si>
  <si>
    <t>&lt;string name="UI_LockNM"&gt;Naam slot&lt;/string&gt;</t>
  </si>
  <si>
    <t>&lt;string name="Tran_log_DeleteNM"&gt;Supprimé&lt;/string&gt;</t>
  </si>
  <si>
    <t>&lt;string name="Tran_log_DeleteNM"&gt;Gelöscht&lt;/string&gt;</t>
  </si>
  <si>
    <t>&lt;string name="Tran_log_DeleteNM"&gt;Eliminado&lt;/string&gt;</t>
  </si>
  <si>
    <t>&lt;string name="Tran_log_DeleteNM"&gt;Eliminato&lt;/string&gt;</t>
  </si>
  <si>
    <t>&lt;string name="Tran_log_DeleteNM"&gt;Verwijderd&lt;/string&gt;</t>
  </si>
  <si>
    <t>&lt;string name="Tran_WrongDIN_title"&gt;Koppelung fehlgeschlagen&lt;/string&gt;</t>
  </si>
  <si>
    <t>&lt;string name="Tran_WrongDIN_title"&gt;Error de asociación&lt;/string&gt;</t>
  </si>
  <si>
    <t>&lt;string name="Tran_WrongDIN_title"&gt;Abbinamento non Riuscito&lt;/string&gt;</t>
  </si>
  <si>
    <t>&lt;string name="Tran_WrongDIN_title"&gt;Koppelen mislukt&lt;/string&gt;</t>
  </si>
  <si>
    <t>&lt;string name="Tran_WrongDIN_cont1"&gt;Die DIN ist ungültig&lt;/string&gt;</t>
  </si>
  <si>
    <t>&lt;string name="Tran_WrongDIN_cont1"&gt;El DIN no es correcto.&lt;/string&gt;</t>
  </si>
  <si>
    <t>&lt;string name="Tran_WrongDIN_cont1"&gt;DIN non corretto&lt;/string&gt;</t>
  </si>
  <si>
    <t>&lt;string name="Tran_WrongDIN_cont1"&gt;De DIN is niet juist&lt;/string&gt;</t>
  </si>
  <si>
    <t>&lt;string name="Tran_MesBox_cont_Battery"&gt;Pile faible&lt;/string&gt;</t>
  </si>
  <si>
    <t>&lt;string name="Tran_MesBox_cont_Battery"&gt;Schwache Batterie&lt;/string&gt;</t>
  </si>
  <si>
    <t>&lt;string name="Tran_MesBox_cont_Battery"&gt;Batería baja&lt;/string&gt;</t>
  </si>
  <si>
    <t>&lt;string name="Tran_MesBox_cont_Battery"&gt;Batteria Esaurita&lt;/string&gt;</t>
  </si>
  <si>
    <t>&lt;string name="Tran_MesBox_cont_Battery"&gt;Batterij bijna op&lt;/string&gt;</t>
  </si>
  <si>
    <t>&lt;string name="UI_JoinTime"&gt;Zeitpunkt des Beitritts&lt;/string&gt;</t>
  </si>
  <si>
    <t>&lt;string name="UI_JoinTime"&gt;Tiempo de unión&lt;/string&gt;</t>
  </si>
  <si>
    <t>&lt;string name="UI_JoinTime"&gt;Ora di Accesso&lt;/string&gt;</t>
  </si>
  <si>
    <t>&lt;string name="UI_JoinTime"&gt;Deelnametijd&lt;/string&gt;</t>
  </si>
  <si>
    <t>&lt;string name="UI_NO_TID_cont1"&gt;Dieses Schloss wurde lange nicht mehr synchronisiert, bitte synchronisieren Sie zunächst.&lt;/string&gt;</t>
  </si>
  <si>
    <t>&lt;string name="UI_NO_TID_cont1"&gt;Esta cerradura hace mucho tiempo que no se sincroniza. Realice primero la sincronización.&lt;/string&gt;</t>
  </si>
  <si>
    <t>&lt;string name="UI_NO_TID_cont1"&gt;Questa serratura non è sincronizzata da molto tempo, per prima cosa sincronizzarla.&lt;/string&gt;</t>
  </si>
  <si>
    <t>&lt;string name="UI_NO_TID_cont1"&gt;Dit slot is gedurende lange tijd niet gesynchroniseerd, synchroniseer eerst.&lt;/string&gt;</t>
  </si>
  <si>
    <t>&lt;string name="UI_AccessRight"&gt;Zugangsberechtigung&lt;/string&gt;</t>
  </si>
  <si>
    <t>&lt;string name="UI_AccessRight"&gt;Derecho de acceso&lt;/string&gt;</t>
  </si>
  <si>
    <t>&lt;string name="UI_AccessRight"&gt;Diritti di Accesso&lt;/string&gt;</t>
  </si>
  <si>
    <t>&lt;string name="UI_AccessRight"&gt;Toegangsrechten&lt;/string&gt;</t>
  </si>
  <si>
    <t>&lt;string name="Tran_log_AccessDenial"&gt;Désactiver temporairement&lt;/string&gt;</t>
  </si>
  <si>
    <t>&lt;string name="Tran_log_AccessDenial"&gt;Vorübergehend deaktivieren&lt;/string&gt;</t>
  </si>
  <si>
    <t>&lt;string name="Tran_log_AccessDenial"&gt;Deshabilitado temporalmente&lt;/string&gt;</t>
  </si>
  <si>
    <t>&lt;string name="Tran_log_AccessDenial"&gt;Temporaneamente Disattivato&lt;/string&gt;</t>
  </si>
  <si>
    <t>&lt;string name="Tran_log_AccessDenial"&gt;Tijdelijk uitschakelen&lt;/string&gt;</t>
  </si>
  <si>
    <t>&lt;string name="Tran_log_P2P_Add"&gt;Ajouté&lt;/string&gt;</t>
  </si>
  <si>
    <t>&lt;string name="Tran_log_P2P_Add"&gt;Hinzugefügt&lt;/string&gt;</t>
  </si>
  <si>
    <t>&lt;string name="Tran_log_P2P_Add"&gt;Agregado&lt;/string&gt;</t>
  </si>
  <si>
    <t>&lt;string name="Tran_log_P2P_Add"&gt;Aggiunto&lt;/string&gt;</t>
  </si>
  <si>
    <t>&lt;string name="Tran_log_P2P_Add"&gt;Toegevoegd&lt;/string&gt;</t>
  </si>
  <si>
    <t>&lt;string name="Tran_UI_EnableBT_title"&gt;Veuillez activer le Bluetooth&lt;/string&gt;</t>
  </si>
  <si>
    <t>&lt;string name="Tran_UI_EnableBT_title"&gt;Bitte Bluetooth aktivieren&lt;/string&gt;</t>
  </si>
  <si>
    <t>&lt;string name="Tran_UI_EnableBT_title"&gt;Habilite la funcionalidad Bluetooth.&lt;/string&gt;</t>
  </si>
  <si>
    <t>&lt;string name="Tran_UI_EnableBT_title"&gt;Attivare Bluetooth&lt;/string&gt;</t>
  </si>
  <si>
    <t>&lt;string name="Tran_UI_EnableBT_title"&gt;Bluetooth inschakelen&lt;/string&gt;</t>
  </si>
  <si>
    <t>&lt;string name="Tran_UI_EnableBT_cont1"&gt;Für einige der Dienste der App ist Bluetooth erforderlich. Bitte aktivieren Sie es, da die App sonst unter Umständen nicht ordnungsgemäß funktioniert.&lt;/string&gt;</t>
  </si>
  <si>
    <t>&lt;string name="Tran_UI_EnableBT_cont1"&gt;Se necesita la funcionalidad Bluetooth para algunos de los servicios de la aplicación. Habilítela ya que, de lo contrario, la aplicación puede que no funcione correctamente.&lt;/string&gt;</t>
  </si>
  <si>
    <t>&lt;string name="Tran_UI_EnableBT_cont1"&gt;Bluetooth is vereist voor een aantal diensten van de app. Schakel dit in, anders werkt de app mogelijk niet goed.&lt;/string&gt;</t>
  </si>
  <si>
    <t>&lt;string name="Param0_Mute"&gt;Muet&lt;/string&gt;</t>
  </si>
  <si>
    <t>&lt;string name="Param0_Mute"&gt;Stumm&lt;/string&gt;</t>
  </si>
  <si>
    <t>&lt;string name="Param0_Mute"&gt;Silencio&lt;/string&gt;</t>
  </si>
  <si>
    <t>&lt;string name="Param0_Mute"&gt;Silenzia&lt;/string&gt;</t>
  </si>
  <si>
    <t>&lt;string name="Param0_Mute"&gt;Dempen&lt;/string&gt;</t>
  </si>
  <si>
    <t>&lt;string name="Param3_ChannelMode"&gt;Mode passage&lt;/string&gt;</t>
  </si>
  <si>
    <t>&lt;string name="Param3_ChannelMode"&gt;Durchgangsmodus&lt;/string&gt;</t>
  </si>
  <si>
    <t>&lt;string name="Param3_ChannelMode"&gt;Modo de pasadizo&lt;/string&gt;</t>
  </si>
  <si>
    <t>&lt;string name="Param3_ChannelMode"&gt;Modalità Passaggio&lt;/string&gt;</t>
  </si>
  <si>
    <t>&lt;string name="Param3_ChannelMode"&gt;Doorgangsmodus&lt;/string&gt;</t>
  </si>
  <si>
    <t>&lt;string name="Mfg_Name_Hyper"&gt;Fabricant&lt;/string&gt;</t>
  </si>
  <si>
    <t>&lt;string name="Mfg_Name_Hyper"&gt;Hersteller&lt;/string&gt;</t>
  </si>
  <si>
    <t>&lt;string name="Mfg_Name_Hyper"&gt;Fabricante&lt;/string&gt;</t>
  </si>
  <si>
    <t>&lt;string name="Mfg_Name_Hyper"&gt;Produttore&lt;/string&gt;</t>
  </si>
  <si>
    <t>&lt;string name="Mfg_Name_Hyper"&gt;Fabrikant&lt;/string&gt;</t>
  </si>
  <si>
    <t>&lt;string name="Tran_log_DeleteByLock"&gt;Supprimé&lt;/string&gt;</t>
  </si>
  <si>
    <t>&lt;string name="Tran_log_DeleteByLock"&gt;Gelöscht&lt;/string&gt;</t>
  </si>
  <si>
    <t>&lt;string name="Tran_log_DeleteByLock"&gt;Eliminado&lt;/string&gt;</t>
  </si>
  <si>
    <t>&lt;string name="Tran_log_DeleteByLock"&gt;Eliminato&lt;/string&gt;</t>
  </si>
  <si>
    <t>&lt;string name="Tran_log_DeleteByLock"&gt;Verwijderd&lt;/string&gt;</t>
  </si>
  <si>
    <t>&lt;string name="Tran_log_delete_all"&gt;Tout supprimé&lt;/string&gt;</t>
  </si>
  <si>
    <t>&lt;string name="Tran_log_delete_all"&gt;Alles gelöscht&lt;/string&gt;</t>
  </si>
  <si>
    <t>&lt;string name="Tran_log_delete_all"&gt;Todos los eliminados&lt;/string&gt;</t>
  </si>
  <si>
    <t>&lt;string name="Tran_log_delete_all"&gt;Tutto Eliminato&lt;/string&gt;</t>
  </si>
  <si>
    <t>&lt;string name="Tran_log_delete_all"&gt;Alles verwijderd&lt;/string&gt;</t>
  </si>
  <si>
    <t>&lt;string name="OpenSourceLicenses"&gt;Licences Open Source&lt;/string&gt;</t>
  </si>
  <si>
    <t>&lt;string name="OpenSourceLicenses"&gt;Open-Source-Lizenzen&lt;/string&gt;</t>
  </si>
  <si>
    <t>&lt;string name="OpenSourceLicenses"&gt;Licencias de código fuente abierto&lt;/string&gt;</t>
  </si>
  <si>
    <t>&lt;string name="OpenSourceLicenses"&gt;Licenze Open Source&lt;/string&gt;</t>
  </si>
  <si>
    <t>&lt;string name="OpenSourceLicenses"&gt;Open Source-licenties&lt;/string&gt;</t>
  </si>
  <si>
    <t>&lt;string name="TermService"&gt;Conditions de service&lt;/string&gt;</t>
  </si>
  <si>
    <t>&lt;string name="TermService"&gt;Nutzungsbedingungen&lt;/string&gt;</t>
  </si>
  <si>
    <t>&lt;string name="TermService"&gt;Términos de servicio&lt;/string&gt;</t>
  </si>
  <si>
    <t>&lt;string name="TermService"&gt;Termini del Servizio&lt;/string&gt;</t>
  </si>
  <si>
    <t>&lt;string name="TermService"&gt;Gebruiksvoorwaarden&lt;/string&gt;</t>
  </si>
  <si>
    <t>&lt;string name="PrivacyPolicy"&gt;Accord de confidentialité&lt;/string&gt;</t>
  </si>
  <si>
    <t>&lt;string name="PrivacyPolicy"&gt;Datenschutzvereinbarung&lt;/string&gt;</t>
  </si>
  <si>
    <t>&lt;string name="PrivacyPolicy"&gt;Acuerdo de privacidad&lt;/string&gt;</t>
  </si>
  <si>
    <t>&lt;string name="PrivacyPolicy"&gt;Informativa sulla Privacy&lt;/string&gt;</t>
  </si>
  <si>
    <t>&lt;string name="PrivacyPolicy"&gt;Privacy-overeenkomst&lt;/string&gt;</t>
  </si>
  <si>
    <t>&lt;string name="Tran_log_Lock_Door"&gt;Verrouillage&lt;/string&gt;</t>
  </si>
  <si>
    <t>&lt;string name="Tran_log_Lock_Door"&gt;Verriegelung&lt;/string&gt;</t>
  </si>
  <si>
    <t>&lt;string name="Tran_log_Lock_Door"&gt;Bloquear&lt;/string&gt;</t>
  </si>
  <si>
    <t>&lt;string name="Tran_log_Lock_Door"&gt;Blocco in Corso&lt;/string&gt;</t>
  </si>
  <si>
    <t>&lt;string name="Tran_log_Lock_Door"&gt;Vergrendelen&lt;/string&gt;</t>
  </si>
  <si>
    <t>&lt;string name="Tran_DeleteLock_cont1"&gt;Êtes-vous sûr ?&lt;/string&gt;</t>
  </si>
  <si>
    <t>&lt;string name="Tran_DeleteLock_cont1"&gt;Sind Sie sicher?&lt;/string&gt;</t>
  </si>
  <si>
    <t>&lt;string name="Tran_DeleteLock_cont1"&gt;¿Está seguro?&lt;/string&gt;</t>
  </si>
  <si>
    <t>&lt;string name="Tran_DeleteLock_cont1"&gt;Continuare?&lt;/string&gt;</t>
  </si>
  <si>
    <t>&lt;string name="Tran_DeleteLock_cont1"&gt;Weet u het zeker?&lt;/string&gt;</t>
  </si>
  <si>
    <t>&lt;string name="connecting"&gt;Connexion&lt;/string&gt;</t>
  </si>
  <si>
    <t>&lt;string name="connecting"&gt;Verbindung wird hergestellt&lt;/string&gt;</t>
  </si>
  <si>
    <t>&lt;string name="connecting"&gt;Conectando&lt;/string&gt;</t>
  </si>
  <si>
    <t>&lt;string name="connecting"&gt;Connessione&lt;/string&gt;</t>
  </si>
  <si>
    <t>&lt;string name="connecting"&gt;Verbinding maken&lt;/string&gt;</t>
  </si>
  <si>
    <t>&lt;string name="please_wait"&gt;Veuillez patienter...&lt;/string&gt;</t>
  </si>
  <si>
    <t>&lt;string name="please_wait"&gt;Bitte warten ...&lt;/string&gt;</t>
  </si>
  <si>
    <t>&lt;string name="please_wait"&gt;Espere...&lt;/string&gt;</t>
  </si>
  <si>
    <t>&lt;string name="please_wait"&gt;Attendere...&lt;/string&gt;</t>
  </si>
  <si>
    <t>&lt;string name="please_wait"&gt;Een ogenblik geduld...&lt;/string&gt;</t>
  </si>
  <si>
    <t>&lt;string name="connection_failed"&gt;Échec de la connexion&lt;/string&gt;</t>
  </si>
  <si>
    <t>&lt;string name="connection_failed"&gt;Verbindungsfehler&lt;/string&gt;</t>
  </si>
  <si>
    <t>&lt;string name="connection_failed"&gt;Error de conexión&lt;/string&gt;</t>
  </si>
  <si>
    <t>&lt;string name="connection_failed"&gt;Connessione Non Riuscita&lt;/string&gt;</t>
  </si>
  <si>
    <t>&lt;string name="connection_failed"&gt;Verbinding mislukt&lt;/string&gt;</t>
  </si>
  <si>
    <t>&lt;string name="check_network_availability"&gt;Bitte überprüfen Sie Ihren Netzwerkstatus&lt;/string&gt;</t>
  </si>
  <si>
    <t>&lt;string name="check_network_availability"&gt;Compruebe el estado de la red.&lt;/string&gt;</t>
  </si>
  <si>
    <t>&lt;string name="check_network_availability"&gt;Controllare lo stato di rete&lt;/string&gt;</t>
  </si>
  <si>
    <t>&lt;string name="check_network_availability"&gt;Controleer de netwerkstatus&lt;/string&gt;</t>
  </si>
  <si>
    <t>&lt;string name="try_again"&gt;Veuillez réessayer ultérieurement&lt;/string&gt;</t>
  </si>
  <si>
    <t>&lt;string name="try_again"&gt;Bitte versuchen Sie es später erneut&lt;/string&gt;</t>
  </si>
  <si>
    <t>&lt;string name="try_again"&gt;Inténtelo de nuevo en otro momento.&lt;/string&gt;</t>
  </si>
  <si>
    <t>&lt;string name="try_again"&gt;Ritentare più tardi&lt;/string&gt;</t>
  </si>
  <si>
    <t>&lt;string name="try_again"&gt;Probeer het later opnieuw&lt;/string&gt;</t>
  </si>
  <si>
    <t>&lt;string name="access_right"&gt;Zugangsberechtigung&lt;/string&gt;</t>
  </si>
  <si>
    <t>&lt;string name="access_right"&gt;Derecho de acceso&lt;/string&gt;</t>
  </si>
  <si>
    <t>&lt;string name="access_right"&gt;Diritti di Accesso&lt;/string&gt;</t>
  </si>
  <si>
    <t>&lt;string name="access_right"&gt;Toegangsrechten&lt;/string&gt;</t>
  </si>
  <si>
    <t>&lt;string name="time"&gt;Temps&lt;/string&gt;</t>
  </si>
  <si>
    <t>&lt;string name="time"&gt;Zeit&lt;/string&gt;</t>
  </si>
  <si>
    <t>&lt;string name="time"&gt;Tiempo&lt;/string&gt;</t>
  </si>
  <si>
    <t>&lt;string name="time"&gt;Ora&lt;/string&gt;</t>
  </si>
  <si>
    <t>&lt;string name="time"&gt;Tijd&lt;/string&gt;</t>
  </si>
  <si>
    <t>&lt;string name="repeat"&gt;Répéter&lt;/string&gt;</t>
  </si>
  <si>
    <t>&lt;string name="repeat"&gt;Wiederholen&lt;/string&gt;</t>
  </si>
  <si>
    <t>&lt;string name="repeat"&gt;Repetir&lt;/string&gt;</t>
  </si>
  <si>
    <t>&lt;string name="repeat"&gt;Ripeti&lt;/string&gt;</t>
  </si>
  <si>
    <t>&lt;string name="repeat"&gt;Herhalen&lt;/string&gt;</t>
  </si>
  <si>
    <t>&lt;string name="never_repeat"&gt;Jamais&lt;/string&gt;</t>
  </si>
  <si>
    <t>&lt;string name="never_repeat"&gt;Nie&lt;/string&gt;</t>
  </si>
  <si>
    <t>&lt;string name="never_repeat"&gt;Nunca&lt;/string&gt;</t>
  </si>
  <si>
    <t>&lt;string name="never_repeat"&gt;Mai&lt;/string&gt;</t>
  </si>
  <si>
    <t>&lt;string name="never_repeat"&gt;Nooit&lt;/string&gt;</t>
  </si>
  <si>
    <t>&lt;string name="daily"&gt;Tous les jours&lt;/string&gt;</t>
  </si>
  <si>
    <t>&lt;string name="daily"&gt;Täglich&lt;/string&gt;</t>
  </si>
  <si>
    <t>&lt;string name="daily"&gt;Diariamente&lt;/string&gt;</t>
  </si>
  <si>
    <t>&lt;string name="daily"&gt;Quotidianamente&lt;/string&gt;</t>
  </si>
  <si>
    <t>&lt;string name="daily"&gt;Dagelijks&lt;/string&gt;</t>
  </si>
  <si>
    <t>&lt;string name="weekly"&gt;Toutes les semaines&lt;/string&gt;</t>
  </si>
  <si>
    <t>&lt;string name="weekly"&gt;Wöchentlich&lt;/string&gt;</t>
  </si>
  <si>
    <t>&lt;string name="weekly"&gt;Semanalmente&lt;/string&gt;</t>
  </si>
  <si>
    <t>&lt;string name="weekly"&gt;Settimanalmente&lt;/string&gt;</t>
  </si>
  <si>
    <t>&lt;string name="weekly"&gt;Wekelijks&lt;/string&gt;</t>
  </si>
  <si>
    <t>&lt;string name="monthly"&gt;Tous les mois&lt;/string&gt;</t>
  </si>
  <si>
    <t>&lt;string name="monthly"&gt;Monatlich&lt;/string&gt;</t>
  </si>
  <si>
    <t>&lt;string name="monthly"&gt;Mensualmente&lt;/string&gt;</t>
  </si>
  <si>
    <t>&lt;string name="monthly"&gt;Mensilmente&lt;/string&gt;</t>
  </si>
  <si>
    <t>&lt;string name="monthly"&gt;Maandelijks&lt;/string&gt;</t>
  </si>
  <si>
    <t>&lt;string name="one_time"&gt;Une fois&lt;/string&gt;</t>
  </si>
  <si>
    <t>&lt;string name="one_time"&gt;Einmal&lt;/string&gt;</t>
  </si>
  <si>
    <t>&lt;string name="one_time"&gt;Una vez&lt;/string&gt;</t>
  </si>
  <si>
    <t>&lt;string name="one_time"&gt;Una volta&lt;/string&gt;</t>
  </si>
  <si>
    <t>&lt;string name="one_time"&gt;Eenmalig&lt;/string&gt;</t>
  </si>
  <si>
    <t>&lt;string name="all_time"&gt;En permanence&lt;/string&gt;</t>
  </si>
  <si>
    <t>&lt;string name="all_time"&gt;Jederzeit&lt;/string&gt;</t>
  </si>
  <si>
    <t>&lt;string name="all_time"&gt;Todo el tiempo&lt;/string&gt;</t>
  </si>
  <si>
    <t>&lt;string name="all_time"&gt;Sempre&lt;/string&gt;</t>
  </si>
  <si>
    <t>&lt;string name="all_time"&gt;Altijd&lt;/string&gt;</t>
  </si>
  <si>
    <t>&lt;string name="by_period"&gt;Par période&lt;/string&gt;</t>
  </si>
  <si>
    <t>&lt;string name="by_period"&gt;Nach Zeitraum&lt;/string&gt;</t>
  </si>
  <si>
    <t>&lt;string name="by_period"&gt;Por período&lt;/string&gt;</t>
  </si>
  <si>
    <t>&lt;string name="by_period"&gt;Per Periodo&lt;/string&gt;</t>
  </si>
  <si>
    <t>&lt;string name="by_period"&gt;Op periode&lt;/string&gt;</t>
  </si>
  <si>
    <t>&lt;string name="start"&gt;Début&lt;/string&gt;</t>
  </si>
  <si>
    <t>&lt;string name="start"&gt;Beginn&lt;/string&gt;</t>
  </si>
  <si>
    <t>&lt;string name="start"&gt;Iniciar&lt;/string&gt;</t>
  </si>
  <si>
    <t>&lt;string name="start"&gt;Inizio&lt;/string&gt;</t>
  </si>
  <si>
    <t>&lt;string name="start"&gt;Start&lt;/string&gt;</t>
  </si>
  <si>
    <t>&lt;string name="end"&gt;Fin&lt;/string&gt;</t>
  </si>
  <si>
    <t>&lt;string name="end"&gt;Ende&lt;/string&gt;</t>
  </si>
  <si>
    <t>&lt;string name="end"&gt;Termine&lt;/string&gt;</t>
  </si>
  <si>
    <t>&lt;string name="end"&gt;Verbreken&lt;/string&gt;</t>
  </si>
  <si>
    <t>&lt;string name="all_day"&gt;Toute la journée&lt;/string&gt;</t>
  </si>
  <si>
    <t>&lt;string name="all_day"&gt;Ganztägig&lt;/string&gt;</t>
  </si>
  <si>
    <t>&lt;string name="all_day"&gt;Todo el día&lt;/string&gt;</t>
  </si>
  <si>
    <t>&lt;string name="all_day"&gt;Tutto il Giorno&lt;/string&gt;</t>
  </si>
  <si>
    <t>&lt;string name="all_day"&gt;Hele dag&lt;/string&gt;</t>
  </si>
  <si>
    <t>&lt;string name="got_it"&gt;OK&lt;/string&gt;</t>
  </si>
  <si>
    <t>&lt;string name="got_it"&gt;Aceptar&lt;/string&gt;</t>
  </si>
  <si>
    <t>&lt;string name="pattern"&gt;Modèle&lt;/string&gt;</t>
  </si>
  <si>
    <t>&lt;string name="pattern"&gt;Muster&lt;/string&gt;</t>
  </si>
  <si>
    <t>&lt;string name="pattern"&gt;Patrón&lt;/string&gt;</t>
  </si>
  <si>
    <t>&lt;string name="pattern"&gt;Sequenza&lt;/string&gt;</t>
  </si>
  <si>
    <t>&lt;string name="pattern"&gt;Patroon&lt;/string&gt;</t>
  </si>
  <si>
    <t>&lt;string name="monday"&gt;Lundi&lt;/string&gt;</t>
  </si>
  <si>
    <t>&lt;string name="monday"&gt;Montag&lt;/string&gt;</t>
  </si>
  <si>
    <t>&lt;string name="monday"&gt;Lunes&lt;/string&gt;</t>
  </si>
  <si>
    <t>&lt;string name="monday"&gt;Lunedì&lt;/string&gt;</t>
  </si>
  <si>
    <t>&lt;string name="monday"&gt;Maandag&lt;/string&gt;</t>
  </si>
  <si>
    <t>&lt;string name="tuesday"&gt;Mardi&lt;/string&gt;</t>
  </si>
  <si>
    <t>&lt;string name="tuesday"&gt;Dienstag&lt;/string&gt;</t>
  </si>
  <si>
    <t>&lt;string name="tuesday"&gt;Martes&lt;/string&gt;</t>
  </si>
  <si>
    <t>&lt;string name="tuesday"&gt;Martedì&lt;/string&gt;</t>
  </si>
  <si>
    <t>&lt;string name="tuesday"&gt;Dinsdag&lt;/string&gt;</t>
  </si>
  <si>
    <t>&lt;string name="wednesday"&gt;Mercredi&lt;/string&gt;</t>
  </si>
  <si>
    <t>&lt;string name="wednesday"&gt;Mittwoch&lt;/string&gt;</t>
  </si>
  <si>
    <t>&lt;string name="wednesday"&gt;Miércoles&lt;/string&gt;</t>
  </si>
  <si>
    <t>&lt;string name="wednesday"&gt;Mercoledì&lt;/string&gt;</t>
  </si>
  <si>
    <t>&lt;string name="wednesday"&gt;Woensdag&lt;/string&gt;</t>
  </si>
  <si>
    <t>&lt;string name="thursday"&gt;Jeudi&lt;/string&gt;</t>
  </si>
  <si>
    <t>&lt;string name="thursday"&gt;Donnerstag&lt;/string&gt;</t>
  </si>
  <si>
    <t>&lt;string name="thursday"&gt;Jueves&lt;/string&gt;</t>
  </si>
  <si>
    <t>&lt;string name="thursday"&gt;Giovedì&lt;/string&gt;</t>
  </si>
  <si>
    <t>&lt;string name="thursday"&gt;Donderdag&lt;/string&gt;</t>
  </si>
  <si>
    <t>&lt;string name="friday"&gt;Vendredi&lt;/string&gt;</t>
  </si>
  <si>
    <t>&lt;string name="friday"&gt;Freitag&lt;/string&gt;</t>
  </si>
  <si>
    <t>&lt;string name="friday"&gt;Viernes&lt;/string&gt;</t>
  </si>
  <si>
    <t>&lt;string name="friday"&gt;Venerdì&lt;/string&gt;</t>
  </si>
  <si>
    <t>&lt;string name="friday"&gt;Vrijdag&lt;/string&gt;</t>
  </si>
  <si>
    <t>&lt;string name="saturday"&gt;Samedi&lt;/string&gt;</t>
  </si>
  <si>
    <t>&lt;string name="saturday"&gt;Samstag&lt;/string&gt;</t>
  </si>
  <si>
    <t>&lt;string name="saturday"&gt;Sábado&lt;/string&gt;</t>
  </si>
  <si>
    <t>&lt;string name="saturday"&gt;Sabato&lt;/string&gt;</t>
  </si>
  <si>
    <t>&lt;string name="saturday"&gt;Zaterdag&lt;/string&gt;</t>
  </si>
  <si>
    <t>&lt;string name="sunday"&gt;Dimanche&lt;/string&gt;</t>
  </si>
  <si>
    <t>&lt;string name="sunday"&gt;Sonntag&lt;/string&gt;</t>
  </si>
  <si>
    <t>&lt;string name="sunday"&gt;Domingo&lt;/string&gt;</t>
  </si>
  <si>
    <t>&lt;string name="sunday"&gt;Domenica&lt;/string&gt;</t>
  </si>
  <si>
    <t>&lt;string name="sunday"&gt;Zondag&lt;/string&gt;</t>
  </si>
  <si>
    <t>&lt;string name="year"&gt;Année&lt;/string&gt;</t>
  </si>
  <si>
    <t>&lt;string name="year"&gt;Jahr&lt;/string&gt;</t>
  </si>
  <si>
    <t>&lt;string name="year"&gt;Año&lt;/string&gt;</t>
  </si>
  <si>
    <t>&lt;string name="year"&gt;Anno&lt;/string&gt;</t>
  </si>
  <si>
    <t>&lt;string name="year"&gt;Jaar&lt;/string&gt;</t>
  </si>
  <si>
    <t>&lt;string name="week"&gt;Semaine&lt;/string&gt;</t>
  </si>
  <si>
    <t>&lt;string name="week"&gt;Woche&lt;/string&gt;</t>
  </si>
  <si>
    <t>&lt;string name="week"&gt;Semana&lt;/string&gt;</t>
  </si>
  <si>
    <t>&lt;string name="week"&gt;Settimana&lt;/string&gt;</t>
  </si>
  <si>
    <t>&lt;string name="week"&gt;Week&lt;/string&gt;</t>
  </si>
  <si>
    <t>&lt;string name="confirm"&gt;Confirmer&lt;/string&gt;</t>
  </si>
  <si>
    <t>&lt;string name="confirm"&gt;Bestätigen&lt;/string&gt;</t>
  </si>
  <si>
    <t>&lt;string name="confirm"&gt;Confirmar&lt;/string&gt;</t>
  </si>
  <si>
    <t>&lt;string name="confirm"&gt;Conferma&lt;/string&gt;</t>
  </si>
  <si>
    <t>&lt;string name="confirm"&gt;Bevestigen&lt;/string&gt;</t>
  </si>
  <si>
    <t>&lt;string name="days_of_week"&gt;Jours de la semaine&lt;/string&gt;</t>
  </si>
  <si>
    <t>&lt;string name="days_of_week"&gt;Wochentage&lt;/string&gt;</t>
  </si>
  <si>
    <t>&lt;string name="days_of_week"&gt;Días de la semana&lt;/string&gt;</t>
  </si>
  <si>
    <t>&lt;string name="days_of_week"&gt;Giorni della Settimana&lt;/string&gt;</t>
  </si>
  <si>
    <t>&lt;string name="days_of_week"&gt;Weekdagen&lt;/string&gt;</t>
  </si>
  <si>
    <t>&lt;string name="days_of_month"&gt;Jours du mois&lt;/string&gt;</t>
  </si>
  <si>
    <t>&lt;string name="days_of_month"&gt;Tage des Monats&lt;/string&gt;</t>
  </si>
  <si>
    <t>&lt;string name="days_of_month"&gt;Días del mes&lt;/string&gt;</t>
  </si>
  <si>
    <t>&lt;string name="days_of_month"&gt;Giorni del Mese&lt;/string&gt;</t>
  </si>
  <si>
    <t>&lt;string name="days_of_month"&gt;Dagen van de maand&lt;/string&gt;</t>
  </si>
  <si>
    <t>&lt;string name="summary_all_time" formatted="false"&gt;En permanence&lt;/string&gt;</t>
  </si>
  <si>
    <t>&lt;string name="summary_all_time" formatted="false"&gt;Jederzeit&lt;/string&gt;</t>
  </si>
  <si>
    <t>&lt;string name="summary_all_time" formatted="false"&gt;Todo el tiempo&lt;/string&gt;</t>
  </si>
  <si>
    <t>&lt;string name="summary_all_time" formatted="false"&gt;Sempre&lt;/string&gt;</t>
  </si>
  <si>
    <t>&lt;string name="summary_all_time" formatted="false"&gt;Altijd&lt;/string&gt;</t>
  </si>
  <si>
    <t>&lt;string name="summary_count" formatted="false"&gt;, mit nur einer Zugangszählung&lt;/string&gt;</t>
  </si>
  <si>
    <t>&lt;string name="summary_count" formatted="false"&gt;con tan sólo una cuenta de acceso.&lt;/string&gt;</t>
  </si>
  <si>
    <t>&lt;string name="summary_count" formatted="false"&gt;, con un solo un accesso&lt;/string&gt;</t>
  </si>
  <si>
    <t>&lt;string name="summary_count" formatted="false"&gt;, met slechts één toegang&lt;/string&gt;</t>
  </si>
  <si>
    <t>&lt;string name="summary_dot" formatted="false"&gt;.&lt;/string&gt;</t>
  </si>
  <si>
    <t>&lt;string name="register"&gt;Connexion&lt;/string&gt;</t>
  </si>
  <si>
    <t>&lt;string name="register"&gt;Anmelden&lt;/string&gt;</t>
  </si>
  <si>
    <t>&lt;string name="register"&gt;Iniciar sesión&lt;/string&gt;</t>
  </si>
  <si>
    <t>&lt;string name="register"&gt;Accedi&lt;/string&gt;</t>
  </si>
  <si>
    <t>&lt;string name="register"&gt;Aanmelden&lt;/string&gt;</t>
  </si>
  <si>
    <t>&lt;string name="user_info"&gt;Informations utilisateur&lt;/string&gt;</t>
  </si>
  <si>
    <t>&lt;string name="user_info"&gt;Benutzerinformationen&lt;/string&gt;</t>
  </si>
  <si>
    <t>&lt;string name="user_info"&gt;Información del usuario&lt;/string&gt;</t>
  </si>
  <si>
    <t>&lt;string name="user_info"&gt;Informazioni Utente&lt;/string&gt;</t>
  </si>
  <si>
    <t>&lt;string name="user_info"&gt;Gebruikersinfo&lt;/string&gt;</t>
  </si>
  <si>
    <t>&lt;string name="input_validation_code"&gt;Veuillez saisir le code de validation&lt;/string&gt;</t>
  </si>
  <si>
    <t>&lt;string name="input_validation_code"&gt;Bitte Bestätigungscode eingeben&lt;/string&gt;</t>
  </si>
  <si>
    <t>&lt;string name="input_validation_code"&gt;Introduzca el código de validación.&lt;/string&gt;</t>
  </si>
  <si>
    <t>&lt;string name="input_validation_code"&gt;Inserire Codice di Convalida&lt;/string&gt;</t>
  </si>
  <si>
    <t>&lt;string name="input_validation_code"&gt;Voer validatiecode in&lt;/string&gt;</t>
  </si>
  <si>
    <t>&lt;string name="validation_code_sent"&gt;Le code de validation a été envoyé à votre boîte aux lettres électronique.&lt;/string&gt;</t>
  </si>
  <si>
    <t>&lt;string name="validation_code_sent"&gt;Der Bestätigungscode wurde an Ihre E-Mail-Adresse geschickt.&lt;/string&gt;</t>
  </si>
  <si>
    <t>&lt;string name="validation_code_sent"&gt;El código de la validación se ha enviado a la bandeja de entrada del correo electrónico.&lt;/string&gt;</t>
  </si>
  <si>
    <t>&lt;string name="validation_code_sent"&gt;Il codice di convalida è stato inviato alla casella di posta elettronica.&lt;/string&gt;</t>
  </si>
  <si>
    <t>&lt;string name="validation_code_sent"&gt;Er is per e-mail een validatiecode naar u verzonden.&lt;/string&gt;</t>
  </si>
  <si>
    <t>&lt;string name="resend_code"&gt;Renvoyer&lt;/string&gt;</t>
  </si>
  <si>
    <t>&lt;string name="resend_code"&gt;Erneut senden&lt;/string&gt;</t>
  </si>
  <si>
    <t>&lt;string name="resend_code"&gt;Reenviar&lt;/string&gt;</t>
  </si>
  <si>
    <t>&lt;string name="resend_code"&gt;Invia di Nuovo&lt;/string&gt;</t>
  </si>
  <si>
    <t>&lt;string name="resend_code"&gt;Onieuw verzenden&lt;/string&gt;</t>
  </si>
  <si>
    <t>&lt;string name="to_email"&gt;E-mail du client&lt;/string&gt;</t>
  </si>
  <si>
    <t>&lt;string name="to_email"&gt;Client-E-Mail&lt;/string&gt;</t>
  </si>
  <si>
    <t>&lt;string name="to_email"&gt;Correo electrónico del cliente&lt;/string&gt;</t>
  </si>
  <si>
    <t>&lt;string name="to_email"&gt;Email Client&lt;/string&gt;</t>
  </si>
  <si>
    <t>&lt;string name="to_email"&gt;E-mailadres klant&lt;/string&gt;</t>
  </si>
  <si>
    <t>&lt;string name="from_known_clients"&gt;Choisir un client connu&lt;/string&gt;</t>
  </si>
  <si>
    <t>&lt;string name="from_known_clients"&gt;Bekannten Client wählen&lt;/string&gt;</t>
  </si>
  <si>
    <t>&lt;string name="from_known_clients"&gt;Elegir cliente conocido&lt;/string&gt;</t>
  </si>
  <si>
    <t>&lt;string name="from_known_clients"&gt;Scegli Client Conosciuto&lt;/string&gt;</t>
  </si>
  <si>
    <t>&lt;string name="from_known_clients"&gt;Bekende klant kiezen&lt;/string&gt;</t>
  </si>
  <si>
    <t>&lt;string name="client"&gt;Clients&lt;/string&gt;</t>
  </si>
  <si>
    <t>&lt;string name="client"&gt;Clientes&lt;/string&gt;</t>
  </si>
  <si>
    <t>&lt;string name="client"&gt;Client&lt;/string&gt;</t>
  </si>
  <si>
    <t>&lt;string name="client"&gt;Klanten&lt;/string&gt;</t>
  </si>
  <si>
    <t>&lt;string name="lock"&gt;Serrure&lt;/string&gt;</t>
  </si>
  <si>
    <t>&lt;string name="lock"&gt;Schloss&lt;/string&gt;</t>
  </si>
  <si>
    <t>&lt;string name="lock"&gt;Cerradura&lt;/string&gt;</t>
  </si>
  <si>
    <t>&lt;string name="lock"&gt;Blocca&lt;/string&gt;</t>
  </si>
  <si>
    <t>&lt;string name="lock"&gt;Vergrendelen&lt;/string&gt;</t>
  </si>
  <si>
    <t>&lt;string name="message"&gt;Message&lt;/string&gt;</t>
  </si>
  <si>
    <t>&lt;string name="message"&gt;Mitteilung&lt;/string&gt;</t>
  </si>
  <si>
    <t>&lt;string name="message"&gt;Mensaje&lt;/string&gt;</t>
  </si>
  <si>
    <t>&lt;string name="message"&gt;Messaggio&lt;/string&gt;</t>
  </si>
  <si>
    <t>&lt;string name="message"&gt;Bericht&lt;/string&gt;</t>
  </si>
  <si>
    <t>&lt;string name="accept"&gt;Accepter&lt;/string&gt;</t>
  </si>
  <si>
    <t>&lt;string name="accept"&gt;Annehmen&lt;/string&gt;</t>
  </si>
  <si>
    <t>&lt;string name="accept"&gt;Admitir&lt;/string&gt;</t>
  </si>
  <si>
    <t>&lt;string name="accept"&gt;Accetta&lt;/string&gt;</t>
  </si>
  <si>
    <t>&lt;string name="accept"&gt;Accepteren&lt;/string&gt;</t>
  </si>
  <si>
    <t>&lt;string name="accepted"&gt;Accepté&lt;/string&gt;</t>
  </si>
  <si>
    <t>&lt;string name="accepted"&gt;Angenommen&lt;/string&gt;</t>
  </si>
  <si>
    <t>&lt;string name="accepted"&gt;Aceptado&lt;/string&gt;</t>
  </si>
  <si>
    <t>&lt;string name="accepted"&gt;Accettato&lt;/string&gt;</t>
  </si>
  <si>
    <t>&lt;string name="accepted"&gt;geaccepteerd&lt;/string&gt;</t>
  </si>
  <si>
    <t>&lt;string name="reject"&gt;Rejeter&lt;/string&gt;</t>
  </si>
  <si>
    <t>&lt;string name="reject"&gt;Ablehnen&lt;/string&gt;</t>
  </si>
  <si>
    <t>&lt;string name="reject"&gt;Rechazar&lt;/string&gt;</t>
  </si>
  <si>
    <t>&lt;string name="reject"&gt;Rifiuta&lt;/string&gt;</t>
  </si>
  <si>
    <t>&lt;string name="reject"&gt;Weigeren&lt;/string&gt;</t>
  </si>
  <si>
    <t>&lt;string name="rejected"&gt;Rejeté&lt;/string&gt;</t>
  </si>
  <si>
    <t>&lt;string name="rejected"&gt;Abgelehnt&lt;/string&gt;</t>
  </si>
  <si>
    <t>&lt;string name="rejected"&gt;Rechazado&lt;/string&gt;</t>
  </si>
  <si>
    <t>&lt;string name="rejected"&gt;Rifiutato&lt;/string&gt;</t>
  </si>
  <si>
    <t>&lt;string name="rejected"&gt;Afgekeurd&lt;/string&gt;</t>
  </si>
  <si>
    <t>&lt;string name="add_client"&gt;Ajouter un client&lt;/string&gt;</t>
  </si>
  <si>
    <t>&lt;string name="add_client"&gt;Client hinzufügen&lt;/string&gt;</t>
  </si>
  <si>
    <t>&lt;string name="add_client"&gt;Agregar cliente&lt;/string&gt;</t>
  </si>
  <si>
    <t>&lt;string name="add_client"&gt;Aggiungi Client&lt;/string&gt;</t>
  </si>
  <si>
    <t>&lt;string name="add_client"&gt;Klant toevoegen&lt;/string&gt;</t>
  </si>
  <si>
    <t>&lt;string name="validation_code_resend"&gt;Le code de validation a été envoyé à votre boîte aux lettres électronique.&lt;/string&gt;</t>
  </si>
  <si>
    <t>&lt;string name="validation_code_resend"&gt;Der Bestätigungscode wurde an Ihre E-Mail-Adresse geschickt.&lt;/string&gt;</t>
  </si>
  <si>
    <t>&lt;string name="validation_code_resend"&gt;El código de la validación se ha enviado a la bandeja de entrada del correo electrónico.&lt;/string&gt;</t>
  </si>
  <si>
    <t>&lt;string name="validation_code_resend"&gt;Il codice di convalida è stato inviato alla casella di posta elettronica.&lt;/string&gt;</t>
  </si>
  <si>
    <t>&lt;string name="validation_code_resend"&gt;Er is per e-mail een validatiecode naar u verzonden.&lt;/string&gt;</t>
  </si>
  <si>
    <t>&lt;string name="data_writing_failed"&gt;Erreur inconnue&lt;/string&gt;</t>
  </si>
  <si>
    <t>&lt;string name="data_writing_failed"&gt;Unbekannter Fehler&lt;/string&gt;</t>
  </si>
  <si>
    <t>&lt;string name="data_writing_failed"&gt;Error desconocido&lt;/string&gt;</t>
  </si>
  <si>
    <t>&lt;string name="data_writing_failed"&gt;Errore sconosciuto&lt;/string&gt;</t>
  </si>
  <si>
    <t>&lt;string name="data_writing_failed"&gt;Onbekende fout&lt;/string&gt;</t>
  </si>
  <si>
    <t>&lt;string name="success"&gt;Succès&lt;/string&gt;</t>
  </si>
  <si>
    <t>&lt;string name="success"&gt;Erfolgreich&lt;/string&gt;</t>
  </si>
  <si>
    <t>&lt;string name="success"&gt;Operación correcta&lt;/string&gt;</t>
  </si>
  <si>
    <t>&lt;string name="success"&gt;Riuscito&lt;/string&gt;</t>
  </si>
  <si>
    <t>&lt;string name="success"&gt;Geslaagd&lt;/string&gt;</t>
  </si>
  <si>
    <t>&lt;string name="time_colon"&gt;Temps&lt;/string&gt;</t>
  </si>
  <si>
    <t>&lt;string name="time_colon"&gt;Zeit&lt;/string&gt;</t>
  </si>
  <si>
    <t>&lt;string name="time_colon"&gt;Tiempo&lt;/string&gt;</t>
  </si>
  <si>
    <t>&lt;string name="time_colon"&gt;Ora&lt;/string&gt;</t>
  </si>
  <si>
    <t>&lt;string name="time_colon"&gt;Tijd&lt;/string&gt;</t>
  </si>
  <si>
    <t>&lt;string name="client_name_colon"&gt;Nom du client&lt;/string&gt;</t>
  </si>
  <si>
    <t>&lt;string name="client_name_colon"&gt;Client-Name&lt;/string&gt;</t>
  </si>
  <si>
    <t>&lt;string name="client_name_colon"&gt;Nombre del cliente&lt;/string&gt;</t>
  </si>
  <si>
    <t>&lt;string name="client_name_colon"&gt;Nome Client&lt;/string&gt;</t>
  </si>
  <si>
    <t>&lt;string name="client_name_colon"&gt;Naam van klant&lt;/string&gt;</t>
  </si>
  <si>
    <t>&lt;string name="client_email_colon"&gt;E-mail du client&lt;/string&gt;</t>
  </si>
  <si>
    <t>&lt;string name="client_email_colon"&gt;Client-E-Mail&lt;/string&gt;</t>
  </si>
  <si>
    <t>&lt;string name="client_email_colon"&gt;Correo electrónico del cliente&lt;/string&gt;</t>
  </si>
  <si>
    <t>&lt;string name="client_email_colon"&gt;Email Client&lt;/string&gt;</t>
  </si>
  <si>
    <t>&lt;string name="client_email_colon"&gt;E-mailadres klant&lt;/string&gt;</t>
  </si>
  <si>
    <t>&lt;string name="admin_name_colon"&gt;Administratorname&lt;/string&gt;</t>
  </si>
  <si>
    <t>&lt;string name="admin_name_colon"&gt;Nombre del administrador&lt;/string&gt;</t>
  </si>
  <si>
    <t>&lt;string name="admin_name_colon"&gt;Nome Amministratore&lt;/string&gt;</t>
  </si>
  <si>
    <t>&lt;string name="admin_name_colon"&gt;Naam beheerder&lt;/string&gt;</t>
  </si>
  <si>
    <t>&lt;string name="admin_email_colon"&gt;Administrator-E-Mail&lt;/string&gt;</t>
  </si>
  <si>
    <t>&lt;string name="admin_email_colon"&gt;Correo electrónico del administrador&lt;/string&gt;</t>
  </si>
  <si>
    <t>&lt;string name="admin_email_colon"&gt;Email Amministratore&lt;/string&gt;</t>
  </si>
  <si>
    <t>&lt;string name="admin_email_colon"&gt;E-mail beheer&lt;/string&gt;</t>
  </si>
  <si>
    <t>&lt;string name="lock_name_colon"&gt;Nom de la serrure&lt;/string&gt;</t>
  </si>
  <si>
    <t>&lt;string name="lock_name_colon"&gt;Schlossname&lt;/string&gt;</t>
  </si>
  <si>
    <t>&lt;string name="lock_name_colon"&gt;Nombre de cerradura&lt;/string&gt;</t>
  </si>
  <si>
    <t>&lt;string name="lock_name_colon"&gt;Blocca Nome&lt;/string&gt;</t>
  </si>
  <si>
    <t>&lt;string name="lock_name_colon"&gt;Naam slot&lt;/string&gt;</t>
  </si>
  <si>
    <t>&lt;string name="access_right_colon"&gt;Zugangsberechtigung&lt;/string&gt;</t>
  </si>
  <si>
    <t>&lt;string name="access_right_colon"&gt;Derecho de acceso&lt;/string&gt;</t>
  </si>
  <si>
    <t>&lt;string name="access_right_colon"&gt;Diritti di Accesso&lt;/string&gt;</t>
  </si>
  <si>
    <t>&lt;string name="access_right_colon"&gt;Toegangsrechten&lt;/string&gt;</t>
  </si>
  <si>
    <t>&lt;string name="details_colon"&gt;Détails&lt;/string&gt;</t>
  </si>
  <si>
    <t>&lt;string name="details_colon"&gt;Details&lt;/string&gt;</t>
  </si>
  <si>
    <t>&lt;string name="details_colon"&gt;Detalles&lt;/string&gt;</t>
  </si>
  <si>
    <t>&lt;string name="details_colon"&gt;Dettagli&lt;/string&gt;</t>
  </si>
  <si>
    <t>&lt;string name="message_colon"&gt;Message&lt;/string&gt;</t>
  </si>
  <si>
    <t>&lt;string name="message_colon"&gt;Mitteilung&lt;/string&gt;</t>
  </si>
  <si>
    <t>&lt;string name="message_colon"&gt;Mensaje&lt;/string&gt;</t>
  </si>
  <si>
    <t>&lt;string name="message_colon"&gt;Messaggio&lt;/string&gt;</t>
  </si>
  <si>
    <t>&lt;string name="message_colon"&gt;Bericht&lt;/string&gt;</t>
  </si>
  <si>
    <t>&lt;string name="result_colon"&gt;Résultat&lt;/string&gt;</t>
  </si>
  <si>
    <t>&lt;string name="result_colon"&gt;Ergebnis&lt;/string&gt;</t>
  </si>
  <si>
    <t>&lt;string name="result_colon"&gt;Resultado&lt;/string&gt;</t>
  </si>
  <si>
    <t>&lt;string name="result_colon"&gt;Risultato&lt;/string&gt;</t>
  </si>
  <si>
    <t>&lt;string name="result_colon"&gt;Resultaat&lt;/string&gt;</t>
  </si>
  <si>
    <t>&lt;string name="unknown"&gt;Inconnu&lt;/string&gt;</t>
  </si>
  <si>
    <t>&lt;string name="unknown"&gt;Unbekannt&lt;/string&gt;</t>
  </si>
  <si>
    <t>&lt;string name="unknown"&gt;Desconocido&lt;/string&gt;</t>
  </si>
  <si>
    <t>&lt;string name="unknown"&gt;Sconosciuto&lt;/string&gt;</t>
  </si>
  <si>
    <t>&lt;string name="unknown"&gt;Onbekend&lt;/string&gt;</t>
  </si>
  <si>
    <t>&lt;string name="mark_all"&gt;Tout les lus&lt;/string&gt;</t>
  </si>
  <si>
    <t>&lt;string name="mark_all"&gt;Alles gelesen&lt;/string&gt;</t>
  </si>
  <si>
    <t>&lt;string name="mark_all"&gt;Todo leído&lt;/string&gt;</t>
  </si>
  <si>
    <t>&lt;string name="mark_all"&gt;Letto Tutto&lt;/string&gt;</t>
  </si>
  <si>
    <t>&lt;string name="mark_all"&gt;Alles gelezen&lt;/string&gt;</t>
  </si>
  <si>
    <t>&lt;string name="mark_all_content"&gt;Êtes-vous sûr de vouloir marquer toutes les notifications comme lues ?&lt;/string&gt;</t>
  </si>
  <si>
    <t>&lt;string name="mark_all_content"&gt;Möchten Sie wirklich alle Benachrichtigungen als gelesen kennzeichnen?&lt;/string&gt;</t>
  </si>
  <si>
    <t>&lt;string name="mark_all_content"&gt;¿Está seguro de que desea marcar todas las notificaciones como leídas?&lt;/string&gt;</t>
  </si>
  <si>
    <t>&lt;string name="mark_all_content"&gt;Contrassegnare tutte le notifiche come lette?&lt;/string&gt;</t>
  </si>
  <si>
    <t>&lt;string name="mark_all_content"&gt;Weet u zeker dat u alle meldingen als gelezen wilt markeren?&lt;/string&gt;</t>
  </si>
  <si>
    <t>&lt;string name="dot"&gt;.&lt;/string&gt;</t>
  </si>
  <si>
    <t>&lt;string name="abort_action"&gt;Expiré&lt;/string&gt;</t>
  </si>
  <si>
    <t>&lt;string name="abort_action"&gt;Abgelaufen&lt;/string&gt;</t>
  </si>
  <si>
    <t>&lt;string name="abort_action"&gt;Expirado&lt;/string&gt;</t>
  </si>
  <si>
    <t>&lt;string name="abort_action"&gt;Scaduto&lt;/string&gt;</t>
  </si>
  <si>
    <t>&lt;string name="abort_action"&gt;Verlopen&lt;/string&gt;</t>
  </si>
  <si>
    <t>&lt;string name="abort_action_content"&gt;Cette notification a expiré&lt;/string&gt;</t>
  </si>
  <si>
    <t>&lt;string name="abort_action_content"&gt;Diese Benachrichtigung ist abgelaufen&lt;/string&gt;</t>
  </si>
  <si>
    <t>&lt;string name="abort_action_content"&gt;Esta notificación está inspirada&lt;/string&gt;</t>
  </si>
  <si>
    <t>&lt;string name="abort_action_content"&gt;Questa notifica è scaduta&lt;/string&gt;</t>
  </si>
  <si>
    <t>&lt;string name="abort_action_content"&gt;Deze melding is verlopen&lt;/string&gt;</t>
  </si>
  <si>
    <t>&lt;string name="client_become_ghost"&gt;Compte désactivé&lt;/string&gt;</t>
  </si>
  <si>
    <t>&lt;string name="client_become_ghost"&gt;Konto deaktiviert&lt;/string&gt;</t>
  </si>
  <si>
    <t>&lt;string name="client_become_ghost"&gt;Cuenta deshabilitada&lt;/string&gt;</t>
  </si>
  <si>
    <t>&lt;string name="client_become_ghost"&gt;Account Disattivato&lt;/string&gt;</t>
  </si>
  <si>
    <t>&lt;string name="client_become_ghost"&gt;Rekening uitgeschakeld&lt;/string&gt;</t>
  </si>
  <si>
    <t>&lt;string name="client_become_ghost_content"&gt;Der Client wurde erneut auf einem anderen Telefon registriert, und die Zugangsrechte sind hinfällig.&lt;/string&gt;</t>
  </si>
  <si>
    <t>&lt;string name="client_become_ghost_content"&gt;El cliente se ha vuelto a registrar en otro teléfono y el derecho de acceso está ahora obsoleto.&lt;/string&gt;</t>
  </si>
  <si>
    <t>&lt;string name="client_become_ghost_content"&gt;Il client si è registrato di nuovo su un altro telefono e i diritti di accesso sono ora obsoleti.&lt;/string&gt;</t>
  </si>
  <si>
    <t>&lt;string name="client_become_ghost_content"&gt;De klant is opnieuw geregistreerd op een andere telefoon en het toegangsrecht is nu verouderd.&lt;/string&gt;</t>
  </si>
  <si>
    <t>&lt;string name="Tran_log_OTA_Add"&gt;Ajouté&lt;/string&gt;</t>
  </si>
  <si>
    <t>&lt;string name="Tran_log_OTA_Add"&gt;Hinzugefügt&lt;/string&gt;</t>
  </si>
  <si>
    <t>&lt;string name="Tran_log_OTA_Add"&gt;Agregado&lt;/string&gt;</t>
  </si>
  <si>
    <t>&lt;string name="Tran_log_OTA_Add"&gt;Aggiunto&lt;/string&gt;</t>
  </si>
  <si>
    <t>&lt;string name="Tran_log_OTA_Add"&gt;Toegevoegd&lt;/string&gt;</t>
  </si>
  <si>
    <t>&lt;string name="UI_OTA_access"&gt;Ajouter un client&lt;/string&gt;</t>
  </si>
  <si>
    <t>&lt;string name="UI_OTA_access"&gt;Client hinzufügen&lt;/string&gt;</t>
  </si>
  <si>
    <t>&lt;string name="UI_OTA_access"&gt;Agregar cliente&lt;/string&gt;</t>
  </si>
  <si>
    <t>&lt;string name="UI_OTA_access"&gt;Aggiungi Client&lt;/string&gt;</t>
  </si>
  <si>
    <t>&lt;string name="UI_OTA_access"&gt;Klant toevoegen&lt;/string&gt;</t>
  </si>
  <si>
    <t>&lt;string name="UI_OTA_NoValid"&gt;Introuvable&lt;/string&gt;</t>
  </si>
  <si>
    <t>&lt;string name="UI_OTA_NoValid"&gt;Nicht gefunden&lt;/string&gt;</t>
  </si>
  <si>
    <t>&lt;string name="UI_OTA_NoValid"&gt;No se encontró&lt;/string&gt;</t>
  </si>
  <si>
    <t>&lt;string name="UI_OTA_NoValid"&gt;Non Trovato&lt;/string&gt;</t>
  </si>
  <si>
    <t>&lt;string name="UI_OTA_NoValid"&gt;Niet gevonden&lt;/string&gt;</t>
  </si>
  <si>
    <t>&lt;string name="UI_OTA_NoValid_cont"&gt;Dieser Client ist noch nicht registriert&lt;/string&gt;</t>
  </si>
  <si>
    <t>&lt;string name="UI_OTA_NoValid_cont"&gt;Este cliente todavía no está registrado&lt;/string&gt;</t>
  </si>
  <si>
    <t>&lt;string name="UI_OTA_NoValid_cont"&gt;Questo client non è stato ancora registrato&lt;/string&gt;</t>
  </si>
  <si>
    <t>&lt;string name="UI_OTA_NoValid_cont"&gt;Deze klant is nog niet geregistreerd.&lt;/string&gt;</t>
  </si>
  <si>
    <t>&lt;string name="OTA_Tran_log_Delete"&gt;Supprimé&lt;/string&gt;</t>
  </si>
  <si>
    <t>&lt;string name="OTA_Tran_log_Delete"&gt;Gelöscht&lt;/string&gt;</t>
  </si>
  <si>
    <t>&lt;string name="OTA_Tran_log_Delete"&gt;Eliminado&lt;/string&gt;</t>
  </si>
  <si>
    <t>&lt;string name="OTA_Tran_log_Delete"&gt;Eliminato&lt;/string&gt;</t>
  </si>
  <si>
    <t>&lt;string name="OTA_Tran_log_Delete"&gt;Verwijderd&lt;/string&gt;</t>
  </si>
  <si>
    <t>&lt;string name="UI_NewAppCheck" formatted="false"&gt;Eine neuere Version%s der App ist verfügbar; bitte laden Sie sie herunter und aktualisieren Sie Ihre App.&lt;/string&gt;</t>
  </si>
  <si>
    <t>&lt;string name="UI_NewAppCheck" formatted="false"&gt;Hay una versión más reciente disponible de la aplicación. Descárguela y actualice la aplicación.&lt;/string&gt;</t>
  </si>
  <si>
    <t>&lt;string name="UI_NewAppCheck" formatted="false"&gt;Er is een nieuwere versie %s van de app beschikbaar; download deze en werk de app bij.&lt;/string&gt;</t>
  </si>
  <si>
    <t>&lt;string name="UI_ObsoleteApp"&gt;Veuillez mettre à jour votre application à la dernière version&lt;/string&gt;</t>
  </si>
  <si>
    <t>&lt;string name="UI_ObsoleteApp"&gt;Bitte aktualisieren Sie Ihre App auf die neuste Version&lt;/string&gt;</t>
  </si>
  <si>
    <t>&lt;string name="UI_ObsoleteApp"&gt;Actualice la aplicación a la versión más reciente.&lt;/string&gt;</t>
  </si>
  <si>
    <t>&lt;string name="UI_ObsoleteApp"&gt;Werk uw app bij naar de nieuwste versie.&lt;/string&gt;</t>
  </si>
  <si>
    <t>&lt;string name="UI_OTA_Deleted"&gt;Cloud supprimé&lt;/string&gt;</t>
  </si>
  <si>
    <t>&lt;string name="UI_OTA_Deleted"&gt;Cloud gelöscht&lt;/string&gt;</t>
  </si>
  <si>
    <t>&lt;string name="UI_OTA_Deleted"&gt;Nube eliminada&lt;/string&gt;</t>
  </si>
  <si>
    <t>&lt;string name="UI_OTA_Deleted"&gt;Cloud Eliminato&lt;/string&gt;</t>
  </si>
  <si>
    <t>&lt;string name="UI_OTA_Deleted"&gt;Cloud verwijderd&lt;/string&gt;</t>
  </si>
  <si>
    <t>&lt;string name="UI_NotClaim_cont"&gt;Dieses Schloss ist noch nicht mit der Cloud synchronisiert, bitte aktivieren Sie Ihre Netzwerkverbindung.&lt;/string&gt;</t>
  </si>
  <si>
    <t>&lt;string name="UI_NotClaim_cont"&gt;Esta cerradura todavía no se ha sincronizado con la nube. Habilite la conexión de la red.&lt;/string&gt;</t>
  </si>
  <si>
    <t>&lt;string name="UI_NotClaim_cont"&gt;Questo blocco non è stato ancora sincronizzato sul cloud, attivare la connessione di rete.&lt;/string&gt;</t>
  </si>
  <si>
    <t>&lt;string name="UI_NotClaim_cont"&gt;Dit slot is nog niet met de cloud gesynchroniseerd, schakel de netwerkverbinding in.&lt;/string&gt;</t>
  </si>
  <si>
    <t>&lt;string name="UI_ClientType"&gt;Type&lt;/string&gt;</t>
  </si>
  <si>
    <t>&lt;string name="UI_ClientType"&gt;Typ&lt;/string&gt;</t>
  </si>
  <si>
    <t>&lt;string name="UI_ClientType"&gt;Tipo&lt;/string&gt;</t>
  </si>
  <si>
    <t>&lt;string name="UI_Type_Card"&gt;Carte&lt;/string&gt;</t>
  </si>
  <si>
    <t>&lt;string name="UI_Type_Card"&gt;Karte&lt;/string&gt;</t>
  </si>
  <si>
    <t>&lt;string name="UI_Type_Card"&gt;Tarjeta&lt;/string&gt;</t>
  </si>
  <si>
    <t>&lt;string name="UI_Type_Card"&gt;Scheda&lt;/string&gt;</t>
  </si>
  <si>
    <t>&lt;string name="UI_Type_Card"&gt;Kaart&lt;/string&gt;</t>
  </si>
  <si>
    <t>&lt;string name="UI_Type_Password"&gt;Code&lt;/string&gt;</t>
  </si>
  <si>
    <t>&lt;string name="UI_Type_Password"&gt;Código&lt;/string&gt;</t>
  </si>
  <si>
    <t>&lt;string name="UI_Type_Password"&gt;Codice&lt;/string&gt;</t>
  </si>
  <si>
    <t>&lt;string name="UI_Type_Phone"&gt;Téléphone&lt;/string&gt;</t>
  </si>
  <si>
    <t>&lt;string name="UI_Type_Phone"&gt;Telefon&lt;/string&gt;</t>
  </si>
  <si>
    <t>&lt;string name="UI_Type_Phone"&gt;Teléfono&lt;/string&gt;</t>
  </si>
  <si>
    <t>&lt;string name="UI_Type_Phone"&gt;Telefono&lt;/string&gt;</t>
  </si>
  <si>
    <t>&lt;string name="UI_Type_Phone"&gt;Telefoon&lt;/string&gt;</t>
  </si>
  <si>
    <t>&lt;string name="UI_NoClaimLock_cont"&gt;Dieses Schloss ist noch nicht mit der Cloud verbunden, bitte überprüfen Sie Ihre Internetverbindung und versuchen Sie es erneut.&lt;/string&gt;</t>
  </si>
  <si>
    <t>&lt;string name="UI_NoClaimLock_cont"&gt;Esta cerradura todavía no se ha conectado a la nube. Compruebe la conexión a Internet e inténtelo de nuevo.&lt;/string&gt;</t>
  </si>
  <si>
    <t>&lt;string name="UI_NoClaimLock_cont"&gt;Questa serratura non è ancora stata connessa al cloud, controllare la connessione internet e ritentare.&lt;/string&gt;</t>
  </si>
  <si>
    <t>&lt;string name="UI_NoClaimLock_cont"&gt;Dit slot is nog niet met de cloud verbonden, controleer de internetverbinding en probeer het opnieuw.&lt;/string&gt;</t>
  </si>
  <si>
    <t>&lt;string name="UI_OTA_access_1"&gt;Choisir une serrure&lt;/string&gt;</t>
  </si>
  <si>
    <t>&lt;string name="UI_OTA_access_1"&gt;Schloss auswählen&lt;/string&gt;</t>
  </si>
  <si>
    <t>&lt;string name="UI_OTA_access_1"&gt;Elegir cerradura&lt;/string&gt;</t>
  </si>
  <si>
    <t>&lt;string name="UI_OTA_access_1"&gt;Scegli Serratura&lt;/string&gt;</t>
  </si>
  <si>
    <t>&lt;string name="UI_OTA_access_1"&gt;Slot kiezen&lt;/string&gt;</t>
  </si>
  <si>
    <t>&lt;string name="UI_OTA_access_2"&gt;Zugangsberechtigung&lt;/string&gt;</t>
  </si>
  <si>
    <t>&lt;string name="UI_OTA_access_2"&gt;Derecho de acceso&lt;/string&gt;</t>
  </si>
  <si>
    <t>&lt;string name="UI_OTA_access_2"&gt;Diritti di Accesso&lt;/string&gt;</t>
  </si>
  <si>
    <t>&lt;string name="UI_OTA_access_2"&gt;Toegangsrechten&lt;/string&gt;</t>
  </si>
  <si>
    <t>&lt;string name="UI_OTA_SetMsg"&gt;Message&lt;/string&gt;</t>
  </si>
  <si>
    <t>&lt;string name="UI_OTA_SetMsg"&gt;Mitteilung&lt;/string&gt;</t>
  </si>
  <si>
    <t>&lt;string name="UI_OTA_SetMsg"&gt;Mensaje&lt;/string&gt;</t>
  </si>
  <si>
    <t>&lt;string name="UI_OTA_SetMsg"&gt;Messaggio&lt;/string&gt;</t>
  </si>
  <si>
    <t>&lt;string name="UI_OTA_SetMsg"&gt;Bericht&lt;/string&gt;</t>
  </si>
  <si>
    <t>&lt;string name="UI_OTA_ReadySend"&gt;Ajouter client téléphone&lt;/string&gt;</t>
  </si>
  <si>
    <t>&lt;string name="UI_OTA_ReadySend"&gt;Telefon-Client hinzufügen&lt;/string&gt;</t>
  </si>
  <si>
    <t>&lt;string name="UI_OTA_ReadySend"&gt;Agregar cliente de tipo Teléfono&lt;/string&gt;</t>
  </si>
  <si>
    <t>&lt;string name="UI_OTA_ReadySend"&gt;Aggiungi Client Telefono&lt;/string&gt;</t>
  </si>
  <si>
    <t>&lt;string name="UI_OTA_ReadySend"&gt;Telefoonnummer klant toevoegen&lt;/string&gt;</t>
  </si>
  <si>
    <t>&lt;string name="error_bluetooth_not_supported"&gt;Bluetooth non pris en charge.&lt;/string&gt;</t>
  </si>
  <si>
    <t>&lt;string name="error_bluetooth_not_supported"&gt;Bluetooth nicht unterstützt.&lt;/string&gt;</t>
  </si>
  <si>
    <t>&lt;string name="error_bluetooth_not_supported"&gt;Bluetooth no admitido.&lt;/string&gt;</t>
  </si>
  <si>
    <t>&lt;string name="error_bluetooth_not_supported"&gt;Bluetooth non supportato.&lt;/string&gt;</t>
  </si>
  <si>
    <t>&lt;string name="error_bluetooth_not_supported"&gt;Bluetooth niet ondersteund.&lt;/string&gt;</t>
  </si>
  <si>
    <t>&lt;string name="menu_title_lock"&gt;Serrures&lt;/string&gt;</t>
  </si>
  <si>
    <t>&lt;string name="menu_title_lock"&gt;Schlösser&lt;/string&gt;</t>
  </si>
  <si>
    <t>&lt;string name="menu_title_lock"&gt;Cerraduras&lt;/string&gt;</t>
  </si>
  <si>
    <t>&lt;string name="menu_title_lock"&gt;Serrature&lt;/string&gt;</t>
  </si>
  <si>
    <t>&lt;string name="menu_title_lock"&gt;Sloten&lt;/string&gt;</t>
  </si>
  <si>
    <t>&lt;string name="menu_title_client"&gt;Clients&lt;/string&gt;</t>
  </si>
  <si>
    <t>&lt;string name="menu_title_client"&gt;Clientes&lt;/string&gt;</t>
  </si>
  <si>
    <t>&lt;string name="menu_title_client"&gt;Client&lt;/string&gt;</t>
  </si>
  <si>
    <t>&lt;string name="menu_title_client"&gt;Klanten&lt;/string&gt;</t>
  </si>
  <si>
    <t>&lt;string name="menu_title_event"&gt;Notifications&lt;/string&gt;</t>
  </si>
  <si>
    <t>&lt;string name="menu_title_event"&gt;Benachrichtigungen&lt;/string&gt;</t>
  </si>
  <si>
    <t>&lt;string name="menu_title_event"&gt;Notificaciones&lt;/string&gt;</t>
  </si>
  <si>
    <t>&lt;string name="menu_title_event"&gt;Notifiche&lt;/string&gt;</t>
  </si>
  <si>
    <t>&lt;string name="menu_title_event"&gt;Meldingen&lt;/string&gt;</t>
  </si>
  <si>
    <t>&lt;string name="menu_title_Setting"&gt;Paramètres&lt;/string&gt;</t>
  </si>
  <si>
    <t>&lt;string name="menu_title_Setting"&gt;Einstellungen&lt;/string&gt;</t>
  </si>
  <si>
    <t>&lt;string name="menu_title_Setting"&gt;Ajustes&lt;/string&gt;</t>
  </si>
  <si>
    <t>&lt;string name="menu_title_Setting"&gt;Impostazioni&lt;/string&gt;</t>
  </si>
  <si>
    <t>&lt;string name="menu_title_Setting"&gt;Settings (Instellingen)&lt;/string&gt;</t>
  </si>
  <si>
    <t>&lt;string name="slide_info"&gt;Informations&lt;/string&gt;</t>
  </si>
  <si>
    <t>&lt;string name="slide_info"&gt;Info&lt;/string&gt;</t>
  </si>
  <si>
    <t>&lt;string name="slide_info"&gt;Información&lt;/string&gt;</t>
  </si>
  <si>
    <t>&lt;string name="slide_info"&gt;Informazioni&lt;/string&gt;</t>
  </si>
  <si>
    <t>&lt;string name="slide_info"&gt;Informatie&lt;/string&gt;</t>
  </si>
  <si>
    <t>&lt;string name="slide_logs"&gt;Journaux&lt;/string&gt;</t>
  </si>
  <si>
    <t>&lt;string name="slide_logs"&gt;Protokolle&lt;/string&gt;</t>
  </si>
  <si>
    <t>&lt;string name="slide_logs"&gt;Registros&lt;/string&gt;</t>
  </si>
  <si>
    <t>&lt;string name="slide_logs"&gt;Registri&lt;/string&gt;</t>
  </si>
  <si>
    <t>&lt;string name="slide_logs"&gt;Logboeken&lt;/string&gt;</t>
  </si>
  <si>
    <t>&lt;string name="slide_sync"&gt;Synchro&lt;/string&gt;</t>
  </si>
  <si>
    <t>&lt;string name="slide_sync"&gt;Synchronisieren&lt;/string&gt;</t>
  </si>
  <si>
    <t>&lt;string name="slide_sync"&gt;Sincronizar&lt;/string&gt;</t>
  </si>
  <si>
    <t>&lt;string name="slide_sync"&gt;Sincronizza&lt;/string&gt;</t>
  </si>
  <si>
    <t>&lt;string name="slide_sync"&gt;Synchroniseren&lt;/string&gt;</t>
  </si>
  <si>
    <t>&lt;string name="slide_delete"&gt;Supprimer&lt;/string&gt;</t>
  </si>
  <si>
    <t>&lt;string name="slide_delete"&gt;Löschen&lt;/string&gt;</t>
  </si>
  <si>
    <t>&lt;string name="slide_delete"&gt;Eliminar&lt;/string&gt;</t>
  </si>
  <si>
    <t>&lt;string name="slide_delete"&gt;Elimina&lt;/string&gt;</t>
  </si>
  <si>
    <t>&lt;string name="slide_delete"&gt;Delete (Verwijderen)&lt;/string&gt;</t>
  </si>
  <si>
    <t>&lt;string name="ShowPair_title"&gt;Recherche de serrure&lt;/string&gt;</t>
  </si>
  <si>
    <t>&lt;string name="ShowPair_title"&gt;Suche nach Schloss läuft&lt;/string&gt;</t>
  </si>
  <si>
    <t>&lt;string name="ShowPair_title"&gt;Buscar cerradura&lt;/string&gt;</t>
  </si>
  <si>
    <t>&lt;string name="ShowPair_title"&gt;Ricerca Serratura&lt;/string&gt;</t>
  </si>
  <si>
    <t>&lt;string name="ShowPair_title"&gt;Naar slot zoeken&lt;/string&gt;</t>
  </si>
  <si>
    <t>&lt;string name="ShowPair_cont"&gt;Veuillez faire entrer la serrure en mode configuration&lt;/string&gt;</t>
  </si>
  <si>
    <t>&lt;string name="ShowPair_cont"&gt;Bitte versetzen Sie das Schloss in den Konfigurationsmodus&lt;/string&gt;</t>
  </si>
  <si>
    <t>&lt;string name="ShowPair_cont"&gt;Haga que la cerradura entre en el modo de configuración.&lt;/string&gt;</t>
  </si>
  <si>
    <t>&lt;string name="ShowPair_cont"&gt;Accertarsi che la serratura entri in modalità di configurazione&lt;/string&gt;</t>
  </si>
  <si>
    <t>&lt;string name="ShowPair_cont"&gt;Laat het slot naar de instelmodus gaan&lt;/string&gt;</t>
  </si>
  <si>
    <t>&lt;string name="ShowUnlock_title"&gt;Déverrouillage&lt;/string&gt;</t>
  </si>
  <si>
    <t>&lt;string name="ShowUnlock_title"&gt;Entriegelung&lt;/string&gt;</t>
  </si>
  <si>
    <t>&lt;string name="ShowUnlock_title"&gt;Desbloquear&lt;/string&gt;</t>
  </si>
  <si>
    <t>&lt;string name="ShowUnlock_title"&gt;Sblocco in Corso&lt;/string&gt;</t>
  </si>
  <si>
    <t>&lt;string name="ShowUnlock_title"&gt;Ontgrendelen&lt;/string&gt;</t>
  </si>
  <si>
    <t>&lt;string name="AutoUnlock_single"&gt;Déverrouillage automatique&lt;/string&gt;</t>
  </si>
  <si>
    <t>&lt;string name="AutoUnlock_single"&gt;Auto-Entriegelung&lt;/string&gt;</t>
  </si>
  <si>
    <t>&lt;string name="AutoUnlock_single"&gt;Desbloquear automáticamente&lt;/string&gt;</t>
  </si>
  <si>
    <t>&lt;string name="AutoUnlock_single"&gt;Sblocco Automatico&lt;/string&gt;</t>
  </si>
  <si>
    <t>&lt;string name="AutoUnlock_single"&gt;Automatisch ontgrendelen&lt;/string&gt;</t>
  </si>
  <si>
    <t>&lt;string name="IPA_Card_Fob"&gt;Carte&lt;/string&gt;</t>
  </si>
  <si>
    <t>&lt;string name="IPA_Card_Fob"&gt;Karte&lt;/string&gt;</t>
  </si>
  <si>
    <t>&lt;string name="IPA_Card_Fob"&gt;Tarjeta&lt;/string&gt;</t>
  </si>
  <si>
    <t>&lt;string name="IPA_Card_Fob"&gt;Scheda&lt;/string&gt;</t>
  </si>
  <si>
    <t>&lt;string name="IPA_Card_Fob"&gt;Kaart&lt;/string&gt;</t>
  </si>
  <si>
    <t>&lt;string name="IPA_SetLock"&gt;Configurer la serrure&lt;/string&gt;</t>
  </si>
  <si>
    <t>&lt;string name="IPA_SetLock"&gt;Schloss konfigurieren&lt;/string&gt;</t>
  </si>
  <si>
    <t>&lt;string name="IPA_SetLock"&gt;Configurar cerradura&lt;/string&gt;</t>
  </si>
  <si>
    <t>&lt;string name="IPA_SetLock"&gt;Imposta Serratura&lt;/string&gt;</t>
  </si>
  <si>
    <t>&lt;string name="IPA_SetLock"&gt;Slot instellen&lt;/string&gt;</t>
  </si>
  <si>
    <t>&lt;string name="IPA_SearchLock"&gt;Configurer la serrure&lt;/string&gt;</t>
  </si>
  <si>
    <t>&lt;string name="IPA_SearchLock"&gt;Schloss konfigurieren&lt;/string&gt;</t>
  </si>
  <si>
    <t>&lt;string name="IPA_SearchLock"&gt;Configurar cerradura&lt;/string&gt;</t>
  </si>
  <si>
    <t>&lt;string name="IPA_SearchLock"&gt;Imposta Serratura&lt;/string&gt;</t>
  </si>
  <si>
    <t>&lt;string name="IPA_SearchLock"&gt;Slot instellen&lt;/string&gt;</t>
  </si>
  <si>
    <t>&lt;string name="IPA_AddCard_title"&gt;Ajouter client carte&lt;/string&gt;</t>
  </si>
  <si>
    <t>&lt;string name="IPA_AddCard_title"&gt;Karten-Client hinzufügen&lt;/string&gt;</t>
  </si>
  <si>
    <t>&lt;string name="IPA_AddCard_title"&gt;Agregar cliente de tipo Tarjeta&lt;/string&gt;</t>
  </si>
  <si>
    <t>&lt;string name="IPA_AddCard_title"&gt;Aggiungi Client Telefono&lt;/string&gt;</t>
  </si>
  <si>
    <t>&lt;string name="IPA_AddCard_title"&gt;Kaart klant toevoegen&lt;/string&gt;</t>
  </si>
  <si>
    <t>&lt;string name="Msg_FieldWrong_title"&gt;Champs incomplets&lt;/string&gt;</t>
  </si>
  <si>
    <t>&lt;string name="Msg_FieldWrong_title"&gt;Nicht ausgefüllte Felder&lt;/string&gt;</t>
  </si>
  <si>
    <t>&lt;string name="Msg_FieldWrong_title"&gt;Campos incompletos&lt;/string&gt;</t>
  </si>
  <si>
    <t>&lt;string name="Msg_FieldWrong_title"&gt;Campi Incompleti&lt;/string&gt;</t>
  </si>
  <si>
    <t>&lt;string name="Msg_FieldWrong_title"&gt;Onvolledige velden&lt;/string&gt;</t>
  </si>
  <si>
    <t>&lt;string name="Msg_FieldWrong_cont"&gt;Veuillez saisir une adresse e-mail&lt;/string&gt;</t>
  </si>
  <si>
    <t>&lt;string name="Msg_FieldWrong_cont"&gt;Bitte geben Sie eine E-Mail-Adresse ein&lt;/string&gt;</t>
  </si>
  <si>
    <t>&lt;string name="Msg_FieldWrong_cont"&gt;Escriba una dirección de correo electrónico.&lt;/string&gt;</t>
  </si>
  <si>
    <t>&lt;string name="Msg_FieldWrong_cont"&gt;Inserire un indirizzo email&lt;/string&gt;</t>
  </si>
  <si>
    <t>&lt;string name="Msg_FieldWrong_cont"&gt;Voer een e-mailadres in&lt;/string&gt;</t>
  </si>
  <si>
    <t>&lt;string name="Msg_FieldWrong_DIN_cont"&gt;Veuillez saisir le DIN de la serrure&lt;/string&gt;</t>
  </si>
  <si>
    <t>&lt;string name="Msg_FieldWrong_DIN_cont"&gt;Bitte geben Sie die DIN des Schlosses ein&lt;/string&gt;</t>
  </si>
  <si>
    <t>&lt;string name="Msg_FieldWrong_DIN_cont"&gt;Escriba el DIN de la cerradura.&lt;/string&gt;</t>
  </si>
  <si>
    <t>&lt;string name="Msg_FieldWrong_DIN_cont"&gt;Inserire il DIN della serratura&lt;/string&gt;</t>
  </si>
  <si>
    <t>&lt;string name="Msg_FieldWrong_DIN_cont"&gt;Voer de DIN van het slot in&lt;/string&gt;</t>
  </si>
  <si>
    <t>&lt;string name="Msg_PasswordLength_title"&gt;Longueur non valide&lt;/string&gt;</t>
  </si>
  <si>
    <t>&lt;string name="Msg_PasswordLength_title"&gt;Ungültige Länge&lt;/string&gt;</t>
  </si>
  <si>
    <t>&lt;string name="Msg_PasswordLength_title"&gt;Longitud no válida&lt;/string&gt;</t>
  </si>
  <si>
    <t>&lt;string name="Msg_PasswordLength_title"&gt;Lunghezza non Valida&lt;/string&gt;</t>
  </si>
  <si>
    <t>&lt;string name="Msg_PasswordLength_title"&gt;Ongeldige lengte&lt;/string&gt;</t>
  </si>
  <si>
    <t>&lt;string name="SyncOnly_title"&gt;Synchronisation&lt;/string&gt;</t>
  </si>
  <si>
    <t>&lt;string name="SyncOnly_title"&gt;Synchronisierung läuft&lt;/string&gt;</t>
  </si>
  <si>
    <t>&lt;string name="SyncOnly_title"&gt;Sincronizar&lt;/string&gt;</t>
  </si>
  <si>
    <t>&lt;string name="SyncOnly_title"&gt;Sincronizzazione&lt;/string&gt;</t>
  </si>
  <si>
    <t>&lt;string name="SyncOnly_title"&gt;Bezig met synchroniseren&lt;/string&gt;</t>
  </si>
  <si>
    <t>&lt;string name="SyncOnly_cont"&gt;Veuillez patienter...&lt;/string&gt;</t>
  </si>
  <si>
    <t>&lt;string name="SyncOnly_cont"&gt;Bitte warten ...&lt;/string&gt;</t>
  </si>
  <si>
    <t>&lt;string name="SyncOnly_cont"&gt;Espere...&lt;/string&gt;</t>
  </si>
  <si>
    <t>&lt;string name="SyncOnly_cont"&gt;Attendere...&lt;/string&gt;</t>
  </si>
  <si>
    <t>&lt;string name="SyncOnly_cont"&gt;Een ogenblik geduld...&lt;/string&gt;</t>
  </si>
  <si>
    <t>&lt;string name="SyncDone"&gt;Toutes les données sont synchronisées&lt;/string&gt;</t>
  </si>
  <si>
    <t>&lt;string name="SyncDone"&gt;Alle Daten sind synchronisiert&lt;/string&gt;</t>
  </si>
  <si>
    <t>&lt;string name="SyncDone"&gt;Todos los archivos se han sincronizado&lt;/string&gt;</t>
  </si>
  <si>
    <t>&lt;string name="SyncDone"&gt;Tutti i dati sono sincronizzati&lt;/string&gt;</t>
  </si>
  <si>
    <t>&lt;string name="SyncDone"&gt;Alle gegevens zijn gesynchroniseerd&lt;/string&gt;</t>
  </si>
  <si>
    <t>&lt;string name="CodeSuccess_title"&gt;Succès&lt;/string&gt;</t>
  </si>
  <si>
    <t>&lt;string name="CodeSuccess_title"&gt;Erfolgreich&lt;/string&gt;</t>
  </si>
  <si>
    <t>&lt;string name="CodeSuccess_title"&gt;Operación correcta&lt;/string&gt;</t>
  </si>
  <si>
    <t>&lt;string name="CodeSuccess_title"&gt;Riuscito&lt;/string&gt;</t>
  </si>
  <si>
    <t>&lt;string name="CodeSuccess_title"&gt;Geslaagd&lt;/string&gt;</t>
  </si>
  <si>
    <t>&lt;string name="CodeSuccess_cont"&gt;Votre demande a été envoyée&lt;/string&gt;</t>
  </si>
  <si>
    <t>&lt;string name="CodeSuccess_cont"&gt;Ihre Anfrage wurde gesendet&lt;/string&gt;</t>
  </si>
  <si>
    <t>&lt;string name="CodeSuccess_cont"&gt;La solicitud se ha enviado.&lt;/string&gt;</t>
  </si>
  <si>
    <t>&lt;string name="CodeSuccess_cont"&gt;Richiesta inviata&lt;/string&gt;</t>
  </si>
  <si>
    <t>&lt;string name="CodeSuccess_cont"&gt;Uw verzoek is verzonden&lt;/string&gt;</t>
  </si>
  <si>
    <t>&lt;string name="Wifi_SSID"&gt;SSID Wi-Fi&lt;/string&gt;</t>
  </si>
  <si>
    <t>&lt;string name="Wifi_SSID"&gt;WLAN-SSID&lt;/string&gt;</t>
  </si>
  <si>
    <t>&lt;string name="Wifi_SSID"&gt;Wi-Fi SSID&lt;/string&gt;</t>
  </si>
  <si>
    <t>&lt;string name="Wifi_Fail_title"&gt;Échec&lt;/string&gt;</t>
  </si>
  <si>
    <t>&lt;string name="Wifi_Fail_title"&gt;Fehlgeschlagen&lt;/string&gt;</t>
  </si>
  <si>
    <t>&lt;string name="Wifi_Fail_title"&gt;Error&lt;/string&gt;</t>
  </si>
  <si>
    <t>&lt;string name="Wifi_Fail_title"&gt;Non Riuscito&lt;/string&gt;</t>
  </si>
  <si>
    <t>&lt;string name="Wifi_Fail_title"&gt;Mislukt&lt;/string&gt;</t>
  </si>
  <si>
    <t>&lt;string name="Wifi_Fail_cont"&gt;Die SSID ist eingestellt, aber das Schloss kann keine Verbindung mit dem Internet herstellen. Bitte überprüfen Sie Status und Einstellungen Ihres WLAN-Zugangspunkts oder versuchen Sie, eine andere SSID festzulegen. &lt;/string&gt;</t>
  </si>
  <si>
    <t>&lt;string name="Wifi_Fail_cont"&gt;El SSID está establecido pero la cerradura no puede conectarse a Internet. Compruebe el estado y la configuración del PA Wi-Fi o intente establecer otro SSID. &lt;/string&gt;</t>
  </si>
  <si>
    <t>&lt;string name="Wifi_Fail_cont"&gt;De SSID is ingesteld maar het slot kan geen verbinding maken met internet. Controleer de status en instellingen van de Wi-Fi AP of probeer een andere SSID in te stellen. &lt;/string&gt;</t>
  </si>
  <si>
    <t>&lt;string name="Wifi_InputSSID"&gt;SSID&lt;/string&gt;</t>
  </si>
  <si>
    <t>&lt;string name="Wifi_InputPass"&gt;Mot de passe&lt;/string&gt;</t>
  </si>
  <si>
    <t>&lt;string name="Wifi_InputPass"&gt;Kennwort&lt;/string&gt;</t>
  </si>
  <si>
    <t>&lt;string name="Wifi_InputPass"&gt;Contraseña&lt;/string&gt;</t>
  </si>
  <si>
    <t>&lt;string name="Wifi_InputPass"&gt;Password&lt;/string&gt;</t>
  </si>
  <si>
    <t>&lt;string name="Wifi_InputPass"&gt;Wachtwoord&lt;/string&gt;</t>
  </si>
  <si>
    <t>&lt;string name="Wifi_Sync"&gt;Synchro avec la serrure&lt;/string&gt;</t>
  </si>
  <si>
    <t>&lt;string name="Wifi_Sync"&gt;Synchronisierung mit Schloss&lt;/string&gt;</t>
  </si>
  <si>
    <t>&lt;string name="Wifi_Sync"&gt;Sincronizar con cerradura&lt;/string&gt;</t>
  </si>
  <si>
    <t>&lt;string name="Wifi_Sync"&gt;Sincronizza per Bloccare&lt;/string&gt;</t>
  </si>
  <si>
    <t>&lt;string name="Wifi_Sync"&gt;Met slot synchroniseren&lt;/string&gt;</t>
  </si>
  <si>
    <t>&lt;string name="ClientPhone"&gt;Téléphone&lt;/string&gt;</t>
  </si>
  <si>
    <t>&lt;string name="ClientPhone"&gt;Telefon&lt;/string&gt;</t>
  </si>
  <si>
    <t>&lt;string name="ClientPhone"&gt;Teléfono&lt;/string&gt;</t>
  </si>
  <si>
    <t>&lt;string name="ClientPhone"&gt;Telefono&lt;/string&gt;</t>
  </si>
  <si>
    <t>&lt;string name="ClientPhone"&gt;Telefoon&lt;/string&gt;</t>
  </si>
  <si>
    <t>&lt;string name="ClientCard"&gt;Carte&lt;/string&gt;</t>
  </si>
  <si>
    <t>&lt;string name="ClientCard"&gt;Karte&lt;/string&gt;</t>
  </si>
  <si>
    <t>&lt;string name="ClientCard"&gt;Tarjeta&lt;/string&gt;</t>
  </si>
  <si>
    <t>&lt;string name="ClientCard"&gt;Scheda&lt;/string&gt;</t>
  </si>
  <si>
    <t>&lt;string name="ClientCard"&gt;Kaart&lt;/string&gt;</t>
  </si>
  <si>
    <t>&lt;string name="ClientPassword"&gt;Code&lt;/string&gt;</t>
  </si>
  <si>
    <t>&lt;string name="ClientPassword"&gt;Código&lt;/string&gt;</t>
  </si>
  <si>
    <t>&lt;string name="ClientPassword"&gt;Codice&lt;/string&gt;</t>
  </si>
  <si>
    <t>&lt;string name="ClientChoose_title"&gt;Choisissez un type de client&lt;/string&gt;</t>
  </si>
  <si>
    <t>&lt;string name="ClientChoose_title"&gt;Wählen Sie einen Client-Typ&lt;/string&gt;</t>
  </si>
  <si>
    <t>&lt;string name="ClientChoose_title"&gt;Elegir un tipo de cliente&lt;/string&gt;</t>
  </si>
  <si>
    <t>&lt;string name="ClientChoose_title"&gt;Scegliere un tipo di client&lt;/string&gt;</t>
  </si>
  <si>
    <t>&lt;string name="ClientChoose_title"&gt;Kies een type klant&lt;/string&gt;</t>
  </si>
  <si>
    <t>&lt;string name="IPA_ClientNM"&gt;Nom du client&lt;/string&gt;</t>
  </si>
  <si>
    <t>&lt;string name="IPA_ClientNM"&gt;Client-Name&lt;/string&gt;</t>
  </si>
  <si>
    <t>&lt;string name="IPA_ClientNM"&gt;Nombre del cliente&lt;/string&gt;</t>
  </si>
  <si>
    <t>&lt;string name="IPA_ClientNM"&gt;Nome Client&lt;/string&gt;</t>
  </si>
  <si>
    <t>&lt;string name="IPA_ClientNM"&gt;Naam van klant&lt;/string&gt;</t>
  </si>
  <si>
    <t>&lt;string name="IPA_ConfirmCode"&gt;Code (Confirmer)&lt;/string&gt;</t>
  </si>
  <si>
    <t>&lt;string name="IPA_ConfirmCode"&gt;Code (Bestätigung)&lt;/string&gt;</t>
  </si>
  <si>
    <t>&lt;string name="IPA_ConfirmCode"&gt;Código (confirmar)&lt;/string&gt;</t>
  </si>
  <si>
    <t>&lt;string name="IPA_ConfirmCode"&gt;Codice (Conferma)&lt;/string&gt;</t>
  </si>
  <si>
    <t>&lt;string name="IPA_ConfirmCode"&gt;Code (bevestigen)&lt;/string&gt;</t>
  </si>
  <si>
    <t>&lt;string name="IPA_EdtCode_title"&gt;Ajouter client code&lt;/string&gt;</t>
  </si>
  <si>
    <t>&lt;string name="IPA_EdtCode_title"&gt;Code-Client hinzufügen&lt;/string&gt;</t>
  </si>
  <si>
    <t>&lt;string name="IPA_EdtCode_title"&gt;Agregar cliente de tipo Código&lt;/string&gt;</t>
  </si>
  <si>
    <t>&lt;string name="IPA_EdtCode_title"&gt;Aggiungi Client Scheda&lt;/string&gt;</t>
  </si>
  <si>
    <t>&lt;string name="IPA_EdtCode_title"&gt;Code klant toevoegen&lt;/string&gt;</t>
  </si>
  <si>
    <t>&lt;string name="IPA_CodeLength_title"&gt;Longueur non valide&lt;/string&gt;</t>
  </si>
  <si>
    <t>&lt;string name="IPA_CodeLength_title"&gt;Ungültige Länge&lt;/string&gt;</t>
  </si>
  <si>
    <t>&lt;string name="IPA_CodeLength_title"&gt;Longitud no válida&lt;/string&gt;</t>
  </si>
  <si>
    <t>&lt;string name="IPA_CodeLength_title"&gt;Lunghezza non Valida&lt;/string&gt;</t>
  </si>
  <si>
    <t>&lt;string name="IPA_CodeLength_title"&gt;Ongeldige lengte&lt;/string&gt;</t>
  </si>
  <si>
    <t>&lt;string name="IPA_CodeScope_title"&gt;Chiffres non valides&lt;/string&gt;</t>
  </si>
  <si>
    <t>&lt;string name="IPA_CodeScope_title"&gt;Ungültige Zeichen&lt;/string&gt;</t>
  </si>
  <si>
    <t>&lt;string name="IPA_CodeScope_title"&gt;Dígitos no válidos&lt;/string&gt;</t>
  </si>
  <si>
    <t>&lt;string name="IPA_CodeScope_title"&gt;Cifre non Valide&lt;/string&gt;</t>
  </si>
  <si>
    <t>&lt;string name="IPA_CodeScope_title"&gt;Ongeldige cijfers&lt;/string&gt;</t>
  </si>
  <si>
    <t>&lt;string name="IPA_DuplicateCode_title"&gt;Échec&lt;/string&gt;</t>
  </si>
  <si>
    <t>&lt;string name="IPA_DuplicateCode_title"&gt;Fehlgeschlagen&lt;/string&gt;</t>
  </si>
  <si>
    <t>&lt;string name="IPA_DuplicateCode_title"&gt;Error&lt;/string&gt;</t>
  </si>
  <si>
    <t>&lt;string name="IPA_DuplicateCode_title"&gt;Non Riuscito&lt;/string&gt;</t>
  </si>
  <si>
    <t>&lt;string name="IPA_DuplicateCode_title"&gt;Mislukt&lt;/string&gt;</t>
  </si>
  <si>
    <t>&lt;string name="IPA_CodeFail_title"&gt;Échec&lt;/string&gt;</t>
  </si>
  <si>
    <t>&lt;string name="IPA_CodeFail_title"&gt;Fehlgeschlagen&lt;/string&gt;</t>
  </si>
  <si>
    <t>&lt;string name="IPA_CodeFail_title"&gt;Error&lt;/string&gt;</t>
  </si>
  <si>
    <t>&lt;string name="IPA_CodeFail_title"&gt;Non Riuscito&lt;/string&gt;</t>
  </si>
  <si>
    <t>&lt;string name="IPA_CodeFail_title"&gt;Mislukt&lt;/string&gt;</t>
  </si>
  <si>
    <t>&lt;string name="remote_unlocking"&gt;Déverrouillage à distance&lt;/string&gt;</t>
  </si>
  <si>
    <t>&lt;string name="remote_unlocking"&gt;Remote-Entriegelung&lt;/string&gt;</t>
  </si>
  <si>
    <t>&lt;string name="remote_unlocking"&gt;Desbloqueo remoto&lt;/string&gt;</t>
  </si>
  <si>
    <t>&lt;string name="remote_unlocking"&gt;Sblocco Remoto&lt;/string&gt;</t>
  </si>
  <si>
    <t>&lt;string name="remote_unlocking"&gt;Ontgrendelen op afstand&lt;/string&gt;</t>
  </si>
  <si>
    <t>&lt;string name="remote_delete"&gt;Supprimé&lt;/string&gt;</t>
  </si>
  <si>
    <t>&lt;string name="remote_delete"&gt;Gelöscht&lt;/string&gt;</t>
  </si>
  <si>
    <t>&lt;string name="remote_delete"&gt;Eliminado&lt;/string&gt;</t>
  </si>
  <si>
    <t>&lt;string name="remote_delete"&gt;Eliminato&lt;/string&gt;</t>
  </si>
  <si>
    <t>&lt;string name="remote_delete"&gt;Verwijderd&lt;/string&gt;</t>
  </si>
  <si>
    <t>&lt;string name="AutoUnlockWarning"&gt;Durch das Aktivieren dieser Funktion kann die Tür entriegelt werden, wenn die Vorderseite des Schlosses berührt wird und sich das Telefon in Reichweite der Bluetooth-Einstellung befindet, auch dann, wenn das Telefon im Raum hinter der Tür ist.&lt;/string&gt;</t>
  </si>
  <si>
    <t>&lt;string name="AutoUnlockWarning"&gt;Si habilita esta característica se puede desbloquear la puerta si se toca la cara de la cerradura y el teléfono se encuentra dentro del alcance de la configuración Bluetooth aunque dicho teléfono esté dentro de la puerta.&lt;/string&gt;</t>
  </si>
  <si>
    <t>&lt;string name="AutoUnlockWarning"&gt;Inschakelen van deze functie kan de deur ontgrendelen als de voorkant van het slot wordt aangeraakt en de telefoon zich binnen het bereik van de Bluetooth-instelling bevindt, ook als de telefoon zich binnen de deur bevindt.&lt;/string&gt;</t>
  </si>
  <si>
    <t>&lt;string name="AutoUnlock_GPS_title"&gt;Principe de fonctionnement&lt;/string&gt;</t>
  </si>
  <si>
    <t>&lt;string name="AutoUnlock_GPS_title"&gt;Anleitung&lt;/string&gt;</t>
  </si>
  <si>
    <t>&lt;string name="AutoUnlock_GPS_title"&gt;Cómo funciona&lt;/string&gt;</t>
  </si>
  <si>
    <t>&lt;string name="AutoUnlock_GPS_title"&gt;Come Funziona&lt;/string&gt;</t>
  </si>
  <si>
    <t>&lt;string name="AutoUnlock_GPS_title"&gt;Zo werkt het&lt;/string&gt;</t>
  </si>
  <si>
    <t>&lt;string name="AutoUnlock_GPS_cont"&gt;Le déverrouillage automatique sera déclenché si vous vous éloignez à une certaine distance puis revenez.&lt;/string&gt;</t>
  </si>
  <si>
    <t>&lt;string name="AutoUnlock_GPS_cont"&gt;Die Auto-Entriegelung wird ausgelöst, wenn Sie sich auf einen bestimmten Abstand entfernen und wieder zurückkehren.&lt;/string&gt;</t>
  </si>
  <si>
    <t>&lt;string name="AutoUnlock_GPS_cont"&gt;El desbloqueo automático se desencadenará después de alejarse una determinada distancia y regresar de nuevo.&lt;/string&gt;</t>
  </si>
  <si>
    <t>&lt;string name="AutoUnlock_GPS_cont"&gt;Lo sblocco automatico sarà attivato dopo essersi allontanati a una certa distanza e essere ritornati.&lt;/string&gt;</t>
  </si>
  <si>
    <t>&lt;string name="AutoUnlock_GPS_cont"&gt;Automatisch ontgrendelen wordt geactiveerd nadat u buiten een bepaald bereik bent geweest en weer terugkeert.&lt;/string&gt;</t>
  </si>
  <si>
    <t>&lt;string name="AutoUnlock_GPS_cont2"&gt;Manche Smart-Geräte sind mit dieser Funktion nicht kompatibel. Falls Sie feststellen, dass die App nach Aktivierung dieser Funktion nicht ordnungsgemäß funktioniert, deaktivieren Sie sie bitte.&lt;/string&gt;</t>
  </si>
  <si>
    <t>&lt;string name="AutoUnlock_GPS_cont2"&gt;Algunos dispositivos inteligentes no son compatibles con esta característica. Si la aplicación no funciona correctamente después de activar esta característica, desactívela.&lt;/string&gt;</t>
  </si>
  <si>
    <t>&lt;string name="AutoUnlock_GPS_cont2"&gt;Sommige smart-apparaten zijn niet compatibel met deze functie. Als u merkt dat de app niet goed werkt nadat deze functie is ingeschakeld, moet u het uitschakelen.&lt;/string&gt;</t>
  </si>
  <si>
    <t>&lt;string name="AddPasswordNoEntry" formatted="false"&gt;Le nombre du client a atteint la limite maximale pour cette serrure&lt;/string&gt;</t>
  </si>
  <si>
    <t>&lt;string name="AddPasswordNoEntry" formatted="false"&gt;Maximale Client-Anzahl für dieses Schloss erreicht&lt;/string&gt;</t>
  </si>
  <si>
    <t>&lt;string name="AddPasswordNoEntry" formatted="false"&gt;La cantidad de clientes ha alcanzado el límite máximo para esta cerradura .&lt;/string&gt;</t>
  </si>
  <si>
    <t>&lt;string name="AddPasswordNoEntry" formatted="false"&gt;Il numero di client ha raggiunto il limite massimo per questa serratura&lt;/string&gt;</t>
  </si>
  <si>
    <t>&lt;string name="AddPasswordNoEntry" formatted="false"&gt;De hoeveelheid van de klant heeft de maximumlimiet voor dit slot bereikt&lt;/string&gt;</t>
  </si>
  <si>
    <t>&lt;string name="AddPasswordFIDCollision" formatted="false"&gt;Die Client-ID ist identisch mit einer anderen&lt;/string&gt;</t>
  </si>
  <si>
    <t>&lt;string name="AddPasswordFIDCollision" formatted="false"&gt;El identificador del cliente es el mismo que el de otro.&lt;/string&gt;</t>
  </si>
  <si>
    <t>&lt;string name="AddPasswordFIDCollision" formatted="false"&gt;De klant-ID is dezelfde als van een ander&lt;/string&gt;</t>
  </si>
  <si>
    <t>&lt;string name="batt_status"&gt;État des piles&lt;/string&gt;</t>
  </si>
  <si>
    <t>&lt;string name="batt_status"&gt;Batteriestatus&lt;/string&gt;</t>
  </si>
  <si>
    <t>&lt;string name="batt_status"&gt;Estado de la batería&lt;/string&gt;</t>
  </si>
  <si>
    <t>&lt;string name="batt_status"&gt;Stato Batteria&lt;/string&gt;</t>
  </si>
  <si>
    <t>&lt;string name="batt_status"&gt;Batterijstatus&lt;/string&gt;</t>
  </si>
  <si>
    <t>&lt;string name="sign_in"&gt;Connexion&lt;/string&gt;</t>
  </si>
  <si>
    <t>&lt;string name="sign_in"&gt;Anmelden&lt;/string&gt;</t>
  </si>
  <si>
    <t>&lt;string name="sign_in"&gt;Iniciar sesión&lt;/string&gt;</t>
  </si>
  <si>
    <t>&lt;string name="sign_in"&gt;Accedi&lt;/string&gt;</t>
  </si>
  <si>
    <t>&lt;string name="sign_in"&gt;Aanmelden&lt;/string&gt;</t>
  </si>
  <si>
    <t>&lt;string name="logout"&gt;Déconnexion&lt;/string&gt;</t>
  </si>
  <si>
    <t>&lt;string name="logout"&gt;Abmelden&lt;/string&gt;</t>
  </si>
  <si>
    <t>&lt;string name="logout"&gt;Cerrar sesión&lt;/string&gt;</t>
  </si>
  <si>
    <t>&lt;string name="logout"&gt;Esci&lt;/string&gt;</t>
  </si>
  <si>
    <t>&lt;string name="logout"&gt;Afmelden&lt;/string&gt;</t>
  </si>
  <si>
    <t>&lt;string name="create_account"&gt;Inscription&lt;/string&gt;</t>
  </si>
  <si>
    <t>&lt;string name="create_account"&gt;Registrieren&lt;/string&gt;</t>
  </si>
  <si>
    <t>&lt;string name="create_account"&gt;Registrarse&lt;/string&gt;</t>
  </si>
  <si>
    <t>&lt;string name="create_account"&gt;Registrati&lt;/string&gt;</t>
  </si>
  <si>
    <t>&lt;string name="create_account"&gt;Registreren&lt;/string&gt;</t>
  </si>
  <si>
    <t>&lt;string name="forgot_password"&gt;Mot de passe oublié&lt;/string&gt;</t>
  </si>
  <si>
    <t>&lt;string name="forgot_password"&gt;Kennwort vergessen&lt;/string&gt;</t>
  </si>
  <si>
    <t>&lt;string name="forgot_password"&gt;He olvidado la contraseña&lt;/string&gt;</t>
  </si>
  <si>
    <t>&lt;string name="forgot_password"&gt;Password Dimenticata&lt;/string&gt;</t>
  </si>
  <si>
    <t>&lt;string name="forgot_password"&gt;Wachtwoord vergeten&lt;/string&gt;</t>
  </si>
  <si>
    <t>&lt;string name="current_password"&gt;Mot de passe actuel&lt;/string&gt;</t>
  </si>
  <si>
    <t>&lt;string name="current_password"&gt;Aktuelles Kennwort&lt;/string&gt;</t>
  </si>
  <si>
    <t>&lt;string name="current_password"&gt;Contraseña actual&lt;/string&gt;</t>
  </si>
  <si>
    <t>&lt;string name="current_password"&gt;Password attuale&lt;/string&gt;</t>
  </si>
  <si>
    <t>&lt;string name="current_password"&gt;Huidig wachtwoord&lt;/string&gt;</t>
  </si>
  <si>
    <t>&lt;string name="input_password"&gt;Mot de passe&lt;/string&gt;</t>
  </si>
  <si>
    <t>&lt;string name="input_password"&gt;Kennwort&lt;/string&gt;</t>
  </si>
  <si>
    <t>&lt;string name="input_password"&gt;Contraseña&lt;/string&gt;</t>
  </si>
  <si>
    <t>&lt;string name="input_password"&gt;Password&lt;/string&gt;</t>
  </si>
  <si>
    <t>&lt;string name="input_password"&gt;Wachtwoord&lt;/string&gt;</t>
  </si>
  <si>
    <t>&lt;string name="confirm_password"&gt;Re-confirmer le mot de passe&lt;/string&gt;</t>
  </si>
  <si>
    <t>&lt;string name="confirm_password"&gt;Kennwortbestätigung&lt;/string&gt;</t>
  </si>
  <si>
    <t>&lt;string name="confirm_password"&gt;Volver a confirmar la contraseña&lt;/string&gt;</t>
  </si>
  <si>
    <t>&lt;string name="confirm_password"&gt;Riconferma la password&lt;/string&gt;</t>
  </si>
  <si>
    <t>&lt;string name="confirm_password"&gt;Wachtwoord opnieuw bevestigen&lt;/string&gt;</t>
  </si>
  <si>
    <t>&lt;string name="EnablePass"&gt;Activer le mot de passe&lt;/string&gt;</t>
  </si>
  <si>
    <t>&lt;string name="EnablePass"&gt;Kennwort aktivieren&lt;/string&gt;</t>
  </si>
  <si>
    <t>&lt;string name="EnablePass"&gt;Habilitar contraseña&lt;/string&gt;</t>
  </si>
  <si>
    <t>&lt;string name="EnablePass"&gt;Attiva Password&lt;/string&gt;</t>
  </si>
  <si>
    <t>&lt;string name="EnablePass"&gt;Wachtwoord inschakelen&lt;/string&gt;</t>
  </si>
  <si>
    <t>&lt;string name="BackCloud"&gt;Sauvegarder sur le Cloud&lt;/string&gt;</t>
  </si>
  <si>
    <t>&lt;string name="BackCloud"&gt;In Cloud sichern&lt;/string&gt;</t>
  </si>
  <si>
    <t>&lt;string name="BackCloud"&gt;Copia de seguridad en la nube&lt;/string&gt;</t>
  </si>
  <si>
    <t>&lt;string name="BackCloud"&gt;Backup su Cloud&lt;/string&gt;</t>
  </si>
  <si>
    <t>&lt;string name="BackCloud"&gt;Back-up naar cloud&lt;/string&gt;</t>
  </si>
  <si>
    <t>&lt;string name="register_next"&gt;Suivant&lt;/string&gt;</t>
  </si>
  <si>
    <t>&lt;string name="register_next"&gt;Weiter&lt;/string&gt;</t>
  </si>
  <si>
    <t>&lt;string name="register_next"&gt;Siguiente&lt;/string&gt;</t>
  </si>
  <si>
    <t>&lt;string name="register_next"&gt;Seguente&lt;/string&gt;</t>
  </si>
  <si>
    <t>&lt;string name="register_next"&gt;Volgende&lt;/string&gt;</t>
  </si>
  <si>
    <t>&lt;string name="register_but_password_title"&gt;Déjà inscrit&lt;/string&gt;</t>
  </si>
  <si>
    <t>&lt;string name="register_but_password_title"&gt;Bereits angemeldet&lt;/string&gt;</t>
  </si>
  <si>
    <t>&lt;string name="register_but_password_title"&gt;Ya registrado&lt;/string&gt;</t>
  </si>
  <si>
    <t>&lt;string name="register_but_password_title"&gt;Sempre Connesso&lt;/string&gt;</t>
  </si>
  <si>
    <t>&lt;string name="register_but_password_title"&gt;Reeds ingeschreven&lt;/string&gt;</t>
  </si>
  <si>
    <t>&lt;string name="register_but_password_cont"&gt;Cet e-mail appartient à un compte activé par un mot de passe, veuillez vous connecter avec.&lt;/string&gt;</t>
  </si>
  <si>
    <t>&lt;string name="register_but_password_cont"&gt;Diese E-Mail-Adresse gehört zu einem kennwortgeschützten Konto, bitte melden Sie sich damit an.&lt;/string&gt;</t>
  </si>
  <si>
    <t>&lt;string name="register_but_password_cont"&gt;Este correo electrónico pertenece a una cuenta habilitada por contraseña. Inicie sesión con ella.&lt;/string&gt;</t>
  </si>
  <si>
    <t>&lt;string name="register_but_password_cont"&gt;Dit e-mailadres behoort tot een account met wachtwoord, meld u daarmee aan.&lt;/string&gt;</t>
  </si>
  <si>
    <t>&lt;string name="no_account_cont"&gt;Das Konto ist nicht vorhanden&lt;/string&gt;</t>
  </si>
  <si>
    <t>&lt;string name="no_account_cont"&gt;La cuenta no existe.&lt;/string&gt;</t>
  </si>
  <si>
    <t>&lt;string name="no_account_cont"&gt;Deze account bestaat niet&lt;/string&gt;</t>
  </si>
  <si>
    <t>&lt;string name="wrong_password_cont"&gt;Mot de passe erroné&lt;/string&gt;</t>
  </si>
  <si>
    <t>&lt;string name="wrong_password_cont"&gt;Ungültiges Kennwort&lt;/string&gt;</t>
  </si>
  <si>
    <t>&lt;string name="wrong_password_cont"&gt;Contraseña incorrecta&lt;/string&gt;</t>
  </si>
  <si>
    <t>&lt;string name="wrong_password_cont"&gt;Password errata&lt;/string&gt;</t>
  </si>
  <si>
    <t>&lt;string name="wrong_password_cont"&gt;Wachtwoord onjuist&lt;/string&gt;</t>
  </si>
  <si>
    <t>&lt;string name="BackupNow"&gt;Sauvegarder dans le Cloud maintenant&lt;/string&gt;</t>
  </si>
  <si>
    <t>&lt;string name="BackupNow"&gt;Jetzt in Cloud sichern&lt;/string&gt;</t>
  </si>
  <si>
    <t>&lt;string name="BackupNow"&gt;Copia de seguridad en la nube ahora&lt;/string&gt;</t>
  </si>
  <si>
    <t>&lt;string name="BackupNow"&gt;Backup su Cloud Subito&lt;/string&gt;</t>
  </si>
  <si>
    <t>&lt;string name="BackupNow"&gt;Nu back-up naar cloud&lt;/string&gt;</t>
  </si>
  <si>
    <t>&lt;string name="re_password_title"&gt;Succès&lt;/string&gt;</t>
  </si>
  <si>
    <t>&lt;string name="re_password_title"&gt;Erfolgreich&lt;/string&gt;</t>
  </si>
  <si>
    <t>&lt;string name="re_password_title"&gt;Operación correcta&lt;/string&gt;</t>
  </si>
  <si>
    <t>&lt;string name="re_password_title"&gt;Riuscito&lt;/string&gt;</t>
  </si>
  <si>
    <t>&lt;string name="re_password_title"&gt;Geslaagd&lt;/string&gt;</t>
  </si>
  <si>
    <t>&lt;string name="re_password_cont"&gt;Le mot de passe sera envoyé sur votre boîte aux lettres électronique dans quelques minutes&lt;/string&gt;</t>
  </si>
  <si>
    <t>&lt;string name="re_password_cont"&gt;Das Kennwort wird in wenigen Minuten an Ihre E-Mail-Adresse gesendet&lt;/string&gt;</t>
  </si>
  <si>
    <t>&lt;string name="re_password_cont"&gt;La contraseña se enviará a su bandeja de entrada de correo electrónico en unos minutos.&lt;/string&gt;</t>
  </si>
  <si>
    <t>&lt;string name="re_password_cont"&gt;La password sarà inviata alla casella di posta elettronica tra pochi minuti&lt;/string&gt;</t>
  </si>
  <si>
    <t>&lt;string name="re_password_cont"&gt;Het wachtwoord wordt over een paar minuten naar uw e-mailpostvak gezonden&lt;/string&gt;</t>
  </si>
  <si>
    <t>&lt;string name="logout_OK_cont"&gt;Vous vous êtes déconnecté avec succès.&lt;/string&gt;</t>
  </si>
  <si>
    <t>&lt;string name="logout_OK_cont"&gt;Sie haben sich erfolgreich abgemeldet.&lt;/string&gt;</t>
  </si>
  <si>
    <t>&lt;string name="logout_OK_cont"&gt;Ha cerrado sesión correctamente.&lt;/string&gt;</t>
  </si>
  <si>
    <t>&lt;string name="logout_OK_cont"&gt;Uscita eseguita correttamente.&lt;/string&gt;</t>
  </si>
  <si>
    <t>&lt;string name="logout_OK_cont"&gt;U hebt zich afgemeld.&lt;/string&gt;</t>
  </si>
  <si>
    <t>&lt;string name="UploadOK_cont"&gt;Toutes les données sont téléchargées sur le serveur Cloud&lt;/string&gt;</t>
  </si>
  <si>
    <t>&lt;string name="UploadOK_cont"&gt;Alle Daten werden zum Cloud-Server hochgeladen&lt;/string&gt;</t>
  </si>
  <si>
    <t>&lt;string name="UploadOK_cont"&gt;Todos los datos se ha subido al servidor en la nube.&lt;/string&gt;</t>
  </si>
  <si>
    <t>&lt;string name="UploadOK_cont"&gt;Tutti i dati sono stati caricati sul server cloud&lt;/string&gt;</t>
  </si>
  <si>
    <t>&lt;string name="UploadOK_cont"&gt;Alle gegevens worden ge-upload naar de cloudserver&lt;/string&gt;</t>
  </si>
  <si>
    <t>&lt;string name="ChangfePWD_OK_cont"&gt;Le nouveau mot de passe est défini avec succès&lt;/string&gt;</t>
  </si>
  <si>
    <t>&lt;string name="ChangfePWD_OK_cont"&gt;Das neue Kennwort wurde erfolgreich festgelegt&lt;/string&gt;</t>
  </si>
  <si>
    <t>&lt;string name="ChangfePWD_OK_cont"&gt;La nueva contraseña se ha establecido correctamente. &lt;/string&gt;</t>
  </si>
  <si>
    <t>&lt;string name="ChangfePWD_OK_cont"&gt;Nuova password impostata correttamente&lt;/string&gt;</t>
  </si>
  <si>
    <t>&lt;string name="ChangfePWD_OK_cont"&gt;Het nieuwe wachtwoord is ingesteld&lt;/string&gt;</t>
  </si>
  <si>
    <t>&lt;string name="ChangePassword"&gt;Modifier le mot de passe&lt;/string&gt;</t>
  </si>
  <si>
    <t>&lt;string name="ChangePassword"&gt;Kennwort ändern&lt;/string&gt;</t>
  </si>
  <si>
    <t>&lt;string name="ChangePassword"&gt;Cambiar contraseña&lt;/string&gt;</t>
  </si>
  <si>
    <t>&lt;string name="ChangePassword"&gt;Modifica Password&lt;/string&gt;</t>
  </si>
  <si>
    <t>&lt;string name="ChangePassword"&gt;Wachtwoord wijzigen&lt;/string&gt;</t>
  </si>
  <si>
    <t>&lt;string name="download_fail_cont"&gt;Le téléchargement des données a échoué. Veuillez vérifier à nouveau.&lt;/string&gt;</t>
  </si>
  <si>
    <t>&lt;string name="download_fail_cont"&gt;Daten konnten nicht heruntergeladen werden. Bitte erneut überprüfen.&lt;/string&gt;</t>
  </si>
  <si>
    <t>&lt;string name="download_fail_cont"&gt;Error en la descarga de los datos. Compruébelo de nuevo.&lt;/string&gt;</t>
  </si>
  <si>
    <t>&lt;string name="download_fail_cont"&gt;Impossibile scaricare i dati. Controllare di nuovo.&lt;/string&gt;</t>
  </si>
  <si>
    <t>&lt;string name="download_fail_cont"&gt;Downloaden gegevens is mislukt. Controleer dit nogmaals.&lt;/string&gt;</t>
  </si>
  <si>
    <t>&lt;string name="PasswordFirst_title"&gt;Mot de passe requis&lt;/string&gt;</t>
  </si>
  <si>
    <t>&lt;string name="PasswordFirst_title"&gt;Kennwort erforderlich&lt;/string&gt;</t>
  </si>
  <si>
    <t>&lt;string name="PasswordFirst_title"&gt;Contraseña obligatoria&lt;/string&gt;</t>
  </si>
  <si>
    <t>&lt;string name="PasswordFirst_title"&gt;Occorre la Password&lt;/string&gt;</t>
  </si>
  <si>
    <t>&lt;string name="PasswordFirst_title"&gt;Wachtwoord is verplicht&lt;/string&gt;</t>
  </si>
  <si>
    <t>&lt;string name="PasswordFirst_cont"&gt;Bitte legen Sie das Kennwort fest, bevor Sie die Sicherung aktivieren&lt;/string&gt;</t>
  </si>
  <si>
    <t>&lt;string name="PasswordFirst_cont"&gt;Establezca la contraseña primero antes de habilitar la copia de seguridad.&lt;/string&gt;</t>
  </si>
  <si>
    <t>&lt;string name="PasswordFirst_cont"&gt;Impostare la password prima di abilitare il backup&lt;/string&gt;</t>
  </si>
  <si>
    <t>&lt;string name="PasswordFirst_cont"&gt;Stel eerst het wachtwoord in voordat u back-up inschakelt&lt;/string&gt;</t>
  </si>
  <si>
    <t>&lt;string name="WrongValidationCode_cont"&gt;Le code de validation que vous avez saisi est incorrect&lt;/string&gt;</t>
  </si>
  <si>
    <t>&lt;string name="WrongValidationCode_cont"&gt;Der eingegebene Bestätigungscode ist ungültig&lt;/string&gt;</t>
  </si>
  <si>
    <t>&lt;string name="WrongValidationCode_cont"&gt;El código de validación que ha especificado no es correcto.&lt;/string&gt;</t>
  </si>
  <si>
    <t>&lt;string name="WrongValidationCode_cont"&gt;Il codice di convalida inserito non è corretto&lt;/string&gt;</t>
  </si>
  <si>
    <t>&lt;string name="WrongValidationCode_cont"&gt;De validatiecode die u hebt ingevoerd, is onjuist&lt;/string&gt;</t>
  </si>
  <si>
    <t>&lt;string name="NetCode_standard"&gt;Standard (les deux)&lt;/string&gt;</t>
  </si>
  <si>
    <t>&lt;string name="NetCode_standard"&gt;Standard (beides)&lt;/string&gt;</t>
  </si>
  <si>
    <t>&lt;string name="NetCode_standard"&gt;Estándar (ambos)&lt;/string&gt;</t>
  </si>
  <si>
    <t>&lt;string name="NetCode_standard"&gt;Standard (Entrambi)&lt;/string&gt;</t>
  </si>
  <si>
    <t>&lt;string name="NetCode_standard"&gt;Standaard (beide)&lt;/string&gt;</t>
  </si>
  <si>
    <t>&lt;string name="NetCode_standard_all"&gt;En permanence&lt;/string&gt;</t>
  </si>
  <si>
    <t>&lt;string name="NetCode_standard_all"&gt;Jederzeit&lt;/string&gt;</t>
  </si>
  <si>
    <t>&lt;string name="NetCode_standard_all"&gt;Todo el tiempo&lt;/string&gt;</t>
  </si>
  <si>
    <t>&lt;string name="NetCode_standard_all"&gt;Sempre&lt;/string&gt;</t>
  </si>
  <si>
    <t>&lt;string name="NetCode_standard_all"&gt;Altijd&lt;/string&gt;</t>
  </si>
  <si>
    <t>&lt;string name="NetCode_standard_one"&gt;Une fois&lt;/string&gt;</t>
  </si>
  <si>
    <t>&lt;string name="NetCode_standard_one"&gt;Einmal&lt;/string&gt;</t>
  </si>
  <si>
    <t>&lt;string name="NetCode_standard_one"&gt;Una vez&lt;/string&gt;</t>
  </si>
  <si>
    <t>&lt;string name="NetCode_standard_one"&gt;Una volta&lt;/string&gt;</t>
  </si>
  <si>
    <t>&lt;string name="NetCode_standard_one"&gt;Eenmalig&lt;/string&gt;</t>
  </si>
  <si>
    <t>&lt;string name="NetCode_timezone"&gt;Fuseau horaire&lt;/string&gt;</t>
  </si>
  <si>
    <t>&lt;string name="NetCode_timezone"&gt;Zeitzone&lt;/string&gt;</t>
  </si>
  <si>
    <t>&lt;string name="NetCode_timezone"&gt;Zona horaria&lt;/string&gt;</t>
  </si>
  <si>
    <t>&lt;string name="NetCode_timezone"&gt;Fuso Orario&lt;/string&gt;</t>
  </si>
  <si>
    <t>&lt;string name="NetCode_timezone"&gt;Tijdzone&lt;/string&gt;</t>
  </si>
  <si>
    <t>&lt;string name="NetCode_startDate"&gt;Date de début&lt;/string&gt;</t>
  </si>
  <si>
    <t>&lt;string name="NetCode_startDate"&gt;Startdatum&lt;/string&gt;</t>
  </si>
  <si>
    <t>&lt;string name="NetCode_startDate"&gt;Fecha de inicio&lt;/string&gt;</t>
  </si>
  <si>
    <t>&lt;string name="NetCode_startDate"&gt;Data di Inizio&lt;/string&gt;</t>
  </si>
  <si>
    <t>&lt;string name="NetCode_startDate"&gt;Begindatum&lt;/string&gt;</t>
  </si>
  <si>
    <t>&lt;string name="NetCode_Du_Day"&gt;Durée jour&lt;/string&gt;</t>
  </si>
  <si>
    <t>&lt;string name="NetCode_Du_Day"&gt;Dauer Tag&lt;/string&gt;</t>
  </si>
  <si>
    <t>&lt;string name="NetCode_Du_Day"&gt;Día de duración&lt;/string&gt;</t>
  </si>
  <si>
    <t>&lt;string name="NetCode_Du_Day"&gt;Giorno di Durata&lt;/string&gt;</t>
  </si>
  <si>
    <t>&lt;string name="NetCode_Du_Day"&gt;Duur dag&lt;/string&gt;</t>
  </si>
  <si>
    <t>&lt;string name="NetCode_Du_Hour"&gt;Durée heure&lt;/string&gt;</t>
  </si>
  <si>
    <t>&lt;string name="NetCode_Du_Hour"&gt;Dauer Stunde&lt;/string&gt;</t>
  </si>
  <si>
    <t>&lt;string name="NetCode_Du_Hour"&gt;Hora de duración&lt;/string&gt;</t>
  </si>
  <si>
    <t>&lt;string name="NetCode_Du_Hour"&gt;Ora di Durata&lt;/string&gt;</t>
  </si>
  <si>
    <t>&lt;string name="NetCode_Du_Hour"&gt;Duur uur&lt;/string&gt;</t>
  </si>
  <si>
    <t>&lt;string name="NetCode_StartHour"&gt;Heure de début&lt;/string&gt;</t>
  </si>
  <si>
    <t>&lt;string name="NetCode_StartHour"&gt;Startstunde&lt;/string&gt;</t>
  </si>
  <si>
    <t>&lt;string name="NetCode_StartHour"&gt;Hora de inicio&lt;/string&gt;</t>
  </si>
  <si>
    <t>&lt;string name="NetCode_StartHour"&gt;Ora di Inizio&lt;/string&gt;</t>
  </si>
  <si>
    <t>&lt;string name="NetCode_StartHour"&gt;Beginuur&lt;/string&gt;</t>
  </si>
  <si>
    <t>&lt;string name="Web_Source"&gt;Informations légales&lt;/string&gt;</t>
  </si>
  <si>
    <t>&lt;string name="Web_Source"&gt;Rechtliche Informationen&lt;/string&gt;</t>
  </si>
  <si>
    <t>&lt;string name="Web_Source"&gt;Información legal&lt;/string&gt;</t>
  </si>
  <si>
    <t>&lt;string name="Web_Source"&gt;Informazioni Legali&lt;/string&gt;</t>
  </si>
  <si>
    <t>&lt;string name="Web_Source"&gt;Juridische informatie&lt;/string&gt;</t>
  </si>
  <si>
    <t>&lt;string name="Unsupport_Version_cont"&gt;Die Android-Version dieses Telefons unterstützt BLE nicht. Die Android-Version muss für diese App höher als 4.3 sein. Bitte überprüfen Sie erneut Ihre Betriebssystemversion.&lt;/string&gt;</t>
  </si>
  <si>
    <t>&lt;string name="Unsupport_Version_cont"&gt;La versión para Android de este teléfono no admite BLE. La versión de Android debe ser posterior a la 4.3 para esta aplicación. Compruebe de nuevo la versión del sistema operativo.&lt;/string&gt;</t>
  </si>
  <si>
    <t>&lt;string name="Unsupport_Version_cont"&gt;De Android-versie in deze telefoon ondersteunt BLE niet. De Android-versie moet na 4.3 zijn voor deze app. Controleer de versie van het besturingssysteem opnieuw.&lt;/string&gt;</t>
  </si>
  <si>
    <t>&lt;string name="Unsupport_BLE_cont"&gt;Votre téléphone ne prend pas en charge BLE. Cette application ne peut pas fonctionner sans matériel BLE.&lt;/string&gt;</t>
  </si>
  <si>
    <t>&lt;string name="Unsupport_BLE_cont"&gt;Ihr Telefon unterstützt BLE nicht. Diese App funktioniert nicht ohne BLE-Hardware.&lt;/string&gt;</t>
  </si>
  <si>
    <t>&lt;string name="Unsupport_BLE_cont"&gt;El teléfono no admite BLE. Esta aplicación no puede funcionar sin el hardware BLE.&lt;/string&gt;</t>
  </si>
  <si>
    <t>&lt;string name="Unsupport_BLE_cont"&gt;Uw telefoon ondersteunt BLE niet. Deze app kan niet werken zonder BLE-hardware.&lt;/string&gt;</t>
  </si>
  <si>
    <t>&lt;string name="ServerExcep_cont"&gt;Il y a un problème de sauvegarde dans le Cloud, veuillez essayer ultérieurement.&lt;/string&gt;</t>
  </si>
  <si>
    <t>&lt;string name="ServerExcep_cont"&gt;Es liegt ein Sicherungsproblem mit der Cloud vor, bitte versuchen Sie es später erneut.&lt;/string&gt;</t>
  </si>
  <si>
    <t>&lt;string name="ServerExcep_cont"&gt;Hay un problema de copia de seguridad en la nube. Inténtelo más tarde.&lt;/string&gt;</t>
  </si>
  <si>
    <t>&lt;string name="ServerExcep_cont"&gt;Si è verificato un problema con il backup nel cloud, ritentare più tardi.&lt;/string&gt;</t>
  </si>
  <si>
    <t>&lt;string name="ServerExcep_cont"&gt;Er is een probleem met de back-up in de cloud, probeer het later opnieuw.&lt;/string&gt;</t>
  </si>
  <si>
    <t>&lt;string name="becoming_ghost_briefing_content"&gt;Votre compte a été désactivé car vous vous êtes connecté sur un autre téléphone.&lt;/string&gt;</t>
  </si>
  <si>
    <t>&lt;string name="becoming_ghost_briefing_content"&gt;Ihr Konto wurde deaktiviert, weil Sie sich mit einem anderen Telefon angemeldet haben.&lt;/string&gt;</t>
  </si>
  <si>
    <t>&lt;string name="becoming_ghost_briefing_content"&gt;La cuenta se ha deshabilitado porque ha iniciado sesión en otro teléfono.&lt;/string&gt;</t>
  </si>
  <si>
    <t>&lt;string name="becoming_ghost_briefing_content"&gt;Uw account is uitgeschakeld omdat u zich op een andere telefoon hebt aangemeld.&lt;/string&gt;</t>
  </si>
  <si>
    <t>&lt;string name="logout_alarm_title"&gt;Déconnexion&lt;/string&gt;</t>
  </si>
  <si>
    <t>&lt;string name="logout_alarm_title"&gt;Abmelden&lt;/string&gt;</t>
  </si>
  <si>
    <t>&lt;string name="logout_alarm_title"&gt;Cerrar sesión&lt;/string&gt;</t>
  </si>
  <si>
    <t>&lt;string name="logout_alarm_title"&gt;Esci&lt;/string&gt;</t>
  </si>
  <si>
    <t>&lt;string name="logout_alarm_title"&gt;Afmelden&lt;/string&gt;</t>
  </si>
  <si>
    <t>&lt;string name="logout_alarm_cont"&gt;Êtes-vous sûr de vouloir vous déconnecter ?&lt;/string&gt;</t>
  </si>
  <si>
    <t>&lt;string name="logout_alarm_cont"&gt;Möchten Sie sich wirklich abmelden?&lt;/string&gt;</t>
  </si>
  <si>
    <t>&lt;string name="logout_alarm_cont"&gt;¿Está seguro de que desea cerrar la sesión?&lt;/string&gt;</t>
  </si>
  <si>
    <t>&lt;string name="logout_alarm_cont"&gt;Uscire?&lt;/string&gt;</t>
  </si>
  <si>
    <t>&lt;string name="logout_alarm_cont"&gt;Weet u zeker dat u zich wilt afmelden?&lt;/string&gt;</t>
  </si>
  <si>
    <t>&lt;string name="Gateway_Enable"&gt;Gestion de la passerelle&lt;/string&gt;</t>
  </si>
  <si>
    <t>&lt;string name="Gateway_Enable"&gt;Gateway-Verwaltung&lt;/string&gt;</t>
  </si>
  <si>
    <t>&lt;string name="Gateway_Enable"&gt;Administración de puerta de enlace&lt;/string&gt;</t>
  </si>
  <si>
    <t>&lt;string name="Gateway_Enable"&gt;Gestione Gateway&lt;/string&gt;</t>
  </si>
  <si>
    <t>&lt;string name="Gateway_Enable"&gt;Gateway-beheer&lt;/string&gt;</t>
  </si>
  <si>
    <t>&lt;string name="Warm_SetupWifi_title"&gt;Déjà configuré&lt;/string&gt;</t>
  </si>
  <si>
    <t>&lt;string name="Warm_SetupWifi_title"&gt;Bereits konfiguriert&lt;/string&gt;</t>
  </si>
  <si>
    <t>&lt;string name="Warm_SetupWifi_title"&gt;Ya configurado&lt;/string&gt;</t>
  </si>
  <si>
    <t>&lt;string name="Warm_SetupWifi_title"&gt;Già Impostato&lt;/string&gt;</t>
  </si>
  <si>
    <t>&lt;string name="Warm_SetupWifi_title"&gt;Reeds ingesteld&lt;/string&gt;</t>
  </si>
  <si>
    <t>&lt;string name="Warm_SetupWifi_cont"&gt;La passerelle a déjà été configurée, êtes-vous sûr de vouloir la configurer à nouveau ?&lt;/string&gt;</t>
  </si>
  <si>
    <t>&lt;string name="Warm_SetupWifi_cont"&gt;Das Gateway wurde bereits konfiguriert. Möchten Sie es wirklich erneut konfigurieren?&lt;/string&gt;</t>
  </si>
  <si>
    <t>&lt;string name="Warm_SetupWifi_cont"&gt;La puerta de enlace ya se ha configurado. ¿Está seguro de que desea volver a realizar la configuración?&lt;/string&gt;</t>
  </si>
  <si>
    <t>&lt;string name="Warm_SetupWifi_cont"&gt;Gateway già impostato, impostarlo di nuovo?&lt;/string&gt;</t>
  </si>
  <si>
    <t>&lt;string name="Warm_SetupWifi_cont"&gt;De gateway is al ingesteld, weet u zeker dat u het nogmaals wilt instellen?&lt;/string&gt;</t>
  </si>
  <si>
    <t>&lt;string name="ValidateCode_Expired_cont"&gt;Le code de validation a expiré&lt;/string&gt;</t>
  </si>
  <si>
    <t>&lt;string name="ValidateCode_Expired_cont"&gt;Der Bestätigungscode ist abgelaufen&lt;/string&gt;</t>
  </si>
  <si>
    <t>&lt;string name="ValidateCode_Expired_cont"&gt;El código de validación ha expirado.&lt;/string&gt;</t>
  </si>
  <si>
    <t>&lt;string name="ValidateCode_Expired_cont"&gt;Codice di convalida scaduto&lt;/string&gt;</t>
  </si>
  <si>
    <t>&lt;string name="ValidateCode_Expired_cont"&gt;De validatiecode is verlopen&lt;/string&gt;</t>
  </si>
  <si>
    <t>&lt;string name="No_NFC_Warn_title"&gt;Aucune prise en charge de NFC&lt;/string&gt;</t>
  </si>
  <si>
    <t>&lt;string name="No_NFC_Warn_title"&gt;Keine NFC-Unterstützung&lt;/string&gt;</t>
  </si>
  <si>
    <t>&lt;string name="No_NFC_Warn_title"&gt;No hay compatibilidad con NFC&lt;/string&gt;</t>
  </si>
  <si>
    <t>&lt;string name="No_NFC_Warn_title"&gt;Nessun supporto NFC&lt;/string&gt;</t>
  </si>
  <si>
    <t>&lt;string name="No_NFC_Warn_title"&gt;Geen ondersteuning voor NFC&lt;/string&gt;</t>
  </si>
  <si>
    <t>&lt;string name="No_NFC_Warn_cont"&gt;Cette version ne prend pas en charge la fonction NFC&lt;/string&gt;</t>
  </si>
  <si>
    <t>&lt;string name="No_NFC_Warn_cont"&gt;Diese Version unterstützt die NFC-Funktion nicht&lt;/string&gt;</t>
  </si>
  <si>
    <t>&lt;string name="No_NFC_Warn_cont"&gt;Esta versión no admite la función NFC&lt;/string&gt;</t>
  </si>
  <si>
    <t>&lt;string name="No_NFC_Warn_cont"&gt;Questa versione non supporta la versione NFC&lt;/string&gt;</t>
  </si>
  <si>
    <t>&lt;string name="No_NFC_Warn_cont"&gt;Deze versie ondersteunt de functie NFC niet&lt;/string&gt;</t>
  </si>
  <si>
    <t>&lt;string name="param_group1_title"&gt;Sélection de fonction&lt;/string&gt;</t>
  </si>
  <si>
    <t>&lt;string name="param_group1_title"&gt;Funktionsauswahl&lt;/string&gt;</t>
  </si>
  <si>
    <t>&lt;string name="param_group1_title"&gt;Selección de características&lt;/string&gt;</t>
  </si>
  <si>
    <t>&lt;string name="param_group1_title"&gt;Selezione Funzione&lt;/string&gt;</t>
  </si>
  <si>
    <t>&lt;string name="param_group1_title"&gt;Functiekeuze&lt;/string&gt;</t>
  </si>
  <si>
    <t>&lt;string name="param_TypeCard"&gt;Carte&lt;/string&gt;</t>
  </si>
  <si>
    <t>&lt;string name="param_TypeCard"&gt;Karte&lt;/string&gt;</t>
  </si>
  <si>
    <t>&lt;string name="param_TypeCard"&gt;Tarjeta&lt;/string&gt;</t>
  </si>
  <si>
    <t>&lt;string name="param_TypeCard"&gt;Scheda&lt;/string&gt;</t>
  </si>
  <si>
    <t>&lt;string name="param_TypeCard"&gt;Kaart&lt;/string&gt;</t>
  </si>
  <si>
    <t>&lt;string name="param_TypeCode"&gt;Code&lt;/string&gt;</t>
  </si>
  <si>
    <t>&lt;string name="param_TypeCode"&gt;Código&lt;/string&gt;</t>
  </si>
  <si>
    <t>&lt;string name="param_TypeCode"&gt;Codice&lt;/string&gt;</t>
  </si>
  <si>
    <t>&lt;string name="FW_Update_title"&gt;Mise à jour du firmware&lt;/string&gt;</t>
  </si>
  <si>
    <t>&lt;string name="FW_Update_title"&gt;Firmware-Aktualisierung&lt;/string&gt;</t>
  </si>
  <si>
    <t>&lt;string name="FW_Update_title"&gt;Actualización de firmware&lt;/string&gt;</t>
  </si>
  <si>
    <t>&lt;string name="FW_Update_title"&gt;Aggiornamento Firmware&lt;/string&gt;</t>
  </si>
  <si>
    <t>&lt;string name="FW_Update_title"&gt;Firmware-update&lt;/string&gt;</t>
  </si>
  <si>
    <t>&lt;string name="FW_Update_cont"&gt;Die App sollte für bessere Leistung im Vordergrund bleiben&lt;/string&gt;</t>
  </si>
  <si>
    <t>&lt;string name="FW_Update_cont"&gt;La aplicación debe permanecer en primer plano para mejorar el rendimiento.&lt;/string&gt;</t>
  </si>
  <si>
    <t>&lt;string name="FW_Update_cont"&gt;De app moet op de voorgrond blijven voor betere prestaties&lt;/string&gt;</t>
  </si>
  <si>
    <t>&lt;string name="FW_Update_OK_title"&gt;Mise à jour du firmware&lt;/string&gt;</t>
  </si>
  <si>
    <t>&lt;string name="FW_Update_OK_title"&gt;Firmware wird aktualisiert&lt;/string&gt;</t>
  </si>
  <si>
    <t>&lt;string name="FW_Update_OK_title"&gt;Actualizar firmware&lt;/string&gt;</t>
  </si>
  <si>
    <t>&lt;string name="FW_Update_OK_title"&gt;Aggiornamento Firmware in Corso&lt;/string&gt;</t>
  </si>
  <si>
    <t>&lt;string name="FW_Update_OK_title"&gt;Firmware bijwerken&lt;/string&gt;</t>
  </si>
  <si>
    <t>&lt;string name="FW_Update_OK_cont"&gt;Le firmware est transféré à la serrure et quelques minutes seront nécessaires pour que la serrure se mette à jour à la dernière version. Veuillez patienter...&lt;/string&gt;</t>
  </si>
  <si>
    <t>&lt;string name="FW_Update_OK_cont"&gt;Die Firmware wird auf das Schloss übertragen. Es wird einige Minuten dauern, das Schloss auf die neueste Version zu aktualisieren. Bitte warten ...&lt;/string&gt;</t>
  </si>
  <si>
    <t>&lt;string name="FW_Update_OK_cont"&gt;El firmware se ha transferido a la cerradura y esta tardará unos minutos en actualizarse a la versión más reciente. Espere...&lt;/string&gt;</t>
  </si>
  <si>
    <t>&lt;string name="FW_Update_OK_cont"&gt;Il firmware è stato trasferito alla serratura e occorrono alcuni minuti per aggiornarla alla versione più recente. Attendere...&lt;/string&gt;</t>
  </si>
  <si>
    <t>&lt;string name="FW_Update_OK_cont"&gt;De firmware is naar het slot overgebracht en het duurt een paar minuten voordat het slot is bijgewerkt naar de nieuwste versie. Een ogenblik geduld...&lt;/string&gt;</t>
  </si>
  <si>
    <t>&lt;string name="param_group2_title"&gt;Verrouillage en journée&lt;/string&gt;</t>
  </si>
  <si>
    <t>&lt;string name="param_group2_title"&gt;Tagessperre&lt;/string&gt;</t>
  </si>
  <si>
    <t>&lt;string name="param_group2_title"&gt;Cerrar todo el día&lt;/string&gt;</t>
  </si>
  <si>
    <t>&lt;string name="param_group2_title"&gt;Blocca Tutto il Giorno&lt;/string&gt;</t>
  </si>
  <si>
    <t>&lt;string name="param_group2_title"&gt;Dag buitensluiten&lt;/string&gt;</t>
  </si>
  <si>
    <t>&lt;string name="param_code_free"&gt;Mode sans code&lt;/string&gt;</t>
  </si>
  <si>
    <t>&lt;string name="param_code_free"&gt;Modus ohne Code&lt;/string&gt;</t>
  </si>
  <si>
    <t>&lt;string name="param_code_free"&gt;Modo sin código&lt;/string&gt;</t>
  </si>
  <si>
    <t>&lt;string name="param_code_free"&gt;Modalità Senza Codice&lt;/string&gt;</t>
  </si>
  <si>
    <t>&lt;string name="param_code_free"&gt;Codevrije modus&lt;/string&gt;</t>
  </si>
  <si>
    <t>&lt;string name="code_free_action"&gt;Actions&lt;/string&gt;</t>
  </si>
  <si>
    <t>&lt;string name="code_free_action"&gt;Aktionen&lt;/string&gt;</t>
  </si>
  <si>
    <t>&lt;string name="code_free_action"&gt;Acciones&lt;/string&gt;</t>
  </si>
  <si>
    <t>&lt;string name="code_free_action"&gt;Azioni&lt;/string&gt;</t>
  </si>
  <si>
    <t>&lt;string name="code_free_action"&gt;Acties&lt;/string&gt;</t>
  </si>
  <si>
    <t>&lt;string name="code_free_RestoreAll"&gt;Restaurer tous les clients&lt;/string&gt;</t>
  </si>
  <si>
    <t>&lt;string name="code_free_RestoreAll"&gt;Alle Clients wiederherstellen&lt;/string&gt;</t>
  </si>
  <si>
    <t>&lt;string name="code_free_RestoreAll"&gt;Restaurar todos los clientes&lt;/string&gt;</t>
  </si>
  <si>
    <t>&lt;string name="code_free_RestoreAll"&gt;Ripristina Tutti i Client&lt;/string&gt;</t>
  </si>
  <si>
    <t>&lt;string name="code_free_RestoreAll"&gt;Alle klanten herstellen&lt;/string&gt;</t>
  </si>
  <si>
    <t>&lt;string name="code_free_SuspendAll"&gt;Suspendre tous les clients&lt;/string&gt;</t>
  </si>
  <si>
    <t>&lt;string name="code_free_SuspendAll"&gt;Alle Clients aussetzen&lt;/string&gt;</t>
  </si>
  <si>
    <t>&lt;string name="code_free_SuspendAll"&gt;Suspender todos los clientes&lt;/string&gt;</t>
  </si>
  <si>
    <t>&lt;string name="code_free_SuspendAll"&gt;Sospendi Tutti i Client&lt;/string&gt;</t>
  </si>
  <si>
    <t>&lt;string name="code_free_SuspendAll"&gt;Alle klanten uitstellen&lt;/string&gt;</t>
  </si>
  <si>
    <t>&lt;string name="code_free_ActionChoose"&gt;Veuillez sélectionner une action&lt;/string&gt;</t>
  </si>
  <si>
    <t>&lt;string name="code_free_ActionChoose"&gt;Bitte wählen Sie eine Aktion aus&lt;/string&gt;</t>
  </si>
  <si>
    <t>&lt;string name="code_free_ActionChoose"&gt;Seleccione una acción.&lt;/string&gt;</t>
  </si>
  <si>
    <t>&lt;string name="code_free_ActionChoose"&gt;Selecteer een actie&lt;/string&gt;</t>
  </si>
  <si>
    <t>&lt;string name="DST_title"&gt;Sommerzeit&lt;/string&gt;</t>
  </si>
  <si>
    <t>&lt;string name="DST_title"&gt;Horario de verano&lt;/string&gt;</t>
  </si>
  <si>
    <t>&lt;string name="DST_title"&gt;Ora Legale&lt;/string&gt;</t>
  </si>
  <si>
    <t>&lt;string name="DST_title"&gt;Zomer-/wintertijd&lt;/string&gt;</t>
  </si>
  <si>
    <t>&lt;string name="Change_Master"&gt;Modifier le code maître&lt;/string&gt;</t>
  </si>
  <si>
    <t>&lt;string name="Change_Master"&gt;Mastercode ändern&lt;/string&gt;</t>
  </si>
  <si>
    <t>&lt;string name="Change_Master"&gt;Cambiar código maestro&lt;/string&gt;</t>
  </si>
  <si>
    <t>&lt;string name="Change_Master"&gt;Modifica Codice Principale&lt;/string&gt;</t>
  </si>
  <si>
    <t>&lt;string name="Change_Master"&gt;Hoofdcode wijzigen&lt;/string&gt;</t>
  </si>
  <si>
    <t>&lt;string name="Emergency_Open"&gt;Abbruch Notöffnung&lt;/string&gt;</t>
  </si>
  <si>
    <t>&lt;string name="Emergency_Open"&gt;Cancelación de apertura de emergencia&lt;/string&gt;</t>
  </si>
  <si>
    <t>&lt;string name="Emergency_Open"&gt;Annuleren openen bij nood&lt;/string&gt;</t>
  </si>
  <si>
    <t>&lt;string name="Illumination"&gt;Éclairage du clavier&lt;/string&gt;</t>
  </si>
  <si>
    <t>&lt;string name="Illumination"&gt;Tastaturbeleuchtung&lt;/string&gt;</t>
  </si>
  <si>
    <t>&lt;string name="Illumination"&gt;Iluminación del teclado numérico&lt;/string&gt;</t>
  </si>
  <si>
    <t>&lt;string name="Illumination"&gt;Illuminazione Tastierino&lt;/string&gt;</t>
  </si>
  <si>
    <t>&lt;string name="Illumination"&gt;Verlichting toetsenpaneel&lt;/string&gt;</t>
  </si>
  <si>
    <t>&lt;string name="Lockdown"&gt;Verrouiller&lt;/string&gt;</t>
  </si>
  <si>
    <t>&lt;string name="Lockdown"&gt;Sperre&lt;/string&gt;</t>
  </si>
  <si>
    <t>&lt;string name="Lockdown"&gt;Bloquear&lt;/string&gt;</t>
  </si>
  <si>
    <t>&lt;string name="Lockdown"&gt;Blocca&lt;/string&gt;</t>
  </si>
  <si>
    <t>&lt;string name="Lockdown"&gt;Slot uitgeschakeld&lt;/string&gt;</t>
  </si>
  <si>
    <t>&lt;string name="LockStatus"&gt;Status-LED für Verriegelt/Entriegelt&lt;/string&gt;</t>
  </si>
  <si>
    <t>&lt;string name="LockStatus"&gt;LED de estado bloqueado y desbloqueado &lt;/string&gt;</t>
  </si>
  <si>
    <t>&lt;string name="LockStatus"&gt;LED di Stato Bloccato/Sbloccato&lt;/string&gt;</t>
  </si>
  <si>
    <t>&lt;string name="LockStatus"&gt;Status-led vergrendeld/ontgrendeld&lt;/string&gt;</t>
  </si>
  <si>
    <t>&lt;string name="RelockDelay"&gt;Délai de reverrouillage&lt;/string&gt;</t>
  </si>
  <si>
    <t>&lt;string name="RelockDelay"&gt;Verzögerung für Neuverriegelung&lt;/string&gt;</t>
  </si>
  <si>
    <t>&lt;string name="RelockDelay"&gt;Retardo en volver a cerrar&lt;/string&gt;</t>
  </si>
  <si>
    <t>&lt;string name="RelockDelay"&gt;Ritardo Ribloccaggio&lt;/string&gt;</t>
  </si>
  <si>
    <t>&lt;string name="RelockDelay"&gt;Vertraging opnieuw vergrendelen&lt;/string&gt;</t>
  </si>
  <si>
    <t>&lt;string name="Client_Restore"&gt;Restaurer&lt;/string&gt;</t>
  </si>
  <si>
    <t>&lt;string name="Client_Restore"&gt;Wiederherstellen&lt;/string&gt;</t>
  </si>
  <si>
    <t>&lt;string name="Client_Restore"&gt;Restaurar&lt;/string&gt;</t>
  </si>
  <si>
    <t>&lt;string name="Client_Restore"&gt;Ripristina&lt;/string&gt;</t>
  </si>
  <si>
    <t>&lt;string name="Client_Restore"&gt;Herstellen&lt;/string&gt;</t>
  </si>
  <si>
    <t>&lt;string name="Client_Suspend"&gt;Suspendre&lt;/string&gt;</t>
  </si>
  <si>
    <t>&lt;string name="Client_Suspend"&gt;Aussetzen&lt;/string&gt;</t>
  </si>
  <si>
    <t>&lt;string name="Client_Suspend"&gt;Suspender&lt;/string&gt;</t>
  </si>
  <si>
    <t>&lt;string name="Client_Suspend"&gt;Sospendi&lt;/string&gt;</t>
  </si>
  <si>
    <t>&lt;string name="Client_Suspend"&gt;Opschorten&lt;/string&gt;</t>
  </si>
  <si>
    <t>&lt;string name="Incompatible_Command"&gt;Format de données incorrect&lt;/string&gt;</t>
  </si>
  <si>
    <t>&lt;string name="Incompatible_Command"&gt;Datenformat ungültig&lt;/string&gt;</t>
  </si>
  <si>
    <t>&lt;string name="Incompatible_Command"&gt;Formato de datos incorrecto&lt;/string&gt;</t>
  </si>
  <si>
    <t>&lt;string name="Incompatible_Command"&gt;Formato dati non corretto&lt;/string&gt;</t>
  </si>
  <si>
    <t>&lt;string name="Incompatible_Command"&gt;Onjuiste gegevensindeling&lt;/string&gt;</t>
  </si>
  <si>
    <t>&lt;string name="ParamIlliminate_none"&gt;Aucun&lt;/string&gt;</t>
  </si>
  <si>
    <t>&lt;string name="ParamIlliminate_none"&gt;Ohne&lt;/string&gt;</t>
  </si>
  <si>
    <t>&lt;string name="ParamIlliminate_none"&gt;Ninguno&lt;/string&gt;</t>
  </si>
  <si>
    <t>&lt;string name="ParamIlliminate_none"&gt;Nessuno&lt;/string&gt;</t>
  </si>
  <si>
    <t>&lt;string name="ParamIlliminate_none"&gt;Geen&lt;/string&gt;</t>
  </si>
  <si>
    <t>&lt;string name="ParamIlliminate_press"&gt;Bouton actionné&lt;/string&gt;</t>
  </si>
  <si>
    <t>&lt;string name="ParamIlliminate_press"&gt;Taste gedrückt&lt;/string&gt;</t>
  </si>
  <si>
    <t>&lt;string name="ParamIlliminate_press"&gt;Botón presionado&lt;/string&gt;</t>
  </si>
  <si>
    <t>&lt;string name="ParamIlliminate_press"&gt;Pulsante Premuto&lt;/string&gt;</t>
  </si>
  <si>
    <t>&lt;string name="ParamIlliminate_press"&gt;Knop ingedrukt&lt;/string&gt;</t>
  </si>
  <si>
    <t>&lt;string name="ParamIlliminate_proximity"&gt;Proximité&lt;/string&gt;</t>
  </si>
  <si>
    <t>&lt;string name="ParamIlliminate_proximity"&gt;Näherung&lt;/string&gt;</t>
  </si>
  <si>
    <t>&lt;string name="ParamIlliminate_proximity"&gt;Proximidad&lt;/string&gt;</t>
  </si>
  <si>
    <t>&lt;string name="ParamIlliminate_proximity"&gt;Prossimità&lt;/string&gt;</t>
  </si>
  <si>
    <t>&lt;string name="ParamIlliminate_proximity"&gt;Nabijheid&lt;/string&gt;</t>
  </si>
  <si>
    <t>&lt;string name="AR_Standard"&gt;Standard&lt;/string&gt;</t>
  </si>
  <si>
    <t>&lt;string name="AR_Standard"&gt;Estándar&lt;/string&gt;</t>
  </si>
  <si>
    <t>&lt;string name="AR_Standard"&gt;Standaard&lt;/string&gt;</t>
  </si>
  <si>
    <t>&lt;string name="AR_Technician"&gt;Technicien&lt;/string&gt;</t>
  </si>
  <si>
    <t>&lt;string name="AR_Technician"&gt;Techniker&lt;/string&gt;</t>
  </si>
  <si>
    <t>&lt;string name="AR_Technician"&gt;Técnico&lt;/string&gt;</t>
  </si>
  <si>
    <t>&lt;string name="AR_Technician"&gt;Tecnico&lt;/string&gt;</t>
  </si>
  <si>
    <t>&lt;string name="AR_Technician"&gt;Monteur&lt;/string&gt;</t>
  </si>
  <si>
    <t>&lt;string name="AR_Type"&gt;Zugangstyp&lt;/string&gt;</t>
  </si>
  <si>
    <t>&lt;string name="AR_Type"&gt;Tipo de acceso&lt;/string&gt;</t>
  </si>
  <si>
    <t>&lt;string name="AR_Type"&gt;Tipo di Accesso&lt;/string&gt;</t>
  </si>
  <si>
    <t>&lt;string name="AR_Type"&gt;Toegangstype&lt;/string&gt;</t>
  </si>
  <si>
    <t>&lt;string name="access_pattern"&gt;Périodes actives&lt;/string&gt;</t>
  </si>
  <si>
    <t>&lt;string name="access_pattern"&gt;Aktivzeiten&lt;/string&gt;</t>
  </si>
  <si>
    <t>&lt;string name="access_pattern"&gt;Períodos activos&lt;/string&gt;</t>
  </si>
  <si>
    <t>&lt;string name="access_pattern"&gt;Periodi di Attività&lt;/string&gt;</t>
  </si>
  <si>
    <t>&lt;string name="access_pattern"&gt;Actieve perioden&lt;/string&gt;</t>
  </si>
  <si>
    <t>&lt;string name="LockBusy_cont"&gt;La serrure est actuellement occupée&lt;/string&gt;</t>
  </si>
  <si>
    <t>&lt;string name="LockBusy_cont"&gt;Das Schloss ist derzeit ausgelastet&lt;/string&gt;</t>
  </si>
  <si>
    <t>&lt;string name="LockBusy_cont"&gt;La cerradura está actualmente ocupada.&lt;/string&gt;</t>
  </si>
  <si>
    <t>&lt;string name="LockBusy_cont"&gt;Serratura al momento occupata&lt;/string&gt;</t>
  </si>
  <si>
    <t>&lt;string name="LockBusy_cont"&gt;Het slot is bezet&lt;/string&gt;</t>
  </si>
  <si>
    <t>&lt;string name="LoginByOthers_title"&gt;Déconnexion&lt;/string&gt;</t>
  </si>
  <si>
    <t>&lt;string name="LoginByOthers_title"&gt;Abmelden&lt;/string&gt;</t>
  </si>
  <si>
    <t>&lt;string name="LoginByOthers_title"&gt;Cerrar sesión&lt;/string&gt;</t>
  </si>
  <si>
    <t>&lt;string name="LoginByOthers_title"&gt;Esci&lt;/string&gt;</t>
  </si>
  <si>
    <t>&lt;string name="LoginByOthers_title"&gt;Afmelden&lt;/string&gt;</t>
  </si>
  <si>
    <t>&lt;string name="LoginByOthers_cont"&gt;Votre compte a été désactivé car vous vous êtes connecté sur un autre téléphone.&lt;/string&gt;</t>
  </si>
  <si>
    <t>&lt;string name="LoginByOthers_cont"&gt;Ihr Konto wurde deaktiviert, weil Sie sich mit einem anderen Telefon angemeldet haben.&lt;/string&gt;</t>
  </si>
  <si>
    <t>&lt;string name="LoginByOthers_cont"&gt;La cuenta se ha deshabilitado porque ha iniciado sesión en otro teléfono.&lt;/string&gt;</t>
  </si>
  <si>
    <t>&lt;string name="LoginByOthers_cont"&gt;Uw account is uitgeschakeld omdat u zich op een andere telefoon hebt aangemeld.&lt;/string&gt;</t>
  </si>
  <si>
    <t>&lt;string name="Tran_log_FW_upgrade"&gt;Mise à jour du firmware&lt;/string&gt;</t>
  </si>
  <si>
    <t>&lt;string name="Tran_log_FW_upgrade"&gt;Firmware-Aktualisierung&lt;/string&gt;</t>
  </si>
  <si>
    <t>&lt;string name="Tran_log_FW_upgrade"&gt;Actualización de firmware&lt;/string&gt;</t>
  </si>
  <si>
    <t>&lt;string name="Tran_log_FW_upgrade"&gt;Aggiornamento Firmware&lt;/string&gt;</t>
  </si>
  <si>
    <t>&lt;string name="Tran_log_FW_upgrade"&gt;Firmware-update&lt;/string&gt;</t>
  </si>
  <si>
    <t>&lt;string name="Tran_log_GuestcodeUnlock"&gt;Déverrouillage GuestCode&lt;/string&gt;</t>
  </si>
  <si>
    <t>&lt;string name="Tran_log_GuestcodeUnlock"&gt;GuestCode-Entriegelung&lt;/string&gt;</t>
  </si>
  <si>
    <t>&lt;string name="Tran_log_GuestcodeUnlock"&gt;Desbloqueo de GuestCode&lt;/string&gt;</t>
  </si>
  <si>
    <t>&lt;string name="Tran_log_GuestcodeUnlock"&gt;Sblocco Codice Ospite&lt;/string&gt;</t>
  </si>
  <si>
    <t>&lt;string name="Tran_log_GuestcodeUnlock"&gt;GastCode ontgrendelen&lt;/string&gt;</t>
  </si>
  <si>
    <t>&lt;string name="Tran_log_GuescodeRegistered"&gt;GuestCode enregistré&lt;/string&gt;</t>
  </si>
  <si>
    <t>&lt;string name="Tran_log_GuescodeRegistered"&gt;GuestCode registriert&lt;/string&gt;</t>
  </si>
  <si>
    <t>&lt;string name="Tran_log_GuescodeRegistered"&gt;GuestCode registrado&lt;/string&gt;</t>
  </si>
  <si>
    <t>&lt;string name="Tran_log_GuescodeRegistered"&gt;Codice Ospite Registrato&lt;/string&gt;</t>
  </si>
  <si>
    <t>&lt;string name="Tran_log_GuescodeRegistered"&gt;GastCode geregistreerd&lt;/string&gt;</t>
  </si>
  <si>
    <t>&lt;string name="Tran_log_GuestcodeCleared"&gt;GuestCode effacé&lt;/string&gt;</t>
  </si>
  <si>
    <t>&lt;string name="Tran_log_GuestcodeCleared"&gt;GuestCode entfernt&lt;/string&gt;</t>
  </si>
  <si>
    <t>&lt;string name="Tran_log_GuestcodeCleared"&gt;GuestCode borrado&lt;/string&gt;</t>
  </si>
  <si>
    <t>&lt;string name="Tran_log_GuestcodeCleared"&gt;Codice Ospite Cancellato&lt;/string&gt;</t>
  </si>
  <si>
    <t>&lt;string name="Tran_log_GuestcodeCleared"&gt;GastCode gewist&lt;/string&gt;</t>
  </si>
  <si>
    <t>&lt;string name="Tran_log_GuestcodePrefixSset"&gt;Préfixe GuestCode défini&lt;/string&gt;</t>
  </si>
  <si>
    <t>&lt;string name="Tran_log_GuestcodePrefixSset"&gt;GuestCode-Präfix festgelegt&lt;/string&gt;</t>
  </si>
  <si>
    <t>&lt;string name="Tran_log_GuestcodePrefixSset"&gt;Prefijo de GuestCode establecido&lt;/string&gt;</t>
  </si>
  <si>
    <t>&lt;string name="Tran_log_GuestcodePrefixSset"&gt;Imposta Prefisso Codice Ospite&lt;/string&gt;</t>
  </si>
  <si>
    <t>&lt;string name="Tran_log_GuestcodePrefixSset"&gt;Prefix GastCode ingesteld&lt;/string&gt;</t>
  </si>
  <si>
    <t>&lt;string name="BLE_133_title"&gt;Problème de communication&lt;/string&gt;</t>
  </si>
  <si>
    <t>&lt;string name="BLE_133_title"&gt;Kommunikationsproblem&lt;/string&gt;</t>
  </si>
  <si>
    <t>&lt;string name="BLE_133_title"&gt;Problema de comunicación&lt;/string&gt;</t>
  </si>
  <si>
    <t>&lt;string name="BLE_133_title"&gt;Problema di comunicazione&lt;/string&gt;</t>
  </si>
  <si>
    <t>&lt;string name="BLE_133_title"&gt;Communicatieprobleem&lt;/string&gt;</t>
  </si>
  <si>
    <t>&lt;string name="BLE_133_cont"&gt;Problème de communication&lt;/string&gt;</t>
  </si>
  <si>
    <t>&lt;string name="BLE_133_cont"&gt;Kommunikationsproblem&lt;/string&gt;</t>
  </si>
  <si>
    <t>&lt;string name="BLE_133_cont"&gt;Problema de comunicación&lt;/string&gt;</t>
  </si>
  <si>
    <t>&lt;string name="BLE_133_cont"&gt;Problema di comunicazione&lt;/string&gt;</t>
  </si>
  <si>
    <t>&lt;string name="BLE_133_cont"&gt;Communicatieprobleem&lt;/string&gt;</t>
  </si>
  <si>
    <t>&lt;string name="Tran_log_Suspend"&gt;Suspendu&lt;/string&gt;</t>
  </si>
  <si>
    <t>&lt;string name="Tran_log_Suspend"&gt;Ausgesetzt&lt;/string&gt;</t>
  </si>
  <si>
    <t>&lt;string name="Tran_log_Suspend"&gt;Suspendido&lt;/string&gt;</t>
  </si>
  <si>
    <t>&lt;string name="Tran_log_Suspend"&gt;Sospeso&lt;/string&gt;</t>
  </si>
  <si>
    <t>&lt;string name="Tran_log_Suspend"&gt;Onderbroken&lt;/string&gt;</t>
  </si>
  <si>
    <t>&lt;string name="Tran_log_Restore"&gt;Restauré&lt;/string&gt;</t>
  </si>
  <si>
    <t>&lt;string name="Tran_log_Restore"&gt;Wiederhergestellt&lt;/string&gt;</t>
  </si>
  <si>
    <t>&lt;string name="Tran_log_Restore"&gt;Restaurado&lt;/string&gt;</t>
  </si>
  <si>
    <t>&lt;string name="Tran_log_Restore"&gt;Ripristinato&lt;/string&gt;</t>
  </si>
  <si>
    <t>&lt;string name="Tran_log_Restore"&gt;Hersteld&lt;/string&gt;</t>
  </si>
  <si>
    <t>&lt;string name="Netcode_Option"&gt;Type&lt;/string&gt;</t>
  </si>
  <si>
    <t>&lt;string name="Netcode_Option"&gt;Typ&lt;/string&gt;</t>
  </si>
  <si>
    <t>&lt;string name="Netcode_Option"&gt;Tipo&lt;/string&gt;</t>
  </si>
  <si>
    <t>&lt;string name="GatewayModel"&gt;Modèle de passerelle&lt;/string&gt;</t>
  </si>
  <si>
    <t>&lt;string name="GatewayModel"&gt;Gateway-Modell&lt;/string&gt;</t>
  </si>
  <si>
    <t>&lt;string name="GatewayModel"&gt;Modelo de puerta de enlace&lt;/string&gt;</t>
  </si>
  <si>
    <t>&lt;string name="GatewayModel"&gt;Modello Gateway&lt;/string&gt;</t>
  </si>
  <si>
    <t>&lt;string name="GatewayModel"&gt;Gatewaymodel&lt;/string&gt;</t>
  </si>
  <si>
    <t>&lt;string name="GatewayFW"&gt;Firmware de la passerelle&lt;/string&gt;</t>
  </si>
  <si>
    <t>&lt;string name="GatewayFW"&gt;Gateway-Firmware&lt;/string&gt;</t>
  </si>
  <si>
    <t>&lt;string name="GatewayFW"&gt;Firmware de puerta de enlace&lt;/string&gt;</t>
  </si>
  <si>
    <t>&lt;string name="GatewayFW"&gt;Firmware Gateway&lt;/string&gt;</t>
  </si>
  <si>
    <t>&lt;string name="GatewayFW"&gt;Formware gateway&lt;/string&gt;</t>
  </si>
  <si>
    <t>&lt;string name="GatewayCode"&gt;Code de la passerelle&lt;/string&gt;</t>
  </si>
  <si>
    <t>&lt;string name="GatewayCode"&gt;Gateway-Code&lt;/string&gt;</t>
  </si>
  <si>
    <t>&lt;string name="GatewayCode"&gt;Código de puerta de enlace&lt;/string&gt;</t>
  </si>
  <si>
    <t>&lt;string name="GatewayCode"&gt;Codice Gateway&lt;/string&gt;</t>
  </si>
  <si>
    <t>&lt;string name="GatewayCode"&gt;Gatewaycode&lt;/string&gt;</t>
  </si>
  <si>
    <t>&lt;string name="GatewayID"&gt;ID de la passerelle&lt;/string&gt;</t>
  </si>
  <si>
    <t>&lt;string name="GatewayID"&gt;Gateway-ID&lt;/string&gt;</t>
  </si>
  <si>
    <t>&lt;string name="GatewayID"&gt;Identificador de puerta de enlace&lt;/string&gt;</t>
  </si>
  <si>
    <t>&lt;string name="GatewayID"&gt;ID Gateway&lt;/string&gt;</t>
  </si>
  <si>
    <t>&lt;string name="GatewayMac"&gt;MAC de la passerelle&lt;/string&gt;</t>
  </si>
  <si>
    <t>&lt;string name="GatewayMac"&gt;Gateway-MAC&lt;/string&gt;</t>
  </si>
  <si>
    <t>&lt;string name="GatewayMac"&gt;MAC de puerta de enlace&lt;/string&gt;</t>
  </si>
  <si>
    <t>&lt;string name="GatewayMac"&gt;MAC Gateway&lt;/string&gt;</t>
  </si>
  <si>
    <t>&lt;string name="GatewayDiagnose"&gt;Diagnostiquer la passerelle&lt;/string&gt;</t>
  </si>
  <si>
    <t>&lt;string name="GatewayDiagnose"&gt;Gateway-Diagnose&lt;/string&gt;</t>
  </si>
  <si>
    <t>&lt;string name="GatewayDiagnose"&gt;Diagnosticar puerta de enlace&lt;/string&gt;</t>
  </si>
  <si>
    <t>&lt;string name="GatewayDiagnose"&gt;Diagnostica Gateway&lt;/string&gt;</t>
  </si>
  <si>
    <t>&lt;string name="GatewayDiagnose"&gt;Diagnose gateway&lt;/string&gt;</t>
  </si>
  <si>
    <t>&lt;string name="SetupNewGateway"&gt;Configurer une nouvelle passerelle&lt;/string&gt;</t>
  </si>
  <si>
    <t>&lt;string name="SetupNewGateway"&gt;Neues Gateway konfigurieren&lt;/string&gt;</t>
  </si>
  <si>
    <t>&lt;string name="SetupNewGateway"&gt;Configurar nueva puerta de enlace&lt;/string&gt;</t>
  </si>
  <si>
    <t>&lt;string name="SetupNewGateway"&gt;Imposta Nuovo Gateway&lt;/string&gt;</t>
  </si>
  <si>
    <t>&lt;string name="SetupNewGateway"&gt;Nieuwe gateway instellen&lt;/string&gt;</t>
  </si>
  <si>
    <t>&lt;string name="ExistGateway"&gt;Utiliser la passerelle existante&lt;/string&gt;</t>
  </si>
  <si>
    <t>&lt;string name="ExistGateway"&gt;Bestehendes Gateway verwenden&lt;/string&gt;</t>
  </si>
  <si>
    <t>&lt;string name="ExistGateway"&gt;Utilizar puerta de enlace existente&lt;/string&gt;</t>
  </si>
  <si>
    <t>&lt;string name="ExistGateway"&gt;Utilizza Gateway Esistente&lt;/string&gt;</t>
  </si>
  <si>
    <t>&lt;string name="ExistGateway"&gt;Bestaande gateway gebruiken&lt;/string&gt;</t>
  </si>
  <si>
    <t>&lt;string name="ReleaseGateway"&gt;Libérer la passerelle&lt;/string&gt;</t>
  </si>
  <si>
    <t>&lt;string name="ReleaseGateway"&gt;Gateway freigeben&lt;/string&gt;</t>
  </si>
  <si>
    <t>&lt;string name="ReleaseGateway"&gt;Desbloquear puerta de enlace&lt;/string&gt;</t>
  </si>
  <si>
    <t>&lt;string name="ReleaseGateway"&gt;Dissocia Gateway&lt;/string&gt;</t>
  </si>
  <si>
    <t>&lt;string name="ReleaseGateway"&gt;Gateway vrijgeven&lt;/string&gt;</t>
  </si>
  <si>
    <t>&lt;string name="DayLightSave_Enable"&gt;Activer&lt;/string&gt;</t>
  </si>
  <si>
    <t>&lt;string name="DayLightSave_Enable"&gt;Aktivieren&lt;/string&gt;</t>
  </si>
  <si>
    <t>&lt;string name="DayLightSave_Enable"&gt;Habilitar&lt;/string&gt;</t>
  </si>
  <si>
    <t>&lt;string name="DayLightSave_Enable"&gt;Attiva&lt;/string&gt;</t>
  </si>
  <si>
    <t>&lt;string name="DayLightSave_Enable"&gt;Inschakelen&lt;/string&gt;</t>
  </si>
  <si>
    <t>&lt;string name="DayLightSave_EndDate"&gt;Date de fin&lt;/string&gt;</t>
  </si>
  <si>
    <t>&lt;string name="DayLightSave_EndDate"&gt;Enddatum&lt;/string&gt;</t>
  </si>
  <si>
    <t>&lt;string name="DayLightSave_EndDate"&gt;Fecha de finalización&lt;/string&gt;</t>
  </si>
  <si>
    <t>&lt;string name="DayLightSave_EndDate"&gt;Data di Fine&lt;/string&gt;</t>
  </si>
  <si>
    <t>&lt;string name="DayLightSave_EndDate"&gt;Einddatum&lt;/string&gt;</t>
  </si>
  <si>
    <t>&lt;string name="Daylight_None"&gt;Aucun&lt;/string&gt;</t>
  </si>
  <si>
    <t>&lt;string name="Daylight_None"&gt;Ohne&lt;/string&gt;</t>
  </si>
  <si>
    <t>&lt;string name="Daylight_None"&gt;Ninguno&lt;/string&gt;</t>
  </si>
  <si>
    <t>&lt;string name="Daylight_None"&gt;Nessuno&lt;/string&gt;</t>
  </si>
  <si>
    <t>&lt;string name="Daylight_None"&gt;Geen&lt;/string&gt;</t>
  </si>
  <si>
    <t>&lt;string name="Daylight_Save"&gt;Sommerzeit&lt;/string&gt;</t>
  </si>
  <si>
    <t>&lt;string name="Daylight_Save"&gt;Horario de verano&lt;/string&gt;</t>
  </si>
  <si>
    <t>&lt;string name="Daylight_Save"&gt;Ora Legale&lt;/string&gt;</t>
  </si>
  <si>
    <t>&lt;string name="Daylight_Save"&gt;Zomer-/wintertijd&lt;/string&gt;</t>
  </si>
  <si>
    <t>&lt;string name="Daylight_default"&gt;Utiliser les paramètres recommandés&lt;/string&gt;</t>
  </si>
  <si>
    <t>&lt;string name="Daylight_default"&gt;Empfohlene Einstellungen verwenden&lt;/string&gt;</t>
  </si>
  <si>
    <t>&lt;string name="Daylight_default"&gt;Utilizar configuración recomendada&lt;/string&gt;</t>
  </si>
  <si>
    <t>&lt;string name="Daylight_default"&gt;Utilizza impostazioni consigliate&lt;/string&gt;</t>
  </si>
  <si>
    <t>&lt;string name="Daylight_default"&gt;Aanbevolen instellingen gebruiken&lt;/string&gt;</t>
  </si>
  <si>
    <t>&lt;string name="NoPassword_cont"&gt;Das Kennwort Ihres Kontos ist nicht aktiviert, bitte aktivieren Sie es mit dem ursprünglichen Telefon oder registrieren Sie sich erneut.&lt;/string&gt;</t>
  </si>
  <si>
    <t>&lt;string name="NoPassword_cont"&gt;La contraseña de la cuenta no está habilitada. Habilítela con el teléfono original o regístrese de nuevo.&lt;/string&gt;</t>
  </si>
  <si>
    <t>&lt;string name="NoPassword_cont"&gt;Het wachtwoord van uw account is niet geactiveerd, activeer dit met de oorspronkelijke telefoon of registreer opnieuw.&lt;/string&gt;</t>
  </si>
  <si>
    <t>&lt;string name="GatewayAdd_title"&gt;Ajout&lt;/string&gt;</t>
  </si>
  <si>
    <t>&lt;string name="GatewayAdd_title"&gt;Hinzufügen erfolgt&lt;/string&gt;</t>
  </si>
  <si>
    <t>&lt;string name="GatewayAdd_title"&gt;Adición&lt;/string&gt;</t>
  </si>
  <si>
    <t>&lt;string name="GatewayAdd_title"&gt;Aggiunta in Corso&lt;/string&gt;</t>
  </si>
  <si>
    <t>&lt;string name="GatewayAdd_title"&gt;Toevoegen&lt;/string&gt;</t>
  </si>
  <si>
    <t>&lt;string name="GatewayDelete_title"&gt;Libérer la passerelle&lt;/string&gt;</t>
  </si>
  <si>
    <t>&lt;string name="GatewayDelete_title"&gt;Gateway freigeben&lt;/string&gt;</t>
  </si>
  <si>
    <t>&lt;string name="GatewayDelete_title"&gt;Desbloquear puerta de enlace&lt;/string&gt;</t>
  </si>
  <si>
    <t>&lt;string name="GatewayDelete_title"&gt;Dissocia Gateway&lt;/string&gt;</t>
  </si>
  <si>
    <t>&lt;string name="GatewayDelete_title"&gt;Gateway vrijgeven&lt;/string&gt;</t>
  </si>
  <si>
    <t>&lt;string name="Tran_log_REM_1_UNLOCK"&gt;Déverrouillage REM1&lt;/string&gt;</t>
  </si>
  <si>
    <t>&lt;string name="Tran_log_REM_1_UNLOCK"&gt;REM1 – Entriegelung&lt;/string&gt;</t>
  </si>
  <si>
    <t>&lt;string name="Tran_log_REM_1_UNLOCK"&gt;Desbloqueo REM1&lt;/string&gt;</t>
  </si>
  <si>
    <t>&lt;string name="Tran_log_REM_1_UNLOCK"&gt;Sblocco REM1&lt;/string&gt;</t>
  </si>
  <si>
    <t>&lt;string name="Tran_log_REM_1_UNLOCK"&gt;REM1 ontgrendelen&lt;/string&gt;</t>
  </si>
  <si>
    <t>&lt;string name="Tran_log_REM_2_FIRE_ALARM"&gt;Alarme REM2 activée&lt;/string&gt;</t>
  </si>
  <si>
    <t>&lt;string name="Tran_log_REM_2_FIRE_ALARM"&gt;REM2 – Alarm ein&lt;/string&gt;</t>
  </si>
  <si>
    <t>&lt;string name="Tran_log_REM_2_FIRE_ALARM"&gt;Activación de alarma REM2&lt;/string&gt;</t>
  </si>
  <si>
    <t>&lt;string name="Tran_log_REM_2_FIRE_ALARM"&gt;Allarme Attivato REM2&lt;/string&gt;</t>
  </si>
  <si>
    <t>&lt;string name="Tran_log_REM_2_FIRE_ALARM"&gt;REM2 Alarm aan&lt;/string&gt;</t>
  </si>
  <si>
    <t>&lt;string name="Tran_log_REM_2_FIRE_CANCEL"&gt;Alarme REM2 désactivée&lt;/string&gt;</t>
  </si>
  <si>
    <t>&lt;string name="Tran_log_REM_2_FIRE_CANCEL"&gt;REM2 – Alarm aus&lt;/string&gt;</t>
  </si>
  <si>
    <t>&lt;string name="Tran_log_REM_2_FIRE_CANCEL"&gt;Desactivación de alarma REM2&lt;/string&gt;</t>
  </si>
  <si>
    <t>&lt;string name="Tran_log_REM_2_FIRE_CANCEL"&gt;Allarme Disattivato REM2&lt;/string&gt;</t>
  </si>
  <si>
    <t>&lt;string name="Tran_log_REM_2_FIRE_CANCEL"&gt;REM2 Alarm uit&lt;/string&gt;</t>
  </si>
  <si>
    <t>&lt;string name="Tran_log_SET_MASTER_CODE"&gt;Définir le code maître&lt;/string&gt;</t>
  </si>
  <si>
    <t>&lt;string name="Tran_log_SET_MASTER_CODE"&gt;Mastercode festlegen&lt;/string&gt;</t>
  </si>
  <si>
    <t>&lt;string name="Tran_log_SET_MASTER_CODE"&gt;Establecer código maestro&lt;/string&gt;</t>
  </si>
  <si>
    <t>&lt;string name="Tran_log_SET_MASTER_CODE"&gt;Imposta Codice Principale&lt;/string&gt;</t>
  </si>
  <si>
    <t>&lt;string name="Tran_log_SET_MASTER_CODE"&gt;Hoofdcode instellen&lt;/string&gt;</t>
  </si>
  <si>
    <t>&lt;string name="GatewayManage_title"&gt;Gestion de la passerelle&lt;/string&gt;</t>
  </si>
  <si>
    <t>&lt;string name="GatewayManage_title"&gt;Gateway-Verwaltung&lt;/string&gt;</t>
  </si>
  <si>
    <t>&lt;string name="GatewayManage_title"&gt;Administración de puerta de enlace&lt;/string&gt;</t>
  </si>
  <si>
    <t>&lt;string name="GatewayManage_title"&gt;Gestione Gateway&lt;/string&gt;</t>
  </si>
  <si>
    <t>&lt;string name="GatewayManage_title"&gt;Gateway-beheer&lt;/string&gt;</t>
  </si>
  <si>
    <t>&lt;string name="GatewaySet_title"&gt;Configuration de la passerelle&lt;/string&gt;</t>
  </si>
  <si>
    <t>&lt;string name="GatewaySet_title"&gt;Gateway-Einstellungen&lt;/string&gt;</t>
  </si>
  <si>
    <t>&lt;string name="GatewaySet_title"&gt;Configuración de la puerta de enlace&lt;/string&gt;</t>
  </si>
  <si>
    <t>&lt;string name="GatewaySet_title"&gt;Impostazione Gateway&lt;/string&gt;</t>
  </si>
  <si>
    <t>&lt;string name="GatewaySet_title"&gt;Instelling gateway&lt;/string&gt;</t>
  </si>
  <si>
    <t>&lt;string name="GatewayAdd_titleUI"&gt;Ajouter une serrure via la passerelle&lt;/string&gt;</t>
  </si>
  <si>
    <t>&lt;string name="GatewayAdd_titleUI"&gt;Gateway – Schloss hinzufügen&lt;/string&gt;</t>
  </si>
  <si>
    <t>&lt;string name="GatewayAdd_titleUI"&gt;Cerradura adicional de puerta de enlace&lt;/string&gt;</t>
  </si>
  <si>
    <t>&lt;string name="GatewayAdd_titleUI"&gt;Aggiungi Serratura Gateway&lt;/string&gt;</t>
  </si>
  <si>
    <t>&lt;string name="GatewayAdd_titleUI"&gt;Gateway slot toevoegen&lt;/string&gt;</t>
  </si>
  <si>
    <t>&lt;string name="GatewayName"&gt;Nom de la passerelle&lt;/string&gt;</t>
  </si>
  <si>
    <t>&lt;string name="GatewayName"&gt;Gateway-Name&lt;/string&gt;</t>
  </si>
  <si>
    <t>&lt;string name="GatewayName"&gt;Nombre de la puerta de enlace&lt;/string&gt;</t>
  </si>
  <si>
    <t>&lt;string name="GatewayName"&gt;Nome Gateway&lt;/string&gt;</t>
  </si>
  <si>
    <t>&lt;string name="GatewayName"&gt;Naam gateway &lt;/string&gt;</t>
  </si>
  <si>
    <t>&lt;string name="ifttt_secret_key"&gt;Clé secrète&lt;/string&gt;</t>
  </si>
  <si>
    <t>&lt;string name="ifttt_secret_key"&gt;Geheimschlüssel&lt;/string&gt;</t>
  </si>
  <si>
    <t>&lt;string name="ifttt_secret_key"&gt;Clave secreta&lt;/string&gt;</t>
  </si>
  <si>
    <t>&lt;string name="ifttt_secret_key"&gt;Chiave Segreta&lt;/string&gt;</t>
  </si>
  <si>
    <t>&lt;string name="ifttt_secret_key"&gt;Geheime sleutel&lt;/string&gt;</t>
  </si>
  <si>
    <t>&lt;string name="ifttt_self_unlock"&gt;Auto-déverrouillage&lt;/string&gt;</t>
  </si>
  <si>
    <t>&lt;string name="ifttt_self_unlock"&gt;Selbstentriegelung&lt;/string&gt;</t>
  </si>
  <si>
    <t>&lt;string name="ifttt_self_unlock"&gt;Autodesbloqueo&lt;/string&gt;</t>
  </si>
  <si>
    <t>&lt;string name="ifttt_self_unlock"&gt;Sblocco Automatico&lt;/string&gt;</t>
  </si>
  <si>
    <t>&lt;string name="ifttt_self_unlock"&gt;Zelfontgrendelend&lt;/string&gt;</t>
  </si>
  <si>
    <t>&lt;string name="ifttt_event_title"&gt;Événement&lt;/string&gt;</t>
  </si>
  <si>
    <t>&lt;string name="ifttt_event_title"&gt;Ereignis&lt;/string&gt;</t>
  </si>
  <si>
    <t>&lt;string name="ifttt_event_title"&gt;Evento&lt;/string&gt;</t>
  </si>
  <si>
    <t>&lt;string name="ifttt_event_title"&gt;Gebeurtenis&lt;/string&gt;</t>
  </si>
  <si>
    <t>&lt;string name="ifttt_denied"&gt;Accès refusé&lt;/string&gt;</t>
  </si>
  <si>
    <t>&lt;string name="ifttt_denied"&gt;Zugang verweigert&lt;/string&gt;</t>
  </si>
  <si>
    <t>&lt;string name="ifttt_denied"&gt;Acceso denegado&lt;/string&gt;</t>
  </si>
  <si>
    <t>&lt;string name="ifttt_denied"&gt;Accesso Negato&lt;/string&gt;</t>
  </si>
  <si>
    <t>&lt;string name="ifttt_denied"&gt;Toegang geweigerd&lt;/string&gt;</t>
  </si>
  <si>
    <t>&lt;string name="ifttt_noSecretKey_title"&gt;Aucune clé secrète&lt;/string&gt;</t>
  </si>
  <si>
    <t>&lt;string name="ifttt_noSecretKey_title"&gt;Kein Geheimschlüssel&lt;/string&gt;</t>
  </si>
  <si>
    <t>&lt;string name="ifttt_noSecretKey_title"&gt;No hay clave secreta&lt;/string&gt;</t>
  </si>
  <si>
    <t>&lt;string name="ifttt_noSecretKey_title"&gt;Senza Chiave Segreta&lt;/string&gt;</t>
  </si>
  <si>
    <t>&lt;string name="ifttt_noSecretKey_title"&gt;Geen geheime sleutel&lt;/string&gt;</t>
  </si>
  <si>
    <t>&lt;string name="ifttt_noSecretKey_cont"&gt;Bitte geben Sie zuerst Ihren Geheimschlüssel ein.&lt;/string&gt;</t>
  </si>
  <si>
    <t>&lt;string name="ifttt_noSecretKey_cont"&gt;Introduzca primero su clave secreta.&lt;/string&gt;</t>
  </si>
  <si>
    <t>&lt;string name="ifttt_noSecretKey_cont"&gt;Inserire prima la chiave segreta.&lt;/string&gt;</t>
  </si>
  <si>
    <t>&lt;string name="ifttt_noSecretKey_cont"&gt;Voer eerst uw geheime sleutel in.&lt;/string&gt;</t>
  </si>
  <si>
    <t>&lt;string name="TooManyRequest_cont"&gt;Das Konto wird gerade am Server verwendet, bitte warten Sie 5 Minuten.&lt;/string&gt;</t>
  </si>
  <si>
    <t>&lt;string name="TooManyRequest_cont"&gt;La cuenta está en funcionamiento en el servidor. Espere 5 minutos.&lt;/string&gt;</t>
  </si>
  <si>
    <t>&lt;string name="TooManyRequest_cont"&gt;De account is in gebruik op de server, wacht 5 minuten.&lt;/string&gt;</t>
  </si>
  <si>
    <t>&lt;string name="GatewayFW_sent_cont"&gt;En cours de traitement&lt;/string&gt;</t>
  </si>
  <si>
    <t>&lt;string name="GatewayFW_sent_cont"&gt;Verarbeitung läuft&lt;/string&gt;</t>
  </si>
  <si>
    <t>&lt;string name="GatewayFW_sent_cont"&gt;Procesando&lt;/string&gt;</t>
  </si>
  <si>
    <t>&lt;string name="GatewayFW_sent_cont"&gt;Elaborazione in Corso&lt;/string&gt;</t>
  </si>
  <si>
    <t>&lt;string name="GatewayFW_sent_cont"&gt;In bewerking&lt;/string&gt;</t>
  </si>
  <si>
    <t>&lt;string name="GPS_FailGetLocate_title"&gt;Autorisation de localisation&lt;/string&gt;</t>
  </si>
  <si>
    <t>&lt;string name="GPS_FailGetLocate_title"&gt;Standortautorisierung&lt;/string&gt;</t>
  </si>
  <si>
    <t>&lt;string name="GPS_FailGetLocate_title"&gt;Autorización de ubicación&lt;/string&gt;</t>
  </si>
  <si>
    <t>&lt;string name="GPS_FailGetLocate_title"&gt;Autorizzazione Posizione&lt;/string&gt;</t>
  </si>
  <si>
    <t>&lt;string name="GPS_FailGetLocate_title"&gt;Autorisatie locatie&lt;/string&gt;</t>
  </si>
  <si>
    <t>&lt;string name="GPS_FailGetLocate_cont"&gt;Auto-Entriegelung (Auslösung durch Betreten des Bereichs) ist für einige Ihrer Schlösser aktiviert, aber die Standortdienste sind deaktiviert. Bitte aktivieren Sie die Dienste, andernfalls wird die automatische Entriegelung nicht ausgelöst&lt;/string&gt;</t>
  </si>
  <si>
    <t>&lt;string name="GPS_FailGetLocate_cont"&gt;El desbloqueo automático (activación al entrar en la región) está habilitado en algunas de sus cerraduras, pero los servicios de ubicación están deshabilitados. Habilítelos ya que, de lo contrario, el desbloqueo automático no se desencadenará.&lt;/string&gt;</t>
  </si>
  <si>
    <t>&lt;string name="GPS_FailGetLocate_cont"&gt;Automatisch ontgrendelen (activeren door regio in te voeren) is ingeschakeld op een aantal sloten maar de locatiedienst is uitgeschakeld. Schakel deze in, anders wordt automatisch ontgrendelen niet geactiveerd.&lt;/string&gt;</t>
  </si>
  <si>
    <t>&lt;string name="GatewayNM"&gt;Nom de la passerelle&lt;/string&gt;</t>
  </si>
  <si>
    <t>&lt;string name="GatewayNM"&gt;Gateway-Name&lt;/string&gt;</t>
  </si>
  <si>
    <t>&lt;string name="GatewayNM"&gt;Nombre de la puerta de enlace&lt;/string&gt;</t>
  </si>
  <si>
    <t>&lt;string name="GatewayNM"&gt;Nome Gateway&lt;/string&gt;</t>
  </si>
  <si>
    <t>&lt;string name="GatewayNM"&gt;Naam gateway &lt;/string&gt;</t>
  </si>
  <si>
    <t>&lt;string name="Gateway_MaxCount_title"&gt;Hinzufügen ist nicht zulässig&lt;/string&gt;</t>
  </si>
  <si>
    <t>&lt;string name="Gateway_MaxCount_title"&gt;La adición no está permitida&lt;/string&gt;</t>
  </si>
  <si>
    <t>&lt;string name="Gateway_MaxCount_title"&gt;Aggiunta non Consentita&lt;/string&gt;</t>
  </si>
  <si>
    <t>&lt;string name="Gateway_MaxCount_title"&gt;Toevoegen is niet toegestaan&lt;/string&gt;</t>
  </si>
  <si>
    <t>&lt;string name="LockNotScan_title"&gt;Serrure non trouvée&lt;/string&gt;</t>
  </si>
  <si>
    <t>&lt;string name="LockNotScan_title"&gt;Schloss nicht gefunden&lt;/string&gt;</t>
  </si>
  <si>
    <t>&lt;string name="LockNotScan_title"&gt;Cerradura no encontrada&lt;/string&gt;</t>
  </si>
  <si>
    <t>&lt;string name="LockNotScan_title"&gt;Serratura non Trovata&lt;/string&gt;</t>
  </si>
  <si>
    <t>&lt;string name="LockNotScan_title"&gt;Slot niet gevonden&lt;/string&gt;</t>
  </si>
  <si>
    <t>&lt;string name="UI_DeleteLock"&gt;Supprimer la serrure&lt;/string&gt;</t>
  </si>
  <si>
    <t>&lt;string name="UI_DeleteLock"&gt;Schloss löschen&lt;/string&gt;</t>
  </si>
  <si>
    <t>&lt;string name="UI_DeleteLock"&gt;Eliminar cerradura&lt;/string&gt;</t>
  </si>
  <si>
    <t>&lt;string name="UI_DeleteLock"&gt;Elimina Serratura&lt;/string&gt;</t>
  </si>
  <si>
    <t>&lt;string name="UI_DeleteLock"&gt;Slot verwijderen&lt;/string&gt;</t>
  </si>
  <si>
    <t>&lt;string name="ShareNetCode"&gt;Partager&lt;/string&gt;</t>
  </si>
  <si>
    <t>&lt;string name="ShareNetCode"&gt;Teilen&lt;/string&gt;</t>
  </si>
  <si>
    <t>&lt;string name="ShareNetCode"&gt;Compartir&lt;/string&gt;</t>
  </si>
  <si>
    <t>&lt;string name="ShareNetCode"&gt;Condividi&lt;/string&gt;</t>
  </si>
  <si>
    <t>&lt;string name="ShareNetCode"&gt;Share (Delen)&lt;/string&gt;</t>
  </si>
  <si>
    <t>&lt;string name="slide_act_lock"&gt;Actions&lt;/string&gt;</t>
  </si>
  <si>
    <t>&lt;string name="slide_act_lock"&gt;Aktionen&lt;/string&gt;</t>
  </si>
  <si>
    <t>&lt;string name="slide_act_lock"&gt;Acciones&lt;/string&gt;</t>
  </si>
  <si>
    <t>&lt;string name="slide_act_lock"&gt;Azioni&lt;/string&gt;</t>
  </si>
  <si>
    <t>&lt;string name="slide_act_lock"&gt;Acties&lt;/string&gt;</t>
  </si>
  <si>
    <t>&lt;string name="LockAct_DeleteAll"&gt;Supprimer tous les clients&lt;/string&gt;</t>
  </si>
  <si>
    <t>&lt;string name="LockAct_DeleteAll"&gt;Alle Clients löschen&lt;/string&gt;</t>
  </si>
  <si>
    <t>&lt;string name="LockAct_DeleteAll"&gt;Eliminar todos los clientes&lt;/string&gt;</t>
  </si>
  <si>
    <t>&lt;string name="LockAct_DeleteAll"&gt;Elimina Tutti i Client&lt;/string&gt;</t>
  </si>
  <si>
    <t>&lt;string name="LockAct_DeleteAll"&gt;Alle klanten verwijderen&lt;/string&gt;</t>
  </si>
  <si>
    <t>&lt;string name="param_group_administrator"&gt;Administrateur&lt;/string&gt;</t>
  </si>
  <si>
    <t>&lt;string name="param_group_administrator"&gt;Administrator&lt;/string&gt;</t>
  </si>
  <si>
    <t>&lt;string name="param_group_administrator"&gt;Administrador&lt;/string&gt;</t>
  </si>
  <si>
    <t>&lt;string name="param_group_administrator"&gt;Amministratore&lt;/string&gt;</t>
  </si>
  <si>
    <t>&lt;string name="param_group_administrator"&gt;Beheerder&lt;/string&gt;</t>
  </si>
  <si>
    <t>&lt;string name="NetCode_mode"&gt;Mode&lt;/string&gt;</t>
  </si>
  <si>
    <t>&lt;string name="NetCode_mode"&gt;Modus&lt;/string&gt;</t>
  </si>
  <si>
    <t>&lt;string name="NetCode_mode"&gt;Modo&lt;/string&gt;</t>
  </si>
  <si>
    <t>&lt;string name="NetCode_mode"&gt;Modalità&lt;/string&gt;</t>
  </si>
  <si>
    <t>&lt;string name="VariCode_mode"&gt;Mode&lt;/string&gt;</t>
  </si>
  <si>
    <t>&lt;string name="VariCode_mode"&gt;Modus&lt;/string&gt;</t>
  </si>
  <si>
    <t>&lt;string name="VariCode_mode"&gt;Modo&lt;/string&gt;</t>
  </si>
  <si>
    <t>&lt;string name="VariCode_mode"&gt;Modalità&lt;/string&gt;</t>
  </si>
  <si>
    <t>&lt;string name="auto_unlock_touch"&gt;Déclencher par contact avec la serrure&lt;/string&gt;</t>
  </si>
  <si>
    <t>&lt;string name="auto_unlock_touch"&gt;Auslösung durch Schlossberührung&lt;/string&gt;</t>
  </si>
  <si>
    <t>&lt;string name="auto_unlock_touch"&gt;Desencadenar tocando la cerradura&lt;/string&gt;</t>
  </si>
  <si>
    <t>&lt;string name="auto_unlock_touch"&gt;Attiva con Tocco della Serratura&lt;/string&gt;</t>
  </si>
  <si>
    <t>&lt;string name="auto_unlock_touch"&gt;Activeren door aanraken slot&lt;/string&gt;</t>
  </si>
  <si>
    <t>&lt;string name="auto_unlock_gps"&gt;Déclencher par entrée dans la zone&lt;/string&gt;</t>
  </si>
  <si>
    <t>&lt;string name="auto_unlock_gps"&gt;Auslösung durch Betreten des Bereichs&lt;/string&gt;</t>
  </si>
  <si>
    <t>&lt;string name="auto_unlock_gps"&gt;Desencadenar especificando la región&lt;/string&gt;</t>
  </si>
  <si>
    <t>&lt;string name="auto_unlock_gps"&gt;Activeren door invoeren regio&lt;/string&gt;</t>
  </si>
  <si>
    <t>&lt;string name="auto_unlock_constrain"&gt;Contrainte de portée&lt;/string&gt;</t>
  </si>
  <si>
    <t>&lt;string name="auto_unlock_constrain"&gt;Reichweitenbeschränkung&lt;/string&gt;</t>
  </si>
  <si>
    <t>&lt;string name="auto_unlock_constrain"&gt;Limitación de alcance&lt;/string&gt;</t>
  </si>
  <si>
    <t>&lt;string name="auto_unlock_constrain"&gt;Limite di Portata&lt;/string&gt;</t>
  </si>
  <si>
    <t>&lt;string name="auto_unlock_constrain"&gt;Bereikbeperking&lt;/string&gt;</t>
  </si>
  <si>
    <t>&lt;string name="gps_location"&gt;Schlossstandort konfigurieren&lt;/string&gt;</t>
  </si>
  <si>
    <t>&lt;string name="gps_location"&gt;Configurar ubicación de cerradura&lt;/string&gt;</t>
  </si>
  <si>
    <t>&lt;string name="gps_location"&gt;Imposta Posizione Blocco&lt;/string&gt;</t>
  </si>
  <si>
    <t>&lt;string name="gps_location"&gt;Slotlocatie instellen&lt;/string&gt;</t>
  </si>
  <si>
    <t>&lt;string name="EndHour"&gt;Heure de fin&lt;/string&gt;</t>
  </si>
  <si>
    <t>&lt;string name="EndHour"&gt;Endstunde&lt;/string&gt;</t>
  </si>
  <si>
    <t>&lt;string name="EndHour"&gt;Hora de finalización&lt;/string&gt;</t>
  </si>
  <si>
    <t>&lt;string name="EndHour"&gt;Ora di Fine&lt;/string&gt;</t>
  </si>
  <si>
    <t>&lt;string name="EndHour"&gt;Einduur&lt;/string&gt;</t>
  </si>
  <si>
    <t>&lt;string name="GPS_location_done"&gt;Terminé&lt;/string&gt;</t>
  </si>
  <si>
    <t>&lt;string name="GPS_location_done"&gt;Fertig&lt;/string&gt;</t>
  </si>
  <si>
    <t>&lt;string name="GPS_location_done"&gt;Listo&lt;/string&gt;</t>
  </si>
  <si>
    <t>&lt;string name="GPS_location_done"&gt;Fatto&lt;/string&gt;</t>
  </si>
  <si>
    <t>&lt;string name="GPS_location_done"&gt;Gereed&lt;/string&gt;</t>
  </si>
  <si>
    <t>&lt;string name="GPS_location_not"&gt;Pas encore&lt;/string&gt;</t>
  </si>
  <si>
    <t>&lt;string name="GPS_location_not"&gt;Noch nicht&lt;/string&gt;</t>
  </si>
  <si>
    <t>&lt;string name="GPS_location_not"&gt;Todavía no&lt;/string&gt;</t>
  </si>
  <si>
    <t>&lt;string name="GPS_location_not"&gt;Non ancora&lt;/string&gt;</t>
  </si>
  <si>
    <t>&lt;string name="GPS_location_not"&gt;Nog niet&lt;/string&gt;</t>
  </si>
  <si>
    <t>&lt;string name="phone_user"&gt;Utilisateur&lt;/string&gt;</t>
  </si>
  <si>
    <t>&lt;string name="phone_user"&gt;Benutzer&lt;/string&gt;</t>
  </si>
  <si>
    <t>&lt;string name="phone_user"&gt;Usuario&lt;/string&gt;</t>
  </si>
  <si>
    <t>&lt;string name="phone_user"&gt;Utente&lt;/string&gt;</t>
  </si>
  <si>
    <t>&lt;string name="phone_user"&gt;Gebruiker&lt;/string&gt;</t>
  </si>
  <si>
    <t>&lt;string name="active_period"&gt;Périodes actives&lt;/string&gt;</t>
  </si>
  <si>
    <t>&lt;string name="active_period"&gt;Aktivzeiten&lt;/string&gt;</t>
  </si>
  <si>
    <t>&lt;string name="active_period"&gt;Períodos activos&lt;/string&gt;</t>
  </si>
  <si>
    <t>&lt;string name="active_period"&gt;Periodi di Attività&lt;/string&gt;</t>
  </si>
  <si>
    <t>&lt;string name="active_period"&gt;Actieve perioden&lt;/string&gt;</t>
  </si>
  <si>
    <t>&lt;string name="enter_msg"&gt;Saisissez des messages...&lt;/string&gt;</t>
  </si>
  <si>
    <t>&lt;string name="enter_msg"&gt;Geben Sie einige Mitteilungen ein ...&lt;/string&gt;</t>
  </si>
  <si>
    <t>&lt;string name="enter_msg"&gt;Especifique algún mensaje...&lt;/string&gt;</t>
  </si>
  <si>
    <t>&lt;string name="enter_msg"&gt;Inserire dei messaggi...&lt;/string&gt;</t>
  </si>
  <si>
    <t>&lt;string name="enter_msg"&gt;Voer wat berichten in...&lt;/string&gt;</t>
  </si>
  <si>
    <t>&lt;string name="edit_user_nm"&gt;Benutzernamen bearbeiten&lt;/string&gt;</t>
  </si>
  <si>
    <t>&lt;string name="edit_user_nm"&gt;Editar nombre de usuario&lt;/string&gt;</t>
  </si>
  <si>
    <t>&lt;string name="edit_user_nm"&gt;Modifica Nome Utente&lt;/string&gt;</t>
  </si>
  <si>
    <t>&lt;string name="edit_user_nm"&gt;Gebruikersnaam bewerken&lt;/string&gt;</t>
  </si>
  <si>
    <t>&lt;string name="day_lockout"&gt;Verrouillage en journée&lt;/string&gt;</t>
  </si>
  <si>
    <t>&lt;string name="day_lockout"&gt;Tagessperre&lt;/string&gt;</t>
  </si>
  <si>
    <t>&lt;string name="day_lockout"&gt;Cerrar todo el día&lt;/string&gt;</t>
  </si>
  <si>
    <t>&lt;string name="day_lockout"&gt;Blocca Tutto il Giorno&lt;/string&gt;</t>
  </si>
  <si>
    <t>&lt;string name="day_lockout"&gt;Dag buitensluiten&lt;/string&gt;</t>
  </si>
  <si>
    <t>&lt;string name="Warning"&gt;Avertissement&lt;/string&gt;</t>
  </si>
  <si>
    <t>&lt;string name="Warning"&gt;Warnung&lt;/string&gt;</t>
  </si>
  <si>
    <t>&lt;string name="Warning"&gt;Advertencia&lt;/string&gt;</t>
  </si>
  <si>
    <t>&lt;string name="Warning"&gt;Attenzione&lt;/string&gt;</t>
  </si>
  <si>
    <t>&lt;string name="Warning"&gt;Waarschuwing&lt;/string&gt;</t>
  </si>
  <si>
    <t>&lt;string name="First_UpArrow"&gt;Cliquez dessus pour déverrouiller ou verrouiller la porte&lt;/string&gt;</t>
  </si>
  <si>
    <t>&lt;string name="First_UpArrow"&gt;Klicken Sie darauf, um die Tür zu entriegeln oder zu verriegeln&lt;/string&gt;</t>
  </si>
  <si>
    <t>&lt;string name="First_UpArrow"&gt;Haga clic en ella para desbloquear o bloquear la puerta.&lt;/string&gt;</t>
  </si>
  <si>
    <t>&lt;string name="First_UpArrow"&gt;Fare clic per sbloccare o bloccare la porta&lt;/string&gt;</t>
  </si>
  <si>
    <t>&lt;string name="First_UpArrow"&gt;Klik hierop om de deur te ontgrendelen of vergrendelen&lt;/string&gt;</t>
  </si>
  <si>
    <t>&lt;string name="First_LeftArrow"&gt;Wischen Sie nach links, um mehr Optionen zu erhalten&lt;/string&gt;</t>
  </si>
  <si>
    <t>&lt;string name="First_LeftArrow"&gt;Pásela hacia la izquierda para obtener más opciones.&lt;/string&gt;</t>
  </si>
  <si>
    <t>&lt;string name="First_LeftArrow"&gt;Scorrere a sinistra per vedere altre opzioni&lt;/string&gt;</t>
  </si>
  <si>
    <t>&lt;string name="First_LeftArrow"&gt;Veeg naar links om meer opties weer te geven&lt;/string&gt;</t>
  </si>
  <si>
    <t>&lt;string name="UnderDownload"&gt;En cours de téléchargement...&lt;/string&gt;</t>
  </si>
  <si>
    <t>&lt;string name="UnderDownload"&gt;Download läuft ...&lt;/string&gt;</t>
  </si>
  <si>
    <t>&lt;string name="UnderDownload"&gt;Descargando...&lt;/string&gt;</t>
  </si>
  <si>
    <t>&lt;string name="UnderDownload"&gt;In download...&lt;/string&gt;</t>
  </si>
  <si>
    <t>&lt;string name="UnderDownload"&gt;Bezig met downloaden....&lt;/string&gt;</t>
  </si>
  <si>
    <t>&lt;string name="advertise_status"&gt;Das Gateway wurde gefunden, aber beim Koppeln ist ein Fehler aufgetreten, bitte versuchen Sie es später erneut&lt;/string&gt;</t>
  </si>
  <si>
    <t>&lt;string name="advertise_status"&gt;La puerta de enlace se encontró pero hay un error en el proceso de asociación. Inténtelo de nuevo más tarde.&lt;/string&gt;</t>
  </si>
  <si>
    <t>&lt;string name="advertise_status"&gt;De gateway is gevonden maar er is een fout opgetreden bij het koppelen, probeer het later opnieuw&lt;/string&gt;</t>
  </si>
  <si>
    <t>&lt;string name="del_all_event"&gt;Tout effacer&lt;/string&gt;</t>
  </si>
  <si>
    <t>&lt;string name="del_all_event"&gt;Alles entfernen&lt;/string&gt;</t>
  </si>
  <si>
    <t>&lt;string name="del_all_event"&gt;Borrar todo&lt;/string&gt;</t>
  </si>
  <si>
    <t>&lt;string name="del_all_event"&gt;Cancella Tutto&lt;/string&gt;</t>
  </si>
  <si>
    <t>&lt;string name="del_all_event"&gt;Alles wissen&lt;/string&gt;</t>
  </si>
  <si>
    <t>&lt;string name="delete_all_content"&gt;Êtes-vous sûr de vouloir effacer toutes les notifications ?&lt;/string&gt;</t>
  </si>
  <si>
    <t>&lt;string name="delete_all_content"&gt;Möchten Sie wirklich alle Benachrichtigungen entfernen?&lt;/string&gt;</t>
  </si>
  <si>
    <t>&lt;string name="delete_all_content"&gt;¿Está seguro de que desea borrar todas las notificaciones?&lt;/string&gt;</t>
  </si>
  <si>
    <t>&lt;string name="delete_all_content"&gt;Cancellare tutte le notifiche?&lt;/string&gt;</t>
  </si>
  <si>
    <t>&lt;string name="delete_all_content"&gt;Weet u zeker dat u alle meldingen wilt wissen?&lt;/string&gt;</t>
  </si>
  <si>
    <t>&lt;string name="Model_Version"&gt;Version du modèle&lt;/string&gt;</t>
  </si>
  <si>
    <t>&lt;string name="Model_Version"&gt;Modellversion&lt;/string&gt;</t>
  </si>
  <si>
    <t>&lt;string name="Model_Version"&gt;Versión de modelo&lt;/string&gt;</t>
  </si>
  <si>
    <t>&lt;string name="Model_Version"&gt;Versione Modello&lt;/string&gt;</t>
  </si>
  <si>
    <t>&lt;string name="Model_Version"&gt;Modelversie&lt;/string&gt;</t>
  </si>
  <si>
    <t>&lt;string name="netcode_generate"&gt;Générer&lt;/string&gt;</t>
  </si>
  <si>
    <t>&lt;string name="netcode_generate"&gt;Generieren&lt;/string&gt;</t>
  </si>
  <si>
    <t>&lt;string name="netcode_generate"&gt;Generar&lt;/string&gt;</t>
  </si>
  <si>
    <t>&lt;string name="netcode_generate"&gt;Genera&lt;/string&gt;</t>
  </si>
  <si>
    <t>&lt;string name="netcode_generate"&gt;Genereren&lt;/string&gt;</t>
  </si>
  <si>
    <t>&lt;string name="EditLockNM"&gt;Modifier le nom de la serrure&lt;/string&gt;</t>
  </si>
  <si>
    <t>&lt;string name="EditLockNM"&gt;Schlossnamen bearbeiten&lt;/string&gt;</t>
  </si>
  <si>
    <t>&lt;string name="EditLockNM"&gt;Editar nombre de cerradura&lt;/string&gt;</t>
  </si>
  <si>
    <t>&lt;string name="EditLockNM"&gt;Modifica Nome Serratura&lt;/string&gt;</t>
  </si>
  <si>
    <t>&lt;string name="EditLockNM"&gt;Naam slot bewerken&lt;/string&gt;</t>
  </si>
  <si>
    <t>&lt;string name="Wifi_Issue_cont"&gt;WLAN ist nicht stabil, bitte überprüfen sie den WLAN-Status&lt;/string&gt;</t>
  </si>
  <si>
    <t>&lt;string name="Wifi_Issue_cont"&gt;La conexión Wi-Fi no es estable. Compruebe de nuevo el estado de la conexión Wi-Fi.&lt;/string&gt;</t>
  </si>
  <si>
    <t>&lt;string name="Wifi_Issue_cont"&gt;Wi-Fi non stabile, controllare di nuovo lo stato del Wi-Fi&lt;/string&gt;</t>
  </si>
  <si>
    <t>&lt;string name="Wifi_Issue_cont"&gt;Wi-Fi is niet stabiel, controleer de status van Wi-Fi opnieuw&lt;/string&gt;</t>
  </si>
  <si>
    <t>&lt;string name="rssi_shorter"&gt;Plus court&lt;/string&gt;</t>
  </si>
  <si>
    <t>&lt;string name="rssi_shorter"&gt;Kürzer&lt;/string&gt;</t>
  </si>
  <si>
    <t>&lt;string name="rssi_shorter"&gt;Más corta&lt;/string&gt;</t>
  </si>
  <si>
    <t>&lt;string name="rssi_shorter"&gt;Più Vicino&lt;/string&gt;</t>
  </si>
  <si>
    <t>&lt;string name="rssi_shorter"&gt;Korter&lt;/string&gt;</t>
  </si>
  <si>
    <t>&lt;string name="rssi_longer"&gt;Plus long&lt;/string&gt;</t>
  </si>
  <si>
    <t>&lt;string name="rssi_longer"&gt;Länger&lt;/string&gt;</t>
  </si>
  <si>
    <t>&lt;string name="rssi_longer"&gt;Más larga&lt;/string&gt;</t>
  </si>
  <si>
    <t>&lt;string name="rssi_longer"&gt;Più Lontano&lt;/string&gt;</t>
  </si>
  <si>
    <t>&lt;string name="rssi_longer"&gt;Langer&lt;/string&gt;</t>
  </si>
  <si>
    <t>&lt;string name="lock_locate"&gt;Emplacement de la serrure&lt;/string&gt;</t>
  </si>
  <si>
    <t>&lt;string name="lock_locate"&gt;Schlossstandort&lt;/string&gt;</t>
  </si>
  <si>
    <t>&lt;string name="lock_locate"&gt;Ubicación de la cerradura&lt;/string&gt;</t>
  </si>
  <si>
    <t>&lt;string name="lock_locate"&gt;Posizione Serratura&lt;/string&gt;</t>
  </si>
  <si>
    <t>&lt;string name="lock_locate"&gt;Slotlocatie&lt;/string&gt;</t>
  </si>
  <si>
    <t>&lt;string name="Tran_log_LOCK_DOOR_JAM"&gt;Porte bloquée&lt;/string&gt;</t>
  </si>
  <si>
    <t>&lt;string name="Tran_log_LOCK_DOOR_JAM"&gt;Tür verklemmt&lt;/string&gt;</t>
  </si>
  <si>
    <t>&lt;string name="Tran_log_LOCK_DOOR_JAM"&gt;Puerta atascada&lt;/string&gt;</t>
  </si>
  <si>
    <t>&lt;string name="Tran_log_LOCK_DOOR_JAM"&gt;Porta Inceppata&lt;/string&gt;</t>
  </si>
  <si>
    <t>&lt;string name="Tran_log_LOCK_DOOR_JAM"&gt;Deur klem&lt;/string&gt;</t>
  </si>
  <si>
    <t>&lt;string name="Tran_log_TIMED_AUTO_LOCK"&gt;Reverrouillage automatique&lt;/string&gt;</t>
  </si>
  <si>
    <t>&lt;string name="Tran_log_TIMED_AUTO_LOCK"&gt;Auto-Neuverriegelung erfolgt&lt;/string&gt;</t>
  </si>
  <si>
    <t>&lt;string name="Tran_log_TIMED_AUTO_LOCK"&gt;Volver a cerrar automáticamente&lt;/string&gt;</t>
  </si>
  <si>
    <t>&lt;string name="Tran_log_TIMED_AUTO_LOCK"&gt;Ribloccaggio Automatico in Corso&lt;/string&gt;</t>
  </si>
  <si>
    <t>&lt;string name="Tran_log_TIMED_AUTO_LOCK"&gt;Automatische hervergrendeling&lt;/string&gt;</t>
  </si>
  <si>
    <t>&lt;string name="Tran_log_UNLOCK_DOOR_LOW_BAT_SKIP_MOTOR"&gt;Échec du déverrouillage (Piles faibles)&lt;/string&gt;</t>
  </si>
  <si>
    <t>&lt;string name="Tran_log_UNLOCK_DOOR_LOW_BAT_SKIP_MOTOR"&gt;Entriegeln fehlgeschlagen (schwache Batterie)&lt;/string&gt;</t>
  </si>
  <si>
    <t>&lt;string name="Tran_log_UNLOCK_DOOR_LOW_BAT_SKIP_MOTOR"&gt;Error de desbloqueo (batería baja)&lt;/string&gt;</t>
  </si>
  <si>
    <t>&lt;string name="Tran_log_UNLOCK_DOOR_LOW_BAT_SKIP_MOTOR"&gt;Sblocco non Riuscito (Batteria Esaurita)&lt;/string&gt;</t>
  </si>
  <si>
    <t>&lt;string name="Tran_log_UNLOCK_DOOR_LOW_BAT_SKIP_MOTOR"&gt;Ontgrendelen mislukt (batterij bijna leeg)&lt;/string&gt;</t>
  </si>
  <si>
    <t>&lt;string name="Tran_log_LOCK_DOOR_LOW_BAT_SKIP_MOTOR"&gt;Échec du verrouillage (Piles faibles)&lt;/string&gt;</t>
  </si>
  <si>
    <t>&lt;string name="Tran_log_LOCK_DOOR_LOW_BAT_SKIP_MOTOR"&gt;Verriegeln fehlgeschlagen (schwache Batterie)&lt;/string&gt;</t>
  </si>
  <si>
    <t>&lt;string name="Tran_log_LOCK_DOOR_LOW_BAT_SKIP_MOTOR"&gt;Error de bloqueo (batería baja)&lt;/string&gt;</t>
  </si>
  <si>
    <t>&lt;string name="Tran_log_LOCK_DOOR_LOW_BAT_SKIP_MOTOR"&gt;Blocco non Riuscito (Batteria Esaurita)&lt;/string&gt;</t>
  </si>
  <si>
    <t>&lt;string name="Tran_log_LOCK_DOOR_LOW_BAT_SKIP_MOTOR"&gt;Vergrendelen mislukt (batterij bijna leeg)&lt;/string&gt;</t>
  </si>
  <si>
    <t>&lt;string name="Tran_log_AUTH_LOGIN_NUMBER_EXPIRED"&gt;Accès refusé&lt;/string&gt;</t>
  </si>
  <si>
    <t>&lt;string name="Tran_log_AUTH_LOGIN_NUMBER_EXPIRED"&gt;Zugang verweigert&lt;/string&gt;</t>
  </si>
  <si>
    <t>&lt;string name="Tran_log_AUTH_LOGIN_NUMBER_EXPIRED"&gt;Acceso denegado&lt;/string&gt;</t>
  </si>
  <si>
    <t>&lt;string name="Tran_log_AUTH_LOGIN_NUMBER_EXPIRED"&gt;Accesso Negato&lt;/string&gt;</t>
  </si>
  <si>
    <t>&lt;string name="Tran_log_AUTH_LOGIN_NUMBER_EXPIRED"&gt;Toegang geweigerd&lt;/string&gt;</t>
  </si>
  <si>
    <t>&lt;string name="Tran_log_UNLOCK_DOOR_JAM"&gt;Porte bloquée&lt;/string&gt;</t>
  </si>
  <si>
    <t>&lt;string name="Tran_log_UNLOCK_DOOR_JAM"&gt;Tür verklemmt&lt;/string&gt;</t>
  </si>
  <si>
    <t>&lt;string name="Tran_log_UNLOCK_DOOR_JAM"&gt;Puerta atascada&lt;/string&gt;</t>
  </si>
  <si>
    <t>&lt;string name="Tran_log_UNLOCK_DOOR_JAM"&gt;Porta Inceppata&lt;/string&gt;</t>
  </si>
  <si>
    <t>&lt;string name="Tran_log_UNLOCK_DOOR_JAM"&gt;Deur klem&lt;/string&gt;</t>
  </si>
  <si>
    <t>&lt;string name="Tran_log_REMOTE_LOCK_DOOR"&gt;Verrouillage à distance&lt;/string&gt;</t>
  </si>
  <si>
    <t>&lt;string name="Tran_log_REMOTE_LOCK_DOOR"&gt;Remote-Verriegelung&lt;/string&gt;</t>
  </si>
  <si>
    <t>&lt;string name="Tran_log_REMOTE_LOCK_DOOR"&gt;Bloqueo remoto&lt;/string&gt;</t>
  </si>
  <si>
    <t>&lt;string name="Tran_log_REMOTE_LOCK_DOOR"&gt;Blocco Remoto&lt;/string&gt;</t>
  </si>
  <si>
    <t>&lt;string name="Tran_log_REMOTE_LOCK_DOOR"&gt;Vergrendelen op afstand&lt;/string&gt;</t>
  </si>
  <si>
    <t>&lt;string name="Param_auto_relock"&gt;Reverrouiller automatiquement&lt;/string&gt;</t>
  </si>
  <si>
    <t>&lt;string name="Param_auto_relock"&gt;Auto-Neuverriegelung&lt;/string&gt;</t>
  </si>
  <si>
    <t>&lt;string name="Param_auto_relock"&gt;Volver a cerrar automáticamente&lt;/string&gt;</t>
  </si>
  <si>
    <t>&lt;string name="Param_auto_relock"&gt;Ribloccaggio Automatico&lt;/string&gt;</t>
  </si>
  <si>
    <t>&lt;string name="Param_auto_relock"&gt;Automatisch opnieuw vergrendelen&lt;/string&gt;</t>
  </si>
  <si>
    <t>&lt;string name="Param_auto_relock_delay"&gt;Délai de reverrouillage automatique&lt;/string&gt;</t>
  </si>
  <si>
    <t>&lt;string name="Param_auto_relock_delay"&gt;Verzögerung für Auto-Neuverriegelung&lt;/string&gt;</t>
  </si>
  <si>
    <t>&lt;string name="Param_auto_relock_delay"&gt;Retardo para volver a cerrar automáticamente&lt;/string&gt;</t>
  </si>
  <si>
    <t>&lt;string name="Param_auto_relock_delay"&gt;Ritardo Ribloccaggio Automatico&lt;/string&gt;</t>
  </si>
  <si>
    <t>&lt;string name="Param_auto_relock_delay"&gt;Vertraging automatisch opnieuw vergrendelen&lt;/string&gt;</t>
  </si>
  <si>
    <t>&lt;string name="Second"&gt;sec&lt;/string&gt;</t>
  </si>
  <si>
    <t>&lt;string name="Second"&gt;Sek.&lt;/string&gt;</t>
  </si>
  <si>
    <t>&lt;string name="Second"&gt;s&lt;/string&gt;</t>
  </si>
  <si>
    <t>&lt;string name="Tran_log_one_tap_lock"&gt;Verrouillage avec un appui&lt;/string&gt;</t>
  </si>
  <si>
    <t>&lt;string name="Tran_log_one_tap_lock"&gt;Verriegelung durch Tippen&lt;/string&gt;</t>
  </si>
  <si>
    <t>&lt;string name="Tran_log_one_tap_lock"&gt;Bloqueo mediante toque&lt;/string&gt;</t>
  </si>
  <si>
    <t>&lt;string name="Tran_log_one_tap_lock"&gt;Blocca con Tocco&lt;/string&gt;</t>
  </si>
  <si>
    <t>&lt;string name="Tran_log_one_tap_lock"&gt;Vergrendelen met één tik&lt;/string&gt;</t>
  </si>
  <si>
    <t>&lt;string name="rssi_Test"&gt;Portée de test&lt;/string&gt;</t>
  </si>
  <si>
    <t>&lt;string name="rssi_Test"&gt;Reichweite testen&lt;/string&gt;</t>
  </si>
  <si>
    <t>&lt;string name="rssi_Test"&gt;Probar alcance&lt;/string&gt;</t>
  </si>
  <si>
    <t>&lt;string name="rssi_Test"&gt;Test di Portata&lt;/string&gt;</t>
  </si>
  <si>
    <t>&lt;string name="rssi_Test"&gt;Testbereik&lt;/string&gt;</t>
  </si>
  <si>
    <t>&lt;string name="rssi_outofRange_title"&gt;Hors de portée&lt;/string&gt;</t>
  </si>
  <si>
    <t>&lt;string name="rssi_outofRange_title"&gt;Außer Reichweite&lt;/string&gt;</t>
  </si>
  <si>
    <t>&lt;string name="rssi_outofRange_title"&gt;Fuera del alcance&lt;/string&gt;</t>
  </si>
  <si>
    <t>&lt;string name="rssi_outofRange_title"&gt;Fuori Portata&lt;/string&gt;</t>
  </si>
  <si>
    <t>&lt;string name="rssi_outofRange_title"&gt;Buiten bereik&lt;/string&gt;</t>
  </si>
  <si>
    <t>&lt;string name="rssi_outofRange_cont"&gt;Le téléphone est hors de portée&lt;/string&gt;</t>
  </si>
  <si>
    <t>&lt;string name="rssi_outofRange_cont"&gt;Das Telefon befindet sich außerhalb der Reichweite&lt;/string&gt;</t>
  </si>
  <si>
    <t>&lt;string name="rssi_outofRange_cont"&gt;El teléfono está fuera del alcance&lt;/string&gt;</t>
  </si>
  <si>
    <t>&lt;string name="rssi_outofRange_cont"&gt;Telefono fuori portata&lt;/string&gt;</t>
  </si>
  <si>
    <t>&lt;string name="rssi_outofRange_cont"&gt;De telefoon is buiten bereik&lt;/string&gt;</t>
  </si>
  <si>
    <t>&lt;string name="rssi_match_title"&gt;À portée&lt;/string&gt;</t>
  </si>
  <si>
    <t>&lt;string name="rssi_match_title"&gt;In Reichweite&lt;/string&gt;</t>
  </si>
  <si>
    <t>&lt;string name="rssi_match_title"&gt;Dentro del alcance&lt;/string&gt;</t>
  </si>
  <si>
    <t>&lt;string name="rssi_match_title"&gt;Entro la Portata&lt;/string&gt;</t>
  </si>
  <si>
    <t>&lt;string name="rssi_match_title"&gt;Binnen bereik&lt;/string&gt;</t>
  </si>
  <si>
    <t>&lt;string name="rssi_match_cont"&gt;Le téléphone est à portée&lt;/string&gt;</t>
  </si>
  <si>
    <t>&lt;string name="rssi_match_cont"&gt;Das Telefon befindet sich in Reichweite&lt;/string&gt;</t>
  </si>
  <si>
    <t>&lt;string name="rssi_match_cont"&gt;El teléfono está dentro del alcance&lt;/string&gt;</t>
  </si>
  <si>
    <t>&lt;string name="rssi_match_cont"&gt;Telefono entro portata&lt;/string&gt;</t>
  </si>
  <si>
    <t>&lt;string name="rssi_match_cont"&gt;De telefoon is binnen bereik&lt;/string&gt;</t>
  </si>
  <si>
    <t>&lt;string name="rssi_suggest"&gt;Il est conseillé de définir une contrainte de portée suffisamment étendue pour effectuer le déverrouillage automatique mais assez courte pour empêcher un déverrouillage involontaire. Essayez des réglages différents et testez-les à différents endroits autour de la serrure.&lt;/string&gt;</t>
  </si>
  <si>
    <t>&lt;string name="rssi_suggest"&gt;Es wird eine Reichweitenbeschränkung empfohlen, die groß genug für Auto-Entriegelung ist, aber klein genug, um ein unabsichtliches Entriegeln zu verhindern. Probieren Sie verschiedene Einstellungen aus und testen Sie diese an verschiedenen Orten um das Schloss herum.&lt;/string&gt;</t>
  </si>
  <si>
    <t>&lt;string name="rssi_suggest"&gt;Es recomendable establecer una restricción de alcance de manera que este sea lo suficientemente largo como para realizar el desbloqueo automático pero lo suficientemente corto como para evitar un desbloqueo no intencionado. Pruebe con unos ajustes diferentes y hágalo en ubicaciones diferentes alrededor de la cerradura.&lt;/string&gt;</t>
  </si>
  <si>
    <t>&lt;string name="rssi_suggest"&gt;Impostare un limite di intervallo abbastanza lungo da eseguire lo sblocco automatico ma abbastanza breve da evitare sblocchi non desiderati. Tentare impostazioni diverse e testarle su posizioni diverse attorno alla serratura.&lt;/string&gt;</t>
  </si>
  <si>
    <t>&lt;string name="rssi_suggest"&gt;Voorstel om een bereikbeperking in te stellen die lang genoeg is voor automatisch ontgrendelen maar kort genoeg om onbedoeld ontgrendelen te voorkomen. Probeer een paar verschillende instellingen en test ze op verschillende locaties rond het slot.&lt;/string&gt;</t>
  </si>
  <si>
    <t>&lt;string name="ifttt_others_unlock"&gt;Déverrouillage autres&lt;/string&gt;</t>
  </si>
  <si>
    <t>&lt;string name="ifttt_others_unlock"&gt;Sonstige Entriegelung&lt;/string&gt;</t>
  </si>
  <si>
    <t>&lt;string name="ifttt_others_unlock"&gt;Otros desbloqueos&lt;/string&gt;</t>
  </si>
  <si>
    <t>&lt;string name="ifttt_others_unlock"&gt;Altro Sblocco&lt;/string&gt;</t>
  </si>
  <si>
    <t>&lt;string name="ifttt_others_unlock"&gt;Anderen ontgrendelen&lt;/string&gt;</t>
  </si>
  <si>
    <t>&lt;string name="UI_JoinTime_time"&gt;Zeitpunkt des Beitritts&lt;/string&gt;</t>
  </si>
  <si>
    <t>&lt;string name="UI_JoinTime_time"&gt;Tiempo de unión&lt;/string&gt;</t>
  </si>
  <si>
    <t>&lt;string name="UI_JoinTime_time"&gt;Ora di Accesso&lt;/string&gt;</t>
  </si>
  <si>
    <t>&lt;string name="UI_JoinTime_time"&gt;Deelnametijd&lt;/string&gt;</t>
  </si>
  <si>
    <t>&lt;string name="UI_Suspended"&gt;Suspendu&lt;/string&gt;</t>
  </si>
  <si>
    <t>&lt;string name="UI_Suspended"&gt;Ausgesetzt&lt;/string&gt;</t>
  </si>
  <si>
    <t>&lt;string name="UI_Suspended"&gt;Suspendido&lt;/string&gt;</t>
  </si>
  <si>
    <t>&lt;string name="UI_Suspended"&gt;Sospeso&lt;/string&gt;</t>
  </si>
  <si>
    <t>&lt;string name="UI_Suspended"&gt;Onderbroken&lt;/string&gt;</t>
  </si>
  <si>
    <t>&lt;string name="UI_Suspending"&gt;Suspension&lt;/string&gt;</t>
  </si>
  <si>
    <t>&lt;string name="UI_Suspending"&gt;Aussetzen erfolgt&lt;/string&gt;</t>
  </si>
  <si>
    <t>&lt;string name="UI_Suspending"&gt;Suspensión&lt;/string&gt;</t>
  </si>
  <si>
    <t>&lt;string name="UI_Suspending"&gt;Sospensione in Corso&lt;/string&gt;</t>
  </si>
  <si>
    <t>&lt;string name="UI_Suspending"&gt;Opschorten&lt;/string&gt;</t>
  </si>
  <si>
    <t>&lt;string name="GPS_notYett_title"&gt;Emplacement non défini&lt;/string&gt;</t>
  </si>
  <si>
    <t>&lt;string name="GPS_notYett_title"&gt;Standort nicht festgelegt&lt;/string&gt;</t>
  </si>
  <si>
    <t>&lt;string name="GPS_notYett_title"&gt;Ubicación no establecida&lt;/string&gt;</t>
  </si>
  <si>
    <t>&lt;string name="GPS_notYett_title"&gt;Posizione non Impostata&lt;/string&gt;</t>
  </si>
  <si>
    <t>&lt;string name="GPS_notYett_title"&gt;Locatie niet ingesteld&lt;/string&gt;</t>
  </si>
  <si>
    <t>&lt;string name="UI_ClientType_sub"&gt;Choisissez un type de client&lt;/string&gt;</t>
  </si>
  <si>
    <t>&lt;string name="UI_ClientType_sub"&gt;Wählen Sie einen Client-Typ&lt;/string&gt;</t>
  </si>
  <si>
    <t>&lt;string name="UI_ClientType_sub"&gt;Elegir un tipo de cliente&lt;/string&gt;</t>
  </si>
  <si>
    <t>&lt;string name="UI_ClientType_sub"&gt;Scegliere un tipo di client&lt;/string&gt;</t>
  </si>
  <si>
    <t>&lt;string name="UI_ClientType_sub"&gt;Kies een type klant&lt;/string&gt;</t>
  </si>
  <si>
    <t>&lt;string name="note_action_apply_after_touch_lock_title"&gt;Supprimer un client&lt;/string&gt;</t>
  </si>
  <si>
    <t>&lt;string name="note_action_apply_after_touch_lock_title"&gt;Client löschen&lt;/string&gt;</t>
  </si>
  <si>
    <t>&lt;string name="note_action_apply_after_touch_lock_title"&gt;Eliminar cliente&lt;/string&gt;</t>
  </si>
  <si>
    <t>&lt;string name="note_action_apply_after_touch_lock_title"&gt;Elimina Client&lt;/string&gt;</t>
  </si>
  <si>
    <t>&lt;string name="note_action_apply_after_touch_lock_title"&gt;Klant verwijderen&lt;/string&gt;</t>
  </si>
  <si>
    <t>&lt;string name="code_add"&gt;Ajouter&lt;/string&gt;</t>
  </si>
  <si>
    <t>&lt;string name="code_add"&gt;Hinzufügen&lt;/string&gt;</t>
  </si>
  <si>
    <t>&lt;string name="code_add"&gt;Agregar&lt;/string&gt;</t>
  </si>
  <si>
    <t>&lt;string name="code_add"&gt;Aggiungi&lt;/string&gt;</t>
  </si>
  <si>
    <t>&lt;string name="code_add"&gt;Toevoegen&lt;/string&gt;</t>
  </si>
  <si>
    <t>&lt;string name="Tran_log_Update_Door"&gt;Mis à jour&lt;/string&gt;</t>
  </si>
  <si>
    <t>&lt;string name="Tran_log_Update_Door"&gt;Aktualisiert&lt;/string&gt;</t>
  </si>
  <si>
    <t>&lt;string name="Tran_log_Update_Door"&gt;Actualizado&lt;/string&gt;</t>
  </si>
  <si>
    <t>&lt;string name="Tran_log_Update_Door"&gt;Aggiornato&lt;/string&gt;</t>
  </si>
  <si>
    <t>&lt;string name="Tran_log_Update_Door"&gt;Bijgewerkt&lt;/string&gt;</t>
  </si>
  <si>
    <t>&lt;string name="Tran_log_ONE_BUTTON_LOCKING"&gt;Verrouillage avec une touche&lt;/string&gt;</t>
  </si>
  <si>
    <t>&lt;string name="Tran_log_ONE_BUTTON_LOCKING"&gt;Verriegelung durch Tastendruck&lt;/string&gt;</t>
  </si>
  <si>
    <t>&lt;string name="Tran_log_ONE_BUTTON_LOCKING"&gt;Bloqueo mediante botón&lt;/string&gt;</t>
  </si>
  <si>
    <t>&lt;string name="Tran_log_ONE_BUTTON_LOCKING"&gt;Blocca con Tasto&lt;/string&gt;</t>
  </si>
  <si>
    <t>&lt;string name="Tran_log_ONE_BUTTON_LOCKING"&gt;Vergrendelen met één knop&lt;/string&gt;</t>
  </si>
  <si>
    <t>&lt;string name="Tran_log_PASSWORD_GUESTCODE_DISABLE_PREFIX"&gt;GC-Präfix/Benutzer löschen&lt;/string&gt;</t>
  </si>
  <si>
    <t>&lt;string name="Tran_log_PASSWORD_GUESTCODE_DISABLE_PREFIX"&gt;Eliminar usuario o prefijo GC&lt;/string&gt;</t>
  </si>
  <si>
    <t>&lt;string name="Tran_log_PASSWORD_GUESTCODE_DISABLE_PREFIX"&gt;Elimina Prefisso/Utente GC&lt;/string&gt;</t>
  </si>
  <si>
    <t>&lt;string name="Tran_log_PASSWORD_GUESTCODE_DISABLE_PREFIX"&gt;GC Prefix/gebruiker verwijderen&lt;/string&gt;</t>
  </si>
  <si>
    <t>&lt;string name="Tran_log_PASSWORD_DELETE_SUB_MASTER_CODE"&gt;Supprimer le sous-maître&lt;/string&gt;</t>
  </si>
  <si>
    <t>&lt;string name="Tran_log_PASSWORD_DELETE_SUB_MASTER_CODE"&gt;Sub-Master löschen&lt;/string&gt;</t>
  </si>
  <si>
    <t>&lt;string name="Tran_log_PASSWORD_DELETE_SUB_MASTER_CODE"&gt;Eliminar código maestro secundario&lt;/string&gt;</t>
  </si>
  <si>
    <t>&lt;string name="Tran_log_PASSWORD_DELETE_SUB_MASTER_CODE"&gt;Elimina Secondario&lt;/string&gt;</t>
  </si>
  <si>
    <t>&lt;string name="Tran_log_PASSWORD_DELETE_SUB_MASTER_CODE"&gt;Subhoofdcode verwijderen&lt;/string&gt;</t>
  </si>
  <si>
    <t>&lt;string name="UI_delete_guest_cont"&gt;Êtes-vous sûr ?&lt;/string&gt;</t>
  </si>
  <si>
    <t>&lt;string name="UI_delete_guest_cont"&gt;Sind Sie sicher?&lt;/string&gt;</t>
  </si>
  <si>
    <t>&lt;string name="UI_delete_guest_cont"&gt;¿Está seguro?&lt;/string&gt;</t>
  </si>
  <si>
    <t>&lt;string name="UI_delete_guest_cont"&gt;Continuare?&lt;/string&gt;</t>
  </si>
  <si>
    <t>&lt;string name="UI_delete_guest_cont"&gt;Weet u het zeker?&lt;/string&gt;</t>
  </si>
  <si>
    <t>&lt;string name="prefix"&gt;Préfixe&lt;/string&gt;</t>
  </si>
  <si>
    <t>&lt;string name="prefix"&gt;Präfix&lt;/string&gt;</t>
  </si>
  <si>
    <t>&lt;string name="prefix"&gt;Prefijo&lt;/string&gt;</t>
  </si>
  <si>
    <t>&lt;string name="prefix"&gt;Prefisso&lt;/string&gt;</t>
  </si>
  <si>
    <t>&lt;string name="prefix"&gt;Voorvoegsel&lt;/string&gt;</t>
  </si>
  <si>
    <t>&lt;string name="UI_change_gw_name"&gt;Modifier le nom de la passerelle&lt;/string&gt;</t>
  </si>
  <si>
    <t>&lt;string name="UI_change_gw_name"&gt;Gateway-Namen bearbeiten&lt;/string&gt;</t>
  </si>
  <si>
    <t>&lt;string name="UI_change_gw_name"&gt;Editar en nombre de puerta de enlace&lt;/string&gt;</t>
  </si>
  <si>
    <t>&lt;string name="UI_change_gw_name"&gt;Modifica Nome Gateway&lt;/string&gt;</t>
  </si>
  <si>
    <t>&lt;string name="UI_change_gw_name"&gt;Naam gateway bewerken&lt;/string&gt;</t>
  </si>
  <si>
    <t>&lt;string name="UI_confirm_gw_unlock"&gt;Bitte bestätigen Sie die Remote-Entriegelung&lt;/string&gt;</t>
  </si>
  <si>
    <t>&lt;string name="UI_confirm_gw_unlock"&gt;Presione Confirmar para realizar el desbloqueo remoto.&lt;/string&gt;</t>
  </si>
  <si>
    <t>&lt;string name="UI_confirm_gw_unlock"&gt;Premere conferma per eseguire sblocco remoto&lt;/string&gt;</t>
  </si>
  <si>
    <t>&lt;string name="UI_confirm_gw_unlock"&gt;Bevestig extern ontgrendelen&lt;/string&gt;</t>
  </si>
  <si>
    <t>&lt;string name="UI_confirm_gw_lock"&gt;Bitte bestätigen Sie die Remote-Verriegelung&lt;/string&gt;</t>
  </si>
  <si>
    <t>&lt;string name="UI_confirm_gw_lock"&gt;Presione Confirmar para realizar el bloqueo remoto.&lt;/string&gt;</t>
  </si>
  <si>
    <t>&lt;string name="UI_confirm_gw_lock"&gt;Premere conferma per eseguire blocco remoto&lt;/string&gt;</t>
  </si>
  <si>
    <t>&lt;string name="UI_confirm_gw_lock"&gt;Bevestig extern vergrendelen&lt;/string&gt;</t>
  </si>
  <si>
    <t>&lt;string name="UI_fw_update_btn"&gt;Transférer le firmware à la serrure&lt;/string&gt;</t>
  </si>
  <si>
    <t>&lt;string name="UI_fw_update_btn"&gt;Firmware auf Schloss übertragen&lt;/string&gt;</t>
  </si>
  <si>
    <t>&lt;string name="UI_fw_update_btn"&gt;Transferir firmware a la cerradura&lt;/string&gt;</t>
  </si>
  <si>
    <t>&lt;string name="UI_fw_update_btn"&gt;Trasferisci Firmware a Serratura&lt;/string&gt;</t>
  </si>
  <si>
    <t>&lt;string name="UI_fw_update_btn"&gt;Firmware naar slot overbrengen&lt;/string&gt;</t>
  </si>
  <si>
    <t>&lt;string name="UI_fw_download_btn"&gt;Télécharger le firmware&lt;/string&gt;</t>
  </si>
  <si>
    <t>&lt;string name="UI_fw_download_btn"&gt;Firmware herunterladen&lt;/string&gt;</t>
  </si>
  <si>
    <t>&lt;string name="UI_fw_download_btn"&gt;Descargar firmware&lt;/string&gt;</t>
  </si>
  <si>
    <t>&lt;string name="UI_fw_download_btn"&gt;Scarica Firmware&lt;/string&gt;</t>
  </si>
  <si>
    <t>&lt;string name="UI_fw_download_btn"&gt;Firmware downloaden&lt;/string&gt;</t>
  </si>
  <si>
    <t>&lt;string name="UI_AR_Status"&gt;État&lt;/string&gt;</t>
  </si>
  <si>
    <t>&lt;string name="UI_AR_Status"&gt;Status&lt;/string&gt;</t>
  </si>
  <si>
    <t>&lt;string name="UI_AR_Status"&gt;Estado&lt;/string&gt;</t>
  </si>
  <si>
    <t>&lt;string name="UI_AR_Status"&gt;Stato&lt;/string&gt;</t>
  </si>
  <si>
    <t>&lt;string name="UI_AR_Normal"&gt;Normal&lt;/string&gt;</t>
  </si>
  <si>
    <t>&lt;string name="UI_AR_Normal"&gt;Normale&lt;/string&gt;</t>
  </si>
  <si>
    <t>&lt;string name="UI_AR_Normal"&gt;Normaal&lt;/string&gt;</t>
  </si>
  <si>
    <t>&lt;string name="UI_Remote_Keep"&gt;Continuer à attendre&lt;/string&gt;</t>
  </si>
  <si>
    <t>&lt;string name="UI_Remote_Keep"&gt;Weiter warten&lt;/string&gt;</t>
  </si>
  <si>
    <t>&lt;string name="UI_Remote_Keep"&gt;Seguir esperando&lt;/string&gt;</t>
  </si>
  <si>
    <t>&lt;string name="UI_Remote_Keep"&gt;Continua ad Attendere&lt;/string&gt;</t>
  </si>
  <si>
    <t>&lt;string name="UI_Remote_Keep"&gt;Blijf wachten&lt;/string&gt;</t>
  </si>
  <si>
    <t>&lt;string name="UI_Remote_Warn"&gt;Une commande à distance a déjà été envoyée via Internet et elle ne peut pas être annulée.&lt;/string&gt;</t>
  </si>
  <si>
    <t>&lt;string name="UI_Remote_Warn"&gt;Es wurde bereits ein Remote-Befehl über das Internet gesendet, und er kann nicht abgebrochen werden&lt;/string&gt;</t>
  </si>
  <si>
    <t>&lt;string name="UI_Remote_Warn"&gt;Ya se ha enviado un comando remoto a través de Internet y no se puede cancelar.&lt;/string&gt;</t>
  </si>
  <si>
    <t>&lt;string name="UI_Remote_Warn"&gt;Comando già inviato tramite internet che non può essere annullato&lt;/string&gt;</t>
  </si>
  <si>
    <t>&lt;string name="UI_Remote_Warn"&gt;Een externe opdracht is reeds via internet verzonden en kan niet worden geannuleerd.&lt;/string&gt;</t>
  </si>
  <si>
    <t>&lt;string name="UI_Timeout_title"&gt;Délai écoulé&lt;/string&gt;</t>
  </si>
  <si>
    <t>&lt;string name="UI_Timeout_title"&gt;Zeitüberschreitung&lt;/string&gt;</t>
  </si>
  <si>
    <t>&lt;string name="UI_Timeout_title"&gt;Tiempo de espera superado&lt;/string&gt;</t>
  </si>
  <si>
    <t>&lt;string name="UI_Timeout_title"&gt;Scaduto&lt;/string&gt;</t>
  </si>
  <si>
    <t>&lt;string name="UI_Timeout_title"&gt;Onderbroken&lt;/string&gt;</t>
  </si>
  <si>
    <t>&lt;string name="UI_RequireSync_title"&gt;Demander synchronisation&lt;/string&gt;</t>
  </si>
  <si>
    <t>&lt;string name="UI_RequireSync_title"&gt;Synchronisierung erzwingen&lt;/string&gt;</t>
  </si>
  <si>
    <t>&lt;string name="UI_RequireSync_title"&gt;Sincronización requerida&lt;/string&gt;</t>
  </si>
  <si>
    <t>&lt;string name="UI_RequireSync_title"&gt;Occorre Sincronizzare&lt;/string&gt;</t>
  </si>
  <si>
    <t>&lt;string name="UI_RequireSync_title"&gt;Sync vereisen&lt;/string&gt;</t>
  </si>
  <si>
    <t>&lt;string name="UI_RequireSync_cont"&gt;Veuillez synchroniser avec la serrure pour finaliser le processus&lt;/string&gt;</t>
  </si>
  <si>
    <t>&lt;string name="UI_RequireSync_cont"&gt;Bitte synchronisieren Sie mit dem Schloss, um den Vorgang abzuschließen&lt;/string&gt;</t>
  </si>
  <si>
    <t>&lt;string name="UI_RequireSync_cont"&gt;Realice la sincronización con la cerradura para completar el proceso.&lt;/string&gt;</t>
  </si>
  <si>
    <t>&lt;string name="UI_RequireSync_cont"&gt;Sincronizzare la serratura per completare il processo&lt;/string&gt;</t>
  </si>
  <si>
    <t>&lt;string name="UI_RequireSync_cont"&gt;Synchroniseer met het slot om het proces af te ronden &lt;/string&gt;</t>
  </si>
  <si>
    <t>&lt;string name="UI_DiagnoseGW_title"&gt;Diagnostiquer la passerelle&lt;/string&gt;</t>
  </si>
  <si>
    <t>&lt;string name="UI_DiagnoseGW_title"&gt;Gateway-Diagnose&lt;/string&gt;</t>
  </si>
  <si>
    <t>&lt;string name="UI_DiagnoseGW_title"&gt;Diagnosticar puerta de enlace&lt;/string&gt;</t>
  </si>
  <si>
    <t>&lt;string name="UI_DiagnoseGW_title"&gt;Diagnostica Gateway&lt;/string&gt;</t>
  </si>
  <si>
    <t>&lt;string name="UI_DiagnoseGW_title"&gt;Diagnose gateway&lt;/string&gt;</t>
  </si>
  <si>
    <t>&lt;string name="UI_DiagnoseGW_result_title"&gt;Résultat du diagnostic&lt;/string&gt;</t>
  </si>
  <si>
    <t>&lt;string name="UI_DiagnoseGW_result_title"&gt;Diagnose-Ergebnis&lt;/string&gt;</t>
  </si>
  <si>
    <t>&lt;string name="UI_DiagnoseGW_result_title"&gt;Diagnosticar resultado&lt;/string&gt;</t>
  </si>
  <si>
    <t>&lt;string name="UI_DiagnoseGW_result_title"&gt;Risultato Diagnostica&lt;/string&gt;</t>
  </si>
  <si>
    <t>&lt;string name="UI_DiagnoseGW_result_title"&gt;Resultaat diagnose&lt;/string&gt;</t>
  </si>
  <si>
    <t>&lt;string name="UI_DetailDay_title"&gt;Jours de la semaine&lt;/string&gt;</t>
  </si>
  <si>
    <t>&lt;string name="UI_DetailDay_title"&gt;Wochentage&lt;/string&gt;</t>
  </si>
  <si>
    <t>&lt;string name="UI_DetailDay_title"&gt;Días de la semana&lt;/string&gt;</t>
  </si>
  <si>
    <t>&lt;string name="UI_DetailDay_title"&gt;Giorni della Settimana&lt;/string&gt;</t>
  </si>
  <si>
    <t>&lt;string name="UI_DetailDay_title"&gt;Weekdagen&lt;/string&gt;</t>
  </si>
  <si>
    <t>&lt;string name="UI_DetailDay_cont"&gt;Veuillez sélectionner au moins un jour&lt;/string&gt;</t>
  </si>
  <si>
    <t>&lt;string name="UI_DetailDay_cont"&gt;Bitte wählen Sie mindestens einen Tag&lt;/string&gt;</t>
  </si>
  <si>
    <t>&lt;string name="UI_DetailDay_cont"&gt;Seleccione al menos un día.&lt;/string&gt;</t>
  </si>
  <si>
    <t>&lt;string name="UI_DetailDay_cont"&gt;Selezionare almeno un giorno&lt;/string&gt;</t>
  </si>
  <si>
    <t>&lt;string name="UI_DetailDay_cont"&gt;Selecteer tenminste één dag&lt;/string&gt;</t>
  </si>
  <si>
    <t>&lt;string name="UI_GW_NotFound_cont"&gt;Veuillez vérifier si le périphérique de la passerelle est à proximité et si le bouton de configuration de la passerelle est appuyé puis relâché&lt;/string&gt;</t>
  </si>
  <si>
    <t>&lt;string name="UI_GW_NotFound_cont"&gt;Bitte überprüfen Sie, ob sich das Gateway-Gerät in der Nähe befindet und ob die Konfigurationstaste am Gateway gedrückt und wieder losgelassen wurde&lt;/string&gt;</t>
  </si>
  <si>
    <t>&lt;string name="UI_GW_NotFound_cont"&gt;Compruebe si el dispositivo de la puerta de enlace está cerca y si el botón de configuración de dicha puerta se ha presionado y soltado.&lt;/string&gt;</t>
  </si>
  <si>
    <t>&lt;string name="UI_GW_NotFound_cont"&gt;Controllare se il dispositivo gateway è nelle vicinanze, e se il pulsante di configurazione sul gateway è stato premuto e rilasciato.&lt;/string&gt;</t>
  </si>
  <si>
    <t>&lt;string name="UI_GW_NotFound_cont"&gt;Controleer of het gateway-apparaat in de buurt is, en of de instelknop op de gateway is ingedrukt en losgelaten&lt;/string&gt;</t>
  </si>
  <si>
    <t>&lt;string name="UI_GW_AP_Excellent"&gt;Excellent&lt;/string&gt;</t>
  </si>
  <si>
    <t>&lt;string name="UI_GW_AP_Excellent"&gt;Hervorragend&lt;/string&gt;</t>
  </si>
  <si>
    <t>&lt;string name="UI_GW_AP_Excellent"&gt;Excelente&lt;/string&gt;</t>
  </si>
  <si>
    <t>&lt;string name="UI_GW_AP_Excellent"&gt;Eccellente&lt;/string&gt;</t>
  </si>
  <si>
    <t>&lt;string name="UI_GW_AP_Excellent"&gt;Uitstekend&lt;/string&gt;</t>
  </si>
  <si>
    <t>&lt;string name="UI_GW_RSSI_Excellent"&gt;Excellent&lt;/string&gt;</t>
  </si>
  <si>
    <t>&lt;string name="UI_GW_RSSI_Excellent"&gt;Hervorragend&lt;/string&gt;</t>
  </si>
  <si>
    <t>&lt;string name="UI_GW_RSSI_Excellent"&gt;Excelente&lt;/string&gt;</t>
  </si>
  <si>
    <t>&lt;string name="UI_GW_RSSI_Excellent"&gt;Eccellente&lt;/string&gt;</t>
  </si>
  <si>
    <t>&lt;string name="UI_GW_RSSI_Excellent"&gt;Uitstekend&lt;/string&gt;</t>
  </si>
  <si>
    <t>&lt;string name="UI_GW_RSSI_Good"&gt;Bon&lt;/string&gt;</t>
  </si>
  <si>
    <t>&lt;string name="UI_GW_RSSI_Good"&gt;Gut&lt;/string&gt;</t>
  </si>
  <si>
    <t>&lt;string name="UI_GW_RSSI_Good"&gt;Buena&lt;/string&gt;</t>
  </si>
  <si>
    <t>&lt;string name="UI_GW_RSSI_Good"&gt;Buono&lt;/string&gt;</t>
  </si>
  <si>
    <t>&lt;string name="UI_GW_RSSI_Good"&gt;Goed&lt;/string&gt;</t>
  </si>
  <si>
    <t>&lt;string name="UI_GW_RSSI_Poor"&gt;Faible&lt;/string&gt;</t>
  </si>
  <si>
    <t>&lt;string name="UI_GW_RSSI_Poor"&gt;Schlecht&lt;/string&gt;</t>
  </si>
  <si>
    <t>&lt;string name="UI_GW_RSSI_Poor"&gt;Deficiente&lt;/string&gt;</t>
  </si>
  <si>
    <t>&lt;string name="UI_GW_RSSI_Poor"&gt;Scarso&lt;/string&gt;</t>
  </si>
  <si>
    <t>&lt;string name="UI_GW_RSSI_Poor"&gt;Slecht&lt;/string&gt;</t>
  </si>
  <si>
    <t>&lt;string name="UI_GW_RSSI_None"&gt;Aucun signal&lt;/string&gt;</t>
  </si>
  <si>
    <t>&lt;string name="UI_GW_RSSI_None"&gt;Kein Signal&lt;/string&gt;</t>
  </si>
  <si>
    <t>&lt;string name="UI_GW_RSSI_None"&gt;No hay señal&lt;/string&gt;</t>
  </si>
  <si>
    <t>&lt;string name="UI_GW_RSSI_None"&gt;Nessun Segnale&lt;/string&gt;</t>
  </si>
  <si>
    <t>&lt;string name="UI_GW_RSSI_None"&gt;Geen signaal&lt;/string&gt;</t>
  </si>
  <si>
    <t>&lt;string name="UI_NewAppAvailable_title"&gt;Nouvelle application disponible&lt;/string&gt;</t>
  </si>
  <si>
    <t>&lt;string name="UI_NewAppAvailable_title"&gt;Neue App verfügbar&lt;/string&gt;</t>
  </si>
  <si>
    <t>&lt;string name="UI_NewAppAvailable_title"&gt;Nueva aplicación disponible&lt;/string&gt;</t>
  </si>
  <si>
    <t>&lt;string name="UI_NewAppAvailable_title"&gt;Nuova App Disponibile&lt;/string&gt;</t>
  </si>
  <si>
    <t>&lt;string name="UI_NewAppAvailable_title"&gt;Nieuwe app beschikbaar&lt;/string&gt;</t>
  </si>
  <si>
    <t>&lt;string name="UI_NewAppAvailable_cont"&gt;Eine neuere Version der App ist verfügbar; bitte aktualisieren Sie die App aus dem Google Play Store.&lt;/string&gt;</t>
  </si>
  <si>
    <t>&lt;string name="UI_NewAppAvailable_cont"&gt;Hay disponible una versión más reciente de la aplicación; actualícela desde GooglePlay Store.&lt;/string&gt;</t>
  </si>
  <si>
    <t>&lt;string name="UI_NewAppAvailable_cont"&gt;Er is een nieuwere versie van de app beschikbaar; werk deze bij vanuit de GooglePlay Store.&lt;/string&gt;</t>
  </si>
  <si>
    <t>&lt;string name="UI_GoGooglePlay"&gt;Aller à GooglePlay Store&lt;/string&gt;</t>
  </si>
  <si>
    <t>&lt;string name="UI_GoGooglePlay"&gt;Google Play Store besuchen&lt;/string&gt;</t>
  </si>
  <si>
    <t>&lt;string name="UI_GoGooglePlay"&gt;Ir a GooglePlay Store&lt;/string&gt;</t>
  </si>
  <si>
    <t>&lt;string name="UI_GoGooglePlay"&gt;Vai a Google Play Store&lt;/string&gt;</t>
  </si>
  <si>
    <t>&lt;string name="UI_GoGooglePlay"&gt;Ga naar de GooglePlay Store&lt;/string&gt;</t>
  </si>
  <si>
    <t>&lt;string name="UI_GW_SSID_Wrong"&gt;Le SSID ou le mot de passe est erroné&lt;/string&gt;</t>
  </si>
  <si>
    <t>&lt;string name="UI_GW_SSID_Wrong"&gt;SSID oder Kennwort ist ungültig&lt;/string&gt;</t>
  </si>
  <si>
    <t>&lt;string name="UI_GW_SSID_Wrong"&gt;SSID o contraseña incorrecta.&lt;/string&gt;</t>
  </si>
  <si>
    <t>&lt;string name="UI_GW_SSID_Wrong"&gt;SSID o password errati&lt;/string&gt;</t>
  </si>
  <si>
    <t>&lt;string name="UI_GW_SSID_Wrong"&gt;SSID of wachtwoord is onjuist&lt;/string&gt;</t>
  </si>
  <si>
    <t>&lt;string name="UI_LowBattery_FW_cont"&gt;Le niveau des piles est actuellement faible, veuillez remplacer les piles usagées par des neuves.&lt;/string&gt;</t>
  </si>
  <si>
    <t>&lt;string name="UI_LowBattery_FW_cont"&gt;Die Batterieleistung ist derzeit schwach, bitte ersetzen Sie die alten Batterien durch neue.&lt;/string&gt;</t>
  </si>
  <si>
    <t>&lt;string name="UI_LowBattery_FW_cont"&gt;En este momento, el nivel de carga de las pilas es bajo. Cambie las pilas antiguas por otras nuevas.&lt;/string&gt;</t>
  </si>
  <si>
    <t>&lt;string name="UI_LowBattery_FW_cont"&gt;Il livello della batteria è al momento basso, sostituire le vecchie batterie con delle nuove.&lt;/string&gt;</t>
  </si>
  <si>
    <t>&lt;string name="UI_LowBattery_FW_cont"&gt;De batterijspanning is laag, vervang de oude batterijen door nieuwe.&lt;/string&gt;</t>
  </si>
  <si>
    <t>&lt;string name="UI_change_nick_name"&gt;Modifier le pseudonyme&lt;/string&gt;</t>
  </si>
  <si>
    <t>&lt;string name="UI_change_nick_name"&gt;Anzeigenamen bearbeiten&lt;/string&gt;</t>
  </si>
  <si>
    <t>&lt;string name="UI_change_nick_name"&gt;Editar sobrenombre&lt;/string&gt;</t>
  </si>
  <si>
    <t>&lt;string name="UI_change_nick_name"&gt;Modifica Nickname&lt;/string&gt;</t>
  </si>
  <si>
    <t>&lt;string name="UI_change_nick_name"&gt;Bijnaam bewerken&lt;/string&gt;</t>
  </si>
  <si>
    <t>&lt;string name="UI_Restoring"&gt;Restauration&lt;/string&gt;</t>
  </si>
  <si>
    <t>&lt;string name="UI_Restoring"&gt;Wiederherstellen erfolgt&lt;/string&gt;</t>
  </si>
  <si>
    <t>&lt;string name="UI_Restoring"&gt;Restauración&lt;/string&gt;</t>
  </si>
  <si>
    <t>&lt;string name="UI_Restoring"&gt;Ripristino in Corso&lt;/string&gt;</t>
  </si>
  <si>
    <t>&lt;string name="UI_Restoring"&gt;Herstellen&lt;/string&gt;</t>
  </si>
  <si>
    <t>&lt;string name="locks"&gt;Serrures&lt;/string&gt;</t>
  </si>
  <si>
    <t>&lt;string name="locks"&gt;Schlösser&lt;/string&gt;</t>
  </si>
  <si>
    <t>&lt;string name="locks"&gt;Cerraduras&lt;/string&gt;</t>
  </si>
  <si>
    <t>&lt;string name="locks"&gt;Serrature&lt;/string&gt;</t>
  </si>
  <si>
    <t>&lt;string name="locks"&gt;Sloten&lt;/string&gt;</t>
  </si>
  <si>
    <t>&lt;string name="GW_FW_OK_cont"&gt;La passerelle est mise à jour à la dernière version&lt;/string&gt;</t>
  </si>
  <si>
    <t>&lt;string name="GW_FW_OK_cont"&gt;Das Gateway wird auf die neueste Version aktualisiert&lt;/string&gt;</t>
  </si>
  <si>
    <t>&lt;string name="GW_FW_OK_cont"&gt;La puerta de enlace está actualizada a la versión más reciente.&lt;/string&gt;</t>
  </si>
  <si>
    <t>&lt;string name="GW_FW_OK_cont"&gt;De gateway is bijgewerkt naar de nieuwste versie.&lt;/string&gt;</t>
  </si>
  <si>
    <t>&lt;string name="LockFW_Done_title"&gt;Succès&lt;/string&gt;</t>
  </si>
  <si>
    <t>&lt;string name="LockFW_Done_title"&gt;Erfolgreich&lt;/string&gt;</t>
  </si>
  <si>
    <t>&lt;string name="LockFW_Done_title"&gt;Operación correcta&lt;/string&gt;</t>
  </si>
  <si>
    <t>&lt;string name="LockFW_Done_title"&gt;Riuscito&lt;/string&gt;</t>
  </si>
  <si>
    <t>&lt;string name="LockFW_Done_title"&gt;Geslaagd&lt;/string&gt;</t>
  </si>
  <si>
    <t>&lt;string name="LockFW_Done_cont"&gt;La serrure a été mise à jour à la dernière version&lt;/string&gt;</t>
  </si>
  <si>
    <t>&lt;string name="LockFW_Done_cont"&gt;Das Schloss wurde auf die neueste Version aktualisiert&lt;/string&gt;</t>
  </si>
  <si>
    <t>&lt;string name="LockFW_Done_cont"&gt;La cerradura se ha actualizado a la versión más reciente.&lt;/string&gt;</t>
  </si>
  <si>
    <t>&lt;string name="LockFW_Done_cont"&gt;Het slot is bijgewerkt naar de nieuwste versie.&lt;/string&gt;</t>
  </si>
  <si>
    <t>&lt;string name="LockFW_DoneNG_cont"&gt;Das Schloss wurde nicht auf die neueste Version aktualisiert&lt;/string&gt;</t>
  </si>
  <si>
    <t>&lt;string name="LockFW_DoneNG_cont"&gt;La cerradura no está actualizada a la versión más reciente.&lt;/string&gt;</t>
  </si>
  <si>
    <t>&lt;string name="LockFW_DoneNG_cont"&gt;Het slot is niet bijgewerkt naar de nieuwste versie.&lt;/string&gt;</t>
  </si>
  <si>
    <t>&lt;string name="LockFW_Search_title"&gt;Mode configuration&lt;/string&gt;</t>
  </si>
  <si>
    <t>&lt;string name="LockFW_Search_title"&gt;Konfigurationsmodus&lt;/string&gt;</t>
  </si>
  <si>
    <t>&lt;string name="LockFW_Search_title"&gt;Modo de configuración&lt;/string&gt;</t>
  </si>
  <si>
    <t>&lt;string name="LockFW_Search_title"&gt;Modalità di Configurazione&lt;/string&gt;</t>
  </si>
  <si>
    <t>&lt;string name="LockFW_Search_title"&gt;Instellingsmodus&lt;/string&gt;</t>
  </si>
  <si>
    <t>&lt;string name="LockFW_Search_cont"&gt;Veuillez faire entrer la serrure en mode configuration&lt;/string&gt;</t>
  </si>
  <si>
    <t>&lt;string name="LockFW_Search_cont"&gt;Bitte versetzen Sie das Schloss in den Konfigurationsmodus&lt;/string&gt;</t>
  </si>
  <si>
    <t>&lt;string name="LockFW_Search_cont"&gt;Haga que la cerradura entre en el modo de configuración.&lt;/string&gt;</t>
  </si>
  <si>
    <t>&lt;string name="LockFW_Search_cont"&gt;Accertarsi che la serratura entri in modalità di configurazione&lt;/string&gt;</t>
  </si>
  <si>
    <t>&lt;string name="LockFW_Search_cont"&gt;Laat het slot naar de instelmodus gaan&lt;/string&gt;</t>
  </si>
  <si>
    <t>&lt;string name="LockFW_UpdateNow"&gt;Mettre à jour maintenant&lt;/string&gt;</t>
  </si>
  <si>
    <t>&lt;string name="LockFW_UpdateNow"&gt;Jetzt aktualisieren&lt;/string&gt;</t>
  </si>
  <si>
    <t>&lt;string name="LockFW_UpdateNow"&gt;Actualizar ahora&lt;/string&gt;</t>
  </si>
  <si>
    <t>&lt;string name="LockFW_UpdateNow"&gt;Aggiorna Subito&lt;/string&gt;</t>
  </si>
  <si>
    <t>&lt;string name="LockFW_UpdateNow"&gt;Nu bijwerken&lt;/string&gt;</t>
  </si>
  <si>
    <t>&lt;string name="FW_Update_Now"&gt;Mettre à jour maintenant&lt;/string&gt;</t>
  </si>
  <si>
    <t>&lt;string name="FW_Update_Now"&gt;Jetzt aktualisieren&lt;/string&gt;</t>
  </si>
  <si>
    <t>&lt;string name="FW_Update_Now"&gt;Actualizar ahora&lt;/string&gt;</t>
  </si>
  <si>
    <t>&lt;string name="FW_Update_Now"&gt;Aggiorna Subito&lt;/string&gt;</t>
  </si>
  <si>
    <t>&lt;string name="FW_Update_Now"&gt;Nu bijwerken&lt;/string&gt;</t>
  </si>
  <si>
    <t>&lt;string name="LockFW_ResetPower_title"&gt;Versorgung zurücksetzen&lt;/string&gt;</t>
  </si>
  <si>
    <t>&lt;string name="LockFW_ResetPower_title"&gt;Restablecer alimentación&lt;/string&gt;</t>
  </si>
  <si>
    <t>&lt;string name="LockFW_ResetPower_title"&gt;Ripristino Alimentazione&lt;/string&gt;</t>
  </si>
  <si>
    <t>&lt;string name="LockFW_ResetPower_title"&gt;Stroom resetten&lt;/string&gt;</t>
  </si>
  <si>
    <t>&lt;string name="LockFW_ResetPower_btn"&gt;Versorgung wurde zurückgesetzt&lt;/string&gt;</t>
  </si>
  <si>
    <t>&lt;string name="LockFW_ResetPower_btn"&gt;Alimentación restablecida&lt;/string&gt;</t>
  </si>
  <si>
    <t>&lt;string name="LockFW_ResetPower_btn"&gt;Alimentazione Ripristinata&lt;/string&gt;</t>
  </si>
  <si>
    <t>&lt;string name="LockFW_ResetPower_btn"&gt;Stroom is gereset&lt;/string&gt;</t>
  </si>
  <si>
    <t>&lt;string name="REM_Behavior"&gt;Comportement REM&lt;/string&gt;</t>
  </si>
  <si>
    <t>&lt;string name="REM_Behavior"&gt;REM-Verhalten&lt;/string&gt;</t>
  </si>
  <si>
    <t>&lt;string name="REM_Behavior"&gt;Comportamiento REM&lt;/string&gt;</t>
  </si>
  <si>
    <t>&lt;string name="REM_Behavior"&gt;Comportamento REM&lt;/string&gt;</t>
  </si>
  <si>
    <t>&lt;string name="REM_Behavior"&gt;REM-gedrag&lt;/string&gt;</t>
  </si>
  <si>
    <t>&lt;string name="REM_remote_release"&gt;Par défaut (Libération à distance)&lt;/string&gt;</t>
  </si>
  <si>
    <t>&lt;string name="REM_remote_release"&gt;Standard (Remote-Freigabe)&lt;/string&gt;</t>
  </si>
  <si>
    <t>&lt;string name="REM_remote_release"&gt;Predeterminado (desbloqueo remoto)&lt;/string&gt;</t>
  </si>
  <si>
    <t>&lt;string name="REM_remote_release"&gt;Predefinito (Sgancio Remoto)&lt;/string&gt;</t>
  </si>
  <si>
    <t>&lt;string name="REM_remote_release"&gt;Standaard (ontgrendelen op afstand)&lt;/string&gt;</t>
  </si>
  <si>
    <t>&lt;string name="REM_sensor_mode"&gt;Mode capteur&lt;/string&gt;</t>
  </si>
  <si>
    <t>&lt;string name="REM_sensor_mode"&gt;Sensormodus&lt;/string&gt;</t>
  </si>
  <si>
    <t>&lt;string name="REM_sensor_mode"&gt;Modo de sensor&lt;/string&gt;</t>
  </si>
  <si>
    <t>&lt;string name="REM_sensor_mode"&gt;Modalità Sensore&lt;/string&gt;</t>
  </si>
  <si>
    <t>&lt;string name="REM_sensor_alert"&gt;Capteur + Alerte&lt;/string&gt;</t>
  </si>
  <si>
    <t>&lt;string name="REM_sensor_alert"&gt;Sensor + Warnung&lt;/string&gt;</t>
  </si>
  <si>
    <t>&lt;string name="REM_sensor_alert"&gt;Sensor + Alerta&lt;/string&gt;</t>
  </si>
  <si>
    <t>&lt;string name="REM_sensor_alert"&gt;Sensore + Allarme&lt;/string&gt;</t>
  </si>
  <si>
    <t>&lt;string name="REM_sensor_alert"&gt;Sensor + waarschuwing&lt;/string&gt;</t>
  </si>
  <si>
    <t>&lt;string name="REM_unlock_lockdown"&gt;Déverrouiller + Verrouiller&lt;/string&gt;</t>
  </si>
  <si>
    <t>&lt;string name="REM_unlock_lockdown"&gt;Entriegeln + Sperren&lt;/string&gt;</t>
  </si>
  <si>
    <t>&lt;string name="REM_unlock_lockdown"&gt;Desbloqueo + Bloqueo&lt;/string&gt;</t>
  </si>
  <si>
    <t>&lt;string name="REM_unlock_lockdown"&gt;Sblocco + Blocco&lt;/string&gt;</t>
  </si>
  <si>
    <t>&lt;string name="REM_unlock_lockdown"&gt;Ontgrendelen + afsluiten&lt;/string&gt;</t>
  </si>
  <si>
    <t>&lt;string name="NetCodeBlock_Previous"&gt;Nouveaux blocs précédents&lt;/string&gt;</t>
  </si>
  <si>
    <t>&lt;string name="NetCodeBlock_Previous"&gt;Neuer Code sperrt alten&lt;/string&gt;</t>
  </si>
  <si>
    <t>&lt;string name="NetCodeBlock_Previous"&gt;El nuevo bloquea a los anteriores&lt;/string&gt;</t>
  </si>
  <si>
    <t>&lt;string name="NetCodeBlock_Previous"&gt;Nuovo Blocca Precedente&lt;/string&gt;</t>
  </si>
  <si>
    <t>&lt;string name="NetCodeBlock_Previous"&gt;Nieuw Blokken Vorige&lt;/string&gt;</t>
  </si>
  <si>
    <t>&lt;string name="NetCode_standard_one_hour"&gt;Une heure&lt;/string&gt;</t>
  </si>
  <si>
    <t>&lt;string name="NetCode_standard_one_hour"&gt;Eine Stunde&lt;/string&gt;</t>
  </si>
  <si>
    <t>&lt;string name="NetCode_standard_one_hour"&gt;Una hora&lt;/string&gt;</t>
  </si>
  <si>
    <t>&lt;string name="NetCode_standard_one_hour"&gt;Een uur&lt;/string&gt;</t>
  </si>
  <si>
    <t>&lt;string name="NetCode_standard_Normal"&gt;Normal&lt;/string&gt;</t>
  </si>
  <si>
    <t>&lt;string name="NetCode_standard_Normal"&gt;Normale&lt;/string&gt;</t>
  </si>
  <si>
    <t>&lt;string name="NetCode_standard_Normal"&gt;Normaal&lt;/string&gt;</t>
  </si>
  <si>
    <t>&lt;string name="UI_InvalidAccount"&gt;Compte désactivé&lt;/string&gt;</t>
  </si>
  <si>
    <t>&lt;string name="UI_InvalidAccount"&gt;Konto deaktiviert&lt;/string&gt;</t>
  </si>
  <si>
    <t>&lt;string name="UI_InvalidAccount"&gt;Cuenta deshabilitada&lt;/string&gt;</t>
  </si>
  <si>
    <t>&lt;string name="UI_InvalidAccount"&gt;Account Disattivato&lt;/string&gt;</t>
  </si>
  <si>
    <t>&lt;string name="UI_InvalidAccount"&gt;Rekening uitgeschakeld&lt;/string&gt;</t>
  </si>
  <si>
    <t>&lt;string name="from_known_cards"&gt;Choisir une carte connue&lt;/string&gt;</t>
  </si>
  <si>
    <t>&lt;string name="from_known_cards"&gt;Bekannte Karte wählen&lt;/string&gt;</t>
  </si>
  <si>
    <t>&lt;string name="from_known_cards"&gt;Elegir tarjeta conocida&lt;/string&gt;</t>
  </si>
  <si>
    <t>&lt;string name="from_known_cards"&gt;Scegli Scheda Conosciuta&lt;/string&gt;</t>
  </si>
  <si>
    <t>&lt;string name="from_known_cards"&gt;Bekende kaart kiezen&lt;/string&gt;</t>
  </si>
  <si>
    <t>&lt;string name="Status_Adding"&gt;Ajout&lt;/string&gt;</t>
  </si>
  <si>
    <t>&lt;string name="Status_Adding"&gt;Hinzufügen erfolgt&lt;/string&gt;</t>
  </si>
  <si>
    <t>&lt;string name="Status_Adding"&gt;Adición&lt;/string&gt;</t>
  </si>
  <si>
    <t>&lt;string name="Status_Adding"&gt;Aggiunta in Corso&lt;/string&gt;</t>
  </si>
  <si>
    <t>&lt;string name="Status_Adding"&gt;Toevoegen&lt;/string&gt;</t>
  </si>
  <si>
    <t>&lt;string name="KnownCard_NoLock_title"&gt;Plus aucune serrure&lt;/string&gt;</t>
  </si>
  <si>
    <t>&lt;string name="KnownCard_NoLock_title"&gt;Keine weiteren Schlösser&lt;/string&gt;</t>
  </si>
  <si>
    <t>&lt;string name="KnownCard_NoLock_title"&gt;No más cerraduras&lt;/string&gt;</t>
  </si>
  <si>
    <t>&lt;string name="KnownCard_NoLock_title"&gt;Nessun Altra Serratura&lt;/string&gt;</t>
  </si>
  <si>
    <t>&lt;string name="KnownCard_NoLock_title"&gt;Verder geen sloten&lt;/string&gt;</t>
  </si>
  <si>
    <t>&lt;string name="KnownCard_NoLock_cont"&gt;Plus aucune serrure pour ce client&lt;/string&gt;</t>
  </si>
  <si>
    <t>&lt;string name="KnownCard_NoLock_cont"&gt;Keine weiteren Schlösser für diesen Client&lt;/string&gt;</t>
  </si>
  <si>
    <t>&lt;string name="KnownCard_NoLock_cont"&gt;No hay más cerraduras para este cliente&lt;/string&gt;</t>
  </si>
  <si>
    <t>&lt;string name="KnownCard_NoLock_cont"&gt;Geen sloten meer voor deze klant&lt;/string&gt;</t>
  </si>
  <si>
    <t>&lt;string name="UI_InvalidAccount_cont"&gt;Votre compte a été désactivé car vous vous êtes connecté sur un autre téléphone.&lt;/string&gt;</t>
  </si>
  <si>
    <t>&lt;string name="UI_InvalidAccount_cont"&gt;Ihr Konto wurde deaktiviert, weil Sie sich mit einem anderen Telefon angemeldet haben.&lt;/string&gt;</t>
  </si>
  <si>
    <t>&lt;string name="UI_InvalidAccount_cont"&gt;La cuenta se ha deshabilitado porque ha iniciado sesión en otro teléfono.&lt;/string&gt;</t>
  </si>
  <si>
    <t>&lt;string name="UI_InvalidAccount_cont"&gt;Uw account is uitgeschakeld omdat u zich op een andere telefoon hebt aangemeld.&lt;/string&gt;</t>
  </si>
  <si>
    <t>&lt;string name="leash_lockinfo_title"&gt;Restreint !&lt;/string&gt;</t>
  </si>
  <si>
    <t>&lt;string name="leash_lockinfo_title"&gt;Eingeschränkt!&lt;/string&gt;</t>
  </si>
  <si>
    <t>&lt;string name="leash_lockinfo_title"&gt;¡Bloqueado!&lt;/string&gt;</t>
  </si>
  <si>
    <t>&lt;string name="leash_lockinfo_title"&gt;Legato !&lt;/string&gt;</t>
  </si>
  <si>
    <t>&lt;string name="leash_lockinfo_title"&gt;Vergrendeld!&lt;/string&gt;</t>
  </si>
  <si>
    <t>&lt;string name="app_version"&gt;App-Version&lt;/string&gt;</t>
  </si>
  <si>
    <t>&lt;string name="app_version"&gt;Versión de la aplicación&lt;/string&gt;</t>
  </si>
  <si>
    <t>&lt;string name="app_version"&gt;Versione App&lt;/string&gt;</t>
  </si>
  <si>
    <t>&lt;string name="app_version"&gt;App-versie&lt;/string&gt;</t>
  </si>
  <si>
    <t>&lt;string name="Register_Previous"&gt;Précédent&lt;/string&gt;</t>
  </si>
  <si>
    <t>&lt;string name="Register_Previous"&gt;Zurück&lt;/string&gt;</t>
  </si>
  <si>
    <t>&lt;string name="Register_Previous"&gt;Anterior&lt;/string&gt;</t>
  </si>
  <si>
    <t>&lt;string name="Register_Previous"&gt;Precedente&lt;/string&gt;</t>
  </si>
  <si>
    <t>&lt;string name="Register_Previous"&gt;Vorige&lt;/string&gt;</t>
  </si>
  <si>
    <t>&lt;string name="DiagnosisLog"&gt;Envoi des journaux de diagnostic&lt;/string&gt;</t>
  </si>
  <si>
    <t>&lt;string name="DiagnosisLog"&gt;Diagnoseprotokolle werden gesendet&lt;/string&gt;</t>
  </si>
  <si>
    <t>&lt;string name="DiagnosisLog"&gt;Envío de registros de diagnóstico&lt;/string&gt;</t>
  </si>
  <si>
    <t>&lt;string name="DiagnosisLog"&gt;Invia Registri Diagnostica&lt;/string&gt;</t>
  </si>
  <si>
    <t>&lt;string name="DiagnosisLog"&gt;Diagnoselogboeken verzenden&lt;/string&gt;</t>
  </si>
  <si>
    <t>&lt;string name="DiagnosisLog_Warn_title"&gt;Accord de confidentialité&lt;/string&gt;</t>
  </si>
  <si>
    <t>&lt;string name="DiagnosisLog_Warn_title"&gt;Datenschutzvereinbarung&lt;/string&gt;</t>
  </si>
  <si>
    <t>&lt;string name="DiagnosisLog_Warn_title"&gt;Acuerdo de privacidad&lt;/string&gt;</t>
  </si>
  <si>
    <t>&lt;string name="DiagnosisLog_Warn_title"&gt;Informativa sulla Privacy&lt;/string&gt;</t>
  </si>
  <si>
    <t>&lt;string name="DiagnosisLog_Warn_title"&gt;Privacy-overeenkomst&lt;/string&gt;</t>
  </si>
  <si>
    <t>&lt;string name="DiagnosisLog_Warn_cont"&gt;Die Diagnoseprotokolle können persönliche Daten enthalten. Bitte bestätigen Sie Ihr Einverständnis, um diese Option zu aktivieren.&lt;/string&gt;</t>
  </si>
  <si>
    <t>&lt;string name="DiagnosisLog_Warn_cont"&gt;Los registros de diagnóstico pueden contener parte de su información privada. Confirme que acepta habilitar esta opción.&lt;/string&gt;</t>
  </si>
  <si>
    <t>&lt;string name="DiagnosisLog_Warn_cont"&gt;De diagnoselogboeken kunnen enige persoonlijke informatie bevatten. Bevestig dat u instemt met deze handeling.&lt;/string&gt;</t>
  </si>
  <si>
    <t>&lt;string name="log_lockdown"&gt;Verrouiller&lt;/string&gt;</t>
  </si>
  <si>
    <t>&lt;string name="log_lockdown"&gt;Sperre&lt;/string&gt;</t>
  </si>
  <si>
    <t>&lt;string name="log_lockdown"&gt;Bloquear&lt;/string&gt;</t>
  </si>
  <si>
    <t>&lt;string name="log_lockdown"&gt;Blocca&lt;/string&gt;</t>
  </si>
  <si>
    <t>&lt;string name="log_lockdown"&gt;Slot uitgeschakeld&lt;/string&gt;</t>
  </si>
  <si>
    <t>&lt;string name="LockFW_Fail_title"&gt;Échec&lt;/string&gt;</t>
  </si>
  <si>
    <t>&lt;string name="LockFW_Fail_title"&gt;Fehlgeschlagen&lt;/string&gt;</t>
  </si>
  <si>
    <t>&lt;string name="LockFW_Fail_title"&gt;Error&lt;/string&gt;</t>
  </si>
  <si>
    <t>&lt;string name="LockFW_Fail_title"&gt;Non Riuscito&lt;/string&gt;</t>
  </si>
  <si>
    <t>&lt;string name="LockFW_Fail_title"&gt;Mislukt&lt;/string&gt;</t>
  </si>
  <si>
    <t>&lt;string name="LockFW_Fail_cont"&gt;Das Schloss wurde nicht auf die neueste Version aktualisiert&lt;/string&gt;</t>
  </si>
  <si>
    <t>&lt;string name="LockFW_Fail_cont"&gt;La cerradura no está actualizada a la versión más reciente.&lt;/string&gt;</t>
  </si>
  <si>
    <t>&lt;string name="LockFW_Fail_cont"&gt;Het slot is niet bijgewerkt naar de nieuwste versie.&lt;/string&gt;</t>
  </si>
  <si>
    <t>&lt;string name="DiagnosisLog_Warn_IsBackup_title"&gt;Journaux de diagnostic&lt;/string&gt;</t>
  </si>
  <si>
    <t>&lt;string name="DiagnosisLog_Warn_IsBackup_title"&gt;Diagnoseprotokolle&lt;/string&gt;</t>
  </si>
  <si>
    <t>&lt;string name="DiagnosisLog_Warn_IsBackup_title"&gt;Registros de diagnóstico&lt;/string&gt;</t>
  </si>
  <si>
    <t>&lt;string name="DiagnosisLog_Warn_IsBackup_title"&gt;Registri Diagnostica&lt;/string&gt;</t>
  </si>
  <si>
    <t>&lt;string name="DiagnosisLog_Warn_IsBackup_title"&gt;Diagnoselogboeken&lt;/string&gt;</t>
  </si>
  <si>
    <t>&lt;string name="DiagnosisLog_Warn_IsBackup_cont"&gt;Aidez-nous à améliorer le produit en nous envoyant les journaux de diagnostic&lt;/string&gt;</t>
  </si>
  <si>
    <t>&lt;string name="DiagnosisLog_Warn_IsBackup_cont"&gt;Helfen Sie uns, das Produkt zu verbessern, indem Sie uns die Diagnoseprotokolle übermitteln&lt;/string&gt;</t>
  </si>
  <si>
    <t>&lt;string name="DiagnosisLog_Warn_IsBackup_cont"&gt;Ayúdenos a mejorar el producto enviándonos los registros de diagnóstico.&lt;/string&gt;</t>
  </si>
  <si>
    <t>&lt;string name="DiagnosisLog_Warn_IsBackup_cont"&gt;Aiutaci a migliorare il prodotto inviando i registri diagnostici&lt;/string&gt;</t>
  </si>
  <si>
    <t>&lt;string name="DiagnosisLog_Warn_IsBackup_cont"&gt;Help ons met het verbeteren van het product door de diagnostische logboeken op te sturen&lt;/string&gt;</t>
  </si>
  <si>
    <t>&lt;string name="Card_50_title"&gt;Mise à jour du firmware nécessaire&lt;/string&gt;</t>
  </si>
  <si>
    <t>&lt;string name="Card_50_title"&gt;Aktualisieren der Firmware erzwingen&lt;/string&gt;</t>
  </si>
  <si>
    <t>&lt;string name="Card_50_title"&gt;Es necesario actualizar el firmware&lt;/string&gt;</t>
  </si>
  <si>
    <t>&lt;string name="Card_50_title"&gt;Occorre Aggiornamento Firmware&lt;/string&gt;</t>
  </si>
  <si>
    <t>&lt;string name="Card_50_title"&gt;Firmware bijwerken vereist&lt;/string&gt;</t>
  </si>
  <si>
    <t xml:space="preserve">        \n\nWARNING: This computer program is protected by copyright law and international treaties.</t>
    <phoneticPr fontId="6" type="noConversion"/>
  </si>
  <si>
    <r>
      <t xml:space="preserve">        &lt;</t>
    </r>
    <r>
      <rPr>
        <b/>
        <sz val="10.5"/>
        <color rgb="FF000080"/>
        <rFont val="Calibri"/>
        <family val="2"/>
      </rPr>
      <t xml:space="preserve">string </t>
    </r>
    <r>
      <rPr>
        <b/>
        <sz val="10.5"/>
        <color rgb="FF0000FF"/>
        <rFont val="Calibri"/>
        <family val="2"/>
      </rPr>
      <t>name=</t>
    </r>
    <r>
      <rPr>
        <b/>
        <sz val="10.5"/>
        <color rgb="FF008000"/>
        <rFont val="Calibri"/>
        <family val="2"/>
      </rPr>
      <t>"legal_info_text"</t>
    </r>
    <r>
      <rPr>
        <sz val="10.5"/>
        <color rgb="FF000000"/>
        <rFont val="Calibri"/>
        <family val="2"/>
      </rPr>
      <t>&gt;Copyright 2013 PKinno Inc.. All rights reserved.</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</si>
  <si>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"one_access"</t>
    </r>
    <r>
      <rPr>
        <sz val="10.5"/>
        <color rgb="FF000000"/>
        <rFont val="細明體"/>
        <family val="3"/>
        <charset val="136"/>
      </rPr>
      <t>&gt;1&lt;/</t>
    </r>
    <r>
      <rPr>
        <b/>
        <sz val="10.5"/>
        <color rgb="FF000080"/>
        <rFont val="細明體"/>
        <family val="3"/>
        <charset val="136"/>
      </rPr>
      <t>string</t>
    </r>
    <r>
      <rPr>
        <sz val="10.5"/>
        <color rgb="FF000000"/>
        <rFont val="細明體"/>
        <family val="3"/>
        <charset val="136"/>
      </rPr>
      <t>&gt;</t>
    </r>
    <phoneticPr fontId="6" type="noConversion"/>
  </si>
  <si>
    <t>&lt;string name="one_access"&gt;1&lt;/string&gt;</t>
  </si>
  <si>
    <t>&lt;string name="one_access"&gt;1&lt;/string&gt;</t>
    <phoneticPr fontId="6" type="noConversion"/>
  </si>
  <si>
    <t>&lt;string name="dash"&gt;-&lt;/string&gt;</t>
  </si>
  <si>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"wave_symbol"</t>
    </r>
    <r>
      <rPr>
        <sz val="10.5"/>
        <color rgb="FF000000"/>
        <rFont val="細明體"/>
        <family val="3"/>
        <charset val="136"/>
      </rPr>
      <t>&gt;~&lt;/</t>
    </r>
    <r>
      <rPr>
        <b/>
        <sz val="10.5"/>
        <color rgb="FF000080"/>
        <rFont val="細明體"/>
        <family val="3"/>
        <charset val="136"/>
      </rPr>
      <t>string</t>
    </r>
    <r>
      <rPr>
        <sz val="10.5"/>
        <color rgb="FF000000"/>
        <rFont val="細明體"/>
        <family val="3"/>
        <charset val="136"/>
      </rPr>
      <t>&gt;</t>
    </r>
    <phoneticPr fontId="6" type="noConversion"/>
  </si>
  <si>
    <t>&lt;string name="wave_symbol"&gt;~&lt;/string&gt;</t>
  </si>
  <si>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"mon"</t>
    </r>
    <r>
      <rPr>
        <sz val="10.5"/>
        <color rgb="FF000000"/>
        <rFont val="細明體"/>
        <family val="3"/>
        <charset val="136"/>
      </rPr>
      <t>&gt;</t>
    </r>
    <r>
      <rPr>
        <b/>
        <sz val="10.5"/>
        <color rgb="FF0000FF"/>
        <rFont val="細明體"/>
        <family val="3"/>
        <charset val="136"/>
      </rPr>
      <t xml:space="preserve">&amp;#160; </t>
    </r>
    <r>
      <rPr>
        <sz val="10.5"/>
        <color rgb="FF000000"/>
        <rFont val="細明體"/>
        <family val="3"/>
        <charset val="136"/>
      </rPr>
      <t xml:space="preserve">M </t>
    </r>
    <r>
      <rPr>
        <b/>
        <sz val="10.5"/>
        <color rgb="FF0000FF"/>
        <rFont val="細明體"/>
        <family val="3"/>
        <charset val="136"/>
      </rPr>
      <t>&amp;#160;</t>
    </r>
    <r>
      <rPr>
        <sz val="10.5"/>
        <color rgb="FF000000"/>
        <rFont val="細明體"/>
        <family val="3"/>
        <charset val="136"/>
      </rPr>
      <t>&lt;/</t>
    </r>
    <r>
      <rPr>
        <b/>
        <sz val="10.5"/>
        <color rgb="FF000080"/>
        <rFont val="細明體"/>
        <family val="3"/>
        <charset val="136"/>
      </rPr>
      <t>string</t>
    </r>
    <r>
      <rPr>
        <sz val="10.5"/>
        <color rgb="FF000000"/>
        <rFont val="細明體"/>
        <family val="3"/>
        <charset val="136"/>
      </rPr>
      <t>&gt;</t>
    </r>
    <phoneticPr fontId="6" type="noConversion"/>
  </si>
  <si>
    <t>&lt;string name="mon"&gt;&amp;#160; M &amp;#160;&lt;/string&gt;</t>
  </si>
  <si>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"tue"</t>
    </r>
    <r>
      <rPr>
        <sz val="10.5"/>
        <color rgb="FF000000"/>
        <rFont val="細明體"/>
        <family val="3"/>
        <charset val="136"/>
      </rPr>
      <t>&gt;</t>
    </r>
    <r>
      <rPr>
        <b/>
        <sz val="10.5"/>
        <color rgb="FF0000FF"/>
        <rFont val="細明體"/>
        <family val="3"/>
        <charset val="136"/>
      </rPr>
      <t xml:space="preserve">&amp;#160; </t>
    </r>
    <r>
      <rPr>
        <sz val="10.5"/>
        <color rgb="FF000000"/>
        <rFont val="細明體"/>
        <family val="3"/>
        <charset val="136"/>
      </rPr>
      <t xml:space="preserve">T </t>
    </r>
    <r>
      <rPr>
        <b/>
        <sz val="10.5"/>
        <color rgb="FF0000FF"/>
        <rFont val="細明體"/>
        <family val="3"/>
        <charset val="136"/>
      </rPr>
      <t>&amp;#160;</t>
    </r>
    <r>
      <rPr>
        <sz val="10.5"/>
        <color rgb="FF000000"/>
        <rFont val="細明體"/>
        <family val="3"/>
        <charset val="136"/>
      </rPr>
      <t>&lt;/</t>
    </r>
    <r>
      <rPr>
        <b/>
        <sz val="10.5"/>
        <color rgb="FF000080"/>
        <rFont val="細明體"/>
        <family val="3"/>
        <charset val="136"/>
      </rPr>
      <t>string</t>
    </r>
    <r>
      <rPr>
        <sz val="10.5"/>
        <color rgb="FF000000"/>
        <rFont val="細明體"/>
        <family val="3"/>
        <charset val="136"/>
      </rPr>
      <t>&gt;</t>
    </r>
    <phoneticPr fontId="6" type="noConversion"/>
  </si>
  <si>
    <t>&lt;string name="tue"&gt;&amp;#160; T &amp;#160;&lt;/string&gt;</t>
  </si>
  <si>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"wed"</t>
    </r>
    <r>
      <rPr>
        <sz val="10.5"/>
        <color rgb="FF000000"/>
        <rFont val="細明體"/>
        <family val="3"/>
        <charset val="136"/>
      </rPr>
      <t>&gt;</t>
    </r>
    <r>
      <rPr>
        <b/>
        <sz val="10.5"/>
        <color rgb="FF0000FF"/>
        <rFont val="細明體"/>
        <family val="3"/>
        <charset val="136"/>
      </rPr>
      <t xml:space="preserve">&amp;#160; </t>
    </r>
    <r>
      <rPr>
        <sz val="10.5"/>
        <color rgb="FF000000"/>
        <rFont val="細明體"/>
        <family val="3"/>
        <charset val="136"/>
      </rPr>
      <t xml:space="preserve">W </t>
    </r>
    <r>
      <rPr>
        <b/>
        <sz val="10.5"/>
        <color rgb="FF0000FF"/>
        <rFont val="細明體"/>
        <family val="3"/>
        <charset val="136"/>
      </rPr>
      <t>&amp;#160;</t>
    </r>
    <r>
      <rPr>
        <sz val="10.5"/>
        <color rgb="FF000000"/>
        <rFont val="細明體"/>
        <family val="3"/>
        <charset val="136"/>
      </rPr>
      <t>&lt;/</t>
    </r>
    <r>
      <rPr>
        <b/>
        <sz val="10.5"/>
        <color rgb="FF000080"/>
        <rFont val="細明體"/>
        <family val="3"/>
        <charset val="136"/>
      </rPr>
      <t>string</t>
    </r>
    <r>
      <rPr>
        <sz val="10.5"/>
        <color rgb="FF000000"/>
        <rFont val="細明體"/>
        <family val="3"/>
        <charset val="136"/>
      </rPr>
      <t>&gt;</t>
    </r>
    <phoneticPr fontId="6" type="noConversion"/>
  </si>
  <si>
    <t>&lt;string name="wed"&gt;&amp;#160; W &amp;#160;&lt;/string&gt;</t>
  </si>
  <si>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"thu"</t>
    </r>
    <r>
      <rPr>
        <sz val="10.5"/>
        <color rgb="FF000000"/>
        <rFont val="細明體"/>
        <family val="3"/>
        <charset val="136"/>
      </rPr>
      <t>&gt;</t>
    </r>
    <r>
      <rPr>
        <b/>
        <sz val="10.5"/>
        <color rgb="FF0000FF"/>
        <rFont val="細明體"/>
        <family val="3"/>
        <charset val="136"/>
      </rPr>
      <t xml:space="preserve">&amp;#160; </t>
    </r>
    <r>
      <rPr>
        <sz val="10.5"/>
        <color rgb="FF000000"/>
        <rFont val="細明體"/>
        <family val="3"/>
        <charset val="136"/>
      </rPr>
      <t xml:space="preserve">T </t>
    </r>
    <r>
      <rPr>
        <b/>
        <sz val="10.5"/>
        <color rgb="FF0000FF"/>
        <rFont val="細明體"/>
        <family val="3"/>
        <charset val="136"/>
      </rPr>
      <t>&amp;#160;</t>
    </r>
    <r>
      <rPr>
        <sz val="10.5"/>
        <color rgb="FF000000"/>
        <rFont val="細明體"/>
        <family val="3"/>
        <charset val="136"/>
      </rPr>
      <t>&lt;/</t>
    </r>
    <r>
      <rPr>
        <b/>
        <sz val="10.5"/>
        <color rgb="FF000080"/>
        <rFont val="細明體"/>
        <family val="3"/>
        <charset val="136"/>
      </rPr>
      <t>string</t>
    </r>
    <r>
      <rPr>
        <sz val="10.5"/>
        <color rgb="FF000000"/>
        <rFont val="細明體"/>
        <family val="3"/>
        <charset val="136"/>
      </rPr>
      <t>&gt;</t>
    </r>
    <phoneticPr fontId="6" type="noConversion"/>
  </si>
  <si>
    <t>&lt;string name="thu"&gt;&amp;#160; T &amp;#160;&lt;/string&gt;</t>
  </si>
  <si>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"fri"</t>
    </r>
    <r>
      <rPr>
        <sz val="10.5"/>
        <color rgb="FF000000"/>
        <rFont val="細明體"/>
        <family val="3"/>
        <charset val="136"/>
      </rPr>
      <t>&gt;</t>
    </r>
    <r>
      <rPr>
        <b/>
        <sz val="10.5"/>
        <color rgb="FF0000FF"/>
        <rFont val="細明體"/>
        <family val="3"/>
        <charset val="136"/>
      </rPr>
      <t xml:space="preserve">&amp;#160; </t>
    </r>
    <r>
      <rPr>
        <sz val="10.5"/>
        <color rgb="FF000000"/>
        <rFont val="細明體"/>
        <family val="3"/>
        <charset val="136"/>
      </rPr>
      <t xml:space="preserve">F </t>
    </r>
    <r>
      <rPr>
        <b/>
        <sz val="10.5"/>
        <color rgb="FF0000FF"/>
        <rFont val="細明體"/>
        <family val="3"/>
        <charset val="136"/>
      </rPr>
      <t>&amp;#160;</t>
    </r>
    <r>
      <rPr>
        <sz val="10.5"/>
        <color rgb="FF000000"/>
        <rFont val="細明體"/>
        <family val="3"/>
        <charset val="136"/>
      </rPr>
      <t>&lt;/</t>
    </r>
    <r>
      <rPr>
        <b/>
        <sz val="10.5"/>
        <color rgb="FF000080"/>
        <rFont val="細明體"/>
        <family val="3"/>
        <charset val="136"/>
      </rPr>
      <t>string</t>
    </r>
    <r>
      <rPr>
        <sz val="10.5"/>
        <color rgb="FF000000"/>
        <rFont val="細明體"/>
        <family val="3"/>
        <charset val="136"/>
      </rPr>
      <t>&gt;</t>
    </r>
    <phoneticPr fontId="6" type="noConversion"/>
  </si>
  <si>
    <t>&lt;string name="fri"&gt;&amp;#160; F &amp;#160;&lt;/string&gt;</t>
  </si>
  <si>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"sat"</t>
    </r>
    <r>
      <rPr>
        <sz val="10.5"/>
        <color rgb="FF000000"/>
        <rFont val="細明體"/>
        <family val="3"/>
        <charset val="136"/>
      </rPr>
      <t>&gt;</t>
    </r>
    <r>
      <rPr>
        <b/>
        <sz val="10.5"/>
        <color rgb="FF0000FF"/>
        <rFont val="細明體"/>
        <family val="3"/>
        <charset val="136"/>
      </rPr>
      <t xml:space="preserve">&amp;#160; </t>
    </r>
    <r>
      <rPr>
        <sz val="10.5"/>
        <color rgb="FF000000"/>
        <rFont val="細明體"/>
        <family val="3"/>
        <charset val="136"/>
      </rPr>
      <t xml:space="preserve">S </t>
    </r>
    <r>
      <rPr>
        <b/>
        <sz val="10.5"/>
        <color rgb="FF0000FF"/>
        <rFont val="細明體"/>
        <family val="3"/>
        <charset val="136"/>
      </rPr>
      <t>&amp;#160;</t>
    </r>
    <r>
      <rPr>
        <sz val="10.5"/>
        <color rgb="FF000000"/>
        <rFont val="細明體"/>
        <family val="3"/>
        <charset val="136"/>
      </rPr>
      <t>&lt;/</t>
    </r>
    <r>
      <rPr>
        <b/>
        <sz val="10.5"/>
        <color rgb="FF000080"/>
        <rFont val="細明體"/>
        <family val="3"/>
        <charset val="136"/>
      </rPr>
      <t>string</t>
    </r>
    <r>
      <rPr>
        <sz val="10.5"/>
        <color rgb="FF000000"/>
        <rFont val="細明體"/>
        <family val="3"/>
        <charset val="136"/>
      </rPr>
      <t>&gt;</t>
    </r>
    <phoneticPr fontId="6" type="noConversion"/>
  </si>
  <si>
    <t>&lt;string name="sat"&gt;&amp;#160; S &amp;#160;&lt;/string&gt;</t>
  </si>
  <si>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"sun"</t>
    </r>
    <r>
      <rPr>
        <sz val="10.5"/>
        <color rgb="FF000000"/>
        <rFont val="細明體"/>
        <family val="3"/>
        <charset val="136"/>
      </rPr>
      <t>&gt;</t>
    </r>
    <r>
      <rPr>
        <b/>
        <sz val="10.5"/>
        <color rgb="FF0000FF"/>
        <rFont val="細明體"/>
        <family val="3"/>
        <charset val="136"/>
      </rPr>
      <t xml:space="preserve">&amp;#160; </t>
    </r>
    <r>
      <rPr>
        <sz val="10.5"/>
        <color rgb="FF000000"/>
        <rFont val="細明體"/>
        <family val="3"/>
        <charset val="136"/>
      </rPr>
      <t xml:space="preserve">S </t>
    </r>
    <r>
      <rPr>
        <b/>
        <sz val="10.5"/>
        <color rgb="FF0000FF"/>
        <rFont val="細明體"/>
        <family val="3"/>
        <charset val="136"/>
      </rPr>
      <t>&amp;#160;</t>
    </r>
    <r>
      <rPr>
        <sz val="10.5"/>
        <color rgb="FF000000"/>
        <rFont val="細明體"/>
        <family val="3"/>
        <charset val="136"/>
      </rPr>
      <t>&lt;/</t>
    </r>
    <r>
      <rPr>
        <b/>
        <sz val="10.5"/>
        <color rgb="FF000080"/>
        <rFont val="細明體"/>
        <family val="3"/>
        <charset val="136"/>
      </rPr>
      <t>string</t>
    </r>
    <r>
      <rPr>
        <sz val="10.5"/>
        <color rgb="FF000000"/>
        <rFont val="細明體"/>
        <family val="3"/>
        <charset val="136"/>
      </rPr>
      <t>&gt;</t>
    </r>
    <phoneticPr fontId="6" type="noConversion"/>
  </si>
  <si>
    <t>&lt;string name="sun"&gt;&amp;#160; S &amp;#160;&lt;/string&gt;</t>
  </si>
  <si>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"summary_until"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t>
    </r>
    <r>
      <rPr>
        <b/>
        <sz val="10.5"/>
        <color rgb="FF0000FF"/>
        <rFont val="細明體"/>
        <family val="3"/>
        <charset val="136"/>
      </rPr>
      <t>&amp;#160;</t>
    </r>
    <r>
      <rPr>
        <sz val="10.5"/>
        <color rgb="FF000000"/>
        <rFont val="細明體"/>
        <family val="3"/>
        <charset val="136"/>
      </rPr>
      <t>to</t>
    </r>
    <r>
      <rPr>
        <b/>
        <sz val="10.5"/>
        <color rgb="FF0000FF"/>
        <rFont val="細明體"/>
        <family val="3"/>
        <charset val="136"/>
      </rPr>
      <t>&amp;#160;</t>
    </r>
    <r>
      <rPr>
        <sz val="10.5"/>
        <color rgb="FF000000"/>
        <rFont val="細明體"/>
        <family val="3"/>
        <charset val="136"/>
      </rPr>
      <t>%s&lt;/</t>
    </r>
    <r>
      <rPr>
        <b/>
        <sz val="10.5"/>
        <color rgb="FF000080"/>
        <rFont val="細明體"/>
        <family val="3"/>
        <charset val="136"/>
      </rPr>
      <t>string</t>
    </r>
    <r>
      <rPr>
        <sz val="10.5"/>
        <color rgb="FF000000"/>
        <rFont val="細明體"/>
        <family val="3"/>
        <charset val="136"/>
      </rPr>
      <t>&gt;</t>
    </r>
    <phoneticPr fontId="6" type="noConversion"/>
  </si>
  <si>
    <t>"Mot de passe (6 à 20 caractères)"</t>
    <phoneticPr fontId="6" type="noConversion"/>
  </si>
  <si>
    <t>&lt;string name="summary_until" formatted="false"&gt;&amp;#160;à&amp;#160;%s&lt;/string&gt;</t>
    <phoneticPr fontId="6" type="noConversion"/>
  </si>
  <si>
    <t>&lt;string name="summary_until" formatted="false"&gt;&amp;#160;bis&amp;#160;%s&lt;/string&gt;</t>
    <phoneticPr fontId="6" type="noConversion"/>
  </si>
  <si>
    <t>"Contraseña (6 a 20 caracteres)"</t>
    <phoneticPr fontId="6" type="noConversion"/>
  </si>
  <si>
    <t>&lt;string name="summary_until" formatted="false"&gt;&amp;#160;a&amp;#160;%s&lt;/string&gt;</t>
    <phoneticPr fontId="6" type="noConversion"/>
  </si>
  <si>
    <t>"Password (da 6 a 20 caratteri)"</t>
    <phoneticPr fontId="6" type="noConversion"/>
  </si>
  <si>
    <t>"Wachtwoord (6~20 tekens)"</t>
    <phoneticPr fontId="6" type="noConversion"/>
  </si>
  <si>
    <t>&lt;string name="summary_until" formatted="false"&gt;&amp;#160;~&amp;#160;%s&lt;/string&gt;</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</si>
  <si>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"seperator" </t>
    </r>
    <r>
      <rPr>
        <b/>
        <sz val="10.5"/>
        <color rgb="FF0000FF"/>
        <rFont val="細明體"/>
        <family val="3"/>
        <charset val="136"/>
      </rPr>
      <t>formatted=</t>
    </r>
    <r>
      <rPr>
        <b/>
        <sz val="10.5"/>
        <color rgb="FF008000"/>
        <rFont val="細明體"/>
        <family val="3"/>
        <charset val="136"/>
      </rPr>
      <t>"true"</t>
    </r>
    <r>
      <rPr>
        <sz val="10.5"/>
        <color rgb="FF000000"/>
        <rFont val="細明體"/>
        <family val="3"/>
        <charset val="136"/>
      </rPr>
      <t>&gt;</t>
    </r>
    <r>
      <rPr>
        <b/>
        <sz val="10.5"/>
        <color rgb="FF0000FF"/>
        <rFont val="細明體"/>
        <family val="3"/>
        <charset val="136"/>
      </rPr>
      <t>&amp;#160;</t>
    </r>
    <r>
      <rPr>
        <sz val="10.5"/>
        <color rgb="FF000000"/>
        <rFont val="細明體"/>
        <family val="3"/>
        <charset val="136"/>
      </rPr>
      <t>-</t>
    </r>
    <r>
      <rPr>
        <b/>
        <sz val="10.5"/>
        <color rgb="FF0000FF"/>
        <rFont val="細明體"/>
        <family val="3"/>
        <charset val="136"/>
      </rPr>
      <t>&amp;#160;</t>
    </r>
    <r>
      <rPr>
        <sz val="10.5"/>
        <color rgb="FF000000"/>
        <rFont val="細明體"/>
        <family val="3"/>
        <charset val="136"/>
      </rPr>
      <t>&lt;/</t>
    </r>
    <r>
      <rPr>
        <b/>
        <sz val="10.5"/>
        <color rgb="FF000080"/>
        <rFont val="細明體"/>
        <family val="3"/>
        <charset val="136"/>
      </rPr>
      <t>string</t>
    </r>
    <r>
      <rPr>
        <sz val="10.5"/>
        <color rgb="FF000000"/>
        <rFont val="細明體"/>
        <family val="3"/>
        <charset val="136"/>
      </rPr>
      <t>&gt;</t>
    </r>
    <phoneticPr fontId="6" type="noConversion"/>
  </si>
  <si>
    <t>&lt;string name="seperator" formatted="true"&gt;&amp;#160;-&amp;#160;&lt;/string&gt;</t>
  </si>
  <si>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"client_key_delivered"</t>
    </r>
    <r>
      <rPr>
        <sz val="10.5"/>
        <color rgb="FF000000"/>
        <rFont val="細明體"/>
        <family val="3"/>
        <charset val="136"/>
      </rPr>
      <t>&gt;is added&lt;/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</si>
  <si>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"client_key_rejected"</t>
    </r>
    <r>
      <rPr>
        <sz val="10.5"/>
        <color rgb="FF000000"/>
        <rFont val="細明體"/>
        <family val="3"/>
        <charset val="136"/>
      </rPr>
      <t>&gt;Client has rejected your key&lt;/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</si>
  <si>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"client_key_updated"</t>
    </r>
    <r>
      <rPr>
        <sz val="10.5"/>
        <color rgb="FF000000"/>
        <rFont val="細明體"/>
        <family val="3"/>
        <charset val="136"/>
      </rPr>
      <t>&gt;Key is updated&lt;/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</si>
  <si>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"client_key_deleted"</t>
    </r>
    <r>
      <rPr>
        <sz val="10.5"/>
        <color rgb="FF000000"/>
        <rFont val="細明體"/>
        <family val="3"/>
        <charset val="136"/>
      </rPr>
      <t>&gt;Key is deleted&lt;/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</si>
  <si>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"client_key_suspended"</t>
    </r>
    <r>
      <rPr>
        <sz val="10.5"/>
        <color rgb="FF000000"/>
        <rFont val="細明體"/>
        <family val="3"/>
        <charset val="136"/>
      </rPr>
      <t>&gt;Key is suspended&lt;/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</si>
  <si>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"client_key_restored"</t>
    </r>
    <r>
      <rPr>
        <sz val="10.5"/>
        <color rgb="FF000000"/>
        <rFont val="細明體"/>
        <family val="3"/>
        <charset val="136"/>
      </rPr>
      <t>&gt;Key is restored&lt;/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</si>
  <si>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"key_updated"</t>
    </r>
    <r>
      <rPr>
        <sz val="10.5"/>
        <color rgb="FF000000"/>
        <rFont val="細明體"/>
        <family val="3"/>
        <charset val="136"/>
      </rPr>
      <t>&gt;is updated&lt;/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</si>
  <si>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"key_deleted"</t>
    </r>
    <r>
      <rPr>
        <sz val="10.5"/>
        <color rgb="FF000000"/>
        <rFont val="細明體"/>
        <family val="3"/>
        <charset val="136"/>
      </rPr>
      <t>&gt;is deleted&lt;/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</si>
  <si>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"key_suspended"</t>
    </r>
    <r>
      <rPr>
        <sz val="10.5"/>
        <color rgb="FF000000"/>
        <rFont val="細明體"/>
        <family val="3"/>
        <charset val="136"/>
      </rPr>
      <t>&gt;is suspended&lt;/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</si>
  <si>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"new_key_confirm"</t>
    </r>
    <r>
      <rPr>
        <sz val="10.5"/>
        <color rgb="FF000000"/>
        <rFont val="細明體"/>
        <family val="3"/>
        <charset val="136"/>
      </rPr>
      <t>&gt;Got a new key&lt;/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</si>
  <si>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"unknown"</t>
    </r>
    <r>
      <rPr>
        <sz val="10.5"/>
        <color rgb="FF000000"/>
        <rFont val="細明體"/>
        <family val="3"/>
        <charset val="136"/>
      </rPr>
      <t>&gt;Unknown&lt;/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</si>
  <si>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"xxx_is_unlocked"</t>
    </r>
    <r>
      <rPr>
        <sz val="10.5"/>
        <color rgb="FF000000"/>
        <rFont val="細明體"/>
        <family val="3"/>
        <charset val="136"/>
      </rPr>
      <t>&gt;unlocking %s&lt;/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</si>
  <si>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"NoClient_cont"</t>
    </r>
    <r>
      <rPr>
        <sz val="10.5"/>
        <color rgb="FF000000"/>
        <rFont val="細明體"/>
        <family val="3"/>
        <charset val="136"/>
      </rPr>
      <t>&gt;\n\nYou can add clients if you are an administrator of a lock.&lt;/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</si>
  <si>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"menu_NoEvent"</t>
    </r>
    <r>
      <rPr>
        <sz val="10.5"/>
        <color rgb="FF000000"/>
        <rFont val="細明體"/>
        <family val="3"/>
        <charset val="136"/>
      </rPr>
      <t>&gt;\n\nNo Notifications&lt;/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</si>
  <si>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"menu_NoEvent_cont"</t>
    </r>
    <r>
      <rPr>
        <sz val="10.5"/>
        <color rgb="FF000000"/>
        <rFont val="細明體"/>
        <family val="3"/>
        <charset val="136"/>
      </rPr>
      <t>&gt;\n\nAll important notifications will be put here&lt;/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</si>
  <si>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"IPA_AddCard_cont1"</t>
    </r>
    <r>
      <rPr>
        <sz val="10.5"/>
        <color rgb="FF000000"/>
        <rFont val="細明體"/>
        <family val="3"/>
        <charset val="136"/>
      </rPr>
      <t>&gt;Use client\'s card to tap the lock&lt;/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</si>
  <si>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"SyncWifi_title"</t>
    </r>
    <r>
      <rPr>
        <sz val="10.5"/>
        <color rgb="FF000000"/>
        <rFont val="細明體"/>
        <family val="3"/>
        <charset val="136"/>
      </rPr>
      <t>&gt;Sync Wifi&lt;/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</si>
  <si>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"Wifi_Check"</t>
    </r>
    <r>
      <rPr>
        <sz val="10.5"/>
        <color rgb="FF000000"/>
        <rFont val="細明體"/>
        <family val="3"/>
        <charset val="136"/>
      </rPr>
      <t>&gt;Please press Gateway\'s setup button, Lock will try to connect to your Wi-Fi AP.... \n Progress: 33%&lt;/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</si>
  <si>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"IPA_CodeLength_cont"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&gt;The code length should be %s&lt;/</t>
    </r>
    <r>
      <rPr>
        <b/>
        <sz val="10.5"/>
        <color rgb="FF000080"/>
        <rFont val="細明體"/>
        <family val="3"/>
        <charset val="136"/>
      </rPr>
      <t>string</t>
    </r>
    <r>
      <rPr>
        <sz val="10.5"/>
        <color rgb="FF000000"/>
        <rFont val="細明體"/>
        <family val="3"/>
        <charset val="136"/>
      </rPr>
      <t>&gt;</t>
    </r>
    <phoneticPr fontId="6" type="noConversion"/>
  </si>
  <si>
    <r>
      <t xml:space="preserve">    </t>
    </r>
    <r>
      <rPr>
        <sz val="10.5"/>
        <color rgb="FF000000"/>
        <rFont val="細明體"/>
        <family val="3"/>
        <charset val="136"/>
      </rPr>
      <t>&lt;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"AutoUnlock_Success"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&gt;Auto unlocking (%s)&lt;/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</si>
  <si>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"AutoUnlock_InvalidRSSI"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&gt;Auto unlocking out of range (%s)&lt;/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</si>
  <si>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"remote_unlocking_on_xxx"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&gt;Remote unlocking %s&lt;/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</si>
  <si>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"xxx_unlocking_xxx"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&gt;%s unlocking %s&lt;/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</si>
  <si>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"PWD_NoMatchCode_cont"</t>
    </r>
    <r>
      <rPr>
        <sz val="10.5"/>
        <color rgb="FF000000"/>
        <rFont val="細明體"/>
        <family val="3"/>
        <charset val="136"/>
      </rPr>
      <t>&gt;Password Not Match&lt;/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</si>
  <si>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"noPassword_cont"</t>
    </r>
    <r>
      <rPr>
        <sz val="10.5"/>
        <color rgb="FF000000"/>
        <rFont val="細明體"/>
        <family val="3"/>
        <charset val="136"/>
      </rPr>
      <t>&gt;If you don\'t check off password, this account can be registered by anyone if he/she can access your email, and you can\'t use the backup function either&lt;/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</si>
  <si>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"noPassword_title"</t>
    </r>
    <r>
      <rPr>
        <sz val="10.5"/>
        <color rgb="FF000000"/>
        <rFont val="細明體"/>
        <family val="3"/>
        <charset val="136"/>
      </rPr>
      <t>&gt;Alarm&lt;/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</si>
  <si>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"Unsupport_BLE_title"</t>
    </r>
    <r>
      <rPr>
        <sz val="10.5"/>
        <color rgb="FF000000"/>
        <rFont val="細明體"/>
        <family val="3"/>
        <charset val="136"/>
      </rPr>
      <t>&gt;Unsupport BLE&lt;/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</si>
  <si>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"Unsupport_Version_title"</t>
    </r>
    <r>
      <rPr>
        <sz val="10.5"/>
        <color rgb="FF000000"/>
        <rFont val="細明體"/>
        <family val="3"/>
        <charset val="136"/>
      </rPr>
      <t>&gt;Unsupport Version&lt;/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</si>
  <si>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"getNetCode_title"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&gt;Get %s&lt;/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</si>
  <si>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"getNetCode_cont"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&gt;Generated %s : %s&lt;/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</si>
  <si>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"Tran_log_NetCodeUnlock"</t>
    </r>
    <r>
      <rPr>
        <sz val="10.5"/>
        <color rgb="FF000000"/>
        <rFont val="細明體"/>
        <family val="3"/>
        <charset val="136"/>
      </rPr>
      <t>&gt;%s Unlocking&lt;/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</si>
  <si>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"Setup_NetCode"</t>
    </r>
    <r>
      <rPr>
        <sz val="10.5"/>
        <color rgb="FF000000"/>
        <rFont val="細明體"/>
        <family val="3"/>
        <charset val="136"/>
      </rPr>
      <t>&gt;Netcode Setup&lt;/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</si>
  <si>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"param_day_lockout_title"</t>
    </r>
    <r>
      <rPr>
        <sz val="10.5"/>
        <color rgb="FF000000"/>
        <rFont val="細明體"/>
        <family val="3"/>
        <charset val="136"/>
      </rPr>
      <t>&gt;00:00 - 24:00&lt;/</t>
    </r>
    <r>
      <rPr>
        <b/>
        <sz val="10.5"/>
        <color rgb="FF000080"/>
        <rFont val="細明體"/>
        <family val="3"/>
        <charset val="136"/>
      </rPr>
      <t>string</t>
    </r>
    <r>
      <rPr>
        <sz val="10.5"/>
        <color rgb="FF000000"/>
        <rFont val="細明體"/>
        <family val="3"/>
        <charset val="136"/>
      </rPr>
      <t>&gt;</t>
    </r>
    <phoneticPr fontId="6" type="noConversion"/>
  </si>
  <si>
    <t>&lt;string name="param_day_lockout_title"&gt;00:00 - 24:00&lt;/string&gt;</t>
  </si>
  <si>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"Change_SubMaster"</t>
    </r>
    <r>
      <rPr>
        <sz val="10.5"/>
        <color rgb="FF000000"/>
        <rFont val="細明體"/>
        <family val="3"/>
        <charset val="136"/>
      </rPr>
      <t>&gt;Change Sub-Master Code&lt;/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</si>
  <si>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"Delete_SubMaster"</t>
    </r>
    <r>
      <rPr>
        <sz val="10.5"/>
        <color rgb="FF000000"/>
        <rFont val="細明體"/>
        <family val="3"/>
        <charset val="136"/>
      </rPr>
      <t>&gt;Delete Sub-Master Code&lt;/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</si>
  <si>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"LockBusy"</t>
    </r>
    <r>
      <rPr>
        <sz val="10.5"/>
        <color rgb="FF000000"/>
        <rFont val="細明體"/>
        <family val="3"/>
        <charset val="136"/>
      </rPr>
      <t>&gt;Lock Busy&lt;/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</si>
  <si>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"DeleteGuestCode"</t>
    </r>
    <r>
      <rPr>
        <sz val="10.5"/>
        <color rgb="FF000000"/>
        <rFont val="細明體"/>
        <family val="3"/>
        <charset val="136"/>
      </rPr>
      <t>&gt;Delete GuestCode User&lt;/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</si>
  <si>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"GuestCode"</t>
    </r>
    <r>
      <rPr>
        <sz val="10.5"/>
        <color rgb="FF000000"/>
        <rFont val="細明體"/>
        <family val="3"/>
        <charset val="136"/>
      </rPr>
      <t>&gt;GuestCode&lt;/</t>
    </r>
    <r>
      <rPr>
        <b/>
        <sz val="10.5"/>
        <color rgb="FF000080"/>
        <rFont val="細明體"/>
        <family val="3"/>
        <charset val="136"/>
      </rPr>
      <t>string</t>
    </r>
    <r>
      <rPr>
        <sz val="10.5"/>
        <color rgb="FF000000"/>
        <rFont val="細明體"/>
        <family val="3"/>
        <charset val="136"/>
      </rPr>
      <t>&gt;</t>
    </r>
    <phoneticPr fontId="6" type="noConversion"/>
  </si>
  <si>
    <t>&lt;string name="GuestCode"&gt;GuestCode&lt;/string&gt;</t>
  </si>
  <si>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"GatewayAddOK_cont"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&gt;You have added lock %s into gateway %s successfully&lt;/</t>
    </r>
    <r>
      <rPr>
        <b/>
        <sz val="10.5"/>
        <color rgb="FF000080"/>
        <rFont val="細明體"/>
        <family val="3"/>
        <charset val="136"/>
      </rPr>
      <t>string</t>
    </r>
    <r>
      <rPr>
        <sz val="10.5"/>
        <color rgb="FF000000"/>
        <rFont val="細明體"/>
        <family val="3"/>
        <charset val="136"/>
      </rPr>
      <t>&gt;</t>
    </r>
    <phoneticPr fontId="6" type="noConversion"/>
  </si>
  <si>
    <t>no need to translate</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</si>
  <si>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"delete_lock_gateway"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&gt;Are you sure to delete the lock %s from gateway %s ?&lt;/</t>
    </r>
    <r>
      <rPr>
        <b/>
        <sz val="10.5"/>
        <color rgb="FF000080"/>
        <rFont val="細明體"/>
        <family val="3"/>
        <charset val="136"/>
      </rPr>
      <t>string</t>
    </r>
    <r>
      <rPr>
        <sz val="10.5"/>
        <color rgb="FF000000"/>
        <rFont val="細明體"/>
        <family val="3"/>
        <charset val="136"/>
      </rPr>
      <t>&gt;</t>
    </r>
    <phoneticPr fontId="6" type="noConversion"/>
  </si>
  <si>
    <t>&lt;string name="Adding_Check"&gt;La serrure va essayer de se connecter à votre PA Wi-Fi...&lt;/string&gt;</t>
    <phoneticPr fontId="6" type="noConversion"/>
  </si>
  <si>
    <t>&lt;string name="Adding_Check"&gt;Das Schloss versucht, eine Verbindung zu Ihrem WLAN-Zugangspunkt herzustellen ...&lt;/string&gt;</t>
    <phoneticPr fontId="6" type="noConversion"/>
  </si>
  <si>
    <t>&lt;string name="Adding_Check"&gt;La cerradura intentará conectarse a su PA Wi-Fi...&lt;/string&gt;</t>
    <phoneticPr fontId="6" type="noConversion"/>
  </si>
  <si>
    <t>&lt;string name="Adding_Check"&gt;La serratura tenterà di connettersi all'AP del Wi-Fi...&lt;/string&gt;</t>
    <phoneticPr fontId="6" type="noConversion"/>
  </si>
  <si>
    <t>&lt;string name="Adding_Check"&gt;Het slot zal proberen om verbinding te maken met uw Wi-Fi AP...&lt;/string&gt;</t>
    <phoneticPr fontId="6" type="noConversion"/>
  </si>
  <si>
    <t>"set_submaster_code" = "Set Sub-Master";</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</si>
  <si>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"Tran_log_SET_SUB_MASTER_CODE"</t>
    </r>
    <r>
      <rPr>
        <sz val="10.5"/>
        <color rgb="FF000000"/>
        <rFont val="細明體"/>
        <family val="3"/>
        <charset val="136"/>
      </rPr>
      <t>&gt;Set Sub-Master&lt;/</t>
    </r>
    <r>
      <rPr>
        <b/>
        <sz val="10.5"/>
        <color rgb="FF000080"/>
        <rFont val="細明體"/>
        <family val="3"/>
        <charset val="136"/>
      </rPr>
      <t>string</t>
    </r>
    <r>
      <rPr>
        <sz val="10.5"/>
        <color rgb="FF000000"/>
        <rFont val="細明體"/>
        <family val="3"/>
        <charset val="136"/>
      </rPr>
      <t>&gt;</t>
    </r>
    <phoneticPr fontId="6" type="noConversion"/>
  </si>
  <si>
    <t>&lt;string name="ifttt_maker_channel"&gt;Maker Channel&lt;/string&gt;</t>
  </si>
  <si>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"ifttt_maker_channel_cont"</t>
    </r>
    <r>
      <rPr>
        <sz val="10.5"/>
        <color rgb="FF000000"/>
        <rFont val="細明體"/>
        <family val="3"/>
        <charset val="136"/>
      </rPr>
      <t>&gt;Maker Channel allows you to connect IFTTT to your personal DIY projects. You can enter your secret key here and we\'ll notify you when the following events happen. \n&lt;/</t>
    </r>
    <r>
      <rPr>
        <b/>
        <sz val="10.5"/>
        <color rgb="FF000080"/>
        <rFont val="細明體"/>
        <family val="3"/>
        <charset val="136"/>
      </rPr>
      <t>string</t>
    </r>
    <r>
      <rPr>
        <sz val="10.5"/>
        <color rgb="FF000000"/>
        <rFont val="細明體"/>
        <family val="3"/>
        <charset val="136"/>
      </rPr>
      <t>&gt;</t>
    </r>
    <phoneticPr fontId="6" type="noConversion"/>
  </si>
  <si>
    <t>&lt;string name="ifttt_event_lock"&gt;k3connect-Déverrouillage&lt;/string&gt;</t>
    <phoneticPr fontId="6" type="noConversion"/>
  </si>
  <si>
    <t>&lt;string name="ifttt_event_lock"&gt;k3connect-Entriegelung&lt;/string&gt;</t>
    <phoneticPr fontId="6" type="noConversion"/>
  </si>
  <si>
    <t>&lt;string name="ifttt_event_lock"&gt;k3connect-Desbloquear&lt;/string&gt;</t>
    <phoneticPr fontId="6" type="noConversion"/>
  </si>
  <si>
    <t>&lt;string name="ifttt_event_lock"&gt;k3connect-Sblocco in Corso&lt;/string&gt;</t>
    <phoneticPr fontId="6" type="noConversion"/>
  </si>
  <si>
    <t>&lt;string name="ifttt_event_lock"&gt;k3connect-Ontgrendelen&lt;/string&gt;</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</si>
  <si>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"ifttt_event_denied"</t>
    </r>
    <r>
      <rPr>
        <sz val="10.5"/>
        <color rgb="FF000000"/>
        <rFont val="細明體"/>
        <family val="3"/>
        <charset val="136"/>
      </rPr>
      <t>&gt;k3connect-access-denied&lt;/</t>
    </r>
    <r>
      <rPr>
        <b/>
        <sz val="10.5"/>
        <color rgb="FF000080"/>
        <rFont val="細明體"/>
        <family val="3"/>
        <charset val="136"/>
      </rPr>
      <t>string</t>
    </r>
    <r>
      <rPr>
        <sz val="10.5"/>
        <color rgb="FF000000"/>
        <rFont val="細明體"/>
        <family val="3"/>
        <charset val="136"/>
      </rPr>
      <t>&gt;</t>
    </r>
    <phoneticPr fontId="6" type="noConversion"/>
  </si>
  <si>
    <t>&lt;string name="ifttt_event_denied"&gt;k3connect-Accès refusé&lt;/string&gt;</t>
    <phoneticPr fontId="6" type="noConversion"/>
  </si>
  <si>
    <t>&lt;string name="ifttt_event_denied"&gt;k3connect-Zugang verweigert&lt;/string&gt;</t>
    <phoneticPr fontId="6" type="noConversion"/>
  </si>
  <si>
    <t>&lt;string name="ifttt_event_denied"&gt;k3connect-Acceso denegado&lt;/string&gt;</t>
    <phoneticPr fontId="6" type="noConversion"/>
  </si>
  <si>
    <t>&lt;string name="ifttt_event_denied"&gt;k3connect-Accesso Negato&lt;/string&gt;</t>
    <phoneticPr fontId="6" type="noConversion"/>
  </si>
  <si>
    <t>&lt;string name="ifttt_event_denied"&gt;k3connect-Toegang geweigerd&lt;/string&gt;</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</si>
  <si>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"ifttt_denied_cont"</t>
    </r>
    <r>
      <rPr>
        <sz val="10.5"/>
        <color rgb="FF000000"/>
        <rFont val="細明體"/>
        <family val="3"/>
        <charset val="136"/>
      </rPr>
      <t>&gt;Each time when your lock has an authorized unlocking attemp, we\'ll notify you on the maker channel with  \"Lock Name (value1)\" and \"Time (value2)\", and a \"Client Name (value3)\" if the lock can recognize it. \n&lt;/</t>
    </r>
    <r>
      <rPr>
        <b/>
        <sz val="10.5"/>
        <color rgb="FF000080"/>
        <rFont val="細明體"/>
        <family val="3"/>
        <charset val="136"/>
      </rPr>
      <t>string</t>
    </r>
    <r>
      <rPr>
        <sz val="10.5"/>
        <color rgb="FF000000"/>
        <rFont val="細明體"/>
        <family val="3"/>
        <charset val="136"/>
      </rPr>
      <t>&gt;</t>
    </r>
    <phoneticPr fontId="6" type="noConversion"/>
  </si>
  <si>
    <t>&lt;string name="ifttt_title"&gt;IFTTT Maker Channel&lt;/string&gt;</t>
  </si>
  <si>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"GatewayFW_OnUpgrade"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&gt;Gateway %s \'s firmware is under processing&lt;/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</si>
  <si>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"Gateway_MaxCount_cont"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&gt;This gateway\'s maximun linked lock quantity is %s, and you can not add lock into this gateway any more.&lt;/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</si>
  <si>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"GPS_Unlock_Success"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&gt;Auto unlocking (%s)&lt;/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</si>
  <si>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"AddNewClient"</t>
    </r>
    <r>
      <rPr>
        <sz val="10.5"/>
        <color rgb="FF000000"/>
        <rFont val="細明體"/>
        <family val="3"/>
        <charset val="136"/>
      </rPr>
      <t>&gt;New clients&lt;/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</si>
  <si>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"DelNetCode"</t>
    </r>
    <r>
      <rPr>
        <sz val="10.5"/>
        <color rgb="FF000000"/>
        <rFont val="細明體"/>
        <family val="3"/>
        <charset val="136"/>
      </rPr>
      <t>&gt;Block NetCode User&lt;/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</si>
  <si>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"Param_led_title"</t>
    </r>
    <r>
      <rPr>
        <sz val="10.5"/>
        <color rgb="FF000000"/>
        <rFont val="細明體"/>
        <family val="3"/>
        <charset val="136"/>
      </rPr>
      <t>&gt;LED:&lt;/</t>
    </r>
    <r>
      <rPr>
        <b/>
        <sz val="10.5"/>
        <color rgb="FF000080"/>
        <rFont val="細明體"/>
        <family val="3"/>
        <charset val="136"/>
      </rPr>
      <t>string</t>
    </r>
    <r>
      <rPr>
        <sz val="10.5"/>
        <color rgb="FF000000"/>
        <rFont val="細明體"/>
        <family val="3"/>
        <charset val="136"/>
      </rPr>
      <t>&gt;</t>
    </r>
    <phoneticPr fontId="6" type="noConversion"/>
  </si>
  <si>
    <t>&lt;string name="Param_led_title"&gt;LED:&lt;/string&gt;</t>
  </si>
  <si>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"Param_others_title"</t>
    </r>
    <r>
      <rPr>
        <sz val="10.5"/>
        <color rgb="FF000000"/>
        <rFont val="細明體"/>
        <family val="3"/>
        <charset val="136"/>
      </rPr>
      <t>&gt;Others:&lt;/</t>
    </r>
    <r>
      <rPr>
        <b/>
        <sz val="10.5"/>
        <color rgb="FF000080"/>
        <rFont val="細明體"/>
        <family val="3"/>
        <charset val="136"/>
      </rPr>
      <t>string</t>
    </r>
    <r>
      <rPr>
        <sz val="10.5"/>
        <color rgb="FF000000"/>
        <rFont val="細明體"/>
        <family val="3"/>
        <charset val="136"/>
      </rPr>
      <t>&gt;</t>
    </r>
    <phoneticPr fontId="6" type="noConversion"/>
  </si>
  <si>
    <t>&lt;string name="DelNetCode"&gt;Bloquer NetCode&lt;/string&gt;</t>
    <phoneticPr fontId="6" type="noConversion"/>
  </si>
  <si>
    <t>&lt;string name="DelNetCode"&gt;NetCode blockieren&lt;/string&gt;</t>
    <phoneticPr fontId="6" type="noConversion"/>
  </si>
  <si>
    <t>&lt;string name="DelNetCode"&gt;Bloquear NetCode&lt;/string&gt;</t>
    <phoneticPr fontId="6" type="noConversion"/>
  </si>
  <si>
    <t>&lt;string name="DelNetCode"&gt;Blocca NetCode&lt;/string&gt;</t>
    <phoneticPr fontId="6" type="noConversion"/>
  </si>
  <si>
    <t>&lt;string name="DelNetCode"&gt;NetCode blokkeren&lt;/string&gt;</t>
    <phoneticPr fontId="6" type="noConversion"/>
  </si>
  <si>
    <t>&lt;string name="DelVariCode"&gt;Bloquer Varicode&lt;/string&gt;</t>
    <phoneticPr fontId="6" type="noConversion"/>
  </si>
  <si>
    <t>&lt;string name="DelVariCode"&gt;Varicode blockieren&lt;/string&gt;</t>
    <phoneticPr fontId="6" type="noConversion"/>
  </si>
  <si>
    <t>&lt;string name="DelVariCode"&gt;Bloquear Varicode&lt;/string&gt;</t>
    <phoneticPr fontId="6" type="noConversion"/>
  </si>
  <si>
    <t>&lt;string name="DelVariCode"&gt;Blocca Varicode&lt;/string&gt;</t>
    <phoneticPr fontId="6" type="noConversion"/>
  </si>
  <si>
    <t>&lt;string name="DelVariCode"&gt;Varicode blokkeren&lt;/string&gt;</t>
    <phoneticPr fontId="6" type="noConversion"/>
  </si>
  <si>
    <t>&lt;string name="ReLock_Delay"&gt;Délai de reverrouillage (sec)&lt;/string&gt;</t>
    <phoneticPr fontId="6" type="noConversion"/>
  </si>
  <si>
    <t>"Sek."</t>
    <phoneticPr fontId="6" type="noConversion"/>
  </si>
  <si>
    <t>&lt;string name="ReLock_Delay"&gt;Verzögerung für Neuverriegelung (Sek)&lt;/string&gt;</t>
    <phoneticPr fontId="6" type="noConversion"/>
  </si>
  <si>
    <t>&lt;string name="ReLock_Delay"&gt;Retardo en volver a cerrar (s)&lt;/string&gt;</t>
    <phoneticPr fontId="6" type="noConversion"/>
  </si>
  <si>
    <t>&lt;string name="ReLock_Delay"&gt;Ritardo Ribloccaggio (sec)&lt;/string&gt;</t>
    <phoneticPr fontId="6" type="noConversion"/>
  </si>
  <si>
    <t>&lt;string name="ReLock_Delay"&gt;Vertraging opnieuw vergrendelen (sec)&lt;/string&gt;</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</si>
  <si>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"NetCode_URM"</t>
    </r>
    <r>
      <rPr>
        <sz val="10.5"/>
        <color rgb="FF000000"/>
        <rFont val="細明體"/>
        <family val="3"/>
        <charset val="136"/>
      </rPr>
      <t>&gt;URM&lt;/</t>
    </r>
    <r>
      <rPr>
        <b/>
        <sz val="10.5"/>
        <color rgb="FF000080"/>
        <rFont val="細明體"/>
        <family val="3"/>
        <charset val="136"/>
      </rPr>
      <t>string</t>
    </r>
    <r>
      <rPr>
        <sz val="10.5"/>
        <color rgb="FF000000"/>
        <rFont val="細明體"/>
        <family val="3"/>
        <charset val="136"/>
      </rPr>
      <t>&gt;</t>
    </r>
    <phoneticPr fontId="6" type="noConversion"/>
  </si>
  <si>
    <t>&lt;string name="NetCode_URM"&gt;URM&lt;/string&gt;</t>
  </si>
  <si>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"NetCode_ACC"</t>
    </r>
    <r>
      <rPr>
        <sz val="10.5"/>
        <color rgb="FF000000"/>
        <rFont val="細明體"/>
        <family val="3"/>
        <charset val="136"/>
      </rPr>
      <t>&gt;ACC&lt;/</t>
    </r>
    <r>
      <rPr>
        <b/>
        <sz val="10.5"/>
        <color rgb="FF000080"/>
        <rFont val="細明體"/>
        <family val="3"/>
        <charset val="136"/>
      </rPr>
      <t>string</t>
    </r>
    <r>
      <rPr>
        <sz val="10.5"/>
        <color rgb="FF000000"/>
        <rFont val="細明體"/>
        <family val="3"/>
        <charset val="136"/>
      </rPr>
      <t>&gt;</t>
    </r>
    <phoneticPr fontId="6" type="noConversion"/>
  </si>
  <si>
    <t>&lt;string name="NetCode_ACC"&gt;ACC&lt;/string&gt;</t>
  </si>
  <si>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"IPA_Step3"</t>
    </r>
    <r>
      <rPr>
        <sz val="10.5"/>
        <color rgb="FF000000"/>
        <rFont val="細明體"/>
        <family val="3"/>
        <charset val="136"/>
      </rPr>
      <t>&gt;Step 3 (optional)&lt;/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</si>
  <si>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"OutOfRange_Auto"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&gt;Auto unlocking out of range (%s)&lt;/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</si>
  <si>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"ifttt_other_lock_cont"</t>
    </r>
    <r>
      <rPr>
        <sz val="10.5"/>
        <color rgb="FF000000"/>
        <rFont val="細明體"/>
        <family val="3"/>
        <charset val="136"/>
      </rPr>
      <t>&gt;Each time when someone other than you unlocking the door, we\'ll notify you on the maker channel with  \"Lock Name (value1)\" and \"Time (value2)\". \n&lt;/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</si>
  <si>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"ifttt_event_others_lock"</t>
    </r>
    <r>
      <rPr>
        <sz val="10.5"/>
        <color rgb="FF000000"/>
        <rFont val="細明體"/>
        <family val="3"/>
        <charset val="136"/>
      </rPr>
      <t>&gt;k3connect-others-unlocking&lt;/</t>
    </r>
    <r>
      <rPr>
        <b/>
        <sz val="10.5"/>
        <color rgb="FF000080"/>
        <rFont val="細明體"/>
        <family val="3"/>
        <charset val="136"/>
      </rPr>
      <t>string</t>
    </r>
    <r>
      <rPr>
        <sz val="10.5"/>
        <color rgb="FF000000"/>
        <rFont val="細明體"/>
        <family val="3"/>
        <charset val="136"/>
      </rPr>
      <t>&gt;</t>
    </r>
    <phoneticPr fontId="6" type="noConversion"/>
  </si>
  <si>
    <t>&lt;string name="ifttt_event_others_lock"&gt;k3connect-Déverrouillage autres&lt;/string&gt;</t>
    <phoneticPr fontId="6" type="noConversion"/>
  </si>
  <si>
    <t>&lt;string name="ifttt_event_others_lock"&gt;k3connect-Sonstige Entriegelung&lt;/string&gt;</t>
    <phoneticPr fontId="6" type="noConversion"/>
  </si>
  <si>
    <t>&lt;string name="ifttt_event_others_lock"&gt;k3connect-Otros desbloqueos&lt;/string&gt;</t>
    <phoneticPr fontId="6" type="noConversion"/>
  </si>
  <si>
    <t>&lt;string name="ifttt_event_others_lock"&gt;k3connect-Altro Sblocco&lt;/string&gt;</t>
    <phoneticPr fontId="6" type="noConversion"/>
  </si>
  <si>
    <t>&lt;string name="ifttt_event_others_lock"&gt;k3connect-Anderen ontgrendelen&lt;/string&gt;</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</si>
  <si>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"UI_active_all"</t>
    </r>
    <r>
      <rPr>
        <sz val="10.5"/>
        <color rgb="FF000000"/>
        <rFont val="細明體"/>
        <family val="3"/>
        <charset val="136"/>
      </rPr>
      <t>&gt;Activate All Code-Free Mode&lt;/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</si>
  <si>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"UI_delete_guest_title"</t>
    </r>
    <r>
      <rPr>
        <sz val="10.5"/>
        <color rgb="FF000000"/>
        <rFont val="細明體"/>
        <family val="3"/>
        <charset val="136"/>
      </rPr>
      <t>&gt;GuestCode Cleared&lt;/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</si>
  <si>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"UI_NetCode_mode"</t>
    </r>
    <r>
      <rPr>
        <sz val="10.5"/>
        <color rgb="FF000000"/>
        <rFont val="細明體"/>
        <family val="3"/>
        <charset val="136"/>
      </rPr>
      <t>&gt;NetCode Mode&lt;/</t>
    </r>
    <r>
      <rPr>
        <b/>
        <sz val="10.5"/>
        <color rgb="FF000080"/>
        <rFont val="細明體"/>
        <family val="3"/>
        <charset val="136"/>
      </rPr>
      <t>string</t>
    </r>
    <r>
      <rPr>
        <sz val="10.5"/>
        <color rgb="FF000000"/>
        <rFont val="細明體"/>
        <family val="3"/>
        <charset val="136"/>
      </rPr>
      <t>&gt;</t>
    </r>
    <phoneticPr fontId="6" type="noConversion"/>
  </si>
  <si>
    <t>&lt;string name="UI_NetCode_mode"&gt;NetCode Mode&lt;/string&gt;</t>
    <phoneticPr fontId="6" type="noConversion"/>
  </si>
  <si>
    <t>&lt;string name="UI_NetCode_mode"&gt;NetCode Modus&lt;/string&gt;</t>
    <phoneticPr fontId="6" type="noConversion"/>
  </si>
  <si>
    <t>&lt;string name="UI_NetCode_mode"&gt;NetCode Modo&lt;/string&gt;</t>
    <phoneticPr fontId="6" type="noConversion"/>
  </si>
  <si>
    <t>&lt;string name="UI_NetCode_mode"&gt;NetCode Modalità&lt;/string&gt;</t>
    <phoneticPr fontId="6" type="noConversion"/>
  </si>
  <si>
    <t>&lt;string name="UI_NetCode_mode"&gt;NetCode Modus&lt;/string&gt;</t>
    <phoneticPr fontId="6" type="noConversion"/>
  </si>
  <si>
    <t>&lt;string name="confirm_code"&gt;Volver a confirmar la contraseña Código&lt;/string&gt;</t>
    <phoneticPr fontId="6" type="noConversion"/>
  </si>
  <si>
    <t>&lt;string name="confirm_code"&gt;Kennwortbestätigung Code&lt;/string&gt;</t>
    <phoneticPr fontId="6" type="noConversion"/>
  </si>
  <si>
    <t>&lt;string name="confirm_code"&gt;Re-confirmer le mot de passe Code&lt;/string&gt;</t>
    <phoneticPr fontId="6" type="noConversion"/>
  </si>
  <si>
    <t>"Codice"</t>
    <phoneticPr fontId="6" type="noConversion"/>
  </si>
  <si>
    <t>&lt;string name="confirm_code"&gt;Riconferma la password Codice&lt;/string&gt;</t>
    <phoneticPr fontId="6" type="noConversion"/>
  </si>
  <si>
    <t>&lt;string name="confirm_code"&gt;Wachtwoord opnieuw bevestigen Code&lt;/string&gt;</t>
    <phoneticPr fontId="6" type="noConversion"/>
  </si>
  <si>
    <t>"Préfixe"</t>
    <phoneticPr fontId="6" type="noConversion"/>
  </si>
  <si>
    <t>"Präfix"</t>
    <phoneticPr fontId="6" type="noConversion"/>
  </si>
  <si>
    <t>"Prefijo"</t>
    <phoneticPr fontId="6" type="noConversion"/>
  </si>
  <si>
    <t>&lt;string name="confirm_prefix"&gt;Re-confirmer le mot de passe Préfixe&lt;/string&gt;</t>
    <phoneticPr fontId="6" type="noConversion"/>
  </si>
  <si>
    <t>&lt;string name="confirm_prefix"&gt;Kennwortbestätigung Präfix&lt;/string&gt;</t>
    <phoneticPr fontId="6" type="noConversion"/>
  </si>
  <si>
    <t>&lt;string name="confirm_prefix"&gt;Volver a confirmar la contraseña Prefijo&lt;/string&gt;</t>
    <phoneticPr fontId="6" type="noConversion"/>
  </si>
  <si>
    <t>"Prefisso"</t>
    <phoneticPr fontId="6" type="noConversion"/>
  </si>
  <si>
    <t>&lt;string name="confirm_prefix"&gt;Riconferma la password Prefisso&lt;/string&gt;</t>
    <phoneticPr fontId="6" type="noConversion"/>
  </si>
  <si>
    <t>"Voorvoegsel"</t>
    <phoneticPr fontId="6" type="noConversion"/>
  </si>
  <si>
    <t>&lt;string name="confirm_prefix"&gt;Wachtwoord opnieuw bevestigen Voorvoegsel&lt;/string&gt;</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</si>
  <si>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"UI_delete_sub_master_title"</t>
    </r>
    <r>
      <rPr>
        <sz val="10.5"/>
        <color rgb="FF000000"/>
        <rFont val="細明體"/>
        <family val="3"/>
        <charset val="136"/>
      </rPr>
      <t>&gt;Delete Sub-Master&lt;/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</si>
  <si>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"UI_delete_guest_prefix_title"</t>
    </r>
    <r>
      <rPr>
        <sz val="10.5"/>
        <color rgb="FF000000"/>
        <rFont val="細明體"/>
        <family val="3"/>
        <charset val="136"/>
      </rPr>
      <t xml:space="preserve">&gt;Delete GuestCode Prefix </t>
    </r>
    <r>
      <rPr>
        <b/>
        <sz val="10.5"/>
        <color rgb="FF0000FF"/>
        <rFont val="細明體"/>
        <family val="3"/>
        <charset val="136"/>
      </rPr>
      <t xml:space="preserve">&amp;amp; </t>
    </r>
    <r>
      <rPr>
        <sz val="10.5"/>
        <color rgb="FF000000"/>
        <rFont val="細明體"/>
        <family val="3"/>
        <charset val="136"/>
      </rPr>
      <t>User&lt;/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</si>
  <si>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"New_App_Ver"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&gt;New App available (%s)&lt;/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</si>
  <si>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"UI_DiagnoseGW_result_cont"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&gt;Wi-Fi AP Signal: %s \n Gateway BLE Signal: %s \n The communication between the lock and the app is successfully established&lt;/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</si>
  <si>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"UI_DiagnoseGW_cont2"</t>
    </r>
    <r>
      <rPr>
        <sz val="10.5"/>
        <color rgb="FF000000"/>
        <rFont val="細明體"/>
        <family val="3"/>
        <charset val="136"/>
      </rPr>
      <t>&gt;Acquiring gateway info...\n This may take a few minutes&lt;/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</si>
  <si>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"UI_DiagnoseGW_cont1"</t>
    </r>
    <r>
      <rPr>
        <sz val="10.5"/>
        <color rgb="FF000000"/>
        <rFont val="細明體"/>
        <family val="3"/>
        <charset val="136"/>
      </rPr>
      <t>&gt;Connecting...\n This may take a few minutes&lt;/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</si>
  <si>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"GatewayEnterAdd_50_cont"</t>
    </r>
    <r>
      <rPr>
        <sz val="10.5"/>
        <color rgb="FF000000"/>
        <rFont val="細明體"/>
        <family val="3"/>
        <charset val="136"/>
      </rPr>
      <t>&gt;Prepare adding lock ....\n Progress: 50%&lt;/</t>
    </r>
    <r>
      <rPr>
        <b/>
        <sz val="10.5"/>
        <color rgb="FF000080"/>
        <rFont val="細明體"/>
        <family val="3"/>
        <charset val="136"/>
      </rPr>
      <t>string</t>
    </r>
    <r>
      <rPr>
        <sz val="10.5"/>
        <color rgb="FF000000"/>
        <rFont val="細明體"/>
        <family val="3"/>
        <charset val="136"/>
      </rPr>
      <t>&gt;</t>
    </r>
    <phoneticPr fontId="6" type="noConversion"/>
  </si>
  <si>
    <t>&lt;string name="UI_Updating"&gt;Mise à jour de&lt;/string&gt;</t>
    <phoneticPr fontId="6" type="noConversion"/>
  </si>
  <si>
    <t>&lt;string name="UI_Updating"&gt;wird aktualisiert&lt;/string&gt;</t>
    <phoneticPr fontId="6" type="noConversion"/>
  </si>
  <si>
    <t>&lt;string name="UI_Updating"&gt;Actualizando&lt;/string&gt;</t>
    <phoneticPr fontId="6" type="noConversion"/>
  </si>
  <si>
    <t>&lt;string name="UI_Updating"&gt;Aggiornamento&lt;/string&gt;</t>
    <phoneticPr fontId="6" type="noConversion"/>
  </si>
  <si>
    <t>&lt;string name="UI_Updating"&gt;Bezig met bijwerken van&lt;/string&gt;</t>
    <phoneticPr fontId="6" type="noConversion"/>
  </si>
  <si>
    <t>"The lock is not responding; please check if the lock is working correctly and try again."</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</si>
  <si>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"UI_Timeout_add_cont"</t>
    </r>
    <r>
      <rPr>
        <sz val="10.5"/>
        <color rgb="FF000000"/>
        <rFont val="細明體"/>
        <family val="3"/>
        <charset val="136"/>
      </rPr>
      <t>&gt;The lock is not responding; please check if the lock is working correctly and try again.&lt;/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</si>
  <si>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"UI_IPA_click_here"</t>
    </r>
    <r>
      <rPr>
        <sz val="10.5"/>
        <color rgb="FF000000"/>
        <rFont val="細明體"/>
        <family val="3"/>
        <charset val="136"/>
      </rPr>
      <t>&gt;(click here)&lt;/</t>
    </r>
    <r>
      <rPr>
        <b/>
        <sz val="10.5"/>
        <color rgb="FF000080"/>
        <rFont val="細明體"/>
        <family val="3"/>
        <charset val="136"/>
      </rPr>
      <t>string</t>
    </r>
    <r>
      <rPr>
        <sz val="10.5"/>
        <color rgb="FF000000"/>
        <rFont val="細明體"/>
        <family val="3"/>
        <charset val="136"/>
      </rPr>
      <t>&gt;</t>
    </r>
    <phoneticPr fontId="6" type="noConversion"/>
  </si>
  <si>
    <t>&lt;string name="UI_IPA_click_here"&gt;(cliquez ici)&lt;/string&gt;</t>
    <phoneticPr fontId="6" type="noConversion"/>
  </si>
  <si>
    <t>&lt;string name="UI_IPA_click_here"&gt;(hier klicken)&lt;/string&gt;</t>
    <phoneticPr fontId="6" type="noConversion"/>
  </si>
  <si>
    <t>&lt;string name="UI_IPA_click_here"&gt;(haga clic aquí)&lt;/string&gt;</t>
    <phoneticPr fontId="6" type="noConversion"/>
  </si>
  <si>
    <t>&lt;string name="UI_IPA_click_here"&gt;(fare clic qui)&lt;/string&gt;</t>
    <phoneticPr fontId="6" type="noConversion"/>
  </si>
  <si>
    <t>&lt;string name="UI_IPA_click_here"&gt;(klik hier)&lt;/string&gt;</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</si>
  <si>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"UI_send_gw_lock"</t>
    </r>
    <r>
      <rPr>
        <sz val="10.5"/>
        <color rgb="FF000000"/>
        <rFont val="細明體"/>
        <family val="3"/>
        <charset val="136"/>
      </rPr>
      <t>&gt;Remote locking %s.....&lt;/</t>
    </r>
    <r>
      <rPr>
        <b/>
        <sz val="10.5"/>
        <color rgb="FF000080"/>
        <rFont val="細明體"/>
        <family val="3"/>
        <charset val="136"/>
      </rPr>
      <t>string</t>
    </r>
    <r>
      <rPr>
        <sz val="10.5"/>
        <color rgb="FF000000"/>
        <rFont val="細明體"/>
        <family val="3"/>
        <charset val="136"/>
      </rPr>
      <t>&gt;</t>
    </r>
    <phoneticPr fontId="6" type="noConversion"/>
  </si>
  <si>
    <t>&lt;string name="GW_FW_result"&gt;Résultat de mise à jour de la passerelle&lt;/string&gt;</t>
    <phoneticPr fontId="6" type="noConversion"/>
  </si>
  <si>
    <t>&lt;string name="GW_FW_result"&gt;Ergebnis der Gateway-Aktualisierung&lt;/string&gt;</t>
    <phoneticPr fontId="6" type="noConversion"/>
  </si>
  <si>
    <t>&lt;string name="GW_FW_result"&gt;Resultado de la actualización de la puerta de enlace&lt;/string&gt;</t>
    <phoneticPr fontId="6" type="noConversion"/>
  </si>
  <si>
    <t>&lt;string name="GW_FW_result"&gt;Risultati aggiornamento gateway&lt;/string&gt;</t>
    <phoneticPr fontId="6" type="noConversion"/>
  </si>
  <si>
    <t>&lt;string name="GW_FW_result"&gt;Resultaat bijwerken gateway&lt;/string&gt;</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</si>
  <si>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"xxx_locking_xxx"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&gt;%s locking %s&lt;/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</si>
  <si>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"LockFW_ResetPower_cont"</t>
    </r>
    <r>
      <rPr>
        <sz val="10.5"/>
        <color rgb="FF000000"/>
        <rFont val="細明體"/>
        <family val="3"/>
        <charset val="136"/>
      </rPr>
      <t>&gt;Please follow the instructions below to start firmware updating:</t>
    </r>
    <phoneticPr fontId="6" type="noConversion"/>
  </si>
  <si>
    <t>&lt;string name="LockFW_ResetPower_cont"&gt;Bitte befolgen Sie die nachstehenden Anweisungen, um mit der Aktualisierung der Firmware zu beginnen:\n\n1. Entfernen Sie die Batterien aus dem Schloss\n2. Drücken Sie eine beliebige Taste dreimal\n3. Tauschen Sie die Batterien\n4. Tippen Sie auf \Versorgung wurde zurückgesetzt\ in der App&lt;/string&gt;</t>
  </si>
  <si>
    <t>&lt;string name="LockFW_ResetPower_cont"&gt;Siga las instrucciones que figuran a continuación para iniciar la actualización del firmware:\n\n1. Extraiga las pilas de la cerradura.\n2. Presione cualquier botón 3 veces.\n3. Cambie las pilas.\n4. Presione \Alimentación restablecida\ en la aplicación.&lt;/string&gt;</t>
  </si>
  <si>
    <t>&lt;string name="LockFW_ResetPower_cont"&gt;Attenersi alle istruzioni di seguito per avviare l'aggiornamento del firmware:\n\n1. Rimuovere le batterie dalla serratura\n2. Premere un tasto qualsiasi 3 volte \n3. Sostituire le batterie\n4. Premere \Alimentazione ripristina\ nell'app&lt;/string&gt;</t>
  </si>
  <si>
    <t>&lt;string name="LockFW_ResetPower_cont"&gt;Volg de volgende aanwijzingen om de firmware bij te werken:\n\n1. Verwijder de batterijen uit het slot\n2. Druk 3 maal op een knop\n3. Vervang de batterijen\n4. Druk op \Stroom is gereset\ in de app&lt;/string&gt;</t>
  </si>
  <si>
    <t>&lt;string name="LockFW_ResetPower_cont"&gt;Veuillez suivre les instructions ci-dessous pour démarrer la mise à jour du firmware :\n\n1. Retirez les piles de la serrure\n2. Appuyez sur n'importe quel bouton 3 fois \n3. Remplacez les piles\n4. Appuyez sur \L'alimentation a été réinitialisée\ dans l'application&lt;/string&gt;</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</si>
  <si>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"Tran_log_NetCodeBlock"</t>
    </r>
    <r>
      <rPr>
        <sz val="10.5"/>
        <color rgb="FF000000"/>
        <rFont val="細明體"/>
        <family val="3"/>
        <charset val="136"/>
      </rPr>
      <t>&gt;%s Blocking&lt;/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</si>
  <si>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"log_rem_sense_release"</t>
    </r>
    <r>
      <rPr>
        <sz val="10.5"/>
        <color rgb="FF000000"/>
        <rFont val="細明體"/>
        <family val="3"/>
        <charset val="136"/>
      </rPr>
      <t>&gt;Sensor Alert(S/C)(REM %s)&lt;/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</si>
  <si>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"leash_varicode_cont"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&gt;Under Leashed Mode, only %s Varicode can be generated, and you have used %s&lt;/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</si>
  <si>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"log_rem_senser"</t>
    </r>
    <r>
      <rPr>
        <sz val="10.5"/>
        <color rgb="FF000000"/>
        <rFont val="細明體"/>
        <family val="3"/>
        <charset val="136"/>
      </rPr>
      <t>&gt;Sensor Alert(S/O)(REM %s)&lt;/</t>
    </r>
    <r>
      <rPr>
        <b/>
        <sz val="10.5"/>
        <color rgb="FF000080"/>
        <rFont val="細明體"/>
        <family val="3"/>
        <charset val="136"/>
      </rPr>
      <t>string</t>
    </r>
    <r>
      <rPr>
        <sz val="10.5"/>
        <color rgb="FF000000"/>
        <rFont val="細明體"/>
        <family val="3"/>
        <charset val="136"/>
      </rPr>
      <t>&gt;</t>
    </r>
    <phoneticPr fontId="6" type="noConversion"/>
  </si>
  <si>
    <t>&lt;string name="NetCodeGrace_Period"&gt;Délai de grâce NetCode&lt;/string&gt;</t>
    <phoneticPr fontId="6" type="noConversion"/>
  </si>
  <si>
    <t>&lt;string name="NetCodeGrace_Period"&gt;NetCode Spielraum&lt;/string&gt;</t>
    <phoneticPr fontId="6" type="noConversion"/>
  </si>
  <si>
    <t>&lt;string name="NetCodeGrace_Period"&gt;Período de cortesía de NetCode&lt;/string&gt;</t>
    <phoneticPr fontId="6" type="noConversion"/>
  </si>
  <si>
    <t>&lt;string name="NetCodeGrace_Period"&gt;NetCode Periodo di Tolleranza&lt;/string&gt;</t>
    <phoneticPr fontId="6" type="noConversion"/>
  </si>
  <si>
    <t>&lt;string name="NetCodeGrace_Period"&gt;NetCode respijtperiode&lt;/string&gt;</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</si>
  <si>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"NetCodeGrace_Period_cont"</t>
    </r>
    <r>
      <rPr>
        <sz val="10.5"/>
        <color rgb="FF000000"/>
        <rFont val="細明體"/>
        <family val="3"/>
        <charset val="136"/>
      </rPr>
      <t>&gt;min&lt;/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</si>
  <si>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"NetCodeGrace_Period_unit"</t>
    </r>
    <r>
      <rPr>
        <sz val="10.5"/>
        <color rgb="FF000000"/>
        <rFont val="細明體"/>
        <family val="3"/>
        <charset val="136"/>
      </rPr>
      <t>&gt;Minutes&lt;/</t>
    </r>
    <r>
      <rPr>
        <b/>
        <sz val="10.5"/>
        <color rgb="FF000080"/>
        <rFont val="細明體"/>
        <family val="3"/>
        <charset val="136"/>
      </rPr>
      <t>string</t>
    </r>
    <r>
      <rPr>
        <sz val="10.5"/>
        <color rgb="FF000000"/>
        <rFont val="細明體"/>
        <family val="3"/>
        <charset val="136"/>
      </rPr>
      <t>&gt;</t>
    </r>
    <phoneticPr fontId="6" type="noConversion"/>
  </si>
  <si>
    <t>&lt;string name="log_cancel_lockdown"&gt;Annuler Verrouiller&lt;/string&gt;</t>
  </si>
  <si>
    <t>&lt;string name="log_cancel_lockdown"&gt;Sperre abbrechen&lt;/string&gt;</t>
  </si>
  <si>
    <t>&lt;string name="log_cancel_lockdown"&gt;Cancelar bloqueo&lt;/string&gt;</t>
  </si>
  <si>
    <t>&lt;string name="log_cancel_lockdown"&gt;Annulla Blocco&lt;/string&gt;</t>
  </si>
  <si>
    <t>&lt;string name="log_cancel_lockdown"&gt;Afsluiten annuleren&lt;/string&gt;</t>
  </si>
  <si>
    <t>&lt;string name="UI_Type_Tech"&gt;Technicien&lt;/string&gt;</t>
  </si>
  <si>
    <t>&lt;string name="UI_Type_Tech"&gt;Techniker&lt;/string&gt;</t>
  </si>
  <si>
    <t>&lt;string name="UI_Type_Tech"&gt;Técnico&lt;/string&gt;</t>
  </si>
  <si>
    <t>&lt;string name="UI_Type_Tech"&gt;Tecnico&lt;/string&gt;</t>
  </si>
  <si>
    <t>&lt;string name="UI_Type_Tech"&gt;Monteur&lt;/string&gt;</t>
  </si>
  <si>
    <t>&lt;string name="IPA_SyncLock"&gt;Synchro infos client&lt;/string&gt;</t>
  </si>
  <si>
    <t>&lt;string name="IPA_SyncLock"&gt;Client-Informationen synchronisieren&lt;/string&gt;</t>
  </si>
  <si>
    <t>&lt;string name="IPA_SyncLock"&gt;Sincronizar información del cliente&lt;/string&gt;</t>
  </si>
  <si>
    <t>&lt;string name="IPA_SyncLock"&gt;Sincronizza informazioni del client&lt;/string&gt;</t>
  </si>
  <si>
    <t>&lt;string name="IPA_SyncLock"&gt;Klantinformatie synchroniseren&lt;/string&gt;</t>
  </si>
  <si>
    <t>&lt;string name="IPA_AddCard_cont1"&gt;Utilisez la carte du client pour exploiter la serrure&lt;/string&gt;</t>
  </si>
  <si>
    <t>&lt;string name="IPA_AddCard_cont1"&gt;Client-Karte verwenden, um auf das Schloss zu tippen&lt;/string&gt;</t>
  </si>
  <si>
    <t>&lt;string name="IPA_AddCard_cont1"&gt;Utilizar la tarjeta del cliente para tocar la cerradura&lt;/string&gt;</t>
  </si>
  <si>
    <t>&lt;string name="IPA_AddCard_cont1"&gt;Utilizzare la scheda del client per toccare la serratura&lt;/string&gt;</t>
  </si>
  <si>
    <t>&lt;string name="IPA_AddCard_cont1"&gt;Gebruik de kaart van de klant om op het slot te tikken&lt;/string&gt;</t>
  </si>
  <si>
    <t>&lt;string name="Msg_FieldWrong_General_cont"&gt;Champs incomplets&lt;/string&gt;</t>
  </si>
  <si>
    <t>&lt;string name="Msg_FieldWrong_General_cont"&gt;Nicht ausgefüllte Felder&lt;/string&gt;</t>
  </si>
  <si>
    <t>&lt;string name="Msg_FieldWrong_General_cont"&gt;Campos incompletos&lt;/string&gt;</t>
  </si>
  <si>
    <t>&lt;string name="Msg_FieldWrong_General_cont"&gt;Campi Incompleti&lt;/string&gt;</t>
  </si>
  <si>
    <t>&lt;string name="Msg_FieldWrong_General_cont"&gt;Onvolledige velden&lt;/string&gt;</t>
  </si>
  <si>
    <t>&lt;string name="IPA_DuplicateCode_cont1"&gt;Le code du client est identique à un autre&lt;/string&gt;</t>
  </si>
  <si>
    <t>&lt;string name="IPA_DuplicateCode_cont1"&gt;Der Client-Code ist identisch mit einem anderen&lt;/string&gt;</t>
  </si>
  <si>
    <t>&lt;string name="IPA_DuplicateCode_cont1"&gt;El código del cliente es el mismo que el de otro.&lt;/string&gt;</t>
  </si>
  <si>
    <t>&lt;string name="IPA_DuplicateCode_cont1"&gt;Il codice del client è uguale a un altro&lt;/string&gt;</t>
  </si>
  <si>
    <t>&lt;string name="IPA_DuplicateCode_cont1"&gt;De klantcode is dezelfde als van een ander&lt;/string&gt;</t>
  </si>
  <si>
    <t>&lt;string name="AddPasswordUnsopportedLength" formatted="false"&gt;La longueur du code du client est incorrecte&lt;/string&gt;</t>
  </si>
  <si>
    <t>&lt;string name="AddPasswordUnsopportedLength" formatted="false"&gt;Die Code-Länge des Clients ist ungültig&lt;/string&gt;</t>
  </si>
  <si>
    <t>&lt;string name="AddPasswordUnsopportedLength" formatted="false"&gt;La longitud del código del cliente es incorrecta.&lt;/string&gt;</t>
  </si>
  <si>
    <t>&lt;string name="AddPasswordUnsopportedLength" formatted="false"&gt;La lunghezza del codice del client non è corretta&lt;/string&gt;</t>
  </si>
  <si>
    <t>&lt;string name="AddPasswordUnsopportedLength" formatted="false"&gt;De lengte van de klantcode is onjuist&lt;/string&gt;</t>
  </si>
  <si>
    <t>&lt;string name="AddPasswordDuplicate" formatted="false"&gt;Le code du client est identique à un autre&lt;/string&gt;</t>
  </si>
  <si>
    <t>&lt;string name="AddPasswordDuplicate" formatted="false"&gt;Der Client-Code ist identisch mit einem anderen&lt;/string&gt;</t>
  </si>
  <si>
    <t>&lt;string name="AddPasswordDuplicate" formatted="false"&gt;El código del cliente es el mismo que el de otro.&lt;/string&gt;</t>
  </si>
  <si>
    <t>&lt;string name="AddPasswordDuplicate" formatted="false"&gt;Il codice del client è uguale a un altro&lt;/string&gt;</t>
  </si>
  <si>
    <t>&lt;string name="AddPasswordDuplicate" formatted="false"&gt;De klantcode is dezelfde als van een ander&lt;/string&gt;</t>
  </si>
  <si>
    <t>&lt;string name="noPassword_title"&gt;Alarme&lt;/string&gt;</t>
  </si>
  <si>
    <t>&lt;string name="noPassword_title"&gt;Alarm&lt;/string&gt;</t>
  </si>
  <si>
    <t>&lt;string name="noPassword_title"&gt;Alarma&lt;/string&gt;</t>
  </si>
  <si>
    <t>&lt;string name="noPassword_title"&gt;Allarme&lt;/string&gt;</t>
  </si>
  <si>
    <t>&lt;string name="noPassword_cont"&gt;Wenn Sie das Kennwort nicht aktivieren, kann dieses Konto von jedem registriert werden, der Ihre E-Mail-Adresse kennt, und Sie können die Sicherungsfunktion nicht verwenden.&lt;/string&gt;</t>
  </si>
  <si>
    <t>&lt;string name="noPassword_cont"&gt;Si no activa la contraseña, cualquier persona puede registrar esta cuenta si dicha persona puede acceder a su correo electrónico; además, tampoco puede utilizar la función de copia de seguridad.&lt;/string&gt;</t>
  </si>
  <si>
    <t>&lt;string name="noPassword_cont"&gt;Als u wachtwoord niet deselecteert, kan iedereen die toegang heeft tot uw e-mail zich bij deze account aanmelden, en u kunt ook de back-upfunctie niet gebruiken.&lt;/string&gt;</t>
  </si>
  <si>
    <t>&lt;string name="noBackup_cont"&gt;Vous ne pourrez pas restaurer vos données via le Cloud si vous ne cochez pas la fonction de sauvegarde&lt;/string&gt;</t>
  </si>
  <si>
    <t>&lt;string name="noBackup_cont"&gt;Sie können Ihre Daten nicht über die Cloud wiederherstellen, wenn Sie die Sicherungsfunktion nicht auswählen.&lt;/string&gt;</t>
  </si>
  <si>
    <t>&lt;string name="noBackup_cont"&gt;No puede restaurar los datos a través de la nube si no activa la función de copia de seguridad.&lt;/string&gt;</t>
  </si>
  <si>
    <t>&lt;string name="noBackup_cont"&gt;Non è possibile ripristinare i dati tramite cloud se non si spunta dalla funzione backup&lt;/string&gt;</t>
  </si>
  <si>
    <t>&lt;string name="noBackup_cont"&gt;U kunt uw gegevens niet via de cloud herstellen als u de back-upfunctie niet deselecteert.&lt;/string&gt;</t>
  </si>
  <si>
    <t>&lt;string name="NetCode"&gt;NetCode&lt;/string&gt;</t>
  </si>
  <si>
    <t>&lt;string name="VariCode"&gt;Varicode&lt;/string&gt;</t>
  </si>
  <si>
    <t>&lt;string name="Unsupport_Version_title"&gt;Avertissement&lt;/string&gt;</t>
  </si>
  <si>
    <t>&lt;string name="Unsupport_Version_title"&gt;Warnung&lt;/string&gt;</t>
  </si>
  <si>
    <t>&lt;string name="Unsupport_Version_title"&gt;Advertencia&lt;/string&gt;</t>
  </si>
  <si>
    <t>&lt;string name="Unsupport_Version_title"&gt;Attenzione&lt;/string&gt;</t>
  </si>
  <si>
    <t>&lt;string name="Unsupport_Version_title"&gt;Waarschuwing&lt;/string&gt;</t>
  </si>
  <si>
    <t>&lt;string name="Unsupport_BLE_title"&gt;Bluetooth non pris en charge.&lt;/string&gt;</t>
  </si>
  <si>
    <t>&lt;string name="Unsupport_BLE_title"&gt;Bluetooth nicht unterstützt.&lt;/string&gt;</t>
  </si>
  <si>
    <t>&lt;string name="Unsupport_BLE_title"&gt;Bluetooth no admitido.&lt;/string&gt;</t>
  </si>
  <si>
    <t>&lt;string name="Unsupport_BLE_title"&gt;Bluetooth non supportato.&lt;/string&gt;</t>
  </si>
  <si>
    <t>&lt;string name="Unsupport_BLE_title"&gt;Bluetooth niet ondersteund.&lt;/string&gt;</t>
  </si>
  <si>
    <t>&lt;string name="Wifi_claim_pend_cont"&gt;La serrure est connectée à Internet mais le serveur Cloud présente une erreur, veuillez réessayer ultérieurement. (code : 0x%@)&lt;/string&gt;</t>
  </si>
  <si>
    <t>&lt;string name="Wifi_claim_pend_cont"&gt;Das Schloss ist mit dem Internet verbunden, aber es liegt ein Fehler des Cloud-Servers vor, bitte versuchen Sie es später erneut. (Code: 0x%@)&lt;/string&gt;</t>
  </si>
  <si>
    <t>&lt;string name="Wifi_claim_pend_cont"&gt;La cerradura está conectada a Internet pero hay un error en el servidor en la nube. Inténtelo de nuevo más tarde. (Código: 0x%@)&lt;/string&gt;</t>
  </si>
  <si>
    <t>&lt;string name="Wifi_claim_pend_cont"&gt;La serratura è connessa a internet ma si è verificato un errore nel server cloud, ritentare più tardi. (codice: 0x%@)&lt;/string&gt;</t>
  </si>
  <si>
    <t>&lt;string name="Wifi_claim_pend_cont"&gt;Het slot is met internet verbonden maar er is een fout op de cloudserver, probeer het later opnieuw. (code: 0x%@)&lt;/string&gt;</t>
  </si>
  <si>
    <t>&lt;string name="Wifi_NoFound_cont"&gt;La serrure est connectée à Internet mais le serveur Cloud présente une erreur, veuillez réessayer ultérieurement. (code : 0x%@)&lt;/string&gt;</t>
  </si>
  <si>
    <t>&lt;string name="Wifi_NoFound_cont"&gt;Das Schloss ist mit dem Internet verbunden, aber es liegt ein Fehler des Cloud-Servers vor, bitte versuchen Sie es später erneut. (Code: 0x%@)&lt;/string&gt;</t>
  </si>
  <si>
    <t>&lt;string name="Wifi_NoFound_cont"&gt;La cerradura está conectada a Internet pero hay un error en el servidor en la nube. Inténtelo de nuevo más tarde. (Código: 0x%@)&lt;/string&gt;</t>
  </si>
  <si>
    <t>&lt;string name="Wifi_NoFound_cont"&gt;La serratura è connessa a internet ma si è verificato un errore nel server cloud, ritentare più tardi. (codice: 0x%@)&lt;/string&gt;</t>
  </si>
  <si>
    <t>&lt;string name="Wifi_NoFound_cont"&gt;Het slot is met internet verbonden maar er is een fout op de cloudserver, probeer het later opnieuw. (code: 0x%@)&lt;/string&gt;</t>
  </si>
  <si>
    <t>&lt;string name="param_TypeNetcode"&gt;NetCode&lt;/string&gt;</t>
  </si>
  <si>
    <t>&lt;string name="LockBusy"&gt;0&lt;/string&gt;</t>
  </si>
  <si>
    <t>&lt;string name="Wifi_SendRemote"&gt;Ajouter&lt;/string&gt;</t>
  </si>
  <si>
    <t>&lt;string name="Wifi_SendRemote"&gt;Hinzufügen&lt;/string&gt;</t>
  </si>
  <si>
    <t>&lt;string name="Wifi_SendRemote"&gt;Agregar&lt;/string&gt;</t>
  </si>
  <si>
    <t>&lt;string name="Wifi_SendRemote"&gt;Aggiungi&lt;/string&gt;</t>
  </si>
  <si>
    <t>&lt;string name="Wifi_SendRemote"&gt;Toevoegen&lt;/string&gt;</t>
  </si>
  <si>
    <t>&lt;string name="access_key"&gt;Access Key&lt;/string&gt;</t>
  </si>
  <si>
    <t>&lt;string name="Tran_log_SET_SUB_MASTER_CODE"&gt;Définir le sous-maître&lt;/string&gt;</t>
  </si>
  <si>
    <t>&lt;string name="Tran_log_SET_SUB_MASTER_CODE"&gt;Sub-Master festlegen&lt;/string&gt;</t>
  </si>
  <si>
    <t>&lt;string name="Tran_log_SET_SUB_MASTER_CODE"&gt;Establecer código maestro secundario&lt;/string&gt;</t>
  </si>
  <si>
    <t>&lt;string name="Tran_log_SET_SUB_MASTER_CODE"&gt;Imposta Codice Secondario&lt;/string&gt;</t>
  </si>
  <si>
    <t>&lt;string name="Tran_log_SET_SUB_MASTER_CODE"&gt;Subhoofdcode instellen&lt;/string&gt;</t>
  </si>
  <si>
    <t>&lt;string name="Msg_FieldWrong_Wifi_cont"&gt;Veuillez saisir un SSID&lt;/string&gt;</t>
  </si>
  <si>
    <t>&lt;string name="Msg_FieldWrong_Wifi_cont"&gt;Bitte geben Sie eine SSID ein&lt;/string&gt;</t>
  </si>
  <si>
    <t>&lt;string name="Msg_FieldWrong_Wifi_cont"&gt;Escriba un SSID.&lt;/string&gt;</t>
  </si>
  <si>
    <t>&lt;string name="Msg_FieldWrong_Wifi_cont"&gt;Inserire un SSID&lt;/string&gt;</t>
  </si>
  <si>
    <t>&lt;string name="Msg_FieldWrong_Wifi_cont"&gt;Voer een SSID in&lt;/string&gt;</t>
  </si>
  <si>
    <t>&lt;string name="ifttt_denied_cont"&gt;Jedes Mal, wenn bei Ihrem Schloss ein nicht autorisierter Entriegelungsversuch erfolgt, benachrichtigen wir Sie auf dem Maker Channel mit \Schlossname (Wert 1)\, \Zeit (Wert 2)\ und einem \Client-Namen (Wert 3)\, wenn ihn das Schloss erkennt.&lt;/string&gt;</t>
  </si>
  <si>
    <t>&lt;string name="ifttt_denied_cont"&gt;Cada vez que la cerradura tenga un intento de desbloqueo no autorizado, se lo notificaremos en el canal del fabricante con \Nombre de cerradura (valor 1)\, \Hora (valor 2)\ y \Nombre de cliente (valor 3)\ si la cerradura no puede reconocerlo.&lt;/string&gt;</t>
  </si>
  <si>
    <t>&lt;string name="ifttt_denied_cont"&gt;Ogni volta che si verifica un tentativo non autorizzato di sblocco della serratura, ti invieremo una notifica sul maker channel con \Nome Serratura (valore 1)\, \Ora (valore 2)\ e \Nome Client (valore 3)\ se la serratura può riconoscerlo.&lt;/string&gt;</t>
  </si>
  <si>
    <t>&lt;string name="ifttt_denied_cont"&gt;Telkens wanneer op uw slot een niet-geautoriseerde ontgrendelactie plaatsvindt, melden we u op het makerskanaal met \Naam slot (waarde 1)\, \Tijd (waarde 2)\, en een \Klantnaam (waarde 3)\ als het slot deze kan herkennen.&lt;/string&gt;</t>
  </si>
  <si>
    <t>&lt;string name="LockNotScan_cont"&gt;Bitte überprüfen Sie, ob sich das Schloss in der Nähe befindet und ordnungsgemäß funktioniert&lt;/string&gt;</t>
  </si>
  <si>
    <t>&lt;string name="LockNotScan_cont"&gt;Compruebe si la cerradura está cerca y asegúrese de que funciona correctamente.&lt;/string&gt;</t>
  </si>
  <si>
    <t>&lt;string name="LockNotScan_cont"&gt;Controllare se la serratura è vicina e accertarsi che funzioni correttamente&lt;/string&gt;</t>
  </si>
  <si>
    <t>&lt;string name="LockNotScan_cont"&gt;Controleer of het slot in de buurt is en zorg ervoor dat het goed werkt&lt;/string&gt;</t>
  </si>
  <si>
    <t>&lt;string name="AddNewClient"&gt;Nouveaux clients&lt;/string&gt;</t>
  </si>
  <si>
    <t>&lt;string name="AddNewClient"&gt;Neue Clients&lt;/string&gt;</t>
  </si>
  <si>
    <t>&lt;string name="AddNewClient"&gt;Nuevos clientes&lt;/string&gt;</t>
  </si>
  <si>
    <t>&lt;string name="AddNewClient"&gt;Nuovi client&lt;/string&gt;</t>
  </si>
  <si>
    <t>&lt;string name="AddNewClient"&gt;Nieuwe klanten&lt;/string&gt;</t>
  </si>
  <si>
    <t>&lt;string name="Param_access_title"&gt;Accès&lt;/string&gt;</t>
  </si>
  <si>
    <t>&lt;string name="Param_access_title"&gt;Zugang&lt;/string&gt;</t>
  </si>
  <si>
    <t>&lt;string name="Param_access_title"&gt;Acceder&lt;/string&gt;</t>
  </si>
  <si>
    <t>&lt;string name="Param_access_title"&gt;Accesso&lt;/string&gt;</t>
  </si>
  <si>
    <t>&lt;string name="Param_access_title"&gt;Toegang&lt;/string&gt;</t>
  </si>
  <si>
    <t>&lt;string name="Param_others_title"&gt;Autres&lt;/string&gt;</t>
  </si>
  <si>
    <t>&lt;string name="Param_others_title"&gt;Sonstige&lt;/string&gt;</t>
  </si>
  <si>
    <t>&lt;string name="Param_others_title"&gt;Otros&lt;/string&gt;</t>
  </si>
  <si>
    <t>&lt;string name="Param_others_title"&gt;Altro&lt;/string&gt;</t>
  </si>
  <si>
    <t>&lt;string name="Param_others_title"&gt;Overig&lt;/string&gt;</t>
  </si>
  <si>
    <t>&lt;string name="IPA_SetupInfo"&gt;Utilisez la carte du client pour exploiter la serrure&lt;/string&gt;</t>
  </si>
  <si>
    <t>&lt;string name="IPA_SetupInfo"&gt;Client-Karte verwenden, um auf das Schloss zu tippen&lt;/string&gt;</t>
  </si>
  <si>
    <t>&lt;string name="IPA_SetupInfo"&gt;Utilizar la tarjeta del cliente para tocar la cerradura&lt;/string&gt;</t>
  </si>
  <si>
    <t>&lt;string name="IPA_SetupInfo"&gt;Utilizzare la scheda del client per toccare la serratura&lt;/string&gt;</t>
  </si>
  <si>
    <t>&lt;string name="IPA_SetupInfo"&gt;Gebruik de kaart van de klant om op het slot te tikken&lt;/string&gt;</t>
  </si>
  <si>
    <t>&lt;string name="UI_delete_guest_title"&gt;GuestCode effacé&lt;/string&gt;</t>
  </si>
  <si>
    <t>&lt;string name="UI_delete_guest_title"&gt;GuestCode entfernt&lt;/string&gt;</t>
  </si>
  <si>
    <t>&lt;string name="UI_delete_guest_title"&gt;GuestCode borrado&lt;/string&gt;</t>
  </si>
  <si>
    <t>&lt;string name="UI_delete_guest_title"&gt;Codice Ospite Cancellato&lt;/string&gt;</t>
  </si>
  <si>
    <t>&lt;string name="UI_delete_guest_title"&gt;GastCode gewist&lt;/string&gt;</t>
  </si>
  <si>
    <t>&lt;string name="UI_delete_sub_master_title"&gt;Supprimer le sous-maître&lt;/string&gt;</t>
  </si>
  <si>
    <t>&lt;string name="UI_delete_sub_master_title"&gt;Sub-Master löschen&lt;/string&gt;</t>
  </si>
  <si>
    <t>&lt;string name="UI_delete_sub_master_title"&gt;Eliminar código maestro secundario&lt;/string&gt;</t>
  </si>
  <si>
    <t>&lt;string name="UI_delete_sub_master_title"&gt;Elimina Secondario&lt;/string&gt;</t>
  </si>
  <si>
    <t>&lt;string name="UI_delete_sub_master_title"&gt;Subhoofdcode verwijderen&lt;/string&gt;</t>
  </si>
  <si>
    <t>&lt;string name="UI_delete_guest_prefix_title"&gt;GC-Präfix/Benutzer löschen&lt;/string&gt;</t>
  </si>
  <si>
    <t>&lt;string name="UI_delete_guest_prefix_title"&gt;Eliminar usuario o prefijo GC&lt;/string&gt;</t>
  </si>
  <si>
    <t>&lt;string name="UI_delete_guest_prefix_title"&gt;Elimina Prefisso/Utente GC&lt;/string&gt;</t>
  </si>
  <si>
    <t>&lt;string name="UI_delete_guest_prefix_title"&gt;GC Prefix/gebruiker verwijderen&lt;/string&gt;</t>
  </si>
  <si>
    <t>&lt;string name="UI_Timeout_add_cont"&gt;La serrure ne répond pas. Veuillez vérifier si la serrure fonctionne correctement et réessayez.&lt;/string&gt;</t>
  </si>
  <si>
    <t>&lt;string name="UI_Timeout_add_cont"&gt;Das Schloss reagiert nicht; bitte überprüfen Sie, ob das Schloss ordnungsgemäß funktioniert, und versuchen Sie es erneut.&lt;/string&gt;</t>
  </si>
  <si>
    <t>&lt;string name="UI_Timeout_add_cont"&gt;La cerradura no responde. Compruebe si funciona correctamente e inténtelo de nuevo.&lt;/string&gt;</t>
  </si>
  <si>
    <t>&lt;string name="UI_Timeout_add_cont"&gt;La serratura non risponde; controllare se la serratura funziona correttamente e ritentare.&lt;/string&gt;</t>
  </si>
  <si>
    <t>&lt;string name="UI_Timeout_add_cont"&gt;Het slot reageert niet; controleer of het slot goed werkt en probeer het opnieuw.&lt;/string&gt;</t>
  </si>
  <si>
    <t>&lt;string name="UI_GW_PairDone_cont"&gt;La passerelle est appairée avec succès (%@)&lt;/string&gt;</t>
  </si>
  <si>
    <t>&lt;string name="UI_GW_PairDone_cont"&gt;Gateway erfolgreich gekoppelt (%@)&lt;/string&gt;</t>
  </si>
  <si>
    <t>&lt;string name="UI_GW_PairDone_cont"&gt;La puerta de enlace está asociada correctamente (%@)&lt;/string&gt;</t>
  </si>
  <si>
    <t>&lt;string name="UI_GW_PairDone_cont"&gt;Gateway abbinato correttamente (%@)&lt;/string&gt;</t>
  </si>
  <si>
    <t>&lt;string name="UI_GW_PairDone_cont"&gt;Gateway is met succes gekoppeld (%@)&lt;/string&gt;</t>
  </si>
  <si>
    <t>&lt;string name="NetCodeGrace_Period_cont"&gt;min&lt;/string&gt;</t>
  </si>
  <si>
    <t>&lt;string name="NetCodeGrace_Period_cont"&gt;Min.&lt;/string&gt;</t>
  </si>
  <si>
    <t>&lt;string name="NetCodeGrace_Period_unit"&gt;Minutes&lt;/string&gt;</t>
  </si>
  <si>
    <t>&lt;string name="NetCodeGrace_Period_unit"&gt;Minuten&lt;/string&gt;</t>
  </si>
  <si>
    <t>&lt;string name="NetCodeGrace_Period_unit"&gt;Minutos&lt;/string&gt;</t>
  </si>
  <si>
    <t>&lt;string name="NetCodeGrace_Period_unit"&gt;Minuti&lt;/string&gt;</t>
  </si>
  <si>
    <t>&lt;string name="Card_50_cont"&gt;Bitte aktualisieren Sie die Firmware des Schlosses auf die neueste Version, dann können Sie weitere Karten hinzufügen&lt;/string&gt;</t>
  </si>
  <si>
    <t>&lt;string name="Card_50_cont"&gt;Actualice el firmware de la cerradura a la versión más reciente. A continuación, puede agregar más tarjetas.&lt;/string&gt;</t>
  </si>
  <si>
    <t>&lt;string name="Card_50_cont"&gt;Aggiorna il firmware della serratura alla versione più recente, quindi sarà possibile aggiungere altre schede&lt;/string&gt;</t>
  </si>
  <si>
    <t>&lt;string name="Card_50_cont"&gt;Werk de firmware van het slot bij naar de nieuwste versie, daarna kunt u meer kaarten toevoegen&lt;/string&gt;</t>
  </si>
  <si>
    <t>Unauthorized reproduction or distribution of this program or any part thereof, may result in severe civil</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</si>
  <si>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"note_action_apply_after_touch_lock"</t>
    </r>
    <r>
      <rPr>
        <sz val="10.5"/>
        <color rgb="FF000000"/>
        <rFont val="細明體"/>
        <family val="3"/>
        <charset val="136"/>
      </rPr>
      <t>&gt;Are you sure you want to delete client %s ?&lt;/</t>
    </r>
    <r>
      <rPr>
        <b/>
        <sz val="10.5"/>
        <color rgb="FF000080"/>
        <rFont val="細明體"/>
        <family val="3"/>
        <charset val="136"/>
      </rPr>
      <t>string</t>
    </r>
    <r>
      <rPr>
        <sz val="10.5"/>
        <color rgb="FF000000"/>
        <rFont val="細明體"/>
        <family val="3"/>
        <charset val="136"/>
      </rPr>
      <t>&gt;</t>
    </r>
    <phoneticPr fontId="6" type="noConversion"/>
  </si>
  <si>
    <t>&lt;string name="note_action_apply_after_touch_lock"&gt;Êtes-vous sûr de vouloir supprimer le client %s ?&lt;/string&gt;</t>
    <phoneticPr fontId="6" type="noConversion"/>
  </si>
  <si>
    <t>&lt;string name="note_action_apply_after_touch_lock"&gt;Möchten Sie Client %s wirklich löschen?&lt;/string&gt;</t>
    <phoneticPr fontId="6" type="noConversion"/>
  </si>
  <si>
    <t>&lt;string name="note_action_apply_after_touch_lock"&gt;¿Está seguro de que desea eliminar el cliente %s ?&lt;/string&gt;</t>
    <phoneticPr fontId="6" type="noConversion"/>
  </si>
  <si>
    <t>&lt;string name="note_action_apply_after_touch_lock"&gt;Eliminare il client %s ?&lt;/string&gt;</t>
    <phoneticPr fontId="6" type="noConversion"/>
  </si>
  <si>
    <t>&lt;string name="note_action_apply_after_touch_lock"&gt;Weet u zeker dat u klant %s wilt verwijderen?&lt;/string&gt;</t>
    <phoneticPr fontId="6" type="noConversion"/>
  </si>
  <si>
    <t>"Déverrouillage de %@"</t>
    <phoneticPr fontId="6" type="noConversion"/>
  </si>
  <si>
    <t>&lt;string name="Tran_log_Mechanical_Unlock"&gt;Mécanique Déverrouillage de&lt;/string&gt;</t>
    <phoneticPr fontId="6" type="noConversion"/>
  </si>
  <si>
    <t>%@ wird entriegelt</t>
    <phoneticPr fontId="6" type="noConversion"/>
  </si>
  <si>
    <t>&lt;string name="Tran_log_Mechanical_Unlock"&gt;wird entriegelt Mechanisch&lt;/string&gt;</t>
    <phoneticPr fontId="6" type="noConversion"/>
  </si>
  <si>
    <t>"Desbloqueo de %@"</t>
    <phoneticPr fontId="6" type="noConversion"/>
  </si>
  <si>
    <t>&lt;string name="Tran_log_Mechanical_Unlock"&gt;Mecánico Desbloqueo de&lt;/string&gt;</t>
    <phoneticPr fontId="6" type="noConversion"/>
  </si>
  <si>
    <t>"Sblocco in Corso %@"</t>
    <phoneticPr fontId="6" type="noConversion"/>
  </si>
  <si>
    <t>&lt;string name="Tran_log_Mechanical_Unlock"&gt;Meccanico Sblocco in Corso&lt;/string&gt;</t>
    <phoneticPr fontId="6" type="noConversion"/>
  </si>
  <si>
    <t>%@ ontgrendelen</t>
    <phoneticPr fontId="6" type="noConversion"/>
  </si>
  <si>
    <t>&lt;string name="Tran_log_Mechanical_Unlock"&gt;ontgrendelen Mechanisch&lt;/string&gt;</t>
    <phoneticPr fontId="6" type="noConversion"/>
  </si>
  <si>
    <t>"Verrouillage de %@"</t>
    <phoneticPr fontId="6" type="noConversion"/>
  </si>
  <si>
    <t>&lt;string name="Tran_log_Mechanical_lock"&gt;Mécanique Verrouillage de&lt;/string&gt;</t>
    <phoneticPr fontId="6" type="noConversion"/>
  </si>
  <si>
    <t>%@ wird verriegelt</t>
    <phoneticPr fontId="6" type="noConversion"/>
  </si>
  <si>
    <t>&lt;string name="Tran_log_Mechanical_lock"&gt;wird verriegelt Mechanisch&lt;/string&gt;</t>
    <phoneticPr fontId="6" type="noConversion"/>
  </si>
  <si>
    <t>"Bloqueo de %@"</t>
    <phoneticPr fontId="6" type="noConversion"/>
  </si>
  <si>
    <t>&lt;string name="Tran_log_Mechanical_lock"&gt;Mecánico Bloqueo de&lt;/string&gt;</t>
    <phoneticPr fontId="6" type="noConversion"/>
  </si>
  <si>
    <t>"Blocco in Corso di %@"</t>
    <phoneticPr fontId="6" type="noConversion"/>
  </si>
  <si>
    <t>&lt;string name="Tran_log_Mechanical_lock"&gt;Meccanico Blocco in Corso di&lt;/string&gt;</t>
    <phoneticPr fontId="6" type="noConversion"/>
  </si>
  <si>
    <t>%@ wordt vergrendeld</t>
    <phoneticPr fontId="6" type="noConversion"/>
  </si>
  <si>
    <t>&lt;string name="Tran_log_Mechanical_lock"&gt;wordt vergrendeld Mechanisch&lt;/string&gt;</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</si>
  <si>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"summary_never"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&gt;The client can access from %s to %s&lt;/</t>
    </r>
    <r>
      <rPr>
        <b/>
        <sz val="10.5"/>
        <color rgb="FF000080"/>
        <rFont val="細明體"/>
        <family val="3"/>
        <charset val="136"/>
      </rPr>
      <t>string</t>
    </r>
    <r>
      <rPr>
        <sz val="10.5"/>
        <color rgb="FF000000"/>
        <rFont val="細明體"/>
        <family val="3"/>
        <charset val="136"/>
      </rPr>
      <t>&gt;</t>
    </r>
    <phoneticPr fontId="6" type="noConversion"/>
  </si>
  <si>
    <t>&lt;string name="summary_never" formatted="false"&gt;Le client peut accéder de %s à %s&lt;/string&gt;</t>
    <phoneticPr fontId="6" type="noConversion"/>
  </si>
  <si>
    <t>&lt;string name="summary_never" formatted="false"&gt;Der Client hat Zugang von %s bis %s&lt;/string&gt;</t>
    <phoneticPr fontId="6" type="noConversion"/>
  </si>
  <si>
    <t>&lt;string name="summary_never" formatted="false"&gt;El cliente puede acceder de %s a %s&lt;/string&gt;</t>
    <phoneticPr fontId="6" type="noConversion"/>
  </si>
  <si>
    <t>&lt;string name="summary_never" formatted="false"&gt;De klant heeft toegang van %s tot %s&lt;/string&gt;</t>
    <phoneticPr fontId="6" type="noConversion"/>
  </si>
  <si>
    <t>", avec un seul compteur d'accès"</t>
    <phoneticPr fontId="6" type="noConversion"/>
  </si>
  <si>
    <t>", mit nur einer Zugangszählung"</t>
    <phoneticPr fontId="6" type="noConversion"/>
  </si>
  <si>
    <t>&lt;string name="summary_one_time" formatted="false"&gt;Der Client hat Zugang von mit nur einer Zugangszählung&lt;/string&gt;</t>
    <phoneticPr fontId="6" type="noConversion"/>
  </si>
  <si>
    <t>"con tan sólo una cuenta de acceso."</t>
    <phoneticPr fontId="6" type="noConversion"/>
  </si>
  <si>
    <t>&lt;string name="summary_one_time" formatted="false"&gt;El cliente puede acceder de con tan sólo una cuenta de acceso&lt;/string&gt;</t>
    <phoneticPr fontId="6" type="noConversion"/>
  </si>
  <si>
    <t>", con un solo un accesso"</t>
    <phoneticPr fontId="6" type="noConversion"/>
  </si>
  <si>
    <t>", met slechts één toegang"</t>
    <phoneticPr fontId="6" type="noConversion"/>
  </si>
  <si>
    <t>&lt;string name="summary_one_time" formatted="false"&gt;De klant heeft toegang van met slechts één toegang&lt;/string&gt;</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</si>
  <si>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"netcode_std_onetime"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&gt;You can unlock the door from %s to %s, with only one access count.&lt;/</t>
    </r>
    <r>
      <rPr>
        <b/>
        <sz val="10.5"/>
        <color rgb="FF000080"/>
        <rFont val="細明體"/>
        <family val="3"/>
        <charset val="136"/>
      </rPr>
      <t>string</t>
    </r>
    <r>
      <rPr>
        <sz val="10.5"/>
        <color rgb="FF000000"/>
        <rFont val="細明體"/>
        <family val="3"/>
        <charset val="136"/>
      </rPr>
      <t>&gt;</t>
    </r>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</si>
  <si>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"netcode_urm"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&gt;Please check-in (unlock the door) from %s to %s, then you\'ll have full access to the lock.&lt;/</t>
    </r>
    <r>
      <rPr>
        <b/>
        <sz val="10.5"/>
        <color rgb="FF000080"/>
        <rFont val="細明體"/>
        <family val="3"/>
        <charset val="136"/>
      </rPr>
      <t>string</t>
    </r>
    <r>
      <rPr>
        <sz val="10.5"/>
        <color rgb="FF000000"/>
        <rFont val="細明體"/>
        <family val="3"/>
        <charset val="136"/>
      </rPr>
      <t>&gt;</t>
    </r>
    <phoneticPr fontId="6" type="noConversion"/>
  </si>
  <si>
    <r>
      <t xml:space="preserve">    </t>
    </r>
    <r>
      <rPr>
        <sz val="10.5"/>
        <color rgb="FF000000"/>
        <rFont val="細明體"/>
        <family val="3"/>
        <charset val="136"/>
      </rPr>
      <t>&lt;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"netcode_std_alltime"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&gt;You can unlock the door from %s to %s.&lt;/</t>
    </r>
    <r>
      <rPr>
        <b/>
        <sz val="10.5"/>
        <color rgb="FF000080"/>
        <rFont val="細明體"/>
        <family val="3"/>
        <charset val="136"/>
      </rPr>
      <t>string</t>
    </r>
    <r>
      <rPr>
        <sz val="10.5"/>
        <color rgb="FF000000"/>
        <rFont val="細明體"/>
        <family val="3"/>
        <charset val="136"/>
      </rPr>
      <t>&gt;</t>
    </r>
    <phoneticPr fontId="6" type="noConversion"/>
  </si>
  <si>
    <t>&lt;string name="netcode_std_alltime" formatted="false"&gt;Vous pouvez déverrouiller la porte de %s à %s.&lt;/string&gt;</t>
    <phoneticPr fontId="6" type="noConversion"/>
  </si>
  <si>
    <t>&lt;string name="netcode_std_alltime" formatted="false"&gt;Sie können die Tür von %s bis %s entriegeln.&lt;/string&gt;</t>
    <phoneticPr fontId="6" type="noConversion"/>
  </si>
  <si>
    <t>&lt;string name="netcode_std_alltime" formatted="false"&gt;Puede desbloquear la puerta de %s a %s.&lt;/string&gt;</t>
    <phoneticPr fontId="6" type="noConversion"/>
  </si>
  <si>
    <t>&lt;string name="netcode_std_alltime" formatted="false"&gt;È possibile sbloccare la porta dalle %s alle %s.&lt;/string&gt;</t>
    <phoneticPr fontId="6" type="noConversion"/>
  </si>
  <si>
    <t>&lt;string name="netcode_std_alltime" formatted="false"&gt;U kunt de deur ontgrendelen van %s tot %s.&lt;/string&gt;</t>
    <phoneticPr fontId="6" type="noConversion"/>
  </si>
  <si>
    <t>&lt;string name="netcode_std_onetime" formatted="false"&gt;Sie können die Tür von %s bis %s mit nur einer Zugangszählung entriegeln.&lt;/string&gt;</t>
  </si>
  <si>
    <t>&lt;string name="netcode_std_onetime" formatted="false"&gt;Puede desbloquear la puerta de %s a %s con tan solo una cuenta de acceso.&lt;/string&gt;</t>
  </si>
  <si>
    <t>&lt;string name="netcode_std_onetime" formatted="false"&gt;È possibile sbloccare la porta dalle %s alle %s, con un solo un accesso.&lt;/string&gt;</t>
  </si>
  <si>
    <t>&lt;string name="netcode_std_onetime" formatted="false"&gt;U kunt de deur ontgrendelen van %s tot %s, met slechts één toegang.&lt;/string&gt;</t>
  </si>
  <si>
    <t>&lt;string name="netcode_urm" formatted="false"&gt;Veuillez vous enregistrer (déverrouiller la porte) de %s à %s, vous aurez alors un accès complet à la serrure.&lt;/string&gt;</t>
  </si>
  <si>
    <t>&lt;string name="netcode_urm" formatted="false"&gt;Bitte führen Sie das Einchecken (Entriegeln der Tür) von %s bis %s durch, dann haben Sie vollen Zugriff auf das Schloss.&lt;/string&gt;</t>
  </si>
  <si>
    <t>&lt;string name="netcode_urm" formatted="false"&gt;Regístrese (desbloquee la puerta) de %s a %s. Después, tendrá acceso total a la cerradura.&lt;/string&gt;</t>
  </si>
  <si>
    <t>&lt;string name="netcode_urm" formatted="false"&gt;Check in (ontgrendel de deur) tussen %s en %s, daarna hebt u volledige toegang tot het slot.&lt;/string&gt;</t>
  </si>
  <si>
    <t>&lt;string name="netcode_acc" formatted="false"&gt;Bitte führen Sie das Einchecken (Entriegeln der Tür) von %s bis %s durch, dann haben Sie bis %s vollen Zugriff auf das Schloss.&lt;/string&gt;</t>
  </si>
  <si>
    <t>&lt;string name="netcode_acc" formatted="false"&gt;Regístrese (desbloquee la puerta) de %s a %s. Después, tendrá acceso total a la cerradura hasta las %s.&lt;/string&gt;</t>
  </si>
  <si>
    <t>&lt;string name="netcode_acc" formatted="false"&gt;Check in (ontgrendel de deur) tussen %s en %s, daarna hebt u volledige toegang tot het slot tot %s.&lt;/string&gt;</t>
  </si>
  <si>
    <t>&lt;string name="client_key_delivered"&gt;est ajoutée&lt;/string&gt;</t>
    <phoneticPr fontId="6" type="noConversion"/>
  </si>
  <si>
    <t>&lt;string name="client_key_delivered"&gt;hinzugefügt&lt;/string&gt;</t>
    <phoneticPr fontId="6" type="noConversion"/>
  </si>
  <si>
    <t>&lt;string name="client_key_delivered"&gt;se ha agregado&lt;/string&gt;</t>
    <phoneticPr fontId="6" type="noConversion"/>
  </si>
  <si>
    <t>&lt;string name="client_key_delivered"&gt;aggiunto&lt;/string&gt;</t>
    <phoneticPr fontId="6" type="noConversion"/>
  </si>
  <si>
    <t>&lt;string name="client_key_delivered"&gt;is toegevoegd&lt;/string&gt;</t>
    <phoneticPr fontId="6" type="noConversion"/>
  </si>
  <si>
    <t>&lt;string name="client_key_rejected"&gt;a rejeté votre clé&lt;/string&gt;</t>
    <phoneticPr fontId="6" type="noConversion"/>
  </si>
  <si>
    <t>&lt;string name="client_key_rejected"&gt;hat Ihren Schlüssel abgelehnt&lt;/string&gt;</t>
    <phoneticPr fontId="6" type="noConversion"/>
  </si>
  <si>
    <t>&lt;string name="client_key_updated"&gt;La clé est mise à jour &lt;/string&gt;</t>
  </si>
  <si>
    <t>&lt;string name="client_key_updated"&gt;Schlüssel aktualisiert &lt;/string&gt;</t>
  </si>
  <si>
    <t>&lt;string name="client_key_updated"&gt;Clave actualizada &lt;/string&gt;</t>
  </si>
  <si>
    <t>&lt;string name="client_key_updated"&gt;Chiave aggiornata &lt;/string&gt;</t>
  </si>
  <si>
    <t>&lt;string name="client_key_updated"&gt;Sleutel is bijgewerkt &lt;/string&gt;</t>
  </si>
  <si>
    <t>&lt;string name="client_key_deleted"&gt;La clé est supprimée &lt;/string&gt;</t>
  </si>
  <si>
    <t>&lt;string name="client_key_deleted"&gt;Schlüssel gelöscht &lt;/string&gt;</t>
  </si>
  <si>
    <t>&lt;string name="client_key_deleted"&gt;Clave eliminada &lt;/string&gt;</t>
  </si>
  <si>
    <t>&lt;string name="client_key_deleted"&gt;Chiave eliminata &lt;/string&gt;</t>
  </si>
  <si>
    <t>&lt;string name="client_key_deleted"&gt;Sleutel is verwijderd &lt;/string&gt;</t>
  </si>
  <si>
    <t>&lt;string name="client_key_suspended"&gt;La clé est suspendue &lt;/string&gt;</t>
  </si>
  <si>
    <t>&lt;string name="client_key_suspended"&gt;Schlüssel ausgesetzt &lt;/string&gt;</t>
  </si>
  <si>
    <t>&lt;string name="client_key_suspended"&gt;Clave suspendida &lt;/string&gt;</t>
  </si>
  <si>
    <t>&lt;string name="client_key_suspended"&gt;Chiave sospesa &lt;/string&gt;</t>
  </si>
  <si>
    <t>&lt;string name="client_key_suspended"&gt;Sleutel is geblokkeerd &lt;/string&gt;</t>
  </si>
  <si>
    <t>&lt;string name="client_key_restored"&gt;La clé est restaurée &lt;/string&gt;</t>
  </si>
  <si>
    <t>&lt;string name="client_key_restored"&gt;Schlüssel wiederhergestellt &lt;/string&gt;</t>
  </si>
  <si>
    <t>&lt;string name="client_key_restored"&gt;Clave restaurada &lt;/string&gt;</t>
  </si>
  <si>
    <t>&lt;string name="client_key_restored"&gt;Chiave ripristinata &lt;/string&gt;</t>
  </si>
  <si>
    <t>&lt;string name="client_key_restored"&gt;Sleutel is hersteld &lt;/string&gt;</t>
  </si>
  <si>
    <t>&lt;string name="client_key_rejected"&gt; se ha rechazado para la clave &lt;/string&gt;</t>
  </si>
  <si>
    <t>&lt;string name="client_key_rejected"&gt; ha rifiutato la chiave &lt;/string&gt;</t>
  </si>
  <si>
    <t>&lt;string name="client_key_rejected"&gt; heeft uw sleutel afgewezen &lt;/string&gt;</t>
  </si>
  <si>
    <t>&lt;string name="key_updated"&gt; est mise à jour &lt;/string&gt;</t>
  </si>
  <si>
    <t>&lt;string name="key_updated"&gt; aktualisiert &lt;/string&gt;</t>
  </si>
  <si>
    <t>&lt;string name="key_updated"&gt; se ha actualizado &lt;/string&gt;</t>
  </si>
  <si>
    <t>&lt;string name="key_updated"&gt; è aggiornato &lt;/string&gt;</t>
  </si>
  <si>
    <t>&lt;string name="key_updated"&gt; is bijgewerkt &lt;/string&gt;</t>
  </si>
  <si>
    <t>&lt;string name="key_deleted"&gt; est supprimée &lt;/string&gt;</t>
  </si>
  <si>
    <t>&lt;string name="key_deleted"&gt; gelöscht &lt;/string&gt;</t>
  </si>
  <si>
    <t>&lt;string name="key_deleted"&gt; se ha eliminado &lt;/string&gt;</t>
  </si>
  <si>
    <t>&lt;string name="key_deleted"&gt; è eliminato &lt;/string&gt;</t>
  </si>
  <si>
    <t>&lt;string name="key_deleted"&gt; is verwijderd &lt;/string&gt;</t>
  </si>
  <si>
    <t>&lt;string name="key_suspended"&gt; est suspendue &lt;/string&gt;</t>
  </si>
  <si>
    <t>&lt;string name="key_suspended"&gt; ausgesetzt &lt;/string&gt;</t>
  </si>
  <si>
    <t>&lt;string name="key_suspended"&gt; se ha suspendido &lt;/string&gt;</t>
  </si>
  <si>
    <t>&lt;string name="key_suspended"&gt; è sospeso &lt;/string&gt;</t>
  </si>
  <si>
    <t>&lt;string name="key_suspended"&gt; is geblokkeerd &lt;/string&gt;</t>
  </si>
  <si>
    <t>&lt;string name="key_restored"&gt; est restaurée &lt;/string&gt;</t>
  </si>
  <si>
    <t>&lt;string name="key_restored"&gt; wiederhergestellt &lt;/string&gt;</t>
  </si>
  <si>
    <t>&lt;string name="key_restored"&gt; se ha restaurado &lt;/string&gt;</t>
  </si>
  <si>
    <t>&lt;string name="key_restored"&gt; è ripristinato &lt;/string&gt;</t>
  </si>
  <si>
    <t>&lt;string name="key_restored"&gt; is hersteld &lt;/string&gt;</t>
  </si>
  <si>
    <t>&lt;string name="lock_reclaimed_by_others"&gt;Schloss von anderen gekoppelt &lt;/string&gt;</t>
  </si>
  <si>
    <t>&lt;string name="lock_reclaimed_by_others"&gt;La cerradura está asociada por otros &lt;/string&gt;</t>
  </si>
  <si>
    <t>&lt;string name="lock_reclaimed_by_others"&gt;Serratura abbinata da altri &lt;/string&gt;</t>
  </si>
  <si>
    <t>&lt;string name="lock_reclaimed_by_others"&gt;Het slot is door anderen gekoppeld &lt;/string&gt;</t>
  </si>
  <si>
    <t>&lt;string name="new_key_confirm"&gt;Nouvelle clé obtenue &lt;/string&gt;</t>
  </si>
  <si>
    <t>&lt;string name="new_key_confirm"&gt;Neuer Schlüssel empfangen &lt;/string&gt;</t>
  </si>
  <si>
    <t>&lt;string name="new_key_confirm"&gt;Obtuvo una nueva clave &lt;/string&gt;</t>
  </si>
  <si>
    <t>&lt;string name="new_key_confirm"&gt;Nuova chiave ottenuta &lt;/string&gt;</t>
  </si>
  <si>
    <t>&lt;string name="new_key_confirm"&gt;Nieuwe sleutel &lt;/string&gt;</t>
  </si>
  <si>
    <t>&lt;string name="xxx_is_unlocked"&gt;Déverrouillage de %s&lt;/string&gt;</t>
  </si>
  <si>
    <t>&lt;string name="xxx_is_unlocked"&gt;%s wird entriegelt&lt;/string&gt;</t>
  </si>
  <si>
    <t>&lt;string name="xxx_is_unlocked"&gt;Desbloqueo de %s&lt;/string&gt;</t>
  </si>
  <si>
    <t>&lt;string name="xxx_is_unlocked"&gt;Sblocco in Corso %s&lt;/string&gt;</t>
  </si>
  <si>
    <t>&lt;string name="xxx_is_unlocked"&gt;%s ontgrendelen&lt;/string&gt;</t>
  </si>
  <si>
    <t>&lt;string name="lock_reclaimed_by_others_content"&gt;Schloss von anderen gekoppelt &lt;/string&gt;</t>
  </si>
  <si>
    <t>&lt;string name="lock_reclaimed_by_others_content"&gt;La cerradura está asociada por otros &lt;/string&gt;</t>
  </si>
  <si>
    <t>&lt;string name="lock_reclaimed_by_others_content"&gt;Serratura abbinata da altri &lt;/string&gt;</t>
  </si>
  <si>
    <t>&lt;string name="lock_reclaimed_by_others_content"&gt;Het slot is door anderen gekoppeld &lt;/string&gt;</t>
  </si>
  <si>
    <t>&lt;string name="NoLock"&gt;\n\nAucune serrure ni clé&lt;/string&gt;</t>
    <phoneticPr fontId="6" type="noConversion"/>
  </si>
  <si>
    <t>&lt;string name="NoLock"&gt;\n\nKeine Schlösser oder Schlüssel&lt;/string&gt;</t>
    <phoneticPr fontId="6" type="noConversion"/>
  </si>
  <si>
    <t>&lt;string name="NoLock"&gt;\n\nNo hay cerraduras o claves&lt;/string&gt;</t>
    <phoneticPr fontId="6" type="noConversion"/>
  </si>
  <si>
    <t>&lt;string name="NoLock"&gt;\n\nSenza Serratura e Chiavi&lt;/string&gt;</t>
    <phoneticPr fontId="6" type="noConversion"/>
  </si>
  <si>
    <t>&lt;string name="NoLock"&gt;\n\nGeen sloten of sleutels&lt;/string&gt;</t>
    <phoneticPr fontId="6" type="noConversion"/>
  </si>
  <si>
    <t>&lt;string name="NoLock_cont"&gt;\n\nVous pouvez appuyer sur le bouton en haut à droite pour ajouter une serrure ou obtenir une clé de la part de vos amis.&lt;/string&gt;</t>
    <phoneticPr fontId="6" type="noConversion"/>
  </si>
  <si>
    <t>&lt;string name="NoLock_cont"&gt;\n\nSie können auf die Schaltfläche rechts oben tippen, um ein Schloss hinzuzufügen, oder einen Schlüssel von Ihren Freunden erhalten.&lt;/string&gt;</t>
    <phoneticPr fontId="6" type="noConversion"/>
  </si>
  <si>
    <t>&lt;string name="NoLock_cont"&gt;\n\nPuede presionar el botón superior derecho para agregar una cerradura u obtener una clave de sus amigos.&lt;/string&gt;</t>
    <phoneticPr fontId="6" type="noConversion"/>
  </si>
  <si>
    <t>&lt;string name="NoLock_cont"&gt;\n\nÈ possibile premere il pulsante in alto a destra per aggiungere una serratura, oppure ottenere una chiave dagli amici.&lt;/string&gt;</t>
    <phoneticPr fontId="6" type="noConversion"/>
  </si>
  <si>
    <t>&lt;string name="NoLock_cont"&gt;\n\nU kunt op de knop rechtsboven klikken om een slot toe te voegen, of een sleutel van uw vrienden verkrijgen.&lt;/string&gt;</t>
    <phoneticPr fontId="6" type="noConversion"/>
  </si>
  <si>
    <t>&lt;string name="NoClient"&gt;\n\nAucun client&lt;/string&gt;</t>
    <phoneticPr fontId="6" type="noConversion"/>
  </si>
  <si>
    <t>&lt;string name="NoClient"&gt;\n\nKeine Clients&lt;/string&gt;</t>
    <phoneticPr fontId="6" type="noConversion"/>
  </si>
  <si>
    <t>&lt;string name="NoClient"&gt;\n\nNo hay clientes&lt;/string&gt;</t>
    <phoneticPr fontId="6" type="noConversion"/>
  </si>
  <si>
    <t>&lt;string name="NoClient"&gt;\n\nNessun Client&lt;/string&gt;</t>
    <phoneticPr fontId="6" type="noConversion"/>
  </si>
  <si>
    <t>&lt;string name="NoClient"&gt;\n\nGeen klanten&lt;/string&gt;</t>
    <phoneticPr fontId="6" type="noConversion"/>
  </si>
  <si>
    <t>&lt;string name="NoClient_cont"&gt;\n\nSie können Clients hinzufügen, wenn Sie ein Administrator eines Schlosses sind.&lt;/string&gt;</t>
    <phoneticPr fontId="6" type="noConversion"/>
  </si>
  <si>
    <t>&lt;string name="NoClient_cont"&gt;\n\nPuede agregar clientes si es un administrador de una cerradura.&lt;/string&gt;</t>
    <phoneticPr fontId="6" type="noConversion"/>
  </si>
  <si>
    <t>&lt;string name="NoClient_cont"&gt;\n\nU kunt klanten toevoegen als u beheerder van een slot bent.&lt;/string&gt;</t>
    <phoneticPr fontId="6" type="noConversion"/>
  </si>
  <si>
    <t>&lt;string name="menu_NoEvent"&gt;\n\nAucune notification&lt;/string&gt;</t>
    <phoneticPr fontId="6" type="noConversion"/>
  </si>
  <si>
    <t>&lt;string name="menu_NoEvent"&gt;\n\nKeine Benachrichtigungen&lt;/string&gt;</t>
    <phoneticPr fontId="6" type="noConversion"/>
  </si>
  <si>
    <t>&lt;string name="menu_NoEvent"&gt;\n\nNo hay notificaciones&lt;/string&gt;</t>
    <phoneticPr fontId="6" type="noConversion"/>
  </si>
  <si>
    <t>&lt;string name="menu_NoEvent"&gt;\n\nSenza Notifiche&lt;/string&gt;</t>
    <phoneticPr fontId="6" type="noConversion"/>
  </si>
  <si>
    <t>&lt;string name="menu_NoEvent"&gt;\n\nGeen meldingen&lt;/string&gt;</t>
    <phoneticPr fontId="6" type="noConversion"/>
  </si>
  <si>
    <t>&lt;string name="menu_NoEvent_cont"&gt;\n\nToutes les notifications importantes apparaîtront ici&lt;/string&gt;</t>
    <phoneticPr fontId="6" type="noConversion"/>
  </si>
  <si>
    <t>&lt;string name="menu_NoEvent_cont"&gt;\n\nAlle wichtigen Benachrichtigungen erscheinen hier&lt;/string&gt;</t>
    <phoneticPr fontId="6" type="noConversion"/>
  </si>
  <si>
    <t>&lt;string name="menu_NoEvent_cont"&gt;\n\nTodas las notificaciones importantes se pondrán aquí&lt;/string&gt;</t>
    <phoneticPr fontId="6" type="noConversion"/>
  </si>
  <si>
    <t>&lt;string name="menu_NoEvent_cont"&gt;\n\nTutte le notifiche importanti saranno inserite qui&lt;/string&gt;</t>
    <phoneticPr fontId="6" type="noConversion"/>
  </si>
  <si>
    <t>&lt;string name="menu_NoEvent_cont"&gt;\n\nAlle belangrijke meldingen worden hier geplaatst.&lt;/string&gt;</t>
    <phoneticPr fontId="6" type="noConversion"/>
  </si>
  <si>
    <t>&lt;string name="SyncWifi_title"&gt;Synchro paramètres Wi-Fi&lt;/string&gt;</t>
    <phoneticPr fontId="6" type="noConversion"/>
  </si>
  <si>
    <t>&lt;string name="SyncWifi_title"&gt;WLAN-Parameter werden synchronisiert&lt;/string&gt;</t>
    <phoneticPr fontId="6" type="noConversion"/>
  </si>
  <si>
    <t>&lt;string name="SyncWifi_title"&gt;Sincronizar parámetros Wi-Fi&lt;/string&gt;</t>
    <phoneticPr fontId="6" type="noConversion"/>
  </si>
  <si>
    <t>&lt;string name="SyncWifi_title"&gt;Sincronizzazione parametri Wi-Fi&lt;/string&gt;</t>
    <phoneticPr fontId="6" type="noConversion"/>
  </si>
  <si>
    <t>&lt;string name="SyncWifi_title"&gt;Wi-Fi-parameters synchroniseren&lt;/string&gt;</t>
    <phoneticPr fontId="6" type="noConversion"/>
  </si>
  <si>
    <t>&lt;string name="Msg_PasswordLength_cont"&gt;La longueur de mot de passe doit être comprise entre %s&lt;/string&gt;</t>
    <phoneticPr fontId="6" type="noConversion"/>
  </si>
  <si>
    <t>&lt;string name="Msg_PasswordLength_cont"&gt;Die kennwort-Länge muss %s sein&lt;/string&gt;</t>
    <phoneticPr fontId="6" type="noConversion"/>
  </si>
  <si>
    <t>&lt;string name="Msg_PasswordLength_cont"&gt;La longitud de contraseña debe estar comprendida entre %s.&lt;/string&gt;</t>
    <phoneticPr fontId="6" type="noConversion"/>
  </si>
  <si>
    <t>&lt;string name="Msg_PasswordLength_cont"&gt;La lunghezza di password deve essere %s&lt;/string&gt;</t>
    <phoneticPr fontId="6" type="noConversion"/>
  </si>
  <si>
    <t>&lt;string name="Msg_PasswordLength_cont"&gt;De lengte wachtwoord moet %s zijn&lt;/string&gt;</t>
    <phoneticPr fontId="6" type="noConversion"/>
  </si>
  <si>
    <t>Sync Wi-Fi parameters...\n Progress: 0%</t>
  </si>
  <si>
    <t>Synchro paramètres Wi-Fi...</t>
  </si>
  <si>
    <t>WLAN-Parameter werden synchronisiert ...</t>
  </si>
  <si>
    <t>Sincronizar parámetros Wi-Fi...</t>
  </si>
  <si>
    <t>Sincronizzazione parametri Wi-Fi...</t>
  </si>
  <si>
    <t>Wi-Fi-parameters synchroniseren...</t>
  </si>
  <si>
    <t>&lt;string name="SyncWifi_cont"&gt;</t>
  </si>
  <si>
    <t xml:space="preserve">    &lt;string name="SyncWifi_cont"&gt;Sync Wi-Fi parameters...\n Progress: 0%&lt;/string&gt;</t>
    <phoneticPr fontId="6" type="noConversion"/>
  </si>
  <si>
    <t>"Avancement"</t>
    <phoneticPr fontId="6" type="noConversion"/>
  </si>
  <si>
    <t>&lt;string name="SyncWifi_cont"&gt;Synchro paramètres Wi-Fi…\nAvancement: 0%&lt;/string&gt;</t>
    <phoneticPr fontId="6" type="noConversion"/>
  </si>
  <si>
    <t>"Fortschritt"</t>
    <phoneticPr fontId="6" type="noConversion"/>
  </si>
  <si>
    <t>&lt;string name="SyncWifi_cont"&gt;WLAN-Parameter werden synchronisiert …\nFortschritt: 0%&lt;/string&gt;</t>
    <phoneticPr fontId="6" type="noConversion"/>
  </si>
  <si>
    <t>"Progreso"</t>
    <phoneticPr fontId="6" type="noConversion"/>
  </si>
  <si>
    <t>&lt;string name="SyncWifi_cont"&gt;Sincronizar parámetros Wi-Fi…\nProgreso: 0%&lt;/string&gt;</t>
    <phoneticPr fontId="6" type="noConversion"/>
  </si>
  <si>
    <t>"Avanzamento"</t>
    <phoneticPr fontId="6" type="noConversion"/>
  </si>
  <si>
    <t>"Voortgang"</t>
    <phoneticPr fontId="6" type="noConversion"/>
  </si>
  <si>
    <t>&lt;string name="SyncWifi_cont"&gt;Wi-Fi-parameters synchroniseren…\nVoortgang: 0%&lt;/string&gt;</t>
    <phoneticPr fontId="6" type="noConversion"/>
  </si>
  <si>
    <t>&lt;string name="Wifi_OK"&gt;La serrure est connectée à Internet et la passerelle est en fonctionnement ; veuillez patienter un moment.\nAvancement: 66%&lt;/string&gt;</t>
    <phoneticPr fontId="6" type="noConversion"/>
  </si>
  <si>
    <t>&lt;string name="Wifi_Check"&gt;Veuillez appuyer sur le bouton de configuration de la passerelle. La serrure va essayer de se connecter à votre PA Wi-Fi...\nAvancement: 33%&lt;/string&gt;</t>
    <phoneticPr fontId="6" type="noConversion"/>
  </si>
  <si>
    <t>&lt;string name="Wifi_OK"&gt;Das Schloss ist mit dem Internet verbunden, und das Gateway ist ausgelastet; bitte warten Sie einen Moment.\nFortschritt: 66%&lt;/string&gt;</t>
    <phoneticPr fontId="6" type="noConversion"/>
  </si>
  <si>
    <t>&lt;string name="Wifi_Check"&gt;Bitte drücken Sie die Konfigurationstaste des Gateways. Das Schloss versucht, eine Verbindung zu Ihrem WLAN-Zugangspunkt herzustellen ...\nFortschritt: 33%&lt;/string&gt;</t>
    <phoneticPr fontId="6" type="noConversion"/>
  </si>
  <si>
    <t>&lt;string name="Wifi_OK"&gt;La cerradura está conectada a Internet y la puerta de enlace se encuentra en funcionamiento; espere un momento.\nProgreso: 66%&lt;/string&gt;</t>
    <phoneticPr fontId="6" type="noConversion"/>
  </si>
  <si>
    <t>&lt;string name="Wifi_Check"&gt;Presione el botón de configuración de la puerta de enlace. La cerradura intentará conectarse a su PA Wi-Fi...\nProgreso: 33%&lt;/string&gt;</t>
    <phoneticPr fontId="6" type="noConversion"/>
  </si>
  <si>
    <t>&lt;string name="SyncWifi_cont"&gt;Sincronizzazione parametri Wi-Fi…\nAvanzamento: 0%&lt;/string&gt;</t>
    <phoneticPr fontId="6" type="noConversion"/>
  </si>
  <si>
    <t>&lt;string name="Wifi_OK"&gt;La serratura è connessa a internet e il gateway è in funzione; attendere un momento.\nAvanzamento: 66%&lt;/string&gt;</t>
    <phoneticPr fontId="6" type="noConversion"/>
  </si>
  <si>
    <t>&lt;string name="Wifi_OK"&gt;Het slot is met internet verbonden, en de gateway is actief; wacht eventjes.\nVoortgang: 66%&lt;/string&gt;</t>
    <phoneticPr fontId="6" type="noConversion"/>
  </si>
  <si>
    <t>&lt;string name="Wifi_Check"&gt;Druk op de instelknop van de gateway. Het slot zal proberen om verbinding te maken met uw Wi-Fi AP...\nVoortgang: 33%&lt;/string&gt;</t>
    <phoneticPr fontId="6" type="noConversion"/>
  </si>
  <si>
    <t>&lt;string name="IPA_EdtCode" formatted="false"&gt;(Chiffres autorisés : %s, longueur : %s)&lt;/string&gt;</t>
    <phoneticPr fontId="6" type="noConversion"/>
  </si>
  <si>
    <t>&lt;string name="IPA_EdtCode" formatted="false"&gt;(Zulässige Zeichen: %s, Länge: %s)&lt;/string&gt;</t>
    <phoneticPr fontId="6" type="noConversion"/>
  </si>
  <si>
    <t>&lt;string name="IPA_EdtCode" formatted="false"&gt;(Dígitos permitidos: %s; longitud: %s)&lt;/string&gt;</t>
    <phoneticPr fontId="6" type="noConversion"/>
  </si>
  <si>
    <t>&lt;string name="IPA_EdtCode" formatted="false"&gt;(Cifre consentite: %s, lunghezza: %s)&lt;/string&gt;</t>
    <phoneticPr fontId="6" type="noConversion"/>
  </si>
  <si>
    <t>&lt;string name="IPA_EdtCode" formatted="false"&gt;(Toegestane cijfers: %s, lengte: %s)&lt;/string&gt;</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</si>
  <si>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"IPA_NoMatchCode_title"</t>
    </r>
    <r>
      <rPr>
        <sz val="10.5"/>
        <color rgb="FF000000"/>
        <rFont val="細明體"/>
        <family val="3"/>
        <charset val="136"/>
      </rPr>
      <t>&gt;Code Not Match&lt;/</t>
    </r>
    <r>
      <rPr>
        <b/>
        <sz val="10.5"/>
        <color rgb="FF000080"/>
        <rFont val="細明體"/>
        <family val="3"/>
        <charset val="136"/>
      </rPr>
      <t>string</t>
    </r>
    <r>
      <rPr>
        <sz val="10.5"/>
        <color rgb="FF000000"/>
        <rFont val="細明體"/>
        <family val="3"/>
        <charset val="136"/>
      </rPr>
      <t>&gt;</t>
    </r>
    <phoneticPr fontId="6" type="noConversion"/>
  </si>
  <si>
    <t>"Code"</t>
    <phoneticPr fontId="6" type="noConversion"/>
  </si>
  <si>
    <t>&lt;string name="IPA_NoMatchCode_title"&gt;Code ne correspond pas&lt;/string&gt;</t>
    <phoneticPr fontId="6" type="noConversion"/>
  </si>
  <si>
    <t>&lt;string name="IPA_NoMatchCode_title"&gt;Code stimmt nicht überein&lt;/string&gt;</t>
    <phoneticPr fontId="6" type="noConversion"/>
  </si>
  <si>
    <t>"Código"</t>
    <phoneticPr fontId="6" type="noConversion"/>
  </si>
  <si>
    <t>&lt;string name="IPA_NoMatchCode_title"&gt;Discordancia de código&lt;/string&gt;</t>
    <phoneticPr fontId="6" type="noConversion"/>
  </si>
  <si>
    <t>&lt;string name="IPA_NoMatchCode_title"&gt;Codice Non Corrisponde&lt;/string&gt;</t>
    <phoneticPr fontId="6" type="noConversion"/>
  </si>
  <si>
    <t>&lt;string name="IPA_NoMatchCode_title"&gt;Code komt niet overeen&lt;/string&gt;</t>
    <phoneticPr fontId="6" type="noConversion"/>
  </si>
  <si>
    <t>&lt;string name="IPA_NoMatchCode_cont"&gt;Les deux ne correspondent pas&lt;/string&gt;</t>
    <phoneticPr fontId="6" type="noConversion"/>
  </si>
  <si>
    <t>&lt;string name="IPA_NoMatchCode_cont"&gt;Die zwei stimmen nicht überein&lt;/string&gt;</t>
    <phoneticPr fontId="6" type="noConversion"/>
  </si>
  <si>
    <t>&lt;string name="IPA_NoMatchCode_cont"&gt;Los dos no coinciden.&lt;/string&gt;</t>
    <phoneticPr fontId="6" type="noConversion"/>
  </si>
  <si>
    <t>&lt;string name="IPA_NoMatchCode_cont"&gt;I due non corrispondono&lt;/string&gt;</t>
    <phoneticPr fontId="6" type="noConversion"/>
  </si>
  <si>
    <t>&lt;string name="IPA_NoMatchCode_cont"&gt;De twee komen niet overeen&lt;/string&gt;</t>
    <phoneticPr fontId="6" type="noConversion"/>
  </si>
  <si>
    <t>&lt;string name="IPA_CodeLength_cont" formatted="false"&gt;La longueur de code doit être comprise entre %s&lt;/string&gt;</t>
    <phoneticPr fontId="6" type="noConversion"/>
  </si>
  <si>
    <t>&lt;string name="IPA_CodeLength_cont" formatted="false"&gt;Die code-Länge muss %s sein&lt;/string&gt;</t>
    <phoneticPr fontId="6" type="noConversion"/>
  </si>
  <si>
    <t>&lt;string name="IPA_CodeLength_cont" formatted="false"&gt;La longitud de código debe estar comprendida entre %s.&lt;/string&gt;</t>
    <phoneticPr fontId="6" type="noConversion"/>
  </si>
  <si>
    <t>&lt;string name="IPA_CodeLength_cont" formatted="false"&gt;La lunghezza di codice deve essere %s&lt;/string&gt;</t>
    <phoneticPr fontId="6" type="noConversion"/>
  </si>
  <si>
    <t>"Code"</t>
    <phoneticPr fontId="6" type="noConversion"/>
  </si>
  <si>
    <t>&lt;string name="IPA_CodeLength_cont" formatted="false"&gt;De lengte code moet %s zijn&lt;/string&gt;</t>
    <phoneticPr fontId="6" type="noConversion"/>
  </si>
  <si>
    <t>&lt;string name="IPA_CodeScope_cont" formatted="false"&gt;Le code ne doit contenir que des chiffres %s&lt;/string&gt;</t>
    <phoneticPr fontId="6" type="noConversion"/>
  </si>
  <si>
    <t>&lt;string name="IPA_CodeScope_cont" formatted="false"&gt;Der Code darf nur die Zeichen %s enthalten&lt;/string&gt;</t>
    <phoneticPr fontId="6" type="noConversion"/>
  </si>
  <si>
    <t>&lt;string name="IPA_CodeScope_cont" formatted="false"&gt;El código solamente debe contener entre %s dígitos.&lt;/string&gt;</t>
    <phoneticPr fontId="6" type="noConversion"/>
  </si>
  <si>
    <t>&lt;string name="IPA_CodeScope_cont" formatted="false"&gt;Il codice deve contenere solo cifre %s&lt;/string&gt;</t>
    <phoneticPr fontId="6" type="noConversion"/>
  </si>
  <si>
    <t>&lt;string name="IPA_CodeScope_cont" formatted="false"&gt;De code mag alleen cijfers %s bevatten&lt;/string&gt;</t>
    <phoneticPr fontId="6" type="noConversion"/>
  </si>
  <si>
    <t>&lt;string name="AutoUnlock_Success" formatted="false"&gt;Déverrouillage automatique %s&lt;/string&gt;</t>
  </si>
  <si>
    <t>&lt;string name="AutoUnlock_Success" formatted="false"&gt;Auto-Entriegelung %s&lt;/string&gt;</t>
  </si>
  <si>
    <t>&lt;string name="AutoUnlock_Success" formatted="false"&gt;Desbloqueo automático %s&lt;/string&gt;</t>
  </si>
  <si>
    <t>&lt;string name="AutoUnlock_Success" formatted="false"&gt;Sblocco automatico %s&lt;/string&gt;</t>
  </si>
  <si>
    <t>&lt;string name="AutoUnlock_Success" formatted="false"&gt;Automatisch ontgrendelen %s&lt;/string&gt;</t>
  </si>
  <si>
    <t>&lt;string name="AutoUnlock_InvalidRSSI" formatted="false"&gt;Le déverrouillage automatique est déclenché sur la serrure %s mais votre téléphone est hors de portée&lt;/string&gt;</t>
  </si>
  <si>
    <t>&lt;string name="AutoUnlock_InvalidRSSI" formatted="false"&gt;Auto-Entriegelung an Schloss ausgelöst %s, aber Ihr Telefon befindet sich außer Reichweite&lt;/string&gt;</t>
  </si>
  <si>
    <t>&lt;string name="AutoUnlock_InvalidRSSI" formatted="false"&gt;El desbloqueo automático se desencadena en la cerradura %s pero el teléfono está fuera del alcance.&lt;/string&gt;</t>
  </si>
  <si>
    <t>&lt;string name="AutoUnlock_InvalidRSSI" formatted="false"&gt;Lo sblocco automatico è attivato sulla serratura %s ma il telefono è fuori portata&lt;/string&gt;</t>
  </si>
  <si>
    <t>&lt;string name="AutoUnlock_InvalidRSSI" formatted="false"&gt;Automatisch ontgrendelen wordt geactiveerd op het slot %s maar uw telefoon is buiten bereik&lt;/string&gt;</t>
  </si>
  <si>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"DenounceLock"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&gt;You are denounced (%s)&lt;/</t>
    </r>
    <r>
      <rPr>
        <b/>
        <sz val="10.5"/>
        <color rgb="FF000080"/>
        <rFont val="細明體"/>
        <family val="3"/>
        <charset val="136"/>
      </rPr>
      <t>string</t>
    </r>
    <r>
      <rPr>
        <sz val="10.5"/>
        <color rgb="FF000000"/>
        <rFont val="細明體"/>
        <family val="3"/>
        <charset val="136"/>
      </rPr>
      <t>&gt;</t>
    </r>
    <phoneticPr fontId="6" type="noConversion"/>
  </si>
  <si>
    <t>&lt;string name="DenounceLock" formatted="false"&gt;Vous êtes dénoncé %s&lt;/string&gt;</t>
  </si>
  <si>
    <t>&lt;string name="DenounceLock" formatted="false"&gt;Sie sind ausgeschlossen %s&lt;/string&gt;</t>
  </si>
  <si>
    <t>&lt;string name="DenounceLock" formatted="false"&gt;Está denunciado %s&lt;/string&gt;</t>
  </si>
  <si>
    <t>&lt;string name="DenounceLock" formatted="false"&gt;Sei stato disattivato %s&lt;/string&gt;</t>
  </si>
  <si>
    <t>&lt;string name="DenounceLock" formatted="false"&gt;U bent opgezegd %s&lt;/string&gt;</t>
  </si>
  <si>
    <r>
      <t xml:space="preserve">    </t>
    </r>
    <r>
      <rPr>
        <sz val="10.5"/>
        <color rgb="FF000000"/>
        <rFont val="細明體"/>
        <family val="3"/>
        <charset val="136"/>
      </rPr>
      <t>&lt;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"WifiAddPasswordFail"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&gt;%s can\'t be added to this lock. %s&lt;/</t>
    </r>
    <r>
      <rPr>
        <b/>
        <sz val="10.5"/>
        <color rgb="FF000080"/>
        <rFont val="細明體"/>
        <family val="3"/>
        <charset val="136"/>
      </rPr>
      <t>string</t>
    </r>
    <r>
      <rPr>
        <sz val="10.5"/>
        <color rgb="FF000000"/>
        <rFont val="細明體"/>
        <family val="3"/>
        <charset val="136"/>
      </rPr>
      <t>&gt;</t>
    </r>
    <phoneticPr fontId="6" type="noConversion"/>
  </si>
  <si>
    <t>&lt;string name="WifiAddPasswordFail" formatted="false"&gt;%s ne peut pas être ajouté à cette serrure. %s&lt;/string&gt;</t>
  </si>
  <si>
    <t>&lt;string name="WifiAddPasswordFail" formatted="false"&gt;%s kann zu diesem Schloss nicht hinzugefügt werden. %s&lt;/string&gt;</t>
  </si>
  <si>
    <t>&lt;string name="WifiAddPasswordFail" formatted="false"&gt;%s no se puede agregar a esta cerradura. %s&lt;/string&gt;</t>
  </si>
  <si>
    <t>&lt;string name="WifiAddPasswordFail" formatted="false"&gt;%s non può essere aggiunto a questa serratura. %s&lt;/string&gt;</t>
  </si>
  <si>
    <t>&lt;string name="WifiAddPasswordFail" formatted="false"&gt;%s! kan niet aan dit slot worden toegevoegd. %s&lt;/string&gt;</t>
  </si>
  <si>
    <t>&lt;string name="xxx_unlocking_xxx" formatted="false"&gt;%s déverrouillé %s&lt;/string&gt;</t>
  </si>
  <si>
    <t>&lt;string name="xxx_unlocking_xxx" formatted="false"&gt;%s hat %s entriegelt&lt;/string&gt;</t>
  </si>
  <si>
    <t>&lt;string name="xxx_unlocking_xxx" formatted="false"&gt;%s desbloqueó %s&lt;/string&gt;</t>
  </si>
  <si>
    <t>&lt;string name="xxx_unlocking_xxx" formatted="false"&gt;%s ha sbloccato %s&lt;/string&gt;</t>
  </si>
  <si>
    <t>&lt;string name="xxx_unlocking_xxx" formatted="false"&gt;%s heeft %s ontgrendeld&lt;/string&gt;</t>
  </si>
  <si>
    <t>&lt;string name="xxx_has_access_denied_event" formatted="false"&gt;%s a un événement Accès refusé&lt;/string&gt;</t>
  </si>
  <si>
    <t>&lt;string name="xxx_has_access_denied_event" formatted="false"&gt;%s hat ein Ereignis mit Zugangsverweigerung&lt;/string&gt;</t>
  </si>
  <si>
    <t>&lt;string name="xxx_has_access_denied_event" formatted="false"&gt;%s tiene un evento denegado de acceso&lt;/string&gt;</t>
  </si>
  <si>
    <t>&lt;string name="xxx_has_access_denied_event" formatted="false"&gt;%s ha un evento di accesso negato&lt;/string&gt;</t>
  </si>
  <si>
    <t>&lt;string name="xxx_has_access_denied_event" formatted="false"&gt;%s heeft een gebeurtenis toegang geweigerd&lt;/string&gt;</t>
  </si>
  <si>
    <t>&lt;string name="xxx_has_denied_xxx" formatted="false"&gt;%s a refusé %s temporairement&lt;/string&gt;</t>
  </si>
  <si>
    <t>&lt;string name="xxx_has_denied_xxx" formatted="false"&gt;%s hat %s vorübergehend verweigert&lt;/string&gt;</t>
  </si>
  <si>
    <t>&lt;string name="xxx_has_denied_xxx" formatted="false"&gt;%s ha denegado a %s temporalmente&lt;/string&gt;</t>
  </si>
  <si>
    <t>&lt;string name="xxx_has_denied_xxx" formatted="false"&gt;%s ha rifiutato %s temporaneamente&lt;/string&gt;</t>
  </si>
  <si>
    <t>&lt;string name="xxx_has_denied_xxx" formatted="false"&gt;%s heeft %s tijdelijk geweigerd&lt;/string&gt;</t>
  </si>
  <si>
    <t>&lt;string name="remote_unlocking_on_xxx" formatted="false"&gt;Déverrouillage à distance de %s...&lt;/string&gt;</t>
  </si>
  <si>
    <t>&lt;string name="remote_unlocking_on_xxx" formatted="false"&gt;Remote-Entriegelung von %s erfolgt ...&lt;/string&gt;</t>
  </si>
  <si>
    <t>&lt;string name="remote_unlocking_on_xxx" formatted="false"&gt;Desbloqueo remoto de %s...&lt;/string&gt;</t>
  </si>
  <si>
    <t>&lt;string name="remote_unlocking_on_xxx" formatted="false"&gt;Sblocco Remoto %s&lt;/string&gt;</t>
  </si>
  <si>
    <t>&lt;string name="remote_unlocking_on_xxx" formatted="false"&gt;%s op afstand ontgrendelen &lt;/string&gt;</t>
  </si>
  <si>
    <t>&lt;string name="BackupTime"&gt;Dernière sauvegarde sur le Cloud réussie : &lt;/string&gt;</t>
  </si>
  <si>
    <t>&lt;string name="BackupTime"&gt;Letzte erfolgreiche Sicherung in Cloud: &lt;/string&gt;</t>
  </si>
  <si>
    <t>&lt;string name="BackupTime"&gt;Última copia de seguridad correcta en la nube: &lt;/string&gt;</t>
  </si>
  <si>
    <t>&lt;string name="BackupTime"&gt;Ultimo Backup su Cloud Riuscito &lt;/string&gt;</t>
  </si>
  <si>
    <t>&lt;string name="BackupTime"&gt;Laatste geslaagde back-up naar cloud: &lt;/string&gt;</t>
  </si>
  <si>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"login_OK_cont"</t>
    </r>
    <r>
      <rPr>
        <sz val="10.5"/>
        <color rgb="FF000000"/>
        <rFont val="細明體"/>
        <family val="3"/>
        <charset val="136"/>
      </rPr>
      <t>&gt;Welcome ! \n All of your data are restored from the cloud backup&lt;/</t>
    </r>
    <r>
      <rPr>
        <b/>
        <sz val="10.5"/>
        <color rgb="FF000080"/>
        <rFont val="細明體"/>
        <family val="3"/>
        <charset val="136"/>
      </rPr>
      <t>string</t>
    </r>
    <r>
      <rPr>
        <sz val="10.5"/>
        <color rgb="FF000000"/>
        <rFont val="細明體"/>
        <family val="3"/>
        <charset val="136"/>
      </rPr>
      <t>&gt;</t>
    </r>
    <phoneticPr fontId="6" type="noConversion"/>
  </si>
  <si>
    <t>&lt;string name="login_OK_cont"&gt;Bienvenue  !\nToutes vos données sont restaurées depuis la sauvegarde Cloud&lt;/string&gt;</t>
  </si>
  <si>
    <t>&lt;string name="login_OK_cont"&gt;Willkommen, !\nAlle Ihre Daten werden aus der Cloud-Sicherung wiederhergestellt&lt;/string&gt;</t>
  </si>
  <si>
    <t>&lt;string name="login_OK_cont"&gt;¡Bienvenido a !\nSe han restaurado todos los datos a partir de la copia de seguridad en la nube.&lt;/string&gt;</t>
  </si>
  <si>
    <t>&lt;string name="login_OK_cont"&gt;Benvenuto !\nTutti i tuoi dati sono stati ripristinati dal backup su cloud&lt;/string&gt;</t>
  </si>
  <si>
    <t>&lt;string name="login_OK_cont"&gt;Welkom !\nAl uw gegevens zijn hersteld uit de cloud-back-up&lt;/string&gt;</t>
  </si>
  <si>
    <t>&lt;string name="PWD_NoMatchCode_cont"&gt;Mot de passe ne correspond pas&lt;/string&gt;</t>
    <phoneticPr fontId="6" type="noConversion"/>
  </si>
  <si>
    <t>"Kennwort (6 bis 20 Zeichen)"</t>
    <phoneticPr fontId="6" type="noConversion"/>
  </si>
  <si>
    <t>&lt;string name="PWD_NoMatchCode_cont"&gt;Kennwort stimmt nicht überein&lt;/string&gt;</t>
    <phoneticPr fontId="6" type="noConversion"/>
  </si>
  <si>
    <t>&lt;string name="PWD_NoMatchCode_cont"&gt;Discordancia de contraseña&lt;/string&gt;</t>
    <phoneticPr fontId="6" type="noConversion"/>
  </si>
  <si>
    <t>&lt;string name="PWD_NoMatchCode_cont"&gt;Password Non Corrisponde&lt;/string&gt;</t>
    <phoneticPr fontId="6" type="noConversion"/>
  </si>
  <si>
    <t>&lt;string name="PWD_NoMatchCode_cont"&gt;Wachtwoord komt niet overeen&lt;/string&gt;</t>
    <phoneticPr fontId="6" type="noConversion"/>
  </si>
  <si>
    <t>&lt;string name="getNetCode_cont" formatted="false"&gt;%s généré : %s&lt;/string&gt;</t>
  </si>
  <si>
    <t>&lt;string name="getNetCode_cont" formatted="false"&gt;%s generiert: %s&lt;/string&gt;</t>
  </si>
  <si>
    <t>&lt;string name="getNetCode_cont" formatted="false"&gt;%s generado: %s&lt;/string&gt;</t>
  </si>
  <si>
    <t>&lt;string name="getNetCode_cont" formatted="false"&gt;Generato %s... %s&lt;/string&gt;</t>
  </si>
  <si>
    <t>&lt;string name="getNetCode_cont" formatted="false"&gt;%s aangemaakt:  %s&lt;/string&gt;</t>
  </si>
  <si>
    <t>&lt;string name="changeNetCode_title"&gt;Netcode Mode&lt;/string&gt;</t>
    <phoneticPr fontId="6" type="noConversion"/>
  </si>
  <si>
    <t>&lt;string name="changeNetCode_title"&gt;Netcode Modus&lt;/string&gt;</t>
    <phoneticPr fontId="6" type="noConversion"/>
  </si>
  <si>
    <t>&lt;string name="changeNetCode_title"&gt;Netcode Modo&lt;/string&gt;</t>
    <phoneticPr fontId="6" type="noConversion"/>
  </si>
  <si>
    <t>&lt;string name="changeNetCode_title"&gt;Netcode Modalità&lt;/string&gt;</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</si>
  <si>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"changeNetCode_cont"</t>
    </r>
    <r>
      <rPr>
        <sz val="10.5"/>
        <color rgb="FF000000"/>
        <rFont val="細明體"/>
        <family val="3"/>
        <charset val="136"/>
      </rPr>
      <t>&gt;Once the Netcode mode is changed, all the existing Netcode are expired, are you sure to continue?&lt;/</t>
    </r>
    <r>
      <rPr>
        <b/>
        <sz val="10.5"/>
        <color rgb="FF000080"/>
        <rFont val="細明體"/>
        <family val="3"/>
        <charset val="136"/>
      </rPr>
      <t>string</t>
    </r>
    <r>
      <rPr>
        <sz val="10.5"/>
        <color rgb="FF000000"/>
        <rFont val="細明體"/>
        <family val="3"/>
        <charset val="136"/>
      </rPr>
      <t>&gt;</t>
    </r>
    <phoneticPr fontId="6" type="noConversion"/>
  </si>
  <si>
    <t>&lt;string name="changeNetCode_cont"&gt;Une fois le mode Netcode modifié, tous les Netcode existants expirent, êtes-vous sûr de vouloir continuer ?&lt;/string&gt;</t>
  </si>
  <si>
    <t>&lt;string name="changeNetCode_cont"&gt;Sobald der Netcode-Modus geändert wird, laufen alle bestehenden Netcode ab. Möchten Sie wirklich fortfahren?&lt;/string&gt;</t>
  </si>
  <si>
    <t>&lt;string name="changeNetCode_cont"&gt;Una vez cambiado el modo de Netcode, todas las Netcode existentes habrán expirado. ¿Está seguro de que desea continuar?&lt;/string&gt;</t>
  </si>
  <si>
    <t>&lt;string name="changeNetCode_cont"&gt;Una volta modificata la modalità Netcode, tutti gli Netcode esistenti scadranno, continuare?&lt;/string&gt;</t>
  </si>
  <si>
    <t>&lt;string name="changeNetCode_cont"&gt;Nadat de modus Netcode is veranderd, zijn alle bestaande Netcode verlopen, weet u zeker dat u wilt doorgaan?&lt;/string&gt;</t>
  </si>
  <si>
    <t>&lt;string name="SyncNetCode_cont"&gt;Die \Netcode\-Einstellungen des Schlosses wurden geändert, bitte synchronisieren Sie mit dem Schloss, bevor Sie weitere Clients hinzufügen&lt;/string&gt;</t>
  </si>
  <si>
    <t>&lt;string name="SyncNetCode_cont"&gt;La configuración de \Netcode\ de la cerradura ha cambiado. Realice la sincronización con la cerradura antes de agregar más clientes. &lt;/string&gt;</t>
  </si>
  <si>
    <t>&lt;string name="SyncNetCode_cont"&gt;Le impostazioni di \Netcode\ della serratura sono cambiate, sincronizzare la serratura prima di aggiungere altri client&lt;/string&gt;</t>
  </si>
  <si>
    <t>&lt;string name="SyncNetCode_cont"&gt;De instellingen \Netcode\ van het slot zijn gewijzigd, synchroniseer met het slot voordat u meer klanten toevoegt.&lt;/string&gt;</t>
  </si>
  <si>
    <t>&lt;string name="Tran_log_NetCodeUnlock"&gt;%s Déverrouillage&lt;/string&gt;</t>
  </si>
  <si>
    <t>&lt;string name="Tran_log_NetCodeUnlock"&gt;%s wird entriegelt&lt;/string&gt;</t>
  </si>
  <si>
    <t>&lt;string name="Tran_log_NetCodeUnlock"&gt;Desbloqueo de %s&lt;/string&gt;</t>
  </si>
  <si>
    <t>&lt;string name="Tran_log_NetCodeUnlock"&gt;Sblocco in Corso %s&lt;/string&gt;</t>
  </si>
  <si>
    <t>&lt;string name="Tran_log_NetCodeUnlock"&gt;%s ontgrendelen&lt;/string&gt;</t>
  </si>
  <si>
    <t>&lt;string name="Setup_NetCode"&gt;Mode Netcode configuration&lt;/string&gt;</t>
    <phoneticPr fontId="6" type="noConversion"/>
  </si>
  <si>
    <t>&lt;string name="Setup_NetCode"&gt;Netcode Konfigurationsmodus&lt;/string&gt;</t>
    <phoneticPr fontId="6" type="noConversion"/>
  </si>
  <si>
    <t>&lt;string name="Setup_NetCode"&gt;Modo Netcode de configuración&lt;/string&gt;</t>
    <phoneticPr fontId="6" type="noConversion"/>
  </si>
  <si>
    <t>&lt;string name="Setup_NetCode"&gt;Modalità Netcode di Configurazione&lt;/string&gt;</t>
    <phoneticPr fontId="6" type="noConversion"/>
  </si>
  <si>
    <t>&lt;string name="Setup_NetCode"&gt;Netcode Instellingsmodus&lt;/string&gt;</t>
    <phoneticPr fontId="6" type="noConversion"/>
  </si>
  <si>
    <t>"Code sous-maître"</t>
    <phoneticPr fontId="6" type="noConversion"/>
  </si>
  <si>
    <t>&lt;string name="Change_SubMaster"&gt;Modifier Code sous-maître&lt;/string&gt;</t>
    <phoneticPr fontId="6" type="noConversion"/>
  </si>
  <si>
    <t>"Sub-Mastercode"</t>
    <phoneticPr fontId="6" type="noConversion"/>
  </si>
  <si>
    <t>&lt;string name="Change_SubMaster"&gt;Sub-Mastercode ändern&lt;/string&gt;</t>
    <phoneticPr fontId="6" type="noConversion"/>
  </si>
  <si>
    <t>"Código maestro secundario"</t>
    <phoneticPr fontId="6" type="noConversion"/>
  </si>
  <si>
    <t>&lt;string name="Change_SubMaster"&gt;Cambiar Código maestro secundario&lt;/string&gt;</t>
    <phoneticPr fontId="6" type="noConversion"/>
  </si>
  <si>
    <t>"Codice Secondario"</t>
    <phoneticPr fontId="6" type="noConversion"/>
  </si>
  <si>
    <t>"Subhoofdcode"</t>
    <phoneticPr fontId="6" type="noConversion"/>
  </si>
  <si>
    <t>&lt;string name="Delete_SubMaster"&gt;Supprimer Code sous-maître&lt;/string&gt;</t>
    <phoneticPr fontId="6" type="noConversion"/>
  </si>
  <si>
    <t>&lt;string name="Delete_SubMaster"&gt;Sub-Mastercode löschen&lt;/string&gt;</t>
    <phoneticPr fontId="6" type="noConversion"/>
  </si>
  <si>
    <t>&lt;string name="Delete_SubMaster"&gt;Eliminar Código maestro secundario&lt;/string&gt;</t>
    <phoneticPr fontId="6" type="noConversion"/>
  </si>
  <si>
    <t>&lt;string name="Change_SubMaster"&gt;Modifica Codice Secondario&lt;/string&gt;</t>
    <phoneticPr fontId="6" type="noConversion"/>
  </si>
  <si>
    <t>&lt;string name="Delete_SubMaster"&gt;Elimina Codice Secondario&lt;/string&gt;</t>
    <phoneticPr fontId="6" type="noConversion"/>
  </si>
  <si>
    <t>&lt;string name="Change_SubMaster"&gt;Wijzig Subhoofdcode&lt;/string&gt;</t>
    <phoneticPr fontId="6" type="noConversion"/>
  </si>
  <si>
    <t>&lt;string name="Delete_SubMaster"&gt;Verwijder Subhoofdcode&lt;/string&gt;</t>
    <phoneticPr fontId="6" type="noConversion"/>
  </si>
  <si>
    <t>&lt;string name="Access_ActivateQty"&gt;activé&lt;/string&gt;</t>
    <phoneticPr fontId="6" type="noConversion"/>
  </si>
  <si>
    <t>&lt;string name="Access_ActivateQty"&gt;aktiviert&lt;/string&gt;</t>
    <phoneticPr fontId="6" type="noConversion"/>
  </si>
  <si>
    <t>&lt;string name="Access_ActivateQty"&gt;activados&lt;/string&gt;</t>
    <phoneticPr fontId="6" type="noConversion"/>
  </si>
  <si>
    <t>&lt;string name="Access_ActivateQty"&gt;attivato&lt;/string&gt;</t>
    <phoneticPr fontId="6" type="noConversion"/>
  </si>
  <si>
    <t>&lt;string name="Access_ActivateQty"&gt;ingeschakeld&lt;/string&gt;</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</si>
  <si>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"ChangeGuestCode"</t>
    </r>
    <r>
      <rPr>
        <sz val="10.5"/>
        <color rgb="FF000000"/>
        <rFont val="細明體"/>
        <family val="3"/>
        <charset val="136"/>
      </rPr>
      <t>&gt;Change GuestCode Prefix&lt;/</t>
    </r>
    <r>
      <rPr>
        <b/>
        <sz val="10.5"/>
        <color rgb="FF000080"/>
        <rFont val="細明體"/>
        <family val="3"/>
        <charset val="136"/>
      </rPr>
      <t>string</t>
    </r>
    <r>
      <rPr>
        <sz val="10.5"/>
        <color rgb="FF000000"/>
        <rFont val="細明體"/>
        <family val="3"/>
        <charset val="136"/>
      </rPr>
      <t>&gt;</t>
    </r>
    <phoneticPr fontId="6" type="noConversion"/>
  </si>
  <si>
    <t>"Modifier %@"</t>
    <phoneticPr fontId="6" type="noConversion"/>
  </si>
  <si>
    <t>&lt;string name="ChangeGuestCode"&gt;Modifier Préfixe GuestCode&lt;/string&gt;</t>
    <phoneticPr fontId="6" type="noConversion"/>
  </si>
  <si>
    <t>%@ ändern</t>
    <phoneticPr fontId="6" type="noConversion"/>
  </si>
  <si>
    <t>&lt;string name="ChangeGuestCode"&gt;GuestCode – Präfix ändern&lt;/string&gt;</t>
    <phoneticPr fontId="6" type="noConversion"/>
  </si>
  <si>
    <t>"Cambiar %@"</t>
    <phoneticPr fontId="6" type="noConversion"/>
  </si>
  <si>
    <t>&lt;string name="ChangeGuestCode"&gt;Cambiar Prefijo de GuestCode&lt;/string&gt;</t>
    <phoneticPr fontId="6" type="noConversion"/>
  </si>
  <si>
    <t>"Modifica %@"</t>
    <phoneticPr fontId="6" type="noConversion"/>
  </si>
  <si>
    <t>&lt;string name="ChangeGuestCode"&gt;Modifica Prefisso Codice Ospite&lt;/string&gt;</t>
    <phoneticPr fontId="6" type="noConversion"/>
  </si>
  <si>
    <t>"Wijzig %@"</t>
    <phoneticPr fontId="6" type="noConversion"/>
  </si>
  <si>
    <t>&lt;string name="ChangeGuestCode"&gt;Wijzig Prefix gastcode&lt;/string&gt;</t>
    <phoneticPr fontId="6" type="noConversion"/>
  </si>
  <si>
    <t>&lt;string name="delete_lock_gateway" formatted="false"&gt;Êtes-vous sûr de vouloir supprimer la serrure %s de la passerelle %s ?&lt;/string&gt;</t>
  </si>
  <si>
    <t>&lt;string name="delete_lock_gateway" formatted="false"&gt;Möchten Sie Schloss %s von Gateway %s wirklich löschen?&lt;/string&gt;</t>
  </si>
  <si>
    <t>&lt;string name="delete_lock_gateway" formatted="false"&gt;¿Está seguro de que desea eliminar la cerradura %s de la puerta de enlace %s?&lt;/string&gt;</t>
  </si>
  <si>
    <t>&lt;string name="delete_lock_gateway" formatted="false"&gt;Eliminare la serratura %s dal gateway %s?&lt;/string&gt;</t>
  </si>
  <si>
    <t>&lt;string name="delete_lock_gateway" formatted="false"&gt;Weet u zeker dat u slot %s uit gateway %s wilt verwijderen?&lt;/string&gt;</t>
  </si>
  <si>
    <t>&lt;string name="GW_FW_New" formatted="false"&gt;Nouveau firmware de passerelle disponible (%s)&lt;/string&gt;</t>
  </si>
  <si>
    <t>&lt;string name="GW_FW_New" formatted="false"&gt;Neue Gateway-Firmware verfügbar (%s)&lt;/string&gt;</t>
  </si>
  <si>
    <t>&lt;string name="GW_FW_New" formatted="false"&gt;Nuevo firmware de puerta de enlace disponible (%s)&lt;/string&gt;</t>
  </si>
  <si>
    <t>&lt;string name="GW_FW_New" formatted="false"&gt;Nuovo firmware del gateway disponibile (%s)&lt;/string&gt;</t>
  </si>
  <si>
    <t>&lt;string name="GW_FW_New" formatted="false"&gt;Nieuwe gateway-firmware beschikbaar (%s)&lt;/string&gt;</t>
  </si>
  <si>
    <t>&lt;string name="Tran_log_NetCodeBlock"&gt;%s bloqué&lt;/string&gt;</t>
  </si>
  <si>
    <t>&lt;string name="Tran_log_NetCodeBlock"&gt;%s blockiert&lt;/string&gt;</t>
  </si>
  <si>
    <t>&lt;string name="Tran_log_NetCodeBlock"&gt;%s bloqueada&lt;/string&gt;</t>
  </si>
  <si>
    <t>&lt;string name="Tran_log_NetCodeBlock"&gt;%s Bloccato&lt;/string&gt;</t>
  </si>
  <si>
    <t>&lt;string name="Tran_log_NetCodeBlock"&gt;%s geblokkeerd&lt;/string&gt;</t>
  </si>
  <si>
    <t>&lt;string name="log_rem_sense_release"&gt;Alerte du capteur (S/C) (REM %s)&lt;/string&gt;</t>
  </si>
  <si>
    <t>&lt;string name="log_rem_sense_release"&gt;Sensorwarnung (S/C) (REM %s)&lt;/string&gt;</t>
  </si>
  <si>
    <t>&lt;string name="log_rem_sense_release"&gt;Alerta de sensor (S/C) (REM %s)&lt;/string&gt;</t>
  </si>
  <si>
    <t>&lt;string name="log_rem_sense_release"&gt;Allarme sensore (S/C) (REM %s)&lt;/string&gt;</t>
  </si>
  <si>
    <t>&lt;string name="log_rem_sense_release"&gt;Sensorwaarschuwing (S/C) (REM %s)&lt;/string&gt;</t>
  </si>
  <si>
    <t>&lt;string name="xxx_locking_xxx" formatted="false"&gt;Verrouillage de %s&lt;/string&gt;</t>
  </si>
  <si>
    <t>&lt;string name="xxx_locking_xxx" formatted="false"&gt;%s wird verriegelt&lt;/string&gt;</t>
  </si>
  <si>
    <t>&lt;string name="xxx_locking_xxx" formatted="false"&gt;Bloqueo de %s&lt;/string&gt;</t>
  </si>
  <si>
    <t>&lt;string name="xxx_locking_xxx" formatted="false"&gt;Blocco in Corso di %s&lt;/string&gt;</t>
  </si>
  <si>
    <t>&lt;string name="xxx_locking_xxx" formatted="false"&gt;%s wordt vergrendeld&lt;/string&gt;</t>
  </si>
  <si>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"New_App_Ver"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&gt;New App available (%s)&lt;/</t>
    </r>
    <r>
      <rPr>
        <b/>
        <sz val="10.5"/>
        <color rgb="FF000080"/>
        <rFont val="細明體"/>
        <family val="3"/>
        <charset val="136"/>
      </rPr>
      <t>string</t>
    </r>
    <r>
      <rPr>
        <sz val="10.5"/>
        <color rgb="FF000000"/>
        <rFont val="細明體"/>
        <family val="3"/>
        <charset val="136"/>
      </rPr>
      <t>&gt;</t>
    </r>
    <phoneticPr fontId="6" type="noConversion"/>
  </si>
  <si>
    <t>&lt;string name="New_App_Ver" formatted="false"&gt;Nouvelle application disponible (%s)&lt;/string&gt;</t>
    <phoneticPr fontId="6" type="noConversion"/>
  </si>
  <si>
    <t>&lt;string name="New_App_Ver" formatted="false"&gt;Neue App verfügbar (%s)&lt;/string&gt;</t>
    <phoneticPr fontId="6" type="noConversion"/>
  </si>
  <si>
    <t>&lt;string name="New_App_Ver" formatted="false"&gt;Nueva aplicación disponible (%s)&lt;/string&gt;</t>
    <phoneticPr fontId="6" type="noConversion"/>
  </si>
  <si>
    <t>&lt;string name="New_App_Ver" formatted="false"&gt;Nuova App Disponibile (%s)&lt;/string&gt;</t>
    <phoneticPr fontId="6" type="noConversion"/>
  </si>
  <si>
    <t>&lt;string name="New_App_Ver" formatted="false"&gt;Nieuwe app beschikbaar (%s)&lt;/string&gt;</t>
    <phoneticPr fontId="6" type="noConversion"/>
  </si>
  <si>
    <t>&lt;string name="GatewayFW_sent_title"&gt;Nouveau firmware de passerelle disponible &lt;/string&gt;</t>
  </si>
  <si>
    <t>&lt;string name="GatewayFW_sent_title"&gt;Neue Gateway-Firmware verfügbar &lt;/string&gt;</t>
  </si>
  <si>
    <t>&lt;string name="GatewayFW_sent_title"&gt;Nuevo firmware de puerta de enlace disponible &lt;/string&gt;</t>
  </si>
  <si>
    <t>&lt;string name="GatewayFW_sent_title"&gt;Nuovo firmware del gateway disponibile &lt;/string&gt;</t>
  </si>
  <si>
    <t>&lt;string name="GatewayFW_sent_title"&gt;Nieuwe gateway-firmware beschikbaar &lt;/string&gt;</t>
  </si>
  <si>
    <t>&lt;string name="GatewayFW_OnUpgrade" formatted="false"&gt;La passerelle est en train de mettre à jour le firmware, attendez la fin du processus. (%s)&lt;/string&gt;</t>
    <phoneticPr fontId="6" type="noConversion"/>
  </si>
  <si>
    <t>&lt;string name="GatewayFW_OnUpgrade" formatted="false"&gt;Das Gateway aktualisiert derzeit die Firmware, bitte warten Sie, bis der Vorgang abgeschlossen ist. (%s)&lt;/string&gt;</t>
    <phoneticPr fontId="6" type="noConversion"/>
  </si>
  <si>
    <t>&lt;string name="GatewayFW_OnUpgrade" formatted="false"&gt;En este momento, la puerta de enlace está actualizando el firmware. Espere hasta que termine. (%s)&lt;/string&gt;</t>
    <phoneticPr fontId="6" type="noConversion"/>
  </si>
  <si>
    <t>&lt;string name="GatewayFW_OnUpgrade" formatted="false"&gt;Il gateway sta aggiornando il firmware, attendere fino al termine. (%s)&lt;/string&gt;</t>
    <phoneticPr fontId="6" type="noConversion"/>
  </si>
  <si>
    <t>&lt;string name="GatewayFW_OnUpgrade" formatted="false"&gt;De gateway werkt op dit moment firmware bij, wacht tot dit klaar is. (%s)&lt;/string&gt;</t>
    <phoneticPr fontId="6" type="noConversion"/>
  </si>
  <si>
    <t>&lt;string name="GW_Denounce" formatted="false"&gt;Gateway von anderen gekoppelt %s&lt;/string&gt;</t>
  </si>
  <si>
    <t>&lt;string name="GW_Denounce" formatted="false"&gt;La puerta de enlace está asociada por otros %s&lt;/string&gt;</t>
  </si>
  <si>
    <t>&lt;string name="GW_Denounce" formatted="false"&gt;Gateway abbinato da altri %s&lt;/string&gt;</t>
  </si>
  <si>
    <t>&lt;string name="GW_Denounce" formatted="false"&gt;Gateway is door anderen gekoppeld %s&lt;/string&gt;</t>
  </si>
  <si>
    <t>&lt;string name="ifttt_lock_cont"&gt;Jedes Mal, wenn Sie die Tür entriegeln, benachrichtigen wir Sie auf dem Maker Channel mit \Schlossname (Wert 1)\ und \Zeit (Wert 2)\.&lt;/string&gt;</t>
  </si>
  <si>
    <t>&lt;string name="ifttt_lock_cont"&gt;Cada vez que desbloquee la puerta, se lo notificaremos en el canal del fabricante con \Nombre de cerradura (valor 1)\ y \Hora (valor 2)\.&lt;/string&gt;</t>
  </si>
  <si>
    <t>&lt;string name="ifttt_lock_cont"&gt;Ogni volta che si sblocca la porta, ti invieremo una notifica sul maker channel con \Nome Serratura (valore 1)\ e \Ora (valore 2)\.&lt;/string&gt;</t>
  </si>
  <si>
    <t>&lt;string name="ifttt_lock_cont"&gt;Telkens wanneer u de deur ontgrendelt, melden we u dit op het makerskanaal met \Naam slot (waarde 1)\ en \Tijd (waarde 2)\.&lt;/string&gt;</t>
  </si>
  <si>
    <t>&lt;string name="UI_send_gw_unlock"&gt;Déverrouillage à distance de %s...&lt;/string&gt;</t>
  </si>
  <si>
    <t>&lt;string name="UI_send_gw_unlock"&gt;Remote-Entriegelung von %s erfolgt ...&lt;/string&gt;</t>
  </si>
  <si>
    <t>&lt;string name="UI_send_gw_unlock"&gt;Desbloqueo remoto de %s...&lt;/string&gt;</t>
  </si>
  <si>
    <t>&lt;string name="UI_send_gw_unlock"&gt;Sblocco Remoto %s&lt;/string&gt;</t>
  </si>
  <si>
    <t>&lt;string name="UI_send_gw_unlock"&gt;%s op afstand ontgrendelen &lt;/string&gt;</t>
  </si>
  <si>
    <t>&lt;string name="UI_send_gw_lock"&gt;Verrouillage à distance de %s...&lt;/string&gt;</t>
  </si>
  <si>
    <t>&lt;string name="UI_send_gw_lock"&gt;Remote-Verriegelung von %s erfolgt ...&lt;/string&gt;</t>
  </si>
  <si>
    <t>&lt;string name="UI_send_gw_lock"&gt;Bloqueo remoto de %s...&lt;/string&gt;</t>
  </si>
  <si>
    <t>&lt;string name="UI_send_gw_lock"&gt;Blocco Remoto %s&lt;/string&gt;</t>
  </si>
  <si>
    <t>&lt;string name="UI_send_gw_lock"&gt;%s op afstand vergrendelen&lt;/string&gt;</t>
  </si>
  <si>
    <t>&lt;string name="UI_gw_unlock_OK_cont"&gt;%s est déverrouillée avec succès&lt;/string&gt;</t>
  </si>
  <si>
    <t>&lt;string name="UI_gw_unlock_OK_cont"&gt;%s erfolgreich entriegelt&lt;/string&gt;</t>
  </si>
  <si>
    <t>&lt;string name="UI_gw_unlock_OK_cont"&gt;%s se ha desbloqueado correctamente&lt;/string&gt;</t>
  </si>
  <si>
    <t>&lt;string name="UI_gw_unlock_OK_cont"&gt;%s sbloccato correttamente&lt;/string&gt;</t>
  </si>
  <si>
    <t>&lt;string name="UI_gw_unlock_OK_cont"&gt;%s is ontgrendeld&lt;/string&gt;</t>
  </si>
  <si>
    <t>&lt;string name="UI_gw_lock_OK_cont"&gt;%s est verrouillée avec succès&lt;/string&gt;</t>
  </si>
  <si>
    <t>&lt;string name="UI_gw_lock_OK_cont"&gt;%s erfolgreich verriegelt&lt;/string&gt;</t>
  </si>
  <si>
    <t>&lt;string name="UI_gw_lock_OK_cont"&gt;%s se ha bloqueado correctamente&lt;/string&gt;</t>
  </si>
  <si>
    <t>&lt;string name="UI_gw_lock_OK_cont"&gt;%s bloccato correttamente&lt;/string&gt;</t>
  </si>
  <si>
    <t>&lt;string name="UI_gw_lock_OK_cont"&gt;%s is vergrendeld&lt;/string&gt;</t>
  </si>
  <si>
    <t>&lt;string name="UI_gw_unlock_warn_cont"&gt;Sie haben einen Remote-Befehl gesendet, und die Antwort ist noch nicht eingetroffen. Bitte warten Sie, bis der Vorgang abgeschlossen ist. (Er läuft in %s Sekunden ab.)&lt;/string&gt;</t>
  </si>
  <si>
    <t>&lt;string name="UI_gw_unlock_warn_cont"&gt;Ha enviado un comando remoto y la respuesta todavía no ha llegado. Espere hasta que se realice. (Expirará en %s segundos).&lt;/string&gt;</t>
  </si>
  <si>
    <t>&lt;string name="UI_gw_unlock_warn_cont"&gt;Hai inviato un comando remoto e non è stata ricevuta ancora risposta, attendere fino al completamento. (Scadrà tra %s secondi)&lt;/string&gt;</t>
  </si>
  <si>
    <t>&lt;string name="UI_gw_unlock_warn_cont"&gt;U hebt een externe opdracht verzonden en het antwoord is nog niet terug, wacht tot dit klaar is. (Het verloopt over %s seconden)&lt;/string&gt;</t>
  </si>
  <si>
    <t>&lt;string name="New_FW_Ver" formatted="false"&gt;Nouveau firmware disponible (%s)&lt;/string&gt;</t>
  </si>
  <si>
    <t>&lt;string name="New_FW_Ver" formatted="false"&gt;Neue Firmware verfügbar (%s)&lt;/string&gt;</t>
  </si>
  <si>
    <t>&lt;string name="New_FW_Ver" formatted="false"&gt;Nuevo firmware disponible (%s)&lt;/string&gt;</t>
  </si>
  <si>
    <t>&lt;string name="New_FW_Ver" formatted="false"&gt;Nuovo firmware disponibile (%s)&lt;/string&gt;</t>
  </si>
  <si>
    <t>&lt;string name="New_FW_Ver" formatted="false"&gt;Nieuwe firmware beschikbaar (%s)&lt;/string&gt;</t>
  </si>
  <si>
    <t xml:space="preserve">    &lt;string name="New_FW_Ver" formatted="false"&gt;New firmware available (%s)&lt;/string&gt;</t>
    <phoneticPr fontId="6" type="noConversion"/>
  </si>
  <si>
    <t>"Mode sans code"</t>
    <phoneticPr fontId="6" type="noConversion"/>
  </si>
  <si>
    <t>&lt;string name="UI_active_all"&gt;Activer tout Mode sans code&lt;/string&gt;</t>
    <phoneticPr fontId="6" type="noConversion"/>
  </si>
  <si>
    <t>&lt;string name="UI_deactive_all"&gt;Désactiver tout Mode sans code&lt;/string&gt;</t>
    <phoneticPr fontId="6" type="noConversion"/>
  </si>
  <si>
    <t>"Modus ohne Code"</t>
    <phoneticPr fontId="6" type="noConversion"/>
  </si>
  <si>
    <t>&lt;string name="UI_active_all"&gt;Alle Modus ohne Code aktivieren&lt;/string&gt;</t>
    <phoneticPr fontId="6" type="noConversion"/>
  </si>
  <si>
    <t>&lt;string name="UI_deactive_all"&gt;Alle Modus ohne Code deaktivieren&lt;/string&gt;</t>
    <phoneticPr fontId="6" type="noConversion"/>
  </si>
  <si>
    <t>"Modo sin código"</t>
    <phoneticPr fontId="6" type="noConversion"/>
  </si>
  <si>
    <t>&lt;string name="UI_active_all"&gt;Activar todos los Modo sin código&lt;/string&gt;</t>
    <phoneticPr fontId="6" type="noConversion"/>
  </si>
  <si>
    <t>&lt;string name="UI_deactive_all"&gt;Desactivar todos los Modo sin código&lt;/string&gt;</t>
    <phoneticPr fontId="6" type="noConversion"/>
  </si>
  <si>
    <t>"Modalità Senza Codice"</t>
    <phoneticPr fontId="6" type="noConversion"/>
  </si>
  <si>
    <t>&lt;string name="UI_active_all"&gt;Attiva Tutti i Modalità Senza Codice&lt;/string&gt;</t>
    <phoneticPr fontId="6" type="noConversion"/>
  </si>
  <si>
    <t>&lt;string name="UI_deactive_all"&gt;Disattiva Tutti i Modalità Senza Codice&lt;/string&gt;</t>
    <phoneticPr fontId="6" type="noConversion"/>
  </si>
  <si>
    <t>"Codevrije modus"</t>
    <phoneticPr fontId="6" type="noConversion"/>
  </si>
  <si>
    <t>&lt;string name="UI_active_all"&gt;Alle Codevrije modus activeren&lt;/string&gt;</t>
    <phoneticPr fontId="6" type="noConversion"/>
  </si>
  <si>
    <t>&lt;string name="UI_deactive_all"&gt;Alle Codevrije modus deactiveren&lt;/string&gt;</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</si>
  <si>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 xml:space="preserve">"AutoUnlock_InvalidRSSI" </t>
    </r>
    <r>
      <rPr>
        <b/>
        <sz val="10.5"/>
        <color rgb="FF0000FF"/>
        <rFont val="細明體"/>
        <family val="3"/>
        <charset val="136"/>
      </rPr>
      <t>formatted=</t>
    </r>
    <r>
      <rPr>
        <b/>
        <sz val="10.5"/>
        <color rgb="FF008000"/>
        <rFont val="細明體"/>
        <family val="3"/>
        <charset val="136"/>
      </rPr>
      <t>"false"</t>
    </r>
    <r>
      <rPr>
        <sz val="10.5"/>
        <color rgb="FF000000"/>
        <rFont val="細明體"/>
        <family val="3"/>
        <charset val="136"/>
      </rPr>
      <t>&gt;Auto unlocking out of range (%s)&lt;/</t>
    </r>
    <r>
      <rPr>
        <b/>
        <sz val="10.5"/>
        <color rgb="FF000080"/>
        <rFont val="細明體"/>
        <family val="3"/>
        <charset val="136"/>
      </rPr>
      <t>string</t>
    </r>
    <r>
      <rPr>
        <sz val="10.5"/>
        <color rgb="FF000000"/>
        <rFont val="細明體"/>
        <family val="3"/>
        <charset val="136"/>
      </rPr>
      <t>&gt;</t>
    </r>
    <phoneticPr fontId="6" type="noConversion"/>
  </si>
  <si>
    <t>&lt;string name="ifttt_other_lock_cont"&gt;Jedes Mal, wenn jemand anders als Sie die Tür entriegelt, benachrichtigen wir Sie auf dem Maker Channel mit \Schlossname (Wert 1)\, \Zeit (Wert 2)\ und einem \Client-Namen (Wert 3)\.\n&lt;/string&gt;</t>
    <phoneticPr fontId="6" type="noConversion"/>
  </si>
  <si>
    <t>&lt;string name="ifttt_other_lock_cont"&gt;Cada vez que alguien que no sea usted desbloquee la puerta, se lo notificaremos en el canal del fabricante con \Nombre de cerradura (valor 1)\, \Hora (valor 2)\ y \Nombre de cliente (valor 3)\.\n&lt;/string&gt;</t>
    <phoneticPr fontId="6" type="noConversion"/>
  </si>
  <si>
    <t>&lt;string name="ifttt_other_lock_cont"&gt;Ogni volta che qualcun altro tenta lo sblocco della serratura, ti invieremo una notifica sul maker channel con \Nome Serratura (valore 1)\, \Ora (valore 2)\ e \Nome Client (valore 3)\ se la serratura può riconoscerlo.\n&lt;/string&gt;</t>
    <phoneticPr fontId="6" type="noConversion"/>
  </si>
  <si>
    <t>&lt;string name="ifttt_other_lock_cont"&gt;Telkens wanneer iemand anders dan u de deur ontgrendelt, melden we u op het makerskanaal met \Naam slot (waarde 1)\, \Tijd (waarde 2)\, en een \Klantnaam (waarde 3)\.\n&lt;/string&gt;</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</si>
  <si>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"leash_lockinfo_cont"</t>
    </r>
    <r>
      <rPr>
        <sz val="10.5"/>
        <color rgb="FF000000"/>
        <rFont val="細明體"/>
        <family val="3"/>
        <charset val="136"/>
      </rPr>
      <t>&gt;The function is leased for lock %s, please check with lock supplier to get full function control.&lt;/</t>
    </r>
    <r>
      <rPr>
        <b/>
        <sz val="10.5"/>
        <color rgb="FF000080"/>
        <rFont val="細明體"/>
        <family val="3"/>
        <charset val="136"/>
      </rPr>
      <t>string</t>
    </r>
    <r>
      <rPr>
        <sz val="10.5"/>
        <color rgb="FF000000"/>
        <rFont val="細明體"/>
        <family val="3"/>
        <charset val="136"/>
      </rPr>
      <t>&gt;</t>
    </r>
    <phoneticPr fontId="6" type="noConversion"/>
  </si>
  <si>
    <t>&lt;string name="leash_lockinfo_cont"&gt;La fonction est restreinte pour la serrure %s, veuillez consulter le fournisseur de la serrure pour obtenir le contrôle complet de la fonction.&lt;/string&gt;</t>
  </si>
  <si>
    <t>&lt;string name="leash_lockinfo_cont"&gt;Die Funktion ist für Schloss %s eingeschränkt, bitte erkundigen Sie sich bei Ihrem Schlosslieferanten, um die volle Kontrolle über die Funktion zu erlangen.&lt;/string&gt;</t>
  </si>
  <si>
    <t>&lt;string name="leash_lockinfo_cont"&gt;La función está bloqueada para la cerradura %s. Consulte al proveedor de la cerradura para obtener control total de las funciones.&lt;/string&gt;</t>
  </si>
  <si>
    <t>&lt;string name="leash_lockinfo_cont"&gt;La funzione è legata alla serratura %s, rivolgiti al fornitore della serratura per ottenere il controllo completo della funzione.&lt;/string&gt;</t>
  </si>
  <si>
    <t>&lt;string name="leash_lockinfo_cont"&gt;De functie is vergrendeld voor slot %s, neem contact op met de leverancier van het slot om alle functies te verkrijgen.&lt;/string&gt;</t>
  </si>
  <si>
    <t>"Signal du PA Wi-Fi"</t>
    <phoneticPr fontId="6" type="noConversion"/>
  </si>
  <si>
    <t>"WLAN-Zugangspunkt-Signal"</t>
    <phoneticPr fontId="6" type="noConversion"/>
  </si>
  <si>
    <t>"Señal de PA Wi-Fi"</t>
    <phoneticPr fontId="6" type="noConversion"/>
  </si>
  <si>
    <t>"Segnale AP Wi-Fi"</t>
    <phoneticPr fontId="6" type="noConversion"/>
  </si>
  <si>
    <t>"Wi-Fi AP-signaal"</t>
    <phoneticPr fontId="6" type="noConversion"/>
  </si>
  <si>
    <t>"Signal BLE de la passerelle"</t>
    <phoneticPr fontId="6" type="noConversion"/>
  </si>
  <si>
    <t>"Gateway-BLE-Signal"</t>
    <phoneticPr fontId="6" type="noConversion"/>
  </si>
  <si>
    <t>&lt;string name="UI_DiagnoseGW_result_cont" formatted="false"&gt;WLAN-Zugangspunkt-Signal: %s\n Gateway-BLE-Signal: %s\n Die Kommunikation zwischen dem Schloss und der App wurde erfolgreich hergestellt.&lt;/string&gt;</t>
    <phoneticPr fontId="6" type="noConversion"/>
  </si>
  <si>
    <t>"Señal BLE de puerta de enlace"</t>
    <phoneticPr fontId="6" type="noConversion"/>
  </si>
  <si>
    <t>&lt;string name="UI_DiagnoseGW_result_cont" formatted="false"&gt;Señal de PA Wi-Fi: %s\n Señal BLE de puerta de enlace: %s\n La comunicación entre la cerradura y la aplicación se ha establecido correctamente.&lt;/string&gt;</t>
    <phoneticPr fontId="6" type="noConversion"/>
  </si>
  <si>
    <t>"Segnale BLE Gateway"</t>
    <phoneticPr fontId="6" type="noConversion"/>
  </si>
  <si>
    <t>"Gateway BLE-signaal"</t>
    <phoneticPr fontId="6" type="noConversion"/>
  </si>
  <si>
    <t>&lt;string name="UI_DiagnoseGW_result_cont" formatted="false"&gt;Wi-Fi AP-signaal: %s\n Gateway BLE-signaal: %s\n De communicatie tussen slot en app is ingesteld.&lt;/string&gt;</t>
    <phoneticPr fontId="6" type="noConversion"/>
  </si>
  <si>
    <t>"Cela peut prendre quelques minutes"</t>
    <phoneticPr fontId="6" type="noConversion"/>
  </si>
  <si>
    <t>&lt;string name="UI_DiagnoseGW_cont2"&gt;Acquisition des informations de la passerelle…\n Cela peut prendre quelques minutes&lt;/string&gt;</t>
    <phoneticPr fontId="6" type="noConversion"/>
  </si>
  <si>
    <t>"Dieser Vorgang kann einige Minuten dauern"</t>
    <phoneticPr fontId="6" type="noConversion"/>
  </si>
  <si>
    <t>&lt;string name="UI_DiagnoseGW_cont2"&gt;Gateway-Informationen werden bezogen …\n Dieser Vorgang kann einige Minuten dauern&lt;/string&gt;</t>
    <phoneticPr fontId="6" type="noConversion"/>
  </si>
  <si>
    <t>"Esta operación puede tardar varios minutos."</t>
    <phoneticPr fontId="6" type="noConversion"/>
  </si>
  <si>
    <t>&lt;string name="UI_DiagnoseGW_cont2"&gt;Adquiriendo información de puerta de enlace…\n Esta operación puede tardar varios minutos.&lt;/string&gt;</t>
    <phoneticPr fontId="6" type="noConversion"/>
  </si>
  <si>
    <t>"Possono occorrere alcuni minuti"</t>
    <phoneticPr fontId="6" type="noConversion"/>
  </si>
  <si>
    <t>&lt;string name="UI_DiagnoseGW_cont2"&gt;Acquisizione informazioni sul gateway…\n Possono occorrere alcuni minuti&lt;/string&gt;</t>
    <phoneticPr fontId="6" type="noConversion"/>
  </si>
  <si>
    <t>"Onderdeelnr.inkt"</t>
    <phoneticPr fontId="6" type="noConversion"/>
  </si>
  <si>
    <t>&lt;string name="UI_DiagnoseGW_cont2"&gt;Gateway-informatie ophalen…\n Onderdeelnr.inkt&lt;/string&gt;</t>
    <phoneticPr fontId="6" type="noConversion"/>
  </si>
  <si>
    <t>"Connexion"</t>
    <phoneticPr fontId="6" type="noConversion"/>
  </si>
  <si>
    <t>&lt;string name="UI_DiagnoseGW_cont1"&gt;Connexion \n Cela peut prendre quelques minutes&lt;/string&gt;</t>
    <phoneticPr fontId="6" type="noConversion"/>
  </si>
  <si>
    <t>"Verbindung wird hergestellt"</t>
    <phoneticPr fontId="6" type="noConversion"/>
  </si>
  <si>
    <t>&lt;string name="UI_DiagnoseGW_cont1"&gt;Verbindung wird hergestellt \n Dieser Vorgang kann einige Minuten dauern&lt;/string&gt;</t>
    <phoneticPr fontId="6" type="noConversion"/>
  </si>
  <si>
    <t>"Conectando"</t>
    <phoneticPr fontId="6" type="noConversion"/>
  </si>
  <si>
    <t>&lt;string name="UI_DiagnoseGW_cont1"&gt;Conectando \n Esta operación puede tardar varios minutos.&lt;/string&gt;</t>
    <phoneticPr fontId="6" type="noConversion"/>
  </si>
  <si>
    <t>"Connessione"</t>
    <phoneticPr fontId="6" type="noConversion"/>
  </si>
  <si>
    <t>&lt;string name="UI_DiagnoseGW_cont1"&gt;Connessione \n Possono occorrere alcuni minuti&lt;/string&gt;</t>
    <phoneticPr fontId="6" type="noConversion"/>
  </si>
  <si>
    <t>"Verbinding maken"</t>
    <phoneticPr fontId="6" type="noConversion"/>
  </si>
  <si>
    <t>&lt;string name="UI_DiagnoseGW_cont1"&gt;Verbinding maken \n Onderdeelnr.inkt&lt;/string&gt;</t>
    <phoneticPr fontId="6" type="noConversion"/>
  </si>
  <si>
    <t>&lt;string name="Gateway_MaxCount_cont" formatted="false"&gt;Le nombre maximum de serrures liées de cette passerelle est de %s et vous ne pouvez plus ajouter de serrures à cette passerelle.&lt;/string&gt;</t>
  </si>
  <si>
    <t>&lt;string name="Gateway_MaxCount_cont" formatted="false"&gt;Die maximale Anzahl verknüpfter Schlösser dieses Gateways beträgt %s, und Sie können diesem Gateway kein weiteres Schloss hinzufügen.&lt;/string&gt;</t>
  </si>
  <si>
    <t>&lt;string name="Gateway_MaxCount_cont" formatted="false"&gt;La cantidad máxima de cerraduras vinculadas a esta puerta de enlace es %s y ya no puede agregar una cerradura a esta puerta de enlace.&lt;/string&gt;</t>
  </si>
  <si>
    <t>&lt;string name="Gateway_MaxCount_cont" formatted="false"&gt;Il numero massimo di serrature collegate a questo gateway è %s, non è possibile aggiungere altre serrature a questo gateway.&lt;/string&gt;</t>
  </si>
  <si>
    <t>&lt;string name="Gateway_MaxCount_cont" formatted="false"&gt;Het maximale aantal gekoppelde sloten van deze gateway is %s, en u kunt aan deze gateway geen slot meer toevoegen.&lt;/string&gt;</t>
  </si>
  <si>
    <t>&lt;string name="GPS_Unlock_Success" formatted="false"&gt;Déverrouillage automatique (%s)&lt;/string&gt;</t>
  </si>
  <si>
    <t>&lt;string name="GPS_Unlock_Success" formatted="false"&gt;Auto-Entriegelung (%s)&lt;/string&gt;</t>
  </si>
  <si>
    <t>&lt;string name="GPS_Unlock_Success" formatted="false"&gt;Desbloqueo automático (%s)&lt;/string&gt;</t>
  </si>
  <si>
    <t>&lt;string name="GPS_Unlock_Success" formatted="false"&gt;Sblocco automatico (%s)&lt;/string&gt;</t>
  </si>
  <si>
    <t>&lt;string name="GPS_Unlock_Success" formatted="false"&gt;Automatisch ontgrendelen (%s)&lt;/string&gt;</t>
  </si>
  <si>
    <t>&lt;string name="IPA_Step1"&gt;Étape 1&lt;/string&gt;</t>
  </si>
  <si>
    <t>&lt;string name="IPA_Step1"&gt;Schritt 1&lt;/string&gt;</t>
  </si>
  <si>
    <t>&lt;string name="IPA_Step1"&gt;Paso 1&lt;/string&gt;</t>
  </si>
  <si>
    <t>&lt;string name="IPA_Step1"&gt;Passaggio 1&lt;/string&gt;</t>
  </si>
  <si>
    <t>&lt;string name="IPA_Step1"&gt;Stap 1&lt;/string&gt;</t>
  </si>
  <si>
    <t>&lt;string name="IPA_Step2"&gt;Étape 2&lt;/string&gt;</t>
  </si>
  <si>
    <t>&lt;string name="IPA_Step2"&gt;Schritt 2&lt;/string&gt;</t>
  </si>
  <si>
    <t>&lt;string name="IPA_Step2"&gt;Paso 2&lt;/string&gt;</t>
  </si>
  <si>
    <t>&lt;string name="IPA_Step2"&gt;Passaggio 2&lt;/string&gt;</t>
  </si>
  <si>
    <t>&lt;string name="IPA_Step2"&gt;Stap 2&lt;/string&gt;</t>
  </si>
  <si>
    <t>&lt;string name="IPA_Step3"&gt;Étape 3 (optionnelle)&lt;/string&gt;</t>
  </si>
  <si>
    <t>&lt;string name="IPA_Step3"&gt;Schritt 3 (optional)&lt;/string&gt;</t>
  </si>
  <si>
    <t>&lt;string name="IPA_Step3"&gt;Paso 3 (opcional)&lt;/string&gt;</t>
  </si>
  <si>
    <t>&lt;string name="IPA_Step3"&gt;Passaggio 3 (opzionale)&lt;/string&gt;</t>
  </si>
  <si>
    <t>&lt;string name="IPA_Step3"&gt;Stap 3 (optie)&lt;/string&gt;</t>
  </si>
  <si>
    <t>"Clé secrète"</t>
    <phoneticPr fontId="6" type="noConversion"/>
  </si>
  <si>
    <t>&lt;string name="ifttt_paste_secret_key"&gt;Copiez \Clé secrète\ et collez-le ici&lt;/string&gt;</t>
    <phoneticPr fontId="6" type="noConversion"/>
  </si>
  <si>
    <t>"Geheimschlüssel"</t>
    <phoneticPr fontId="6" type="noConversion"/>
  </si>
  <si>
    <t>&lt;string name="ifttt_paste_secret_key"&gt;\Geheimschlüssel\ kopieren und hier einfügen&lt;/string&gt;</t>
    <phoneticPr fontId="6" type="noConversion"/>
  </si>
  <si>
    <t>"Clave secreta"</t>
    <phoneticPr fontId="6" type="noConversion"/>
  </si>
  <si>
    <t>&lt;string name="ifttt_paste_secret_key"&gt;Copie \Clave secreta\ y pegue aquí&lt;/string&gt;</t>
    <phoneticPr fontId="6" type="noConversion"/>
  </si>
  <si>
    <t>"Chiave Segreta"</t>
    <phoneticPr fontId="6" type="noConversion"/>
  </si>
  <si>
    <t>&lt;string name="ifttt_paste_secret_key"&gt;Copia \Chiave Segreta\ e incolla qui&lt;/string&gt;</t>
    <phoneticPr fontId="6" type="noConversion"/>
  </si>
  <si>
    <t>"Geheime sleutel"</t>
    <phoneticPr fontId="6" type="noConversion"/>
  </si>
  <si>
    <t>&lt;string name="ifttt_paste_secret_key"&gt;Kopieer \Geheime sleutel\ en plak het hier&lt;/string&gt;</t>
    <phoneticPr fontId="6" type="noConversion"/>
  </si>
  <si>
    <t>"Supprimé"</t>
    <phoneticPr fontId="6" type="noConversion"/>
  </si>
  <si>
    <t>"Supprimer %@"</t>
    <phoneticPr fontId="6" type="noConversion"/>
  </si>
  <si>
    <t>&lt;string name="DeleteGuestCode"&gt;Supprimer Utilisateur GuestCode&lt;/string&gt;</t>
    <phoneticPr fontId="6" type="noConversion"/>
  </si>
  <si>
    <t>&lt;string name="DisableGuestCode"&gt;Supprimer Préfixe et utilisateur GuestCode&lt;/string&gt;</t>
    <phoneticPr fontId="6" type="noConversion"/>
  </si>
  <si>
    <t>%@ löschen</t>
    <phoneticPr fontId="6" type="noConversion"/>
  </si>
  <si>
    <t>&lt;string name="DeleteGuestCode"&gt;GuestCode – Benutzer löschen&lt;/string&gt;</t>
    <phoneticPr fontId="6" type="noConversion"/>
  </si>
  <si>
    <t>&lt;string name="DisableGuestCode"&gt;GuestCode – Präfix und Benutzer löschen&lt;/string&gt;</t>
    <phoneticPr fontId="6" type="noConversion"/>
  </si>
  <si>
    <t>"Eliminar %@"</t>
    <phoneticPr fontId="6" type="noConversion"/>
  </si>
  <si>
    <t>&lt;string name="DeleteGuestCode"&gt;Eliminar Usuario de GuestCode&lt;/string&gt;</t>
    <phoneticPr fontId="6" type="noConversion"/>
  </si>
  <si>
    <t>&lt;string name="DisableGuestCode"&gt;Eliminar Prefijo y usuarios de GuestCode&lt;/string&gt;</t>
    <phoneticPr fontId="6" type="noConversion"/>
  </si>
  <si>
    <t>"Elimina %@"</t>
    <phoneticPr fontId="6" type="noConversion"/>
  </si>
  <si>
    <t>&lt;string name="DeleteGuestCode"&gt;Elimina Utente Codice Ospite&lt;/string&gt;</t>
    <phoneticPr fontId="6" type="noConversion"/>
  </si>
  <si>
    <t>&lt;string name="DisableGuestCode"&gt;Elimina Prefisso e Utente Codice Ospite&lt;/string&gt;</t>
    <phoneticPr fontId="6" type="noConversion"/>
  </si>
  <si>
    <t>"Verwijder %@"</t>
    <phoneticPr fontId="6" type="noConversion"/>
  </si>
  <si>
    <t>&lt;string name="DeleteGuestCode"&gt;Verwijder Gebruiker gastcode&lt;/string&gt;</t>
    <phoneticPr fontId="6" type="noConversion"/>
  </si>
  <si>
    <t>&lt;string name="DisableGuestCode"&gt;Verwijder Prefix en gebruiker gastcode&lt;/string&gt;</t>
    <phoneticPr fontId="6" type="noConversion"/>
  </si>
  <si>
    <t>&lt;string name="GatewayEnterAdd_50_cont"&gt;Se préparer à ajouter une serrure \n Avancement: 50%&lt;/string&gt;</t>
    <phoneticPr fontId="6" type="noConversion"/>
  </si>
  <si>
    <t>&lt;string name="GatewayEnterAdd_50_cont"&gt;Hinzufügen von Schloss vorbereiten \n Fortschritt: 50%&lt;/string&gt;</t>
    <phoneticPr fontId="6" type="noConversion"/>
  </si>
  <si>
    <t>&lt;string name="GatewayEnterAdd_50_cont"&gt;Preparar la adición de cerradura \n Progreso: 50%&lt;/string&gt;</t>
    <phoneticPr fontId="6" type="noConversion"/>
  </si>
  <si>
    <t>&lt;string name="GatewayEnterAdd_50_cont"&gt;Prepara aggiunta serratura \n Avanzamento: 50%&lt;/string&gt;</t>
    <phoneticPr fontId="6" type="noConversion"/>
  </si>
  <si>
    <t>&lt;string name="GatewayEnterAdd_50_cont"&gt;Toevoegen slot voorbereiden \n Voortgang: 50%&lt;/string&gt;</t>
    <phoneticPr fontId="6" type="noConversion"/>
  </si>
  <si>
    <t>"Gateway Added"</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</si>
  <si>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"GatewayAddOK_cont"</t>
    </r>
    <r>
      <rPr>
        <sz val="10.5"/>
        <color rgb="FF000000"/>
        <rFont val="細明體"/>
        <family val="3"/>
        <charset val="136"/>
      </rPr>
      <t>&gt;Gateway Added&lt;/</t>
    </r>
    <r>
      <rPr>
        <b/>
        <sz val="10.5"/>
        <color rgb="FF000080"/>
        <rFont val="細明體"/>
        <family val="3"/>
        <charset val="136"/>
      </rPr>
      <t>string</t>
    </r>
    <r>
      <rPr>
        <sz val="10.5"/>
        <color rgb="FF000000"/>
        <rFont val="細明體"/>
        <family val="3"/>
        <charset val="136"/>
      </rPr>
      <t>&gt;</t>
    </r>
    <phoneticPr fontId="6" type="noConversion"/>
  </si>
  <si>
    <t>"Please check if the gateway device is nearby"</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</si>
  <si>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"GatewayAddFail_cont"</t>
    </r>
    <r>
      <rPr>
        <sz val="10.5"/>
        <color rgb="FF000000"/>
        <rFont val="細明體"/>
        <family val="3"/>
        <charset val="136"/>
      </rPr>
      <t>&gt;Please check if the gateway device is nearby&lt;/</t>
    </r>
    <r>
      <rPr>
        <b/>
        <sz val="10.5"/>
        <color rgb="FF000080"/>
        <rFont val="細明體"/>
        <family val="3"/>
        <charset val="136"/>
      </rPr>
      <t>string</t>
    </r>
    <r>
      <rPr>
        <sz val="10.5"/>
        <color rgb="FF000000"/>
        <rFont val="細明體"/>
        <family val="3"/>
        <charset val="136"/>
      </rPr>
      <t>&gt;</t>
    </r>
    <phoneticPr fontId="6" type="noConversion"/>
  </si>
  <si>
    <t>"à vos projets personnels de réalisation."</t>
    <phoneticPr fontId="6" type="noConversion"/>
  </si>
  <si>
    <t>"zu Ihren persönlichen Heimwerkerprojekten."</t>
    <phoneticPr fontId="6" type="noConversion"/>
  </si>
  <si>
    <t>"a sus proyectos DIY personales."</t>
    <phoneticPr fontId="6" type="noConversion"/>
  </si>
  <si>
    <t>"ai tuoi progetti fai da te personali."</t>
    <phoneticPr fontId="6" type="noConversion"/>
  </si>
  <si>
    <t>"met uw persoonlijke DHZ-projecten."</t>
    <phoneticPr fontId="6" type="noConversion"/>
  </si>
  <si>
    <r>
      <t xml:space="preserve">    &lt;</t>
    </r>
    <r>
      <rPr>
        <b/>
        <sz val="10.5"/>
        <color rgb="FF000080"/>
        <rFont val="細明體"/>
        <family val="3"/>
        <charset val="136"/>
      </rPr>
      <t xml:space="preserve">string </t>
    </r>
    <r>
      <rPr>
        <b/>
        <sz val="10.5"/>
        <color rgb="FF0000FF"/>
        <rFont val="細明體"/>
        <family val="3"/>
        <charset val="136"/>
      </rPr>
      <t>name=</t>
    </r>
    <r>
      <rPr>
        <b/>
        <sz val="10.5"/>
        <color rgb="FF008000"/>
        <rFont val="細明體"/>
        <family val="3"/>
        <charset val="136"/>
      </rPr>
      <t>"ifttt_maker_channel_cont"</t>
    </r>
    <r>
      <rPr>
        <sz val="10.5"/>
        <color rgb="FF000000"/>
        <rFont val="細明體"/>
        <family val="3"/>
        <charset val="136"/>
      </rPr>
      <t>&gt;Maker Channel allows you to connect IFTTT to your personal DIY projects. You can enter your secret key here and we\'ll notify you when the following events happen. \n&lt;/</t>
    </r>
    <r>
      <rPr>
        <b/>
        <sz val="10.5"/>
        <color rgb="FF000080"/>
        <rFont val="細明體"/>
        <family val="3"/>
        <charset val="136"/>
      </rPr>
      <t>string</t>
    </r>
    <r>
      <rPr>
        <sz val="10.5"/>
        <color rgb="FF000000"/>
        <rFont val="細明體"/>
        <family val="3"/>
        <charset val="136"/>
      </rPr>
      <t>&gt;</t>
    </r>
    <phoneticPr fontId="6" type="noConversion"/>
  </si>
  <si>
    <t>"Vous pouvez saisir votre clé secrète ici et nous vous informerons lorsque les événements suivants se produiront."</t>
    <phoneticPr fontId="6" type="noConversion"/>
  </si>
  <si>
    <t>&lt;string name="ifttt_maker_channel_cont"&gt;Maker Channel vous permet de vous connecter IFTTT à vos projets personnels de réalisation. Vous pouvez saisir votre clé secrète ici et nous vous informerons lorsque les événements suivants se produiront. \n&lt;/string&gt;</t>
    <phoneticPr fontId="6" type="noConversion"/>
  </si>
  <si>
    <t>"Sie können hier Ihren Geheimschlüssel eingeben, und wir benachrichtigen Sie, wenn die folgenden Ereignisse eintreten."</t>
    <phoneticPr fontId="6" type="noConversion"/>
  </si>
  <si>
    <t>&lt;string name="ifttt_maker_channel_cont"&gt;Maker Channel Ermöglicht Verbindung IFTTT zu Ihren persönlichen Heimwerkerprojekten. Sie können hier Ihren Geheimschlüssel eingeben, und wir benachrichtigen Sie, wenn die folgenden Ereignisse eintreten. \n&lt;/string&gt;</t>
    <phoneticPr fontId="6" type="noConversion"/>
  </si>
  <si>
    <t>"Puede escribir la clave secreta aquí y le notificaremos cuando se produzcan los siguientes eventos."</t>
    <phoneticPr fontId="6" type="noConversion"/>
  </si>
  <si>
    <t>&lt;string name="ifttt_maker_channel_cont"&gt;Maker Channel le permite conectarse IFTTT a sus proyectos DIY personales. Puede escribir la clave secreta aquí y le notificaremos cuando se produzcan los siguientes eventos. \n&lt;/string&gt;</t>
    <phoneticPr fontId="6" type="noConversion"/>
  </si>
  <si>
    <t>"È possibile inserire qui la chiave segreta e ti avviseremo con una notifica quando si verificano i seguenti eventi."</t>
    <phoneticPr fontId="6" type="noConversion"/>
  </si>
  <si>
    <t>&lt;string name="ifttt_maker_channel_cont"&gt;Maker Channel permette di connetterti IFTTT ai tuoi progetti fai da te personali. È possibile inserire qui la chiave segreta e ti avviseremo con una notifica quando si verificano i seguenti eventi. \n&lt;/string&gt;</t>
    <phoneticPr fontId="6" type="noConversion"/>
  </si>
  <si>
    <t>"U kunt hier uw geheime sleutel invoeren en we zullen u waarschuwen wanneer de volgende gebeurtenissen plaatsvinden."</t>
    <phoneticPr fontId="6" type="noConversion"/>
  </si>
  <si>
    <t>&lt;string name="ifttt_maker_channel_cont"&gt;Maker Channel staat u toe om verbinding te maken IFTTT met uw persoonlijke DHZ-projecten. U kunt hier uw geheime sleutel invoeren en we zullen u waarschuwen wanneer de volgende gebeurtenissen plaatsvinden. \n&lt;/string&gt;</t>
    <phoneticPr fontId="6" type="noConversion"/>
  </si>
  <si>
    <t>&lt;string name="name"&gt;Nom d\'utilisateur&lt;/string&gt;</t>
  </si>
  <si>
    <t>&lt;string name="pairing_fail"&gt;Échec de l\'appairage&lt;/string&gt;</t>
  </si>
  <si>
    <t>&lt;string name="pairing_time"&gt;Temps d\'appairage&lt;/string&gt;</t>
  </si>
  <si>
    <t>&lt;string name="Tran_access_denied_content_1"&gt;Vous n\'êtes plus un utilisateur valide de cette serrure&lt;/string&gt;</t>
  </si>
  <si>
    <t>&lt;string name="Param_Version"&gt;Version de l\'application&lt;/string&gt;</t>
  </si>
  <si>
    <t>&lt;string name="Tran_WrongDIN_title"&gt;Échec de l\'appairage&lt;/string&gt;</t>
  </si>
  <si>
    <t>&lt;string name="Tran_WrongDIN_cont1"&gt;Le DIN n\'est pas correct&lt;/string&gt;</t>
  </si>
  <si>
    <t>&lt;string name="UI_JoinTime"&gt;Temps d\'association&lt;/string&gt;</t>
  </si>
  <si>
    <t>&lt;string name="UI_NO_TID_cont1"&gt;Cette serrure n\'a pas été synchronisée depuis longtemps, veuillez d\'abord la synchroniser.&lt;/string&gt;</t>
  </si>
  <si>
    <t>&lt;string name="UI_AccessRight"&gt;Droit d\'accès&lt;/string&gt;</t>
  </si>
  <si>
    <t>&lt;string name="Tran_UI_EnableBT_cont1"&gt;Bluetooth est requis pour certains des services de l\'application. Veuillez l\'activer, dans le cas contraire l\'application ne fonctionnera peut-être pas correctement.&lt;/string&gt;</t>
  </si>
  <si>
    <t>&lt;string name="check_network_availability"&gt;Veuillez vérifier l\'état de votre réseau&lt;/string&gt;</t>
  </si>
  <si>
    <t>&lt;string name="access_right"&gt;Droit d\'accès&lt;/string&gt;</t>
  </si>
  <si>
    <t>&lt;string name="summary_one_time" formatted="false"&gt;Le client peut accéder de avec un seul compteur d\'accès&lt;/string&gt;</t>
  </si>
  <si>
    <t>&lt;string name="summary_count" formatted="false"&gt;, avec un seul compteur d\'accès&lt;/string&gt;</t>
  </si>
  <si>
    <t>&lt;string name="netcode_std_onetime" formatted="false"&gt;Vous pouvez déverrouiller la porte de %s à %s, avec un seul compteur d\'accès.&lt;/string&gt;</t>
  </si>
  <si>
    <t>&lt;string name="netcode_acc" formatted="false"&gt;Veuillez vous enregistrer (déverrouiller la porte) de %s à %s, vous aurez alors un accès complet à la serrure jusqu\'à %s.&lt;/string&gt;</t>
  </si>
  <si>
    <t>&lt;string name="lock_reclaimed_by_others"&gt;La serrure est appairée par d\'autres &lt;/string&gt;</t>
  </si>
  <si>
    <t>&lt;string name="admin_name_colon"&gt;Nom de l\'administrateur&lt;/string&gt;</t>
  </si>
  <si>
    <t>&lt;string name="admin_email_colon"&gt;E-mail de l\'administrateur&lt;/string&gt;</t>
  </si>
  <si>
    <t>&lt;string name="access_right_colon"&gt;Droit d\'accès&lt;/string&gt;</t>
  </si>
  <si>
    <t>&lt;string name="lock_reclaimed_by_others_content"&gt;La serrure est appairée par d\'autres &lt;/string&gt;</t>
  </si>
  <si>
    <t>&lt;string name="client_become_ghost_content"&gt;Le client est ré-inscrit sur un autre téléphone et le droit d\'accès est désormais obsolète.&lt;/string&gt;</t>
  </si>
  <si>
    <t>&lt;string name="UI_OTA_NoValid_cont"&gt;Ce client n\'est pas encore enregistré&lt;/string&gt;</t>
  </si>
  <si>
    <t>&lt;string name="UI_NewAppCheck" formatted="false"&gt;Une version plus récente %s de l\'application est disponible, veuillez la télécharger et mettre à jour votre application.&lt;/string&gt;</t>
  </si>
  <si>
    <t>&lt;string name="UI_NotClaim_cont"&gt;Cette serrure n\'est pas encore synchronisée avec le Cloud, veuillez activer votre connexion réseau.&lt;/string&gt;</t>
  </si>
  <si>
    <t>&lt;string name="UI_NoClaimLock_cont"&gt;Cette serrure n\'a pas encore été connectée au Cloud, veuillez vérifier votre connexion Internet et réessayez.&lt;/string&gt;</t>
  </si>
  <si>
    <t>&lt;string name="UI_OTA_access_2"&gt;Droit d\'accès&lt;/string&gt;</t>
  </si>
  <si>
    <t>&lt;string name="NoClient_cont"&gt;\n\nVous pouvez ajouter des clients si vous êtes un administrateur d\'une serrure.&lt;/string&gt;</t>
  </si>
  <si>
    <t>&lt;string name="Wifi_Fail_cont"&gt;Le SSID est défini mais la serrure ne peut pas se connecter à Internet. Veuillez vérifier l\'état et les paramètres de votre PA Wi-Fi ou essayer de définir un autre SSID. &lt;/string&gt;</t>
  </si>
  <si>
    <t>&lt;string name="AutoUnlockWarning"&gt;Activer cette fonction peut déverrouiller la porte si la façade de la serrure est touchée et si le téléphone est dans la portée du réglage Bluetooth même si le téléphone est à l\'intérieur de la porte.&lt;/string&gt;</t>
  </si>
  <si>
    <t>&lt;string name="AutoUnlock_GPS_cont2"&gt;Certains appareils intelligents ne sont pas compatibles avec cette fonction. Si vous estimez que l\'application ne fonctionne pas correctement après avoir activé cette fonction, veuillez la désactiver.&lt;/string&gt;</t>
  </si>
  <si>
    <t>&lt;string name="AddPasswordFIDCollision" formatted="false"&gt;L\'ID du client est identique à un autre&lt;/string&gt;</t>
  </si>
  <si>
    <t>&lt;string name="no_account_cont"&gt;Le compte n\'existe pas&lt;/string&gt;</t>
  </si>
  <si>
    <t>&lt;string name="noPassword_cont"&gt;Si vous ne cochez pas le mot de passe, ce compte pourra être enregistré par n\'importe qui ayant accès à votre e-mail et vous ne pourrez également pas utiliser la fonction de sauvegarde.&lt;/string&gt;</t>
  </si>
  <si>
    <t>&lt;string name="PasswordFirst_cont"&gt;Veuillez d\'abord définir le mot de passe avant d\'activer la sauvegarde&lt;/string&gt;</t>
  </si>
  <si>
    <t>&lt;string name="Unsupport_Version_cont"&gt;La version Android de ce téléphone ne prend pas en charge BLE. La version Android doit être ultérieure à 4.3 pour cette application. Veuillez vérifier à nouveau la version de votre système d\'exploitation.&lt;/string&gt;</t>
  </si>
  <si>
    <t>&lt;string name="SyncNetCode_cont"&gt;Les réglages \Netcode\  de la serrure sont modifiés, veuillez synchroniser avec la serrure avant d\'ajouter d\'autres clients&lt;/string&gt;</t>
  </si>
  <si>
    <t>&lt;string name="FW_Update_cont"&gt;L\'application doit rester au premier plan pour de meilleures performances&lt;/string&gt;</t>
  </si>
  <si>
    <t>&lt;string name="DST_title"&gt;Heure d\'été&lt;/string&gt;</t>
  </si>
  <si>
    <t>&lt;string name="Emergency_Open"&gt;Annulation de l\'ouverture d\'urgence&lt;/string&gt;</t>
  </si>
  <si>
    <t>&lt;string name="LockStatus"&gt;LED d\'état verrouillé/déverrouillé&lt;/string&gt;</t>
  </si>
  <si>
    <t>&lt;string name="AR_Type"&gt;Type d\'accès&lt;/string&gt;</t>
  </si>
  <si>
    <t>&lt;string name="Daylight_Save"&gt;Heure d\'été&lt;/string&gt;</t>
  </si>
  <si>
    <t>&lt;string name="NoPassword_cont"&gt;Le mot de passe de votre compte n\'est pas activé, veuillez l\'activer avec le téléphone initial ou vous inscrire à nouveau.&lt;/string&gt;</t>
  </si>
  <si>
    <t>&lt;string name="ifttt_lock_cont"&gt;Chaque fois que vous déverrouillez la porte, nous vous indiquerons sur le canal de création le \Nom de la serrure (valeur 1)\ et l\'\Heure (valeur 2)\.&lt;/string&gt;</t>
  </si>
  <si>
    <t>&lt;string name="ifttt_denied_cont"&gt;Chaque fois que votre serrure fera l\'objet d\'une tentative de déverrouillage non autorisée, nous vous indiquerons sur le canal de création le \Nom de la serrure (valeur 1)\, l\'\Heure (valeur 2)\ et un \Nom de client (valeur 3)\ si la serrure peut le reconnaître.&lt;/string&gt;</t>
  </si>
  <si>
    <t>&lt;string name="ifttt_noSecretKey_cont"&gt;Veuillez d\'abord saisir votre clé secrète.&lt;/string&gt;</t>
  </si>
  <si>
    <t>&lt;string name="GW_Denounce" formatted="false"&gt;La passerelle est appairée par d\'autres %s&lt;/string&gt;</t>
  </si>
  <si>
    <t>&lt;string name="TooManyRequest_cont"&gt;Le compte est en cours d\'utilisation sur le serveur, veuillez patienter 5 minutes.&lt;/string&gt;</t>
  </si>
  <si>
    <t>&lt;string name="GPS_FailGetLocate_cont"&gt;Le déverrouillage automatique (déclenchement par entrée dans une zone) est activé sur certaines de vos serrures mais les services de localisation sont désactivés. Veuillez l\'activer, dans le cas contraire le déverrouillage automatique ne sera pas déclenché&lt;/string&gt;</t>
  </si>
  <si>
    <t>&lt;string name="Gateway_MaxCount_title"&gt;L\'ajout n\'est pas autorisé&lt;/string&gt;</t>
  </si>
  <si>
    <t>&lt;string name="LockNotScan_cont"&gt;Veuillez vérifier si la serrure est à proximité et assurez-vous qu\'elle fonctionne correctement&lt;/string&gt;</t>
  </si>
  <si>
    <t>&lt;string name="gps_location"&gt;Configurer l\'emplacement de la serrure&lt;/string&gt;</t>
  </si>
  <si>
    <t>&lt;string name="edit_user_nm"&gt;Modifier le nom d\'utilisateur&lt;/string&gt;</t>
  </si>
  <si>
    <t>&lt;string name="First_LeftArrow"&gt;Faites-la glisser vers la gauche pour obtenir plus d\'options&lt;/string&gt;</t>
  </si>
  <si>
    <t>&lt;string name="advertise_status"&gt;La passerelle est trouvée mais le processus d\'appairage présente une erreur, veuillez réessayer ultérieurement.&lt;/string&gt;</t>
  </si>
  <si>
    <t>&lt;string name="Wifi_Issue_cont"&gt;Le Wi-Fi n\'est pas stable, veuillez vérifier à nouveau l\'état du Wi-Fi&lt;/string&gt;</t>
  </si>
  <si>
    <t>&lt;string name="ifttt_other_lock_cont"&gt;Chaque fois que quelqu\'un d\'autre que vous déverrouillera la porte, nous vous indiquerons sur le canal de création le \Nom de la serrure (valeur 1)\, l\'\Heure (valeur 2)\ et un \Nom de client (valeur 3)\.\n&lt;/string&gt;</t>
  </si>
  <si>
    <t>&lt;string name="UI_JoinTime_time"&gt;Temps d\'association&lt;/string&gt;</t>
  </si>
  <si>
    <t>&lt;string name="Tran_log_PASSWORD_GUESTCODE_DISABLE_PREFIX"&gt;Supprimer le préfixe/l\'utilisateur GC&lt;/string&gt;</t>
  </si>
  <si>
    <t>&lt;string name="UI_delete_guest_prefix_title"&gt;Supprimer le préfixe/l\'utilisateur GC&lt;/string&gt;</t>
  </si>
  <si>
    <t>&lt;string name="UI_confirm_gw_unlock"&gt;Veuillez confirmer l\'exécution du déverrouillage à distance&lt;/string&gt;</t>
  </si>
  <si>
    <t>&lt;string name="UI_confirm_gw_lock"&gt;Veuillez confirmer l\'exécution du verrouillage à distance&lt;/string&gt;</t>
  </si>
  <si>
    <t>&lt;string name="UI_gw_unlock_warn_cont"&gt;Vous avez envoyé une commande à distance et la réponse n\'est pas encore reçue, veuillez attendre que le processus soit terminé. (Il va expirer dans %s secondes)&lt;/string&gt;</t>
  </si>
  <si>
    <t>&lt;string name="UI_DiagnoseGW_result_cont" formatted="false"&gt;Signal du PA Wi-Fi: %s \n Signal BLE de la passerelle: %s\n La communication entre la serrure et l\'application est établie avec succès.&lt;/string&gt;</t>
  </si>
  <si>
    <t>&lt;string name="UI_NewAppAvailable_cont"&gt;Une version plus récente de l\'application est disponible, veuillez la mettre à jour depuis GooglePlay Store.&lt;/string&gt;</t>
  </si>
  <si>
    <t>&lt;string name="LockFW_DoneNG_cont"&gt;La serrure n\'est pas mise à jour à la dernière version&lt;/string&gt;</t>
  </si>
  <si>
    <t>&lt;string name="LockFW_ResetPower_title"&gt;Réinitialiser l\'alimentation&lt;/string&gt;</t>
  </si>
  <si>
    <t>&lt;string name="LockFW_ResetPower_cont"&gt;Veuillez suivre les instructions ci-dessous pour démarrer la mise à jour du firmware :\n\n1. Retirez les piles de la serrure\n2. Appuyez sur n\'importe quel bouton 3 fois \n3. Remplacez les piles\n4. Appuyez sur \L\'alimentation a été réinitialisée\ dans l\'application&lt;/string&gt;</t>
  </si>
  <si>
    <t>&lt;string name="LockFW_ResetPower_btn"&gt;L\'alimentation a été réinitialisée&lt;/string&gt;</t>
  </si>
  <si>
    <t>&lt;string name="app_version"&gt;Version de l\'application&lt;/string&gt;</t>
  </si>
  <si>
    <t>&lt;string name="DiagnosisLog_Warn_cont"&gt;Les journaux de diagnostic peuvent contenir certaines de vos informations privées. Veuillez confirmer que vous acceptez d\'activer cette option.&lt;/string&gt;</t>
  </si>
  <si>
    <t>&lt;string name="LockFW_Fail_cont"&gt;La serrure n\'est pas mise à jour à la dernière version&lt;/string&gt;</t>
  </si>
  <si>
    <t>&lt;string name="Card_50_cont"&gt;Veuillez mettre à jour le firmware de la serrure à la dernière version, vous pourrez ensuite ajouter d\'autres cartes&lt;/string&gt;</t>
  </si>
  <si>
    <t>&lt;string name="OutOfRange_Auto" formatted="false" formatted="false"&gt;Le déverrouillage automatique est déclenché sur la serrure %s mais votre téléphone est hors de portée&lt;/string&gt;</t>
    <phoneticPr fontId="6" type="noConversion"/>
  </si>
  <si>
    <t>&lt;string name="OutOfRange_Auto" formatted="false"&gt;Auto-Entriegelung an Schloss ausgelöst %s, aber Ihr Telefon befindet sich außer Reichweite&lt;/string&gt;</t>
    <phoneticPr fontId="6" type="noConversion"/>
  </si>
  <si>
    <t>&lt;string name="OutOfRange_Auto" formatted="false"&gt;El desbloqueo automático se desencadena en la cerradura %s pero el teléfono está fuera del alcance.&lt;/string&gt;</t>
    <phoneticPr fontId="6" type="noConversion"/>
  </si>
  <si>
    <t>&lt;string name="OutOfRange_Auto" formatted="false"&gt;Lo sblocco automatico è attivato sulla serratura %s ma il telefono è fuori portata&lt;/string&gt;</t>
    <phoneticPr fontId="6" type="noConversion"/>
  </si>
  <si>
    <t>&lt;string name="OutOfRange_Auto" formatted="false"&gt;Automatisch ontgrendelen wordt geactiveerd op het slot %s maar uw telefoon is buiten bereik&lt;/string&gt;</t>
    <phoneticPr fontId="6" type="noConversion"/>
  </si>
  <si>
    <t>&lt;string name="Tran_UI_EnableBT_cont1"&gt;Il Bluetooth è necessario per alcuni dei servizi dell\'app. Abilitarlo, altrimenti l\'app potrebbe non funzionare correttamente.&lt;/string&gt;</t>
  </si>
  <si>
    <t>&lt;string name="summary_one_time" formatted="false"&gt;Il client può eseguire l\'accesso dalle con un solo un accesso&lt;/string&gt;</t>
  </si>
  <si>
    <t>&lt;string name="summary_never" formatted="false"&gt;Il client può eseguire l\'accesso dalle %s alle %s&lt;/string&gt;</t>
  </si>
  <si>
    <t>&lt;string name="netcode_urm" formatted="false"&gt;Eseguire il check-in (sblocco della porta) da %s a %s per ottenere l\'accesso completo alla serratura.&lt;/string&gt;</t>
  </si>
  <si>
    <t>&lt;string name="netcode_acc" formatted="false"&gt;Eseguire il check-in (sblocco della porta) da %s a %s per ottenere l\'accesso completo alla serratura fino a %s.&lt;/string&gt;</t>
  </si>
  <si>
    <t>&lt;string name="UI_NewAppCheck" formatted="false"&gt;È disponibile una nuova versione%s dell\'app; scaricarla e aggiornare l\'app.&lt;/string&gt;</t>
  </si>
  <si>
    <t>&lt;string name="UI_ObsoleteApp"&gt;Aggiornare l\'app alla versione più recente&lt;/string&gt;</t>
  </si>
  <si>
    <t>&lt;string name="NoClient_cont"&gt;\n\nÈ possibile aggiungere client se si è l\'amministratore di una serratura.&lt;/string&gt;</t>
  </si>
  <si>
    <t>&lt;string name="Wifi_Check"&gt;Premere il pulsante di configurazione del gateway. La serratura tenterà di connettersi all\'AP del Wi-Fi...\nAvanzamento: 33%&lt;/string&gt;</t>
  </si>
  <si>
    <t>&lt;string name="Wifi_Fail_cont"&gt;L\'SSID è stato impostato ma la serratura non può connettersi a internet. Controllare lo stato e le impostazioni dell\'AP Wi-Fi o provare a impostare un altro SSID. &lt;/string&gt;</t>
  </si>
  <si>
    <t>&lt;string name="AutoUnlockWarning"&gt;L\'attivazione della funzione può sbloccare la porta se viene toccata la superficie della serratura e se il telefono è entro la portata impostata del Bluetooth persino se il telefono è all\'interno della porta.&lt;/string&gt;</t>
  </si>
  <si>
    <t>&lt;string name="AutoUnlock_GPS_cont2"&gt;Alcuni dispositivi smart non sono compatibili con questa funzione. Se l\'app non funziona correttamente dopo l\'attivazione della funzione, disattivarla.&lt;/string&gt;</t>
  </si>
  <si>
    <t>&lt;string name="AddPasswordFIDCollision" formatted="false"&gt;L\'ID del client è uguale a un altro&lt;/string&gt;</t>
  </si>
  <si>
    <t>&lt;string name="register_but_password_cont"&gt;Questa email appartiene a un account con password abilitata, accedere con quell\'account.&lt;/string&gt;</t>
  </si>
  <si>
    <t>&lt;string name="no_account_cont"&gt;L\'account non esiste&lt;/string&gt;</t>
  </si>
  <si>
    <t>&lt;string name="noPassword_cont"&gt;Se non si spunta la password, sarà possibile accedere a questo account conoscendo l\'email e non sarà possibile eseguire il backup.&lt;/string&gt;</t>
  </si>
  <si>
    <t>&lt;string name="Unsupport_Version_cont"&gt;La versione Android in questo telefono non supporta BLE. La versione Android deve essere superiore a 4.3 per eseguire l\'app. Controllare di nuovo la versione del sistema operativo.&lt;/string&gt;</t>
  </si>
  <si>
    <t>&lt;string name="Unsupport_BLE_cont"&gt;Il telefono non supporta BLE. Questa app non può funzionare senza l\'hardware BLE.&lt;/string&gt;</t>
  </si>
  <si>
    <t>&lt;string name="becoming_ghost_briefing_content"&gt;L\'account è stato disattivato perché è stato eseguito l\'accesso da un altro telefono.&lt;/string&gt;</t>
  </si>
  <si>
    <t>&lt;string name="FW_Update_cont"&gt;L\'app deve rimanere in background per una migliore performance&lt;/string&gt;</t>
  </si>
  <si>
    <t>&lt;string name="code_free_ActionChoose"&gt;Selezionare un\'azione&lt;/string&gt;</t>
  </si>
  <si>
    <t>&lt;string name="Emergency_Open"&gt;Annullamento Apertura d\'Emergenza&lt;/string&gt;</t>
  </si>
  <si>
    <t>&lt;string name="LoginByOthers_cont"&gt;L\'account è stato disattivato perché è stato eseguito l\'accesso da un altro telefono.&lt;/string&gt;</t>
  </si>
  <si>
    <t>&lt;string name="NoPassword_cont"&gt;La password dell\'account non è abilitata, abilitarla con il telefono originale o registrarsi di nuovo.&lt;/string&gt;</t>
  </si>
  <si>
    <t>&lt;string name="Adding_Check"&gt;La serratura tenterà di connettersi all\'AP del Wi-Fi...&lt;/string&gt;</t>
  </si>
  <si>
    <t>&lt;string name="TooManyRequest_cont"&gt;L\'account è in uso nel server, attendere 5 minuti.&lt;/string&gt;</t>
  </si>
  <si>
    <t>&lt;string name="GPS_FailGetLocate_cont"&gt;Lo sblocco automatico (attivato accedendo all\'area) è attivato su alcune serrature, ma i servizi di posizionamento sono disattivati. Abilitarli, in caso contrario lo sblocco automatico potrebbe non attivarsi.&lt;/string&gt;</t>
  </si>
  <si>
    <t>&lt;string name="auto_unlock_gps"&gt;Attiva Entrando nell\'Area&lt;/string&gt;</t>
  </si>
  <si>
    <t>&lt;string name="advertise_status"&gt;Il gateway è stato trovato ma si è verificato un errore durante l\'abbinamento, ritentare più tardi.&lt;/string&gt;</t>
  </si>
  <si>
    <t>&lt;string name="UI_DiagnoseGW_result_cont" formatted="false"&gt;Segnale AP Wi-Fi: %s\n Segnale BLE Gateway: %s\n La comunicazione tra la serratura e l\'app è stata stabilita correttamente.&lt;/string&gt;</t>
  </si>
  <si>
    <t>&lt;string name="UI_NewAppAvailable_cont"&gt;È disponibile una nuova versione%s dell\'app; aggiornarla da Google Play Store.&lt;/string&gt;</t>
  </si>
  <si>
    <t>&lt;string name="GW_FW_OK_cont"&gt;Il gateway è aggiornato all\'ultima versione&lt;/string&gt;</t>
  </si>
  <si>
    <t>&lt;string name="LockFW_Done_cont"&gt;La serratura è stata aggiornata all\'ultima versione&lt;/string&gt;</t>
  </si>
  <si>
    <t>&lt;string name="LockFW_DoneNG_cont"&gt;La serratura non è aggiornata all\'ultima versione&lt;/string&gt;</t>
  </si>
  <si>
    <t>&lt;string name="LockFW_ResetPower_cont"&gt;Attenersi alle istruzioni di seguito per avviare l\'aggiornamento del firmware:\n\n1. Rimuovere le batterie dalla serratura\n2. Premere un tasto qualsiasi 3 volte \n3. Sostituire le batterie\n4. Premere \Alimentazione ripristina\ nell\'app&lt;/string&gt;</t>
  </si>
  <si>
    <t>&lt;string name="NetCode_standard_one_hour"&gt;Un\'Ora&lt;/string&gt;</t>
  </si>
  <si>
    <t>&lt;string name="KnownCard_NoLock_cont"&gt;Nessun\'altra serratura per questo client&lt;/string&gt;</t>
  </si>
  <si>
    <t>&lt;string name="UI_InvalidAccount_cont"&gt;L\'account è stato disattivato perché è stato eseguito l\'accesso da un altro telefono.&lt;/string&gt;</t>
  </si>
  <si>
    <t>&lt;string name="DiagnosisLog_Warn_cont"&gt;I registri diagnostici possono contenere alcune informazioni private. Conferma che accetti l\'attivazione di questa opzione.&lt;/string&gt;</t>
  </si>
  <si>
    <t>&lt;string name="LockFW_Fail_cont"&gt;La serratura non è aggiornata all\'ultima versione&lt;/string&gt;</t>
  </si>
  <si>
    <t>Welcome %@!\nAll of your data are restored from the cloud backup</t>
    <phoneticPr fontId="6" type="noConversion"/>
  </si>
  <si>
    <t>Welcome %@!\nAll of your data are restored from the local backup</t>
    <phoneticPr fontId="6" type="noConversion"/>
  </si>
  <si>
    <t>"sign_in_toast_with_cloud_backup" = "Welcome %@!\nAll of your data are restored from the cloud backup";</t>
    <phoneticPr fontId="6" type="noConversion"/>
  </si>
  <si>
    <t>"client_app_not_up_to_date" = "Clien't App Is Not Up-To-Date";</t>
    <phoneticPr fontId="6"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</si>
</sst>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26">
    <font>
      <sz val="12"/>
      <color theme="1"/>
      <name val="新細明體"/>
      <family val="2"/>
      <charset val="136"/>
      <scheme val="minor"/>
    </font>
    <font>
      <sz val="10.5"/>
      <color rgb="FF000000"/>
      <name val="細明體"/>
      <family val="3"/>
      <charset val="136"/>
    </font>
    <font>
      <b/>
      <sz val="10.5"/>
      <color rgb="FF0000FF"/>
      <name val="細明體"/>
      <family val="3"/>
      <charset val="136"/>
    </font>
    <font>
      <b/>
      <sz val="10.5"/>
      <color rgb="FF008000"/>
      <name val="細明體"/>
      <family val="3"/>
      <charset val="136"/>
    </font>
    <font>
      <b/>
      <sz val="10.5"/>
      <color rgb="FF000080"/>
      <name val="細明體"/>
      <family val="3"/>
      <charset val="136"/>
    </font>
    <font>
      <i/>
      <sz val="10.5"/>
      <color rgb="FF808080"/>
      <name val="細明體"/>
      <family val="3"/>
      <charset val="136"/>
    </font>
    <font>
      <sz val="9"/>
      <name val="新細明體"/>
      <family val="2"/>
      <charset val="136"/>
      <scheme val="minor"/>
    </font>
    <font>
      <sz val="10"/>
      <color rgb="FF000000"/>
      <name val="Arial Unicode MS"/>
      <family val="2"/>
      <charset val="136"/>
    </font>
    <font>
      <sz val="10.5"/>
      <color rgb="FF000000"/>
      <name val="Calibri"/>
      <family val="2"/>
    </font>
    <font>
      <b/>
      <sz val="10.5"/>
      <color rgb="FF000080"/>
      <name val="Calibri"/>
      <family val="2"/>
    </font>
    <font>
      <b/>
      <sz val="10.5"/>
      <color rgb="FF0000FF"/>
      <name val="Calibri"/>
      <family val="2"/>
    </font>
    <font>
      <b/>
      <sz val="10.5"/>
      <color rgb="FF008000"/>
      <name val="Calibri"/>
      <family val="2"/>
    </font>
    <font>
      <sz val="10.5"/>
      <color rgb="FF000000"/>
      <name val="新細明體"/>
      <family val="1"/>
      <charset val="136"/>
      <scheme val="minor"/>
    </font>
    <font>
      <sz val="10"/>
      <color indexed="9"/>
      <name val="Helvetica"/>
    </font>
    <font>
      <b/>
      <sz val="10"/>
      <color indexed="8"/>
      <name val="Helvetica"/>
    </font>
    <font>
      <b/>
      <sz val="10"/>
      <color indexed="9"/>
      <name val="Helvetica"/>
    </font>
    <font>
      <sz val="9"/>
      <name val="細明體"/>
      <family val="3"/>
      <charset val="136"/>
    </font>
    <font>
      <b/>
      <sz val="10"/>
      <color indexed="13"/>
      <name val="Helvetica"/>
    </font>
    <font>
      <sz val="12"/>
      <color indexed="8"/>
      <name val="新細明體"/>
      <family val="1"/>
      <charset val="136"/>
    </font>
    <font>
      <sz val="10"/>
      <color indexed="8"/>
      <name val="Calibri"/>
      <family val="2"/>
    </font>
    <font>
      <sz val="12"/>
      <color indexed="8"/>
      <name val="Calibri"/>
      <family val="2"/>
    </font>
    <font>
      <b/>
      <u/>
      <sz val="10"/>
      <color indexed="18"/>
      <name val="Helvetica"/>
    </font>
    <font>
      <u/>
      <sz val="10"/>
      <color theme="10"/>
      <name val="Helvetica"/>
    </font>
    <font>
      <sz val="11"/>
      <color indexed="8"/>
      <name val="Times New Roman"/>
      <family val="1"/>
    </font>
    <font>
      <sz val="12"/>
      <color rgb="FF808080"/>
      <name val="Courier New"/>
      <family val="3"/>
    </font>
    <font>
      <sz val="12"/>
      <name val="新細明體"/>
      <family val="2"/>
      <charset val="136"/>
      <scheme val="minor"/>
    </font>
  </fonts>
  <fills count="13">
    <fill>
      <patternFill patternType="none"/>
    </fill>
    <fill>
      <patternFill patternType="gray125"/>
    </fill>
    <fill>
      <patternFill patternType="solid">
        <fgColor rgb="FFFFFFFF"/>
        <bgColor indexed="64"/>
      </patternFill>
    </fill>
    <fill>
      <patternFill patternType="solid">
        <fgColor rgb="FFFF0000"/>
        <bgColor indexed="64"/>
      </patternFill>
    </fill>
    <fill>
      <patternFill patternType="solid">
        <fgColor rgb="FFFFFF00"/>
        <bgColor indexed="64"/>
      </patternFill>
    </fill>
    <fill>
      <patternFill patternType="solid">
        <fgColor indexed="10"/>
        <bgColor auto="1"/>
      </patternFill>
    </fill>
    <fill>
      <patternFill patternType="solid">
        <fgColor indexed="15"/>
        <bgColor auto="1"/>
      </patternFill>
    </fill>
    <fill>
      <patternFill patternType="solid">
        <fgColor indexed="16"/>
        <bgColor auto="1"/>
      </patternFill>
    </fill>
    <fill>
      <patternFill patternType="solid">
        <fgColor indexed="17"/>
        <bgColor auto="1"/>
      </patternFill>
    </fill>
    <fill>
      <patternFill patternType="solid">
        <fgColor rgb="FF00B050"/>
        <bgColor indexed="64"/>
      </patternFill>
    </fill>
    <fill>
      <patternFill patternType="solid">
        <fgColor rgb="FF00B0F0"/>
        <bgColor indexed="64"/>
      </patternFill>
    </fill>
    <fill>
      <patternFill patternType="solid">
        <fgColor rgb="FF7030A0"/>
        <bgColor indexed="64"/>
      </patternFill>
    </fill>
    <fill>
      <patternFill patternType="solid">
        <fgColor theme="9"/>
        <bgColor indexed="64"/>
      </patternFill>
    </fill>
  </fills>
  <borders count="19">
    <border>
      <left/>
      <right/>
      <top/>
      <bottom/>
      <diagonal/>
    </border>
    <border>
      <left style="thin">
        <color indexed="64"/>
      </left>
      <right style="thin">
        <color indexed="64"/>
      </right>
      <top style="thin">
        <color indexed="64"/>
      </top>
      <bottom style="thin">
        <color indexed="64"/>
      </bottom>
      <diagonal/>
    </border>
    <border>
      <left/>
      <right/>
      <top style="thin">
        <color indexed="11"/>
      </top>
      <bottom style="thin">
        <color indexed="12"/>
      </bottom>
      <diagonal/>
    </border>
    <border>
      <left/>
      <right style="thin">
        <color indexed="8"/>
      </right>
      <top style="thin">
        <color indexed="11"/>
      </top>
      <bottom style="thin">
        <color indexed="12"/>
      </bottom>
      <diagonal/>
    </border>
    <border>
      <left style="medium">
        <color indexed="8"/>
      </left>
      <right style="medium">
        <color indexed="8"/>
      </right>
      <top style="thin">
        <color indexed="12"/>
      </top>
      <bottom style="medium">
        <color indexed="8"/>
      </bottom>
      <diagonal/>
    </border>
    <border>
      <left style="medium">
        <color indexed="8"/>
      </left>
      <right style="thin">
        <color indexed="12"/>
      </right>
      <top style="thin">
        <color indexed="12"/>
      </top>
      <bottom style="thin">
        <color indexed="12"/>
      </bottom>
      <diagonal/>
    </border>
    <border>
      <left style="thin">
        <color indexed="12"/>
      </left>
      <right style="thin">
        <color indexed="12"/>
      </right>
      <top style="thin">
        <color indexed="12"/>
      </top>
      <bottom/>
      <diagonal/>
    </border>
    <border>
      <left style="medium">
        <color indexed="8"/>
      </left>
      <right style="medium">
        <color indexed="8"/>
      </right>
      <top style="medium">
        <color indexed="8"/>
      </top>
      <bottom style="thin">
        <color indexed="12"/>
      </bottom>
      <diagonal/>
    </border>
    <border>
      <left style="medium">
        <color indexed="8"/>
      </left>
      <right/>
      <top style="thin">
        <color indexed="12"/>
      </top>
      <bottom style="thin">
        <color indexed="12"/>
      </bottom>
      <diagonal/>
    </border>
    <border>
      <left style="thin">
        <color indexed="64"/>
      </left>
      <right/>
      <top style="thin">
        <color indexed="64"/>
      </top>
      <bottom style="thin">
        <color indexed="64"/>
      </bottom>
      <diagonal/>
    </border>
    <border>
      <left style="medium">
        <color indexed="8"/>
      </left>
      <right style="medium">
        <color indexed="8"/>
      </right>
      <top style="thin">
        <color indexed="12"/>
      </top>
      <bottom style="thin">
        <color indexed="12"/>
      </bottom>
      <diagonal/>
    </border>
    <border>
      <left style="medium">
        <color indexed="8"/>
      </left>
      <right/>
      <top style="thin">
        <color indexed="12"/>
      </top>
      <bottom/>
      <diagonal/>
    </border>
    <border>
      <left style="medium">
        <color indexed="8"/>
      </left>
      <right/>
      <top/>
      <bottom/>
      <diagonal/>
    </border>
    <border>
      <left style="medium">
        <color indexed="8"/>
      </left>
      <right/>
      <top/>
      <bottom style="thin">
        <color indexed="12"/>
      </bottom>
      <diagonal/>
    </border>
    <border>
      <left/>
      <right style="thin">
        <color indexed="8"/>
      </right>
      <top/>
      <bottom/>
      <diagonal/>
    </border>
    <border>
      <left style="medium">
        <color indexed="8"/>
      </left>
      <right/>
      <top/>
      <bottom style="thin">
        <color indexed="8"/>
      </bottom>
      <diagonal/>
    </border>
    <border>
      <left style="medium">
        <color indexed="8"/>
      </left>
      <right/>
      <top style="thin">
        <color indexed="8"/>
      </top>
      <bottom style="thin">
        <color indexed="8"/>
      </bottom>
      <diagonal/>
    </border>
    <border>
      <left/>
      <right/>
      <top/>
      <bottom style="thin">
        <color indexed="8"/>
      </bottom>
      <diagonal/>
    </border>
    <border>
      <left/>
      <right/>
      <top style="thin">
        <color indexed="8"/>
      </top>
      <bottom style="thin">
        <color indexed="8"/>
      </bottom>
      <diagonal/>
    </border>
  </borders>
  <cellStyleXfs count="2">
    <xf numFmtId="0" fontId="0" fillId="0" borderId="0">
      <alignment vertical="center"/>
    </xf>
    <xf numFmtId="0" fontId="22" fillId="0" borderId="0" applyNumberFormat="0" applyFill="0" applyBorder="0" applyAlignment="0" applyProtection="0">
      <alignment vertical="top" wrapText="1"/>
    </xf>
  </cellStyleXfs>
  <cellXfs count="57">
    <xf numFmtId="0" fontId="0" fillId="0" borderId="0" xfId="0">
      <alignment vertical="center"/>
    </xf>
    <xf numFmtId="0" fontId="1" fillId="2" borderId="0" xfId="0" applyFont="1" applyFill="1">
      <alignment vertical="center"/>
    </xf>
    <xf numFmtId="0" fontId="0" fillId="2" borderId="0" xfId="0" applyFill="1">
      <alignment vertical="center"/>
    </xf>
    <xf numFmtId="0" fontId="5" fillId="2" borderId="0" xfId="0" applyFont="1" applyFill="1">
      <alignment vertical="center"/>
    </xf>
    <xf numFmtId="0" fontId="7" fillId="0" borderId="0" xfId="0" applyFont="1">
      <alignment vertical="center"/>
    </xf>
    <xf numFmtId="0" fontId="0" fillId="3" borderId="0" xfId="0" applyFill="1">
      <alignment vertical="center"/>
    </xf>
    <xf numFmtId="0" fontId="1" fillId="0" borderId="0" xfId="0" applyFont="1" applyFill="1">
      <alignment vertical="center"/>
    </xf>
    <xf numFmtId="0" fontId="0" fillId="0" borderId="0" xfId="0" applyFill="1">
      <alignment vertical="center"/>
    </xf>
    <xf numFmtId="0" fontId="0" fillId="4" borderId="0" xfId="0" applyFill="1">
      <alignment vertical="center"/>
    </xf>
    <xf numFmtId="0" fontId="0" fillId="0" borderId="0" xfId="0" applyAlignment="1">
      <alignment vertical="center" wrapText="1"/>
    </xf>
    <xf numFmtId="0" fontId="1" fillId="0" borderId="0" xfId="0" applyFont="1">
      <alignment vertical="center"/>
    </xf>
    <xf numFmtId="0" fontId="8" fillId="0" borderId="0" xfId="0" applyFont="1">
      <alignment vertical="center"/>
    </xf>
    <xf numFmtId="0" fontId="0" fillId="0" borderId="1" xfId="0" applyBorder="1">
      <alignment vertical="center"/>
    </xf>
    <xf numFmtId="0" fontId="0" fillId="4" borderId="0" xfId="0" applyFill="1" applyAlignment="1">
      <alignment vertical="center" wrapText="1"/>
    </xf>
    <xf numFmtId="0" fontId="0" fillId="0" borderId="1" xfId="0" applyFill="1" applyBorder="1" applyAlignment="1">
      <alignment vertical="center" wrapText="1"/>
    </xf>
    <xf numFmtId="0" fontId="0" fillId="0" borderId="0" xfId="0" applyFill="1" applyAlignment="1">
      <alignment vertical="center" wrapText="1"/>
    </xf>
    <xf numFmtId="0" fontId="13" fillId="5" borderId="2" xfId="0" applyFont="1" applyFill="1" applyBorder="1" applyAlignment="1">
      <alignment horizontal="left" vertical="center" wrapText="1"/>
    </xf>
    <xf numFmtId="0" fontId="13" fillId="5" borderId="3" xfId="0" applyFont="1" applyFill="1" applyBorder="1" applyAlignment="1">
      <alignment horizontal="left" vertical="center" wrapText="1"/>
    </xf>
    <xf numFmtId="0" fontId="0" fillId="0" borderId="0" xfId="0" applyNumberFormat="1" applyFont="1" applyAlignment="1">
      <alignment vertical="top" wrapText="1"/>
    </xf>
    <xf numFmtId="49" fontId="14" fillId="6" borderId="4" xfId="0" applyNumberFormat="1" applyFont="1" applyFill="1" applyBorder="1" applyAlignment="1">
      <alignment horizontal="center" vertical="center" wrapText="1"/>
    </xf>
    <xf numFmtId="49" fontId="15" fillId="7" borderId="5" xfId="0" applyNumberFormat="1" applyFont="1" applyFill="1" applyBorder="1" applyAlignment="1">
      <alignment horizontal="center" vertical="center" wrapText="1"/>
    </xf>
    <xf numFmtId="49" fontId="14" fillId="8" borderId="6" xfId="0" applyNumberFormat="1" applyFont="1" applyFill="1" applyBorder="1" applyAlignment="1">
      <alignment horizontal="center" vertical="center" wrapText="1"/>
    </xf>
    <xf numFmtId="0" fontId="17" fillId="5" borderId="7" xfId="0" applyFont="1" applyFill="1" applyBorder="1" applyAlignment="1">
      <alignment vertical="center" wrapText="1"/>
    </xf>
    <xf numFmtId="0" fontId="0" fillId="7" borderId="8" xfId="0" applyFont="1" applyFill="1" applyBorder="1" applyAlignment="1">
      <alignment vertical="center" wrapText="1"/>
    </xf>
    <xf numFmtId="0" fontId="18" fillId="2" borderId="9" xfId="0" applyFont="1" applyFill="1" applyBorder="1" applyAlignment="1">
      <alignment vertical="center" wrapText="1"/>
    </xf>
    <xf numFmtId="0" fontId="18" fillId="2" borderId="1" xfId="0" applyFont="1" applyFill="1" applyBorder="1" applyAlignment="1">
      <alignment vertical="center" wrapText="1"/>
    </xf>
    <xf numFmtId="49" fontId="14" fillId="5" borderId="10" xfId="0" applyNumberFormat="1" applyFont="1" applyFill="1" applyBorder="1" applyAlignment="1">
      <alignment vertical="center" wrapText="1"/>
    </xf>
    <xf numFmtId="49" fontId="0" fillId="7" borderId="8" xfId="0" applyNumberFormat="1" applyFont="1" applyFill="1" applyBorder="1" applyAlignment="1">
      <alignment vertical="center" wrapText="1"/>
    </xf>
    <xf numFmtId="0" fontId="19" fillId="2" borderId="9" xfId="0" applyFont="1" applyFill="1" applyBorder="1" applyAlignment="1">
      <alignment vertical="center" wrapText="1"/>
    </xf>
    <xf numFmtId="0" fontId="20" fillId="2" borderId="1" xfId="0" applyFont="1" applyFill="1" applyBorder="1" applyAlignment="1">
      <alignment vertical="center" wrapText="1"/>
    </xf>
    <xf numFmtId="0" fontId="0" fillId="7" borderId="11" xfId="0" applyFont="1" applyFill="1" applyBorder="1" applyAlignment="1">
      <alignment vertical="center" wrapText="1"/>
    </xf>
    <xf numFmtId="0" fontId="20" fillId="2" borderId="9" xfId="0" applyFont="1" applyFill="1" applyBorder="1" applyAlignment="1">
      <alignment vertical="center" wrapText="1"/>
    </xf>
    <xf numFmtId="0" fontId="0" fillId="7" borderId="12" xfId="0" applyFont="1" applyFill="1" applyBorder="1" applyAlignment="1">
      <alignment vertical="center" wrapText="1"/>
    </xf>
    <xf numFmtId="0" fontId="0" fillId="7" borderId="13" xfId="0" applyFont="1" applyFill="1" applyBorder="1" applyAlignment="1">
      <alignment vertical="center" wrapText="1"/>
    </xf>
    <xf numFmtId="49" fontId="21" fillId="5" borderId="10" xfId="0" applyNumberFormat="1" applyFont="1" applyFill="1" applyBorder="1" applyAlignment="1">
      <alignment vertical="center" wrapText="1"/>
    </xf>
    <xf numFmtId="0" fontId="22" fillId="2" borderId="9" xfId="1" applyFill="1" applyBorder="1" applyAlignment="1">
      <alignment vertical="center" wrapText="1"/>
    </xf>
    <xf numFmtId="0" fontId="22" fillId="2" borderId="1" xfId="1" applyFill="1" applyBorder="1" applyAlignment="1">
      <alignment vertical="center" wrapText="1"/>
    </xf>
    <xf numFmtId="0" fontId="14" fillId="5" borderId="10" xfId="0" applyFont="1" applyFill="1" applyBorder="1" applyAlignment="1">
      <alignment vertical="center" wrapText="1"/>
    </xf>
    <xf numFmtId="0" fontId="19" fillId="2" borderId="1" xfId="0" applyFont="1" applyFill="1" applyBorder="1" applyAlignment="1">
      <alignment vertical="center" wrapText="1"/>
    </xf>
    <xf numFmtId="0" fontId="20" fillId="0" borderId="9" xfId="0" applyFont="1" applyFill="1" applyBorder="1" applyAlignment="1">
      <alignment vertical="center" wrapText="1"/>
    </xf>
    <xf numFmtId="0" fontId="20" fillId="0" borderId="1" xfId="0" applyFont="1" applyFill="1" applyBorder="1" applyAlignment="1">
      <alignment vertical="center" wrapText="1"/>
    </xf>
    <xf numFmtId="0" fontId="0" fillId="5" borderId="0" xfId="0" applyFont="1" applyFill="1" applyBorder="1" applyAlignment="1">
      <alignment vertical="center" wrapText="1"/>
    </xf>
    <xf numFmtId="0" fontId="0" fillId="5" borderId="14" xfId="0" applyFont="1" applyFill="1" applyBorder="1" applyAlignment="1">
      <alignment vertical="center" wrapText="1"/>
    </xf>
    <xf numFmtId="0" fontId="0" fillId="5" borderId="1" xfId="0" applyFont="1" applyFill="1" applyBorder="1" applyAlignment="1">
      <alignment vertical="center" wrapText="1"/>
    </xf>
    <xf numFmtId="0" fontId="0" fillId="5" borderId="9" xfId="0" applyFont="1" applyFill="1" applyBorder="1" applyAlignment="1">
      <alignment vertical="center" wrapText="1"/>
    </xf>
    <xf numFmtId="0" fontId="20" fillId="0" borderId="9" xfId="0" applyFont="1" applyBorder="1" applyAlignment="1">
      <alignment vertical="top" wrapText="1"/>
    </xf>
    <xf numFmtId="0" fontId="0" fillId="7" borderId="15" xfId="0" applyFont="1" applyFill="1" applyBorder="1" applyAlignment="1">
      <alignment vertical="center" wrapText="1"/>
    </xf>
    <xf numFmtId="0" fontId="0" fillId="7" borderId="16" xfId="0" applyFont="1" applyFill="1" applyBorder="1" applyAlignment="1">
      <alignment vertical="center" wrapText="1"/>
    </xf>
    <xf numFmtId="0" fontId="0" fillId="5" borderId="17" xfId="0" applyFont="1" applyFill="1" applyBorder="1" applyAlignment="1">
      <alignment vertical="center" wrapText="1"/>
    </xf>
    <xf numFmtId="0" fontId="0" fillId="0" borderId="1" xfId="0" applyNumberFormat="1" applyFont="1" applyBorder="1" applyAlignment="1">
      <alignment vertical="top" wrapText="1"/>
    </xf>
    <xf numFmtId="0" fontId="0" fillId="5" borderId="18" xfId="0" applyFont="1" applyFill="1" applyBorder="1" applyAlignment="1">
      <alignment vertical="center" wrapText="1"/>
    </xf>
    <xf numFmtId="49" fontId="14" fillId="0" borderId="0" xfId="0" applyNumberFormat="1" applyFont="1" applyFill="1" applyBorder="1" applyAlignment="1">
      <alignment horizontal="center" vertical="center" wrapText="1"/>
    </xf>
    <xf numFmtId="0" fontId="25" fillId="3" borderId="0" xfId="0" applyFont="1" applyFill="1">
      <alignment vertical="center"/>
    </xf>
    <xf numFmtId="0" fontId="0" fillId="9" borderId="0" xfId="0" applyFill="1">
      <alignment vertical="center"/>
    </xf>
    <xf numFmtId="0" fontId="0" fillId="10" borderId="0" xfId="0" applyFill="1">
      <alignment vertical="center"/>
    </xf>
    <xf numFmtId="0" fontId="0" fillId="11" borderId="0" xfId="0" applyFill="1">
      <alignment vertical="center"/>
    </xf>
    <xf numFmtId="0" fontId="25" fillId="12" borderId="0" xfId="0" applyFont="1" applyFill="1">
      <alignment vertical="center"/>
    </xf>
  </cellXfs>
  <cellStyles count="2">
    <cellStyle name="一般" xfId="0" builtinId="0"/>
    <cellStyle name="超連結" xfId="1" builtinId="8"/>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8" Type="http://schemas.openxmlformats.org/officeDocument/2006/relationships/hyperlink" Target="mailto:%25@%20ontgrendelen" TargetMode="External"/><Relationship Id="rId3" Type="http://schemas.openxmlformats.org/officeDocument/2006/relationships/hyperlink" Target="mailto:%25@%20Grace%20Period" TargetMode="External"/><Relationship Id="rId7" Type="http://schemas.openxmlformats.org/officeDocument/2006/relationships/hyperlink" Target="mailto:%25@%20wird%20entriegelt" TargetMode="External"/><Relationship Id="rId12" Type="http://schemas.openxmlformats.org/officeDocument/2006/relationships/hyperlink" Target="mailto:%25@%20l&#246;schen" TargetMode="External"/><Relationship Id="rId2" Type="http://schemas.openxmlformats.org/officeDocument/2006/relationships/hyperlink" Target="mailto:%25@%20Grace%20Period" TargetMode="External"/><Relationship Id="rId1" Type="http://schemas.openxmlformats.org/officeDocument/2006/relationships/hyperlink" Target="mailto:%25@%20Grace%20Period" TargetMode="External"/><Relationship Id="rId6" Type="http://schemas.openxmlformats.org/officeDocument/2006/relationships/hyperlink" Target="mailto:%25@%20Grace%20Period" TargetMode="External"/><Relationship Id="rId11" Type="http://schemas.openxmlformats.org/officeDocument/2006/relationships/hyperlink" Target="mailto:%25@%20&#228;ndern" TargetMode="External"/><Relationship Id="rId5" Type="http://schemas.openxmlformats.org/officeDocument/2006/relationships/hyperlink" Target="mailto:%25@%20Grace%20Period" TargetMode="External"/><Relationship Id="rId10" Type="http://schemas.openxmlformats.org/officeDocument/2006/relationships/hyperlink" Target="mailto:%25@%20wordt%20vergrendeld" TargetMode="External"/><Relationship Id="rId4" Type="http://schemas.openxmlformats.org/officeDocument/2006/relationships/hyperlink" Target="mailto:%25@%20Grace%20Period" TargetMode="External"/><Relationship Id="rId9" Type="http://schemas.openxmlformats.org/officeDocument/2006/relationships/hyperlink" Target="mailto:%25@%20wird%20verriegel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V1004"/>
  <sheetViews>
    <sheetView topLeftCell="C1" workbookViewId="0">
      <selection activeCell="J12" sqref="J12"/>
    </sheetView>
  </sheetViews>
  <sheetFormatPr defaultRowHeight="16.5"/>
  <cols>
    <col min="12" max="12" width="18.625" bestFit="1" customWidth="1"/>
    <col min="13" max="13" width="24.625" customWidth="1"/>
    <col min="14" max="14" width="12.875" customWidth="1"/>
    <col min="15" max="15" width="8.875" customWidth="1"/>
    <col min="16" max="16" width="11.125" customWidth="1"/>
    <col min="19" max="20" width="13.375" customWidth="1"/>
    <col min="21" max="21" width="16.125" customWidth="1"/>
  </cols>
  <sheetData>
    <row r="1" spans="1:22">
      <c r="A1" s="1" t="s">
        <v>3842</v>
      </c>
      <c r="J1">
        <f>FIND("&gt;",A1)</f>
        <v>28</v>
      </c>
      <c r="K1">
        <f>FIND("&lt;/", A1)</f>
        <v>39</v>
      </c>
      <c r="L1" t="str">
        <f>IF(A1&lt;&gt;"", MID(A1,J1+1, K1-J1 - 1), "")</f>
        <v>K3 Connect</v>
      </c>
      <c r="Q1">
        <f>FIND("=""",A1)</f>
        <v>17</v>
      </c>
      <c r="R1">
        <f>FIND("""&gt;",A1)</f>
        <v>27</v>
      </c>
      <c r="S1" t="str">
        <f>IF(A1&lt;&gt;"", MID(A1, Q1 + 2, R1-Q1-2), "")</f>
        <v>app_name</v>
      </c>
      <c r="T1" t="str">
        <f>IF(S1&lt;&gt; "", VLOOKUP(S1,Chinese!H:K,4,FALSE), "")</f>
        <v>K3 Connect</v>
      </c>
      <c r="U1" t="str">
        <f>IF(P1&lt;&gt;"", P1, T1)</f>
        <v>K3 Connect</v>
      </c>
      <c r="V1" t="str">
        <f>IF(U1&lt;&gt; "", IF(U1&lt;&gt;"",Result!E$1 &amp; S1 &amp; Result!F$1 &amp; Eng!U1 &amp; Result!G$1, ""), "")</f>
        <v xml:space="preserve">    &lt;string name="app_name"&gt;K3 Connect&lt;/string&gt;</v>
      </c>
    </row>
    <row r="2" spans="1:22">
      <c r="A2" s="1" t="s">
        <v>3845</v>
      </c>
      <c r="J2">
        <f t="shared" ref="J2:J18" si="0">FIND("&gt;",A2)</f>
        <v>28</v>
      </c>
      <c r="K2">
        <f t="shared" ref="K2:K18" si="1">FIND("&lt;/", A2)</f>
        <v>37</v>
      </c>
      <c r="L2" t="str">
        <f t="shared" ref="L2:L26" si="2">IF(A2&lt;&gt;"", MID(A2,J2+1, K2-J2 - 1), "")</f>
        <v>Add Lock</v>
      </c>
      <c r="N2" t="str">
        <f>IF(L2&lt;&gt;"", VLOOKUP(L2,Sam_Eng!F:F,1,FALSE), "")</f>
        <v>Add Lock</v>
      </c>
      <c r="O2">
        <f>MATCH(N2,Sam_Eng!F:F,0)</f>
        <v>26</v>
      </c>
      <c r="P2" t="str">
        <f>IF(N2&lt;&gt;"", VLOOKUP(O2,Sam_Chi!E:F,2,FALSE), "")</f>
        <v>欄位空白</v>
      </c>
      <c r="Q2">
        <f t="shared" ref="Q2:Q65" si="3">FIND("=""",A2)</f>
        <v>17</v>
      </c>
      <c r="R2">
        <f t="shared" ref="R2:R65" si="4">FIND("""&gt;",A2)</f>
        <v>27</v>
      </c>
      <c r="S2" t="str">
        <f t="shared" ref="S2:S65" si="5">IF(A2&lt;&gt;"", MID(A2, Q2 + 2, R2-Q2-2), "")</f>
        <v>add_lock</v>
      </c>
      <c r="T2" t="str">
        <f>IF(S2&lt;&gt; "", VLOOKUP(S2,Chinese!H:K,4,FALSE), "")</f>
        <v>新增鎖</v>
      </c>
      <c r="U2" t="str">
        <f t="shared" ref="U2:U65" si="6">IF(P2&lt;&gt;"", P2, T2)</f>
        <v>欄位空白</v>
      </c>
      <c r="V2" t="str">
        <f>IF(U2&lt;&gt; "", IF(U2&lt;&gt;"",Result!E$1 &amp; S2 &amp; Result!F$1 &amp; Eng!U2 &amp; Result!G$1, ""), "")</f>
        <v xml:space="preserve">    &lt;string name="add_lock"&gt;欄位空白&lt;/string&gt;</v>
      </c>
    </row>
    <row r="3" spans="1:22">
      <c r="A3" s="1" t="s">
        <v>2</v>
      </c>
      <c r="J3">
        <f t="shared" si="0"/>
        <v>36</v>
      </c>
      <c r="K3">
        <f t="shared" si="1"/>
        <v>46</v>
      </c>
      <c r="L3" t="str">
        <f t="shared" si="2"/>
        <v>User Info</v>
      </c>
      <c r="N3" t="str">
        <f>IF(L3&lt;&gt;"", VLOOKUP(L3,Sam_Eng!F:F,1,FALSE), "")</f>
        <v>User Info</v>
      </c>
      <c r="O3">
        <f>MATCH(N3,Sam_Eng!F:F,0)</f>
        <v>79</v>
      </c>
      <c r="P3" t="str">
        <f>IF(N3&lt;&gt;"", VLOOKUP(O3,Sam_Chi!E:F,2,FALSE), "")</f>
        <v>無限制</v>
      </c>
      <c r="Q3">
        <f t="shared" si="3"/>
        <v>17</v>
      </c>
      <c r="R3">
        <f t="shared" si="4"/>
        <v>35</v>
      </c>
      <c r="S3" t="str">
        <f t="shared" si="5"/>
        <v>personal_setting</v>
      </c>
      <c r="T3" t="str">
        <f>IF(S3&lt;&gt; "", VLOOKUP(S3,Chinese!H:K,4,FALSE), "")</f>
        <v>個人資訊</v>
      </c>
      <c r="U3" t="str">
        <f t="shared" si="6"/>
        <v>無限制</v>
      </c>
      <c r="V3" t="str">
        <f>IF(U3&lt;&gt; "", IF(U3&lt;&gt;"",Result!E$1 &amp; S3 &amp; Result!F$1 &amp; Eng!U3 &amp; Result!G$1, ""), "")</f>
        <v xml:space="preserve">    &lt;string name="personal_setting"&gt;無限制&lt;/string&gt;</v>
      </c>
    </row>
    <row r="4" spans="1:22">
      <c r="A4" s="1" t="s">
        <v>3</v>
      </c>
      <c r="J4">
        <f t="shared" si="0"/>
        <v>24</v>
      </c>
      <c r="K4">
        <f t="shared" si="1"/>
        <v>34</v>
      </c>
      <c r="L4" t="str">
        <f t="shared" si="2"/>
        <v>User Name</v>
      </c>
      <c r="N4" t="str">
        <f>IF(L4&lt;&gt;"", VLOOKUP(L4,Sam_Eng!F:F,1,FALSE), "")</f>
        <v>User Name</v>
      </c>
      <c r="O4">
        <f>MATCH(N4,Sam_Eng!F:F,0)</f>
        <v>38</v>
      </c>
      <c r="P4" t="str">
        <f>IF(N4&lt;&gt;"", VLOOKUP(O4,Sam_Chi!E:F,2,FALSE), "")</f>
        <v>類型</v>
      </c>
      <c r="Q4">
        <f t="shared" si="3"/>
        <v>17</v>
      </c>
      <c r="R4">
        <f t="shared" si="4"/>
        <v>23</v>
      </c>
      <c r="S4" t="str">
        <f t="shared" si="5"/>
        <v>name</v>
      </c>
      <c r="T4" t="str">
        <f>IF(S4&lt;&gt; "", VLOOKUP(S4,Chinese!H:K,4,FALSE), "")</f>
        <v>名字</v>
      </c>
      <c r="U4" t="str">
        <f t="shared" si="6"/>
        <v>類型</v>
      </c>
      <c r="V4" t="str">
        <f>IF(U4&lt;&gt; "", IF(U4&lt;&gt;"",Result!E$1 &amp; S4 &amp; Result!F$1 &amp; Eng!U4 &amp; Result!G$1, ""), "")</f>
        <v xml:space="preserve">    &lt;string name="name"&gt;類型&lt;/string&gt;</v>
      </c>
    </row>
    <row r="5" spans="1:22">
      <c r="A5" s="1" t="s">
        <v>4</v>
      </c>
      <c r="J5">
        <f t="shared" si="0"/>
        <v>28</v>
      </c>
      <c r="K5">
        <f t="shared" si="1"/>
        <v>37</v>
      </c>
      <c r="L5" t="str">
        <f t="shared" si="2"/>
        <v>Nickname</v>
      </c>
      <c r="N5" t="str">
        <f>IF(L5&lt;&gt;"", VLOOKUP(L5,Sam_Eng!F:F,1,FALSE), "")</f>
        <v>Nickname</v>
      </c>
      <c r="O5">
        <f>MATCH(N5,Sam_Eng!F:F,0)</f>
        <v>168</v>
      </c>
      <c r="P5" t="str">
        <f>IF(N5&lt;&gt;"", VLOOKUP(O5,Sam_Chi!E:F,2,FALSE), "")</f>
        <v>持續小時數</v>
      </c>
      <c r="Q5">
        <f t="shared" si="3"/>
        <v>17</v>
      </c>
      <c r="R5">
        <f t="shared" si="4"/>
        <v>27</v>
      </c>
      <c r="S5" t="str">
        <f t="shared" si="5"/>
        <v>nickname</v>
      </c>
      <c r="T5" t="str">
        <f>IF(S5&lt;&gt; "", VLOOKUP(S5,Chinese!H:K,4,FALSE), "")</f>
        <v>暱稱</v>
      </c>
      <c r="U5" t="str">
        <f t="shared" si="6"/>
        <v>持續小時數</v>
      </c>
      <c r="V5" t="str">
        <f>IF(U5&lt;&gt; "", IF(U5&lt;&gt;"",Result!E$1 &amp; S5 &amp; Result!F$1 &amp; Eng!U5 &amp; Result!G$1, ""), "")</f>
        <v xml:space="preserve">    &lt;string name="nickname"&gt;持續小時數&lt;/string&gt;</v>
      </c>
    </row>
    <row r="6" spans="1:22">
      <c r="A6" s="1" t="s">
        <v>5</v>
      </c>
      <c r="J6">
        <f t="shared" si="0"/>
        <v>25</v>
      </c>
      <c r="K6">
        <f t="shared" si="1"/>
        <v>31</v>
      </c>
      <c r="L6" t="str">
        <f t="shared" si="2"/>
        <v>Email</v>
      </c>
      <c r="N6" t="str">
        <f>IF(L6&lt;&gt;"", VLOOKUP(L6,Sam_Eng!F:F,1,FALSE), "")</f>
        <v>Email</v>
      </c>
      <c r="O6">
        <f>MATCH(N6,Sam_Eng!F:F,0)</f>
        <v>40</v>
      </c>
      <c r="P6" t="str">
        <f>IF(N6&lt;&gt;"", VLOOKUP(O6,Sam_Chi!E:F,2,FALSE), "")</f>
        <v>卡片</v>
      </c>
      <c r="Q6">
        <f t="shared" si="3"/>
        <v>17</v>
      </c>
      <c r="R6">
        <f t="shared" si="4"/>
        <v>24</v>
      </c>
      <c r="S6" t="str">
        <f t="shared" si="5"/>
        <v>email</v>
      </c>
      <c r="T6" t="str">
        <f>IF(S6&lt;&gt; "", VLOOKUP(S6,Chinese!H:K,4,FALSE), "")</f>
        <v>信箱</v>
      </c>
      <c r="U6" t="str">
        <f t="shared" si="6"/>
        <v>卡片</v>
      </c>
      <c r="V6" t="str">
        <f>IF(U6&lt;&gt; "", IF(U6&lt;&gt;"",Result!E$1 &amp; S6 &amp; Result!F$1 &amp; Eng!U6 &amp; Result!G$1, ""), "")</f>
        <v xml:space="preserve">    &lt;string name="email"&gt;卡片&lt;/string&gt;</v>
      </c>
    </row>
    <row r="7" spans="1:22">
      <c r="A7" s="1" t="s">
        <v>6</v>
      </c>
      <c r="J7">
        <f t="shared" si="0"/>
        <v>29</v>
      </c>
      <c r="K7">
        <f t="shared" si="1"/>
        <v>39</v>
      </c>
      <c r="L7" t="str">
        <f t="shared" si="2"/>
        <v>Lock Name</v>
      </c>
      <c r="N7" t="str">
        <f>IF(L7&lt;&gt;"", VLOOKUP(L7,Sam_Eng!F:F,1,FALSE), "")</f>
        <v>Lock Name</v>
      </c>
      <c r="O7">
        <f>MATCH(N7,Sam_Eng!F:F,0)</f>
        <v>64</v>
      </c>
      <c r="P7" t="str">
        <f>IF(N7&lt;&gt;"", VLOOKUP(O7,Sam_Chi!E:F,2,FALSE), "")</f>
        <v>韌體版本</v>
      </c>
      <c r="Q7">
        <f t="shared" si="3"/>
        <v>17</v>
      </c>
      <c r="R7">
        <f t="shared" si="4"/>
        <v>28</v>
      </c>
      <c r="S7" t="str">
        <f t="shared" si="5"/>
        <v>lock_name</v>
      </c>
      <c r="T7" t="str">
        <f>IF(S7&lt;&gt; "", VLOOKUP(S7,Chinese!H:K,4,FALSE), "")</f>
        <v>鎖的名稱</v>
      </c>
      <c r="U7" t="str">
        <f t="shared" si="6"/>
        <v>韌體版本</v>
      </c>
      <c r="V7" t="str">
        <f>IF(U7&lt;&gt; "", IF(U7&lt;&gt;"",Result!E$1 &amp; S7 &amp; Result!F$1 &amp; Eng!U7 &amp; Result!G$1, ""), "")</f>
        <v xml:space="preserve">    &lt;string name="lock_name"&gt;韌體版本&lt;/string&gt;</v>
      </c>
    </row>
    <row r="8" spans="1:22">
      <c r="A8" s="1" t="s">
        <v>7</v>
      </c>
      <c r="J8">
        <f t="shared" si="0"/>
        <v>30</v>
      </c>
      <c r="K8">
        <f t="shared" si="1"/>
        <v>36</v>
      </c>
      <c r="L8" t="str">
        <f t="shared" si="2"/>
        <v>Admin</v>
      </c>
      <c r="N8" t="str">
        <f>IF(L8&lt;&gt;"", VLOOKUP(L8,Sam_Eng!F:F,1,FALSE), "")</f>
        <v>Admin</v>
      </c>
      <c r="O8">
        <f>MATCH(N8,Sam_Eng!F:F,0)</f>
        <v>88</v>
      </c>
      <c r="P8" t="str">
        <f>IF(N8&lt;&gt;"", VLOOKUP(O8,Sam_Chi!E:F,2,FALSE), "")</f>
        <v>格式有誤</v>
      </c>
      <c r="Q8">
        <f t="shared" si="3"/>
        <v>17</v>
      </c>
      <c r="R8">
        <f t="shared" si="4"/>
        <v>29</v>
      </c>
      <c r="S8" t="str">
        <f t="shared" si="5"/>
        <v>pure_admin</v>
      </c>
      <c r="T8" t="str">
        <f>IF(S8&lt;&gt; "", VLOOKUP(S8,Chinese!H:K,4,FALSE), "")</f>
        <v>管理者</v>
      </c>
      <c r="U8" t="str">
        <f t="shared" si="6"/>
        <v>格式有誤</v>
      </c>
      <c r="V8" t="str">
        <f>IF(U8&lt;&gt; "", IF(U8&lt;&gt;"",Result!E$1 &amp; S8 &amp; Result!F$1 &amp; Eng!U8 &amp; Result!G$1, ""), "")</f>
        <v xml:space="preserve">    &lt;string name="pure_admin"&gt;格式有誤&lt;/string&gt;</v>
      </c>
    </row>
    <row r="9" spans="1:22">
      <c r="A9" s="1" t="s">
        <v>8</v>
      </c>
      <c r="J9">
        <f t="shared" si="0"/>
        <v>30</v>
      </c>
      <c r="K9">
        <f t="shared" si="1"/>
        <v>37</v>
      </c>
      <c r="L9" t="str">
        <f t="shared" si="2"/>
        <v>Client</v>
      </c>
      <c r="N9" t="str">
        <f>IF(L9&lt;&gt;"", VLOOKUP(L9,Sam_Eng!F:F,1,FALSE), "")</f>
        <v>Client</v>
      </c>
      <c r="O9">
        <f>MATCH(N9,Sam_Eng!F:F,0)</f>
        <v>136</v>
      </c>
      <c r="P9" t="str">
        <f>IF(N9&lt;&gt;"", VLOOKUP(O9,Sam_Chi!E:F,2,FALSE), "")</f>
        <v>每日</v>
      </c>
      <c r="Q9">
        <f t="shared" si="3"/>
        <v>17</v>
      </c>
      <c r="R9">
        <f t="shared" si="4"/>
        <v>29</v>
      </c>
      <c r="S9" t="str">
        <f t="shared" si="5"/>
        <v>pure_guest</v>
      </c>
      <c r="T9" t="str">
        <f>IF(S9&lt;&gt; "", VLOOKUP(S9,Chinese!H:K,4,FALSE), "")</f>
        <v>使用者</v>
      </c>
      <c r="U9" t="str">
        <f t="shared" si="6"/>
        <v>每日</v>
      </c>
      <c r="V9" t="str">
        <f>IF(U9&lt;&gt; "", IF(U9&lt;&gt;"",Result!E$1 &amp; S9 &amp; Result!F$1 &amp; Eng!U9 &amp; Result!G$1, ""), "")</f>
        <v xml:space="preserve">    &lt;string name="pure_guest"&gt;每日&lt;/string&gt;</v>
      </c>
    </row>
    <row r="10" spans="1:22">
      <c r="A10" s="1" t="s">
        <v>9</v>
      </c>
      <c r="J10">
        <f t="shared" si="0"/>
        <v>26</v>
      </c>
      <c r="K10">
        <f t="shared" si="1"/>
        <v>33</v>
      </c>
      <c r="L10" t="str">
        <f t="shared" si="2"/>
        <v>Access</v>
      </c>
      <c r="N10" t="str">
        <f>IF(L10&lt;&gt;"", VLOOKUP(L10,Sam_Eng!F:F,1,FALSE), "")</f>
        <v>Access</v>
      </c>
      <c r="O10">
        <f>MATCH(N10,Sam_Eng!F:F,0)</f>
        <v>284</v>
      </c>
      <c r="P10" t="str">
        <f>IF(N10&lt;&gt;"", VLOOKUP(O10,Sam_Chi!E:F,2,FALSE), "")</f>
        <v>Gateway型號</v>
      </c>
      <c r="Q10">
        <f t="shared" si="3"/>
        <v>17</v>
      </c>
      <c r="R10">
        <f t="shared" si="4"/>
        <v>25</v>
      </c>
      <c r="S10" t="str">
        <f t="shared" si="5"/>
        <v>access</v>
      </c>
      <c r="T10" t="str">
        <f>IF(S10&lt;&gt; "", VLOOKUP(S10,Chinese!H:K,4,FALSE), "")</f>
        <v>權限</v>
      </c>
      <c r="U10" t="str">
        <f t="shared" si="6"/>
        <v>Gateway型號</v>
      </c>
      <c r="V10" t="str">
        <f>IF(U10&lt;&gt; "", IF(U10&lt;&gt;"",Result!E$1 &amp; S10 &amp; Result!F$1 &amp; Eng!U10 &amp; Result!G$1, ""), "")</f>
        <v xml:space="preserve">    &lt;string name="access"&gt;Gateway型號&lt;/string&gt;</v>
      </c>
    </row>
    <row r="11" spans="1:22">
      <c r="A11" s="1" t="s">
        <v>10</v>
      </c>
      <c r="J11">
        <f t="shared" si="0"/>
        <v>25</v>
      </c>
      <c r="K11">
        <f t="shared" si="1"/>
        <v>27</v>
      </c>
      <c r="L11" t="str">
        <f t="shared" si="2"/>
        <v>:</v>
      </c>
      <c r="O11" t="e">
        <f>MATCH(N11,Sam_Eng!F:F,0)</f>
        <v>#N/A</v>
      </c>
      <c r="P11" t="str">
        <f>IF(N11&lt;&gt;"", VLOOKUP(O11,Sam_Chi!E:F,2,FALSE), "")</f>
        <v/>
      </c>
      <c r="Q11">
        <f t="shared" si="3"/>
        <v>17</v>
      </c>
      <c r="R11">
        <f t="shared" si="4"/>
        <v>24</v>
      </c>
      <c r="S11" t="str">
        <f t="shared" si="5"/>
        <v>colon</v>
      </c>
      <c r="T11" t="str">
        <f>IF(S11&lt;&gt; "", VLOOKUP(S11,Chinese!H:K,4,FALSE), "")</f>
        <v>:</v>
      </c>
      <c r="U11" t="str">
        <f t="shared" si="6"/>
        <v>:</v>
      </c>
      <c r="V11" t="str">
        <f>IF(U11&lt;&gt; "", IF(U11&lt;&gt;"",Result!E$1 &amp; S11 &amp; Result!F$1 &amp; Eng!U11 &amp; Result!G$1, ""), "")</f>
        <v xml:space="preserve">    &lt;string name="colon"&gt;:&lt;/string&gt;</v>
      </c>
    </row>
    <row r="12" spans="1:22">
      <c r="A12" s="1" t="s">
        <v>11</v>
      </c>
      <c r="J12">
        <f t="shared" si="0"/>
        <v>25</v>
      </c>
      <c r="K12">
        <f t="shared" si="1"/>
        <v>31</v>
      </c>
      <c r="L12" t="str">
        <f t="shared" si="2"/>
        <v>Close</v>
      </c>
      <c r="N12" t="str">
        <f>IF(L12&lt;&gt;"", VLOOKUP(L12,Sam_Eng!F:F,1,FALSE), "")</f>
        <v>Close</v>
      </c>
      <c r="O12">
        <f>MATCH(N12,Sam_Eng!F:F,0)</f>
        <v>195</v>
      </c>
      <c r="P12" t="str">
        <f>IF(N12&lt;&gt;"", VLOOKUP(O12,Sam_Chi!E:F,2,FALSE), "")</f>
        <v>周二</v>
      </c>
      <c r="Q12">
        <f t="shared" si="3"/>
        <v>17</v>
      </c>
      <c r="R12">
        <f t="shared" si="4"/>
        <v>24</v>
      </c>
      <c r="S12" t="str">
        <f t="shared" si="5"/>
        <v>close</v>
      </c>
      <c r="T12" t="str">
        <f>IF(S12&lt;&gt; "", VLOOKUP(S12,Chinese!H:K,4,FALSE), "")</f>
        <v>關閉</v>
      </c>
      <c r="U12" t="str">
        <f t="shared" si="6"/>
        <v>周二</v>
      </c>
      <c r="V12" t="str">
        <f>IF(U12&lt;&gt; "", IF(U12&lt;&gt;"",Result!E$1 &amp; S12 &amp; Result!F$1 &amp; Eng!U12 &amp; Result!G$1, ""), "")</f>
        <v xml:space="preserve">    &lt;string name="close"&gt;周二&lt;/string&gt;</v>
      </c>
    </row>
    <row r="13" spans="1:22">
      <c r="A13" s="1" t="s">
        <v>12</v>
      </c>
      <c r="J13">
        <f t="shared" si="0"/>
        <v>26</v>
      </c>
      <c r="K13">
        <f t="shared" si="1"/>
        <v>33</v>
      </c>
      <c r="L13" t="str">
        <f t="shared" si="2"/>
        <v>Cancel</v>
      </c>
      <c r="N13" t="str">
        <f>IF(L13&lt;&gt;"", VLOOKUP(L13,Sam_Eng!F:F,1,FALSE), "")</f>
        <v>Cancel</v>
      </c>
      <c r="O13">
        <f>MATCH(N13,Sam_Eng!F:F,0)</f>
        <v>22</v>
      </c>
      <c r="P13" t="str">
        <f>IF(N13&lt;&gt;"", VLOOKUP(O13,Sam_Chi!E:F,2,FALSE), "")</f>
        <v>新增鎖</v>
      </c>
      <c r="Q13">
        <f t="shared" si="3"/>
        <v>17</v>
      </c>
      <c r="R13">
        <f t="shared" si="4"/>
        <v>25</v>
      </c>
      <c r="S13" t="str">
        <f t="shared" si="5"/>
        <v>cancel</v>
      </c>
      <c r="T13" t="str">
        <f>IF(S13&lt;&gt; "", VLOOKUP(S13,Chinese!H:K,4,FALSE), "")</f>
        <v>取消</v>
      </c>
      <c r="U13" t="str">
        <f t="shared" si="6"/>
        <v>新增鎖</v>
      </c>
      <c r="V13" t="str">
        <f>IF(U13&lt;&gt; "", IF(U13&lt;&gt;"",Result!E$1 &amp; S13 &amp; Result!F$1 &amp; Eng!U13 &amp; Result!G$1, ""), "")</f>
        <v xml:space="preserve">    &lt;string name="cancel"&gt;新增鎖&lt;/string&gt;</v>
      </c>
    </row>
    <row r="14" spans="1:22">
      <c r="A14" s="10" t="s">
        <v>2880</v>
      </c>
      <c r="J14">
        <f>FIND("&gt;",A14)</f>
        <v>25</v>
      </c>
      <c r="K14">
        <f>FIND("&lt;/", A14)</f>
        <v>31</v>
      </c>
      <c r="L14" s="5" t="str">
        <f>IF(A14&lt;&gt;"", MID(A14,J14+1, K14-J14 - 1), "")</f>
        <v>Retry</v>
      </c>
      <c r="O14" t="e">
        <f>MATCH(N14,Sam_Eng!F:F,0)</f>
        <v>#N/A</v>
      </c>
      <c r="P14" t="str">
        <f>IF(N14&lt;&gt;"", VLOOKUP(O14,Sam_Chi!E:F,2,FALSE), "")</f>
        <v/>
      </c>
      <c r="Q14">
        <f t="shared" si="3"/>
        <v>17</v>
      </c>
      <c r="R14">
        <f t="shared" si="4"/>
        <v>24</v>
      </c>
      <c r="S14" t="str">
        <f t="shared" si="5"/>
        <v>retry</v>
      </c>
      <c r="T14" t="str">
        <f>IF(S14&lt;&gt; "", VLOOKUP(S14,Chinese!H:K,4,FALSE), "")</f>
        <v>重試</v>
      </c>
      <c r="U14" t="str">
        <f t="shared" si="6"/>
        <v>重試</v>
      </c>
      <c r="V14" t="str">
        <f>IF(U14&lt;&gt; "", IF(U14&lt;&gt;"",Result!E$1 &amp; S14 &amp; Result!F$1 &amp; Eng!U14 &amp; Result!G$1, ""), "")</f>
        <v xml:space="preserve">    &lt;string name="retry"&gt;重試&lt;/string&gt;</v>
      </c>
    </row>
    <row r="15" spans="1:22">
      <c r="A15" s="1" t="s">
        <v>13</v>
      </c>
      <c r="J15">
        <f t="shared" si="0"/>
        <v>23</v>
      </c>
      <c r="K15">
        <f t="shared" si="1"/>
        <v>27</v>
      </c>
      <c r="L15" t="str">
        <f t="shared" si="2"/>
        <v>Yes</v>
      </c>
      <c r="N15" t="str">
        <f>IF(L15&lt;&gt;"", VLOOKUP(L15,Sam_Eng!F:F,1,FALSE), "")</f>
        <v>Yes</v>
      </c>
      <c r="O15">
        <f>MATCH(N15,Sam_Eng!F:F,0)</f>
        <v>133</v>
      </c>
      <c r="P15" t="str">
        <f>IF(N15&lt;&gt;"", VLOOKUP(O15,Sam_Chi!E:F,2,FALSE), "")</f>
        <v>重復</v>
      </c>
      <c r="Q15">
        <f t="shared" si="3"/>
        <v>17</v>
      </c>
      <c r="R15">
        <f t="shared" si="4"/>
        <v>22</v>
      </c>
      <c r="S15" t="str">
        <f t="shared" si="5"/>
        <v>yes</v>
      </c>
      <c r="T15" t="str">
        <f>IF(S15&lt;&gt; "", VLOOKUP(S15,Chinese!H:K,4,FALSE), "")</f>
        <v>是</v>
      </c>
      <c r="U15" t="str">
        <f t="shared" si="6"/>
        <v>重復</v>
      </c>
      <c r="V15" t="str">
        <f>IF(U15&lt;&gt; "", IF(U15&lt;&gt;"",Result!E$1 &amp; S15 &amp; Result!F$1 &amp; Eng!U15 &amp; Result!G$1, ""), "")</f>
        <v xml:space="preserve">    &lt;string name="yes"&gt;重復&lt;/string&gt;</v>
      </c>
    </row>
    <row r="16" spans="1:22">
      <c r="A16" s="1" t="s">
        <v>14</v>
      </c>
      <c r="J16">
        <f t="shared" si="0"/>
        <v>27</v>
      </c>
      <c r="K16">
        <f t="shared" si="1"/>
        <v>35</v>
      </c>
      <c r="L16" t="str">
        <f t="shared" si="2"/>
        <v>Warning</v>
      </c>
      <c r="N16" t="str">
        <f>IF(L16&lt;&gt;"", VLOOKUP(L16,Sam_Eng!F:F,1,FALSE), "")</f>
        <v>Warning</v>
      </c>
      <c r="O16">
        <f>MATCH(N16,Sam_Eng!F:F,0)</f>
        <v>151</v>
      </c>
      <c r="P16" t="str">
        <f>IF(N16&lt;&gt;"", VLOOKUP(O16,Sam_Chi!E:F,2,FALSE), "")</f>
        <v>備份至雲端</v>
      </c>
      <c r="Q16">
        <f t="shared" si="3"/>
        <v>17</v>
      </c>
      <c r="R16">
        <f t="shared" si="4"/>
        <v>26</v>
      </c>
      <c r="S16" t="str">
        <f t="shared" si="5"/>
        <v>warning</v>
      </c>
      <c r="T16" t="str">
        <f>IF(S16&lt;&gt; "", VLOOKUP(S16,Chinese!H:K,4,FALSE), "")</f>
        <v>警告</v>
      </c>
      <c r="U16" t="str">
        <f t="shared" si="6"/>
        <v>備份至雲端</v>
      </c>
      <c r="V16" t="str">
        <f>IF(U16&lt;&gt; "", IF(U16&lt;&gt;"",Result!E$1 &amp; S16 &amp; Result!F$1 &amp; Eng!U16 &amp; Result!G$1, ""), "")</f>
        <v xml:space="preserve">    &lt;string name="warning"&gt;備份至雲端&lt;/string&gt;</v>
      </c>
    </row>
    <row r="17" spans="1:22">
      <c r="A17" s="1" t="s">
        <v>15</v>
      </c>
      <c r="J17">
        <f t="shared" si="0"/>
        <v>54</v>
      </c>
      <c r="K17">
        <f t="shared" si="1"/>
        <v>98</v>
      </c>
      <c r="L17" t="str">
        <f t="shared" si="2"/>
        <v>Are you sure you want to delete client %s ?</v>
      </c>
      <c r="O17" t="e">
        <f>MATCH(N17,Sam_Eng!F:F,0)</f>
        <v>#N/A</v>
      </c>
      <c r="P17" t="str">
        <f>IF(N17&lt;&gt;"", VLOOKUP(O17,Sam_Chi!E:F,2,FALSE), "")</f>
        <v/>
      </c>
      <c r="Q17">
        <f t="shared" si="3"/>
        <v>17</v>
      </c>
      <c r="R17">
        <f t="shared" si="4"/>
        <v>53</v>
      </c>
      <c r="S17" t="str">
        <f t="shared" si="5"/>
        <v>note_action_apply_after_touch_lock</v>
      </c>
      <c r="T17" t="str">
        <f>IF(S17&lt;&gt; "", VLOOKUP(S17,Chinese!H:K,4,FALSE), "")</f>
        <v>注意: 請確認是否要刪除 %s ?</v>
      </c>
      <c r="U17" t="str">
        <f t="shared" si="6"/>
        <v>注意: 請確認是否要刪除 %s ?</v>
      </c>
      <c r="V17" t="str">
        <f>IF(U17&lt;&gt; "", IF(U17&lt;&gt;"",Result!E$1 &amp; S17 &amp; Result!F$1 &amp; Eng!U17 &amp; Result!G$1, ""), "")</f>
        <v xml:space="preserve">    &lt;string name="note_action_apply_after_touch_lock"&gt;注意: 請確認是否要刪除 %s ?&lt;/string&gt;</v>
      </c>
    </row>
    <row r="18" spans="1:22">
      <c r="A18" s="1" t="s">
        <v>16</v>
      </c>
      <c r="J18">
        <f t="shared" si="0"/>
        <v>32</v>
      </c>
      <c r="K18">
        <f t="shared" si="1"/>
        <v>45</v>
      </c>
      <c r="L18" t="str">
        <f t="shared" si="2"/>
        <v>Pairing Fail</v>
      </c>
      <c r="N18" t="str">
        <f>IF(L18&lt;&gt;"", VLOOKUP(L18,Sam_Eng!F:F,1,FALSE), "")</f>
        <v>Pairing Fail</v>
      </c>
      <c r="O18">
        <f>MATCH(N18,Sam_Eng!F:F,0)</f>
        <v>315</v>
      </c>
      <c r="P18" t="str">
        <f>IF(N18&lt;&gt;"", VLOOKUP(O18,Sam_Chi!E:F,2,FALSE), "")</f>
        <v>刪除副管理密碼</v>
      </c>
      <c r="Q18">
        <f t="shared" si="3"/>
        <v>17</v>
      </c>
      <c r="R18">
        <f t="shared" si="4"/>
        <v>31</v>
      </c>
      <c r="S18" t="str">
        <f t="shared" si="5"/>
        <v>pairing_fail</v>
      </c>
      <c r="T18" t="str">
        <f>IF(S18&lt;&gt; "", VLOOKUP(S18,Chinese!H:K,4,FALSE), "")</f>
        <v>配對失敗</v>
      </c>
      <c r="U18" t="str">
        <f t="shared" si="6"/>
        <v>刪除副管理密碼</v>
      </c>
      <c r="V18" t="str">
        <f>IF(U18&lt;&gt; "", IF(U18&lt;&gt;"",Result!E$1 &amp; S18 &amp; Result!F$1 &amp; Eng!U18 &amp; Result!G$1, ""), "")</f>
        <v xml:space="preserve">    &lt;string name="pairing_fail"&gt;刪除副管理密碼&lt;/string&gt;</v>
      </c>
    </row>
    <row r="19" spans="1:22">
      <c r="A19" s="1" t="s">
        <v>17</v>
      </c>
      <c r="J19">
        <f t="shared" ref="J19:J26" si="7">FIND("&gt;",A19)</f>
        <v>36</v>
      </c>
      <c r="K19">
        <f t="shared" ref="K19:K26" si="8">FIND("&lt;/", A19)</f>
        <v>46</v>
      </c>
      <c r="L19" t="str">
        <f t="shared" si="2"/>
        <v>Lock DIN:</v>
      </c>
      <c r="N19" t="str">
        <f>IF(L19&lt;&gt;"", VLOOKUP(L19,Sam_Eng!F:F,1,FALSE), "")</f>
        <v>Lock DIN:</v>
      </c>
      <c r="O19">
        <f>MATCH(N19,Sam_Eng!F:F,0)</f>
        <v>462</v>
      </c>
      <c r="P19" t="str">
        <f>IF(N19&lt;&gt;"", VLOOKUP(O19,Sam_Chi!E:F,2,FALSE), "")</f>
        <v>請輸入名稱</v>
      </c>
      <c r="Q19">
        <f t="shared" si="3"/>
        <v>17</v>
      </c>
      <c r="R19">
        <f t="shared" si="4"/>
        <v>35</v>
      </c>
      <c r="S19" t="str">
        <f t="shared" si="5"/>
        <v>enter_din_number</v>
      </c>
      <c r="T19" t="str">
        <f>IF(S19&lt;&gt; "", VLOOKUP(S19,Chinese!H:K,4,FALSE), "")</f>
        <v>輸入這個鎖的DIN:</v>
      </c>
      <c r="U19" t="str">
        <f t="shared" si="6"/>
        <v>請輸入名稱</v>
      </c>
      <c r="V19" t="str">
        <f>IF(U19&lt;&gt; "", IF(U19&lt;&gt;"",Result!E$1 &amp; S19 &amp; Result!F$1 &amp; Eng!U19 &amp; Result!G$1, ""), "")</f>
        <v xml:space="preserve">    &lt;string name="enter_din_number"&gt;請輸入名稱&lt;/string&gt;</v>
      </c>
    </row>
    <row r="20" spans="1:22">
      <c r="A20" s="1" t="s">
        <v>18</v>
      </c>
      <c r="J20">
        <f t="shared" si="7"/>
        <v>35</v>
      </c>
      <c r="K20">
        <f t="shared" si="8"/>
        <v>60</v>
      </c>
      <c r="L20" t="str">
        <f t="shared" si="2"/>
        <v>Please enter a lock name</v>
      </c>
      <c r="N20" t="str">
        <f>IF(L20&lt;&gt;"", VLOOKUP(L20,Sam_Eng!F:F,1,FALSE), "")</f>
        <v>Please enter a lock name</v>
      </c>
      <c r="O20">
        <f>MATCH(N20,Sam_Eng!F:F,0)</f>
        <v>467</v>
      </c>
      <c r="P20" t="str">
        <f>IF(N20&lt;&gt;"", VLOOKUP(O20,Sam_Chi!E:F,2,FALSE), "")</f>
        <v>名稱太長，請輸入短一點的名稱</v>
      </c>
      <c r="Q20">
        <f t="shared" si="3"/>
        <v>17</v>
      </c>
      <c r="R20">
        <f t="shared" si="4"/>
        <v>34</v>
      </c>
      <c r="S20" t="str">
        <f t="shared" si="5"/>
        <v>set_device_name</v>
      </c>
      <c r="T20" t="str">
        <f>IF(S20&lt;&gt; "", VLOOKUP(S20,Chinese!H:K,4,FALSE), "")</f>
        <v>幫這個鎖取個名稱:</v>
      </c>
      <c r="U20" t="str">
        <f t="shared" si="6"/>
        <v>名稱太長，請輸入短一點的名稱</v>
      </c>
      <c r="V20" t="str">
        <f>IF(U20&lt;&gt; "", IF(U20&lt;&gt;"",Result!E$1 &amp; S20 &amp; Result!F$1 &amp; Eng!U20 &amp; Result!G$1, ""), "")</f>
        <v xml:space="preserve">    &lt;string name="set_device_name"&gt;名稱太長，請輸入短一點的名稱&lt;/string&gt;</v>
      </c>
    </row>
    <row r="21" spans="1:22">
      <c r="A21" s="1" t="s">
        <v>19</v>
      </c>
      <c r="J21">
        <f t="shared" si="7"/>
        <v>34</v>
      </c>
      <c r="K21">
        <f t="shared" si="8"/>
        <v>43</v>
      </c>
      <c r="L21" t="str">
        <f t="shared" si="2"/>
        <v>Add Lock</v>
      </c>
      <c r="N21" t="str">
        <f>IF(L21&lt;&gt;"", VLOOKUP(L21,Sam_Eng!F:F,1,FALSE), "")</f>
        <v>Add Lock</v>
      </c>
      <c r="O21">
        <f>MATCH(N21,Sam_Eng!F:F,0)</f>
        <v>26</v>
      </c>
      <c r="P21" t="str">
        <f>IF(N21&lt;&gt;"", VLOOKUP(O21,Sam_Chi!E:F,2,FALSE), "")</f>
        <v>欄位空白</v>
      </c>
      <c r="Q21">
        <f t="shared" si="3"/>
        <v>17</v>
      </c>
      <c r="R21">
        <f t="shared" si="4"/>
        <v>33</v>
      </c>
      <c r="S21" t="str">
        <f t="shared" si="5"/>
        <v>title_add_lock</v>
      </c>
      <c r="T21" t="str">
        <f>IF(S21&lt;&gt; "", VLOOKUP(S21,Chinese!H:K,4,FALSE), "")</f>
        <v>新增鎖</v>
      </c>
      <c r="U21" t="str">
        <f t="shared" si="6"/>
        <v>欄位空白</v>
      </c>
      <c r="V21" t="str">
        <f>IF(U21&lt;&gt; "", IF(U21&lt;&gt;"",Result!E$1 &amp; S21 &amp; Result!F$1 &amp; Eng!U21 &amp; Result!G$1, ""), "")</f>
        <v xml:space="preserve">    &lt;string name="title_add_lock"&gt;欄位空白&lt;/string&gt;</v>
      </c>
    </row>
    <row r="22" spans="1:22">
      <c r="A22" s="1" t="s">
        <v>20</v>
      </c>
      <c r="J22">
        <f t="shared" si="7"/>
        <v>30</v>
      </c>
      <c r="K22">
        <f t="shared" si="8"/>
        <v>41</v>
      </c>
      <c r="L22" t="str">
        <f t="shared" si="2"/>
        <v>Model Name</v>
      </c>
      <c r="N22" t="str">
        <f>IF(L22&lt;&gt;"", VLOOKUP(L22,Sam_Eng!F:F,1,FALSE), "")</f>
        <v>Model Name</v>
      </c>
      <c r="O22">
        <f>MATCH(N22,Sam_Eng!F:F,0)</f>
        <v>82</v>
      </c>
      <c r="P22" t="str">
        <f>IF(N22&lt;&gt;"", VLOOKUP(O22,Sam_Chi!E:F,2,FALSE), "")</f>
        <v>無限制</v>
      </c>
      <c r="Q22">
        <f t="shared" si="3"/>
        <v>17</v>
      </c>
      <c r="R22">
        <f t="shared" si="4"/>
        <v>29</v>
      </c>
      <c r="S22" t="str">
        <f t="shared" si="5"/>
        <v>model_name</v>
      </c>
      <c r="T22" t="str">
        <f>IF(S22&lt;&gt; "", VLOOKUP(S22,Chinese!H:K,4,FALSE), "")</f>
        <v>型號</v>
      </c>
      <c r="U22" t="str">
        <f t="shared" si="6"/>
        <v>無限制</v>
      </c>
      <c r="V22" t="str">
        <f>IF(U22&lt;&gt; "", IF(U22&lt;&gt;"",Result!E$1 &amp; S22 &amp; Result!F$1 &amp; Eng!U22 &amp; Result!G$1, ""), "")</f>
        <v xml:space="preserve">    &lt;string name="model_name"&gt;無限制&lt;/string&gt;</v>
      </c>
    </row>
    <row r="23" spans="1:22">
      <c r="A23" s="1" t="s">
        <v>21</v>
      </c>
      <c r="J23">
        <f t="shared" si="7"/>
        <v>30</v>
      </c>
      <c r="K23">
        <f t="shared" si="8"/>
        <v>47</v>
      </c>
      <c r="L23" t="str">
        <f t="shared" si="2"/>
        <v>Firmware Version</v>
      </c>
      <c r="N23" t="str">
        <f>IF(L23&lt;&gt;"", VLOOKUP(L23,Sam_Eng!F:F,1,FALSE), "")</f>
        <v>Firmware Version</v>
      </c>
      <c r="O23">
        <f>MATCH(N23,Sam_Eng!F:F,0)</f>
        <v>68</v>
      </c>
      <c r="P23" t="str">
        <f>IF(N23&lt;&gt;"", VLOOKUP(O23,Sam_Chi!E:F,2,FALSE), "")</f>
        <v>關門</v>
      </c>
      <c r="Q23">
        <f t="shared" si="3"/>
        <v>17</v>
      </c>
      <c r="R23">
        <f t="shared" si="4"/>
        <v>29</v>
      </c>
      <c r="S23" t="str">
        <f t="shared" si="5"/>
        <v>fw_version</v>
      </c>
      <c r="T23" t="str">
        <f>IF(S23&lt;&gt; "", VLOOKUP(S23,Chinese!H:K,4,FALSE), "")</f>
        <v>韌體版本</v>
      </c>
      <c r="U23" t="str">
        <f t="shared" si="6"/>
        <v>關門</v>
      </c>
      <c r="V23" t="str">
        <f>IF(U23&lt;&gt; "", IF(U23&lt;&gt;"",Result!E$1 &amp; S23 &amp; Result!F$1 &amp; Eng!U23 &amp; Result!G$1, ""), "")</f>
        <v xml:space="preserve">    &lt;string name="fw_version"&gt;關門&lt;/string&gt;</v>
      </c>
    </row>
    <row r="24" spans="1:22">
      <c r="A24" s="10" t="s">
        <v>2876</v>
      </c>
      <c r="J24">
        <f>FIND("&gt;",A24)</f>
        <v>38</v>
      </c>
      <c r="K24">
        <f>FIND("&lt;/", A24)</f>
        <v>54</v>
      </c>
      <c r="L24" t="str">
        <f>IF(A24&lt;&gt;"", MID(A24,J24+1, K24-J24 - 1), "")</f>
        <v>Firmware Update</v>
      </c>
      <c r="N24" t="str">
        <f>IF(L24&lt;&gt;"", VLOOKUP(L24,Sam_Eng!F:F,1,FALSE), "")</f>
        <v>Firmware Update</v>
      </c>
      <c r="O24">
        <f>MATCH(N24,Sam_Eng!F:F,0)</f>
        <v>60</v>
      </c>
      <c r="P24" t="str">
        <f>IF(N24&lt;&gt;"", VLOOKUP(O24,Sam_Chi!E:F,2,FALSE), "")</f>
        <v>鎖的名稱</v>
      </c>
      <c r="Q24">
        <f t="shared" si="3"/>
        <v>17</v>
      </c>
      <c r="R24">
        <f t="shared" si="4"/>
        <v>37</v>
      </c>
      <c r="S24" t="str">
        <f t="shared" si="5"/>
        <v>UI_fw_update_title</v>
      </c>
      <c r="T24" t="e">
        <f>IF(S24&lt;&gt; "", VLOOKUP(S24,Chinese!H:K,4,FALSE), "")</f>
        <v>#N/A</v>
      </c>
      <c r="U24" t="str">
        <f t="shared" si="6"/>
        <v>鎖的名稱</v>
      </c>
      <c r="V24" t="str">
        <f>IF(U24&lt;&gt; "", IF(U24&lt;&gt;"",Result!E$1 &amp; S24 &amp; Result!F$1 &amp; Eng!U24 &amp; Result!G$1, ""), "")</f>
        <v xml:space="preserve">    &lt;string name="UI_fw_update_title"&gt;鎖的名稱&lt;/string&gt;</v>
      </c>
    </row>
    <row r="25" spans="1:22">
      <c r="A25" s="1" t="s">
        <v>22</v>
      </c>
      <c r="J25">
        <f t="shared" si="7"/>
        <v>32</v>
      </c>
      <c r="K25">
        <f t="shared" si="8"/>
        <v>45</v>
      </c>
      <c r="L25" t="str">
        <f t="shared" si="2"/>
        <v>Pairing Time</v>
      </c>
      <c r="N25" t="str">
        <f>IF(L25&lt;&gt;"", VLOOKUP(L25,Sam_Eng!F:F,1,FALSE), "")</f>
        <v>Pairing Time</v>
      </c>
      <c r="O25">
        <f>MATCH(N25,Sam_Eng!F:F,0)</f>
        <v>70</v>
      </c>
      <c r="P25" t="str">
        <f>IF(N25&lt;&gt;"", VLOOKUP(O25,Sam_Chi!E:F,2,FALSE), "")</f>
        <v>時間</v>
      </c>
      <c r="Q25">
        <f t="shared" si="3"/>
        <v>17</v>
      </c>
      <c r="R25">
        <f t="shared" si="4"/>
        <v>31</v>
      </c>
      <c r="S25" t="str">
        <f t="shared" si="5"/>
        <v>pairing_time</v>
      </c>
      <c r="T25" t="str">
        <f>IF(S25&lt;&gt; "", VLOOKUP(S25,Chinese!H:K,4,FALSE), "")</f>
        <v>配對時間</v>
      </c>
      <c r="U25" t="str">
        <f t="shared" si="6"/>
        <v>時間</v>
      </c>
      <c r="V25" t="str">
        <f>IF(U25&lt;&gt; "", IF(U25&lt;&gt;"",Result!E$1 &amp; S25 &amp; Result!F$1 &amp; Eng!U25 &amp; Result!G$1, ""), "")</f>
        <v xml:space="preserve">    &lt;string name="pairing_time"&gt;時間&lt;/string&gt;</v>
      </c>
    </row>
    <row r="26" spans="1:22">
      <c r="A26" s="1" t="s">
        <v>23</v>
      </c>
      <c r="J26">
        <f t="shared" si="7"/>
        <v>40</v>
      </c>
      <c r="K26">
        <f t="shared" si="8"/>
        <v>50</v>
      </c>
      <c r="L26" t="str">
        <f t="shared" si="2"/>
        <v>User Info</v>
      </c>
      <c r="N26" t="str">
        <f>IF(L26&lt;&gt;"", VLOOKUP(L26,Sam_Eng!F:F,1,FALSE), "")</f>
        <v>User Info</v>
      </c>
      <c r="O26">
        <f>MATCH(N26,Sam_Eng!F:F,0)</f>
        <v>79</v>
      </c>
      <c r="P26" t="str">
        <f>IF(N26&lt;&gt;"", VLOOKUP(O26,Sam_Chi!E:F,2,FALSE), "")</f>
        <v>無限制</v>
      </c>
      <c r="Q26">
        <f t="shared" si="3"/>
        <v>17</v>
      </c>
      <c r="R26">
        <f t="shared" si="4"/>
        <v>39</v>
      </c>
      <c r="S26" t="str">
        <f t="shared" si="5"/>
        <v>personal_information</v>
      </c>
      <c r="T26" t="str">
        <f>IF(S26&lt;&gt; "", VLOOKUP(S26,Chinese!H:K,4,FALSE), "")</f>
        <v>個人資訊</v>
      </c>
      <c r="U26" t="str">
        <f t="shared" si="6"/>
        <v>無限制</v>
      </c>
      <c r="V26" t="str">
        <f>IF(U26&lt;&gt; "", IF(U26&lt;&gt;"",Result!E$1 &amp; S26 &amp; Result!F$1 &amp; Eng!U26 &amp; Result!G$1, ""), "")</f>
        <v xml:space="preserve">    &lt;string name="personal_information"&gt;無限制&lt;/string&gt;</v>
      </c>
    </row>
    <row r="27" spans="1:22">
      <c r="A27" s="11" t="s">
        <v>2907</v>
      </c>
      <c r="O27" t="e">
        <f>MATCH(N27,Sam_Eng!F:F,0)</f>
        <v>#N/A</v>
      </c>
      <c r="P27" t="str">
        <f>IF(N27&lt;&gt;"", VLOOKUP(O27,Sam_Chi!E:F,2,FALSE), "")</f>
        <v/>
      </c>
      <c r="Q27">
        <f t="shared" si="3"/>
        <v>21</v>
      </c>
      <c r="R27">
        <f t="shared" si="4"/>
        <v>38</v>
      </c>
      <c r="U27">
        <f t="shared" si="6"/>
        <v>0</v>
      </c>
      <c r="V27" t="str">
        <f>IF(U27&lt;&gt; "", IF(U27&lt;&gt;"",Result!E$1 &amp; S27 &amp; Result!F$1 &amp; Eng!U27 &amp; Result!G$1, ""), "")</f>
        <v xml:space="preserve">    &lt;string name=""&gt;0&lt;/string&gt;</v>
      </c>
    </row>
    <row r="28" spans="1:22">
      <c r="A28" s="11" t="s">
        <v>1919</v>
      </c>
      <c r="O28" t="e">
        <f>MATCH(N28,Sam_Eng!F:F,0)</f>
        <v>#N/A</v>
      </c>
      <c r="P28" t="str">
        <f>IF(N28&lt;&gt;"", VLOOKUP(O28,Sam_Chi!E:F,2,FALSE), "")</f>
        <v/>
      </c>
      <c r="Q28" t="e">
        <f t="shared" si="3"/>
        <v>#VALUE!</v>
      </c>
      <c r="R28" t="e">
        <f t="shared" si="4"/>
        <v>#VALUE!</v>
      </c>
      <c r="U28">
        <f t="shared" si="6"/>
        <v>0</v>
      </c>
      <c r="V28" t="str">
        <f>IF(U28&lt;&gt; "", IF(U28&lt;&gt;"",Result!E$1 &amp; S28 &amp; Result!F$1 &amp; Eng!U28 &amp; Result!G$1, ""), "")</f>
        <v xml:space="preserve">    &lt;string name=""&gt;0&lt;/string&gt;</v>
      </c>
    </row>
    <row r="29" spans="1:22">
      <c r="A29" s="11" t="s">
        <v>1920</v>
      </c>
      <c r="O29" t="e">
        <f>MATCH(N29,Sam_Eng!F:F,0)</f>
        <v>#N/A</v>
      </c>
      <c r="P29" t="str">
        <f>IF(N29&lt;&gt;"", VLOOKUP(O29,Sam_Chi!E:F,2,FALSE), "")</f>
        <v/>
      </c>
      <c r="Q29" t="e">
        <f t="shared" si="3"/>
        <v>#VALUE!</v>
      </c>
      <c r="R29" t="e">
        <f t="shared" si="4"/>
        <v>#VALUE!</v>
      </c>
      <c r="U29">
        <f t="shared" si="6"/>
        <v>0</v>
      </c>
      <c r="V29" t="str">
        <f>IF(U29&lt;&gt; "", IF(U29&lt;&gt;"",Result!E$1 &amp; S29 &amp; Result!F$1 &amp; Eng!U29 &amp; Result!G$1, ""), "")</f>
        <v xml:space="preserve">    &lt;string name=""&gt;0&lt;/string&gt;</v>
      </c>
    </row>
    <row r="30" spans="1:22">
      <c r="A30" s="11" t="s">
        <v>1921</v>
      </c>
      <c r="O30" t="e">
        <f>MATCH(N30,Sam_Eng!F:F,0)</f>
        <v>#N/A</v>
      </c>
      <c r="P30" t="str">
        <f>IF(N30&lt;&gt;"", VLOOKUP(O30,Sam_Chi!E:F,2,FALSE), "")</f>
        <v/>
      </c>
      <c r="Q30" t="e">
        <f t="shared" si="3"/>
        <v>#VALUE!</v>
      </c>
      <c r="R30" t="e">
        <f t="shared" si="4"/>
        <v>#VALUE!</v>
      </c>
      <c r="U30">
        <f t="shared" si="6"/>
        <v>0</v>
      </c>
      <c r="V30" t="str">
        <f>IF(U30&lt;&gt; "", IF(U30&lt;&gt;"",Result!E$1 &amp; S30 &amp; Result!F$1 &amp; Eng!U30 &amp; Result!G$1, ""), "")</f>
        <v xml:space="preserve">    &lt;string name=""&gt;0&lt;/string&gt;</v>
      </c>
    </row>
    <row r="31" spans="1:22">
      <c r="A31" s="11" t="s">
        <v>2905</v>
      </c>
      <c r="O31" t="e">
        <f>MATCH(N31,Sam_Eng!F:F,0)</f>
        <v>#N/A</v>
      </c>
      <c r="P31" t="str">
        <f>IF(N31&lt;&gt;"", VLOOKUP(O31,Sam_Chi!E:F,2,FALSE), "")</f>
        <v/>
      </c>
      <c r="Q31" t="e">
        <f t="shared" si="3"/>
        <v>#VALUE!</v>
      </c>
      <c r="R31" t="e">
        <f t="shared" si="4"/>
        <v>#VALUE!</v>
      </c>
      <c r="U31">
        <f t="shared" si="6"/>
        <v>0</v>
      </c>
      <c r="V31" t="str">
        <f>IF(U31&lt;&gt; "", IF(U31&lt;&gt;"",Result!E$1 &amp; S31 &amp; Result!F$1 &amp; Eng!U31 &amp; Result!G$1, ""), "")</f>
        <v xml:space="preserve">    &lt;string name=""&gt;0&lt;/string&gt;</v>
      </c>
    </row>
    <row r="32" spans="1:22">
      <c r="A32" s="11" t="s">
        <v>1923</v>
      </c>
      <c r="O32" t="e">
        <f>MATCH(N32,Sam_Eng!F:F,0)</f>
        <v>#N/A</v>
      </c>
      <c r="P32" t="str">
        <f>IF(N32&lt;&gt;"", VLOOKUP(O32,Sam_Chi!E:F,2,FALSE), "")</f>
        <v/>
      </c>
      <c r="Q32" t="e">
        <f t="shared" si="3"/>
        <v>#VALUE!</v>
      </c>
      <c r="R32" t="e">
        <f t="shared" si="4"/>
        <v>#VALUE!</v>
      </c>
      <c r="U32">
        <f t="shared" si="6"/>
        <v>0</v>
      </c>
      <c r="V32" t="str">
        <f>IF(U32&lt;&gt; "", IF(U32&lt;&gt;"",Result!E$1 &amp; S32 &amp; Result!F$1 &amp; Eng!U32 &amp; Result!G$1, ""), "")</f>
        <v xml:space="preserve">    &lt;string name=""&gt;0&lt;/string&gt;</v>
      </c>
    </row>
    <row r="33" spans="1:22">
      <c r="A33" s="11" t="s">
        <v>2906</v>
      </c>
      <c r="O33" t="e">
        <f>MATCH(N33,Sam_Eng!F:F,0)</f>
        <v>#N/A</v>
      </c>
      <c r="P33" t="str">
        <f>IF(N33&lt;&gt;"", VLOOKUP(O33,Sam_Chi!E:F,2,FALSE), "")</f>
        <v/>
      </c>
      <c r="Q33" t="e">
        <f t="shared" si="3"/>
        <v>#VALUE!</v>
      </c>
      <c r="R33" t="e">
        <f t="shared" si="4"/>
        <v>#VALUE!</v>
      </c>
      <c r="U33">
        <f t="shared" si="6"/>
        <v>0</v>
      </c>
      <c r="V33" t="str">
        <f>IF(U33&lt;&gt; "", IF(U33&lt;&gt;"",Result!E$1 &amp; S33 &amp; Result!F$1 &amp; Eng!U33 &amp; Result!G$1, ""), "")</f>
        <v xml:space="preserve">    &lt;string name=""&gt;0&lt;/string&gt;</v>
      </c>
    </row>
    <row r="34" spans="1:22">
      <c r="A34" s="1"/>
    </row>
    <row r="35" spans="1:22">
      <c r="A35" s="1"/>
    </row>
    <row r="36" spans="1:22">
      <c r="A36" s="1"/>
    </row>
    <row r="37" spans="1:22">
      <c r="A37" s="1"/>
    </row>
    <row r="38" spans="1:22">
      <c r="A38" s="1"/>
    </row>
    <row r="39" spans="1:22">
      <c r="A39" s="1"/>
    </row>
    <row r="40" spans="1:22">
      <c r="A40" s="1"/>
    </row>
    <row r="41" spans="1:22">
      <c r="A41" s="1"/>
    </row>
    <row r="42" spans="1:22">
      <c r="A42" s="1"/>
    </row>
    <row r="43" spans="1:22">
      <c r="A43" s="1"/>
    </row>
    <row r="44" spans="1:22">
      <c r="A44" s="1" t="s">
        <v>24</v>
      </c>
      <c r="J44">
        <f>FIND("&gt;",A44)</f>
        <v>27</v>
      </c>
      <c r="K44">
        <f>FIND("&lt;/", A44)</f>
        <v>36</v>
      </c>
      <c r="L44" t="str">
        <f t="shared" ref="L44:L106" si="9">IF(A44&lt;&gt;"", MID(A44,J44+1, K44-J44 - 1), "")</f>
        <v>Settings</v>
      </c>
      <c r="N44" t="str">
        <f>IF(L44&lt;&gt;"", VLOOKUP(L44,Sam_Eng!F:F,1,FALSE), "")</f>
        <v>Settings</v>
      </c>
      <c r="O44">
        <f>MATCH(N44,Sam_Eng!F:F,0)</f>
        <v>80</v>
      </c>
      <c r="P44" t="str">
        <f>IF(N44&lt;&gt;"", VLOOKUP(O44,Sam_Chi!E:F,2,FALSE), "")</f>
        <v>僅限一次</v>
      </c>
      <c r="Q44">
        <f t="shared" si="3"/>
        <v>17</v>
      </c>
      <c r="R44">
        <f t="shared" si="4"/>
        <v>26</v>
      </c>
      <c r="S44" t="str">
        <f t="shared" si="5"/>
        <v>setting</v>
      </c>
      <c r="T44" t="str">
        <f>IF(S44&lt;&gt; "", VLOOKUP(S44,Chinese!H:K,4,FALSE), "")</f>
        <v>設定</v>
      </c>
      <c r="U44" t="str">
        <f t="shared" si="6"/>
        <v>僅限一次</v>
      </c>
      <c r="V44" t="str">
        <f>IF(U44&lt;&gt; "", IF(U44&lt;&gt;"",Result!E$1 &amp; S44 &amp; Result!F$1 &amp; Eng!U44 &amp; Result!G$1, ""), "")</f>
        <v xml:space="preserve">    &lt;string name="setting"&gt;僅限一次&lt;/string&gt;</v>
      </c>
    </row>
    <row r="45" spans="1:22">
      <c r="A45" s="1" t="s">
        <v>25</v>
      </c>
      <c r="J45">
        <f t="shared" ref="J45:J107" si="10">FIND("&gt;",A45)</f>
        <v>30</v>
      </c>
      <c r="K45">
        <f t="shared" ref="K45:K107" si="11">FIND("&lt;/", A45)</f>
        <v>32</v>
      </c>
      <c r="L45" t="str">
        <f t="shared" si="9"/>
        <v>1</v>
      </c>
      <c r="O45" t="e">
        <f>MATCH(N45,Sam_Eng!F:F,0)</f>
        <v>#N/A</v>
      </c>
      <c r="P45" t="str">
        <f>IF(N45&lt;&gt;"", VLOOKUP(O45,Sam_Chi!E:F,2,FALSE), "")</f>
        <v/>
      </c>
      <c r="Q45">
        <f t="shared" si="3"/>
        <v>17</v>
      </c>
      <c r="R45">
        <f t="shared" si="4"/>
        <v>29</v>
      </c>
      <c r="S45" t="str">
        <f t="shared" si="5"/>
        <v>one_access</v>
      </c>
      <c r="T45" t="str">
        <f>IF(S45&lt;&gt; "", VLOOKUP(S45,Chinese!H:K,4,FALSE), "")</f>
        <v>1</v>
      </c>
      <c r="U45" t="str">
        <f t="shared" si="6"/>
        <v>1</v>
      </c>
      <c r="V45" t="str">
        <f>IF(U45&lt;&gt; "", IF(U45&lt;&gt;"",Result!E$1 &amp; S45 &amp; Result!F$1 &amp; Eng!U45 &amp; Result!G$1, ""), "")</f>
        <v xml:space="preserve">    &lt;string name="one_access"&gt;1&lt;/string&gt;</v>
      </c>
    </row>
    <row r="46" spans="1:22">
      <c r="A46" s="1" t="s">
        <v>26</v>
      </c>
      <c r="J46">
        <f t="shared" si="10"/>
        <v>30</v>
      </c>
      <c r="K46">
        <f t="shared" si="11"/>
        <v>41</v>
      </c>
      <c r="L46" t="str">
        <f t="shared" si="9"/>
        <v>Parameters</v>
      </c>
      <c r="N46" t="str">
        <f>IF(L46&lt;&gt;"", VLOOKUP(L46,Sam_Eng!F:F,1,FALSE), "")</f>
        <v>Parameters</v>
      </c>
      <c r="O46">
        <f>MATCH(N46,Sam_Eng!F:F,0)</f>
        <v>208</v>
      </c>
      <c r="P46" t="str">
        <f>IF(N46&lt;&gt;"", VLOOKUP(O46,Sam_Chi!E:F,2,FALSE), "")</f>
        <v>自動回鎖</v>
      </c>
      <c r="Q46">
        <f t="shared" si="3"/>
        <v>17</v>
      </c>
      <c r="R46">
        <f t="shared" si="4"/>
        <v>29</v>
      </c>
      <c r="S46" t="str">
        <f t="shared" si="5"/>
        <v>lock_param</v>
      </c>
      <c r="T46" t="str">
        <f>IF(S46&lt;&gt; "", VLOOKUP(S46,Chinese!H:K,4,FALSE), "")</f>
        <v>參數設定</v>
      </c>
      <c r="U46" t="str">
        <f t="shared" si="6"/>
        <v>自動回鎖</v>
      </c>
      <c r="V46" t="str">
        <f>IF(U46&lt;&gt; "", IF(U46&lt;&gt;"",Result!E$1 &amp; S46 &amp; Result!F$1 &amp; Eng!U46 &amp; Result!G$1, ""), "")</f>
        <v xml:space="preserve">    &lt;string name="lock_param"&gt;自動回鎖&lt;/string&gt;</v>
      </c>
    </row>
    <row r="47" spans="1:22">
      <c r="A47" s="1" t="s">
        <v>27</v>
      </c>
      <c r="J47">
        <f t="shared" si="10"/>
        <v>35</v>
      </c>
      <c r="K47">
        <f t="shared" si="11"/>
        <v>40</v>
      </c>
      <c r="L47" t="str">
        <f t="shared" si="9"/>
        <v>Mute</v>
      </c>
      <c r="N47" t="str">
        <f>IF(L47&lt;&gt;"", VLOOKUP(L47,Sam_Eng!F:F,1,FALSE), "")</f>
        <v>Mute</v>
      </c>
      <c r="O47">
        <f>MATCH(N47,Sam_Eng!F:F,0)</f>
        <v>66</v>
      </c>
      <c r="P47" t="str">
        <f>IF(N47&lt;&gt;"", VLOOKUP(O47,Sam_Chi!E:F,2,FALSE), "")</f>
        <v>配對時間</v>
      </c>
      <c r="Q47">
        <f t="shared" si="3"/>
        <v>17</v>
      </c>
      <c r="R47">
        <f t="shared" si="4"/>
        <v>34</v>
      </c>
      <c r="S47" t="str">
        <f t="shared" si="5"/>
        <v>lock_param_mute</v>
      </c>
      <c r="T47" t="str">
        <f>IF(S47&lt;&gt; "", VLOOKUP(S47,Chinese!H:K,4,FALSE), "")</f>
        <v>靜音</v>
      </c>
      <c r="U47" t="str">
        <f t="shared" si="6"/>
        <v>配對時間</v>
      </c>
      <c r="V47" t="str">
        <f>IF(U47&lt;&gt; "", IF(U47&lt;&gt;"",Result!E$1 &amp; S47 &amp; Result!F$1 &amp; Eng!U47 &amp; Result!G$1, ""), "")</f>
        <v xml:space="preserve">    &lt;string name="lock_param_mute"&gt;配對時間&lt;/string&gt;</v>
      </c>
    </row>
    <row r="48" spans="1:22">
      <c r="A48" s="1"/>
      <c r="N48" t="str">
        <f>IF(L48&lt;&gt;"", VLOOKUP(L48,Sam_Eng!F:F,1,FALSE), "")</f>
        <v/>
      </c>
      <c r="O48">
        <f>MATCH(N48,Sam_Eng!F:F,0)</f>
        <v>593</v>
      </c>
      <c r="P48" t="str">
        <f>IF(N48&lt;&gt;"", VLOOKUP(O48,Sam_Chi!E:F,2,FALSE), "")</f>
        <v/>
      </c>
      <c r="Q48" t="e">
        <f t="shared" si="3"/>
        <v>#VALUE!</v>
      </c>
      <c r="R48" t="e">
        <f t="shared" si="4"/>
        <v>#VALUE!</v>
      </c>
      <c r="S48" t="str">
        <f t="shared" si="5"/>
        <v/>
      </c>
      <c r="T48" t="str">
        <f>IF(S48&lt;&gt; "", VLOOKUP(S48,Chinese!H:K,4,FALSE), "")</f>
        <v/>
      </c>
      <c r="U48" t="str">
        <f t="shared" si="6"/>
        <v/>
      </c>
      <c r="V48" t="str">
        <f>IF(U48&lt;&gt; "", IF(U48&lt;&gt;"",Result!E$1 &amp; S48 &amp; Result!F$1 &amp; Eng!U48 &amp; Result!G$1, ""), "")</f>
        <v/>
      </c>
    </row>
    <row r="49" spans="1:22">
      <c r="A49" s="1"/>
      <c r="N49" t="str">
        <f>IF(L49&lt;&gt;"", VLOOKUP(L49,Sam_Eng!F:F,1,FALSE), "")</f>
        <v/>
      </c>
      <c r="O49">
        <f>MATCH(N49,Sam_Eng!F:F,0)</f>
        <v>593</v>
      </c>
      <c r="P49" t="str">
        <f>IF(N49&lt;&gt;"", VLOOKUP(O49,Sam_Chi!E:F,2,FALSE), "")</f>
        <v/>
      </c>
      <c r="Q49" t="e">
        <f t="shared" si="3"/>
        <v>#VALUE!</v>
      </c>
      <c r="R49" t="e">
        <f t="shared" si="4"/>
        <v>#VALUE!</v>
      </c>
      <c r="S49" t="str">
        <f t="shared" si="5"/>
        <v/>
      </c>
      <c r="T49" t="str">
        <f>IF(S49&lt;&gt; "", VLOOKUP(S49,Chinese!H:K,4,FALSE), "")</f>
        <v/>
      </c>
      <c r="U49" t="str">
        <f t="shared" si="6"/>
        <v/>
      </c>
      <c r="V49" t="str">
        <f>IF(U49&lt;&gt; "", IF(U49&lt;&gt;"",Result!E$1 &amp; S49 &amp; Result!F$1 &amp; Eng!U49 &amp; Result!G$1, ""), "")</f>
        <v/>
      </c>
    </row>
    <row r="50" spans="1:22">
      <c r="A50" s="1" t="s">
        <v>28</v>
      </c>
      <c r="J50">
        <f t="shared" si="10"/>
        <v>45</v>
      </c>
      <c r="K50">
        <f t="shared" si="11"/>
        <v>60</v>
      </c>
      <c r="L50" s="5" t="str">
        <f t="shared" si="9"/>
        <v>Access Granted</v>
      </c>
      <c r="M50" s="5"/>
      <c r="O50" t="e">
        <f>MATCH(N50,Sam_Eng!F:F,0)</f>
        <v>#N/A</v>
      </c>
      <c r="P50" t="str">
        <f>IF(N50&lt;&gt;"", VLOOKUP(O50,Sam_Chi!E:F,2,FALSE), "")</f>
        <v/>
      </c>
      <c r="Q50">
        <f t="shared" si="3"/>
        <v>17</v>
      </c>
      <c r="R50">
        <f t="shared" si="4"/>
        <v>44</v>
      </c>
      <c r="S50" t="str">
        <f t="shared" si="5"/>
        <v>Tran_access_granted_title</v>
      </c>
      <c r="T50" t="str">
        <f>IF(S50&lt;&gt; "", VLOOKUP(S50,Chinese!H:K,4,FALSE), "")</f>
        <v>開鎖成功</v>
      </c>
      <c r="U50" t="str">
        <f t="shared" si="6"/>
        <v>開鎖成功</v>
      </c>
      <c r="V50" t="str">
        <f>IF(U50&lt;&gt; "", IF(U50&lt;&gt;"",Result!E$1 &amp; S50 &amp; Result!F$1 &amp; Eng!U50 &amp; Result!G$1, ""), "")</f>
        <v xml:space="preserve">    &lt;string name="Tran_access_granted_title"&gt;開鎖成功&lt;/string&gt;</v>
      </c>
    </row>
    <row r="51" spans="1:22">
      <c r="A51" s="1" t="s">
        <v>29</v>
      </c>
      <c r="J51">
        <f t="shared" si="10"/>
        <v>49</v>
      </c>
      <c r="K51">
        <f t="shared" si="11"/>
        <v>58</v>
      </c>
      <c r="L51" s="5" t="str">
        <f t="shared" si="9"/>
        <v>Welcome!</v>
      </c>
      <c r="M51" s="5"/>
      <c r="O51" t="e">
        <f>MATCH(N51,Sam_Eng!F:F,0)</f>
        <v>#N/A</v>
      </c>
      <c r="P51" t="str">
        <f>IF(N51&lt;&gt;"", VLOOKUP(O51,Sam_Chi!E:F,2,FALSE), "")</f>
        <v/>
      </c>
      <c r="Q51">
        <f t="shared" si="3"/>
        <v>17</v>
      </c>
      <c r="R51">
        <f t="shared" si="4"/>
        <v>48</v>
      </c>
      <c r="S51" t="str">
        <f t="shared" si="5"/>
        <v>Tran_access_granted_content_1</v>
      </c>
      <c r="T51" t="str">
        <f>IF(S51&lt;&gt; "", VLOOKUP(S51,Chinese!H:K,4,FALSE), "")</f>
        <v>歡迎!</v>
      </c>
      <c r="U51" t="str">
        <f t="shared" si="6"/>
        <v>歡迎!</v>
      </c>
      <c r="V51" t="str">
        <f>IF(U51&lt;&gt; "", IF(U51&lt;&gt;"",Result!E$1 &amp; S51 &amp; Result!F$1 &amp; Eng!U51 &amp; Result!G$1, ""), "")</f>
        <v xml:space="preserve">    &lt;string name="Tran_access_granted_content_1"&gt;歡迎!&lt;/string&gt;</v>
      </c>
    </row>
    <row r="52" spans="1:22">
      <c r="A52" s="1" t="s">
        <v>30</v>
      </c>
      <c r="J52">
        <f t="shared" si="10"/>
        <v>44</v>
      </c>
      <c r="K52">
        <f t="shared" si="11"/>
        <v>58</v>
      </c>
      <c r="L52" t="str">
        <f t="shared" si="9"/>
        <v>Access Denied</v>
      </c>
      <c r="N52" t="str">
        <f>IF(L52&lt;&gt;"", VLOOKUP(L52,Sam_Eng!F:F,1,FALSE), "")</f>
        <v>Access Denied</v>
      </c>
      <c r="O52">
        <f>MATCH(N52,Sam_Eng!F:F,0)</f>
        <v>191</v>
      </c>
      <c r="P52" t="str">
        <f>IF(N52&lt;&gt;"", VLOOKUP(O52,Sam_Chi!E:F,2,FALSE), "")</f>
        <v>關閉</v>
      </c>
      <c r="Q52">
        <f t="shared" si="3"/>
        <v>17</v>
      </c>
      <c r="R52">
        <f t="shared" si="4"/>
        <v>43</v>
      </c>
      <c r="S52" t="str">
        <f t="shared" si="5"/>
        <v>Tran_access_denied_title</v>
      </c>
      <c r="T52" t="str">
        <f>IF(S52&lt;&gt; "", VLOOKUP(S52,Chinese!H:K,4,FALSE), "")</f>
        <v>無法開鎖</v>
      </c>
      <c r="U52" t="str">
        <f t="shared" si="6"/>
        <v>關閉</v>
      </c>
      <c r="V52" t="str">
        <f>IF(U52&lt;&gt; "", IF(U52&lt;&gt;"",Result!E$1 &amp; S52 &amp; Result!F$1 &amp; Eng!U52 &amp; Result!G$1, ""), "")</f>
        <v xml:space="preserve">    &lt;string name="Tran_access_denied_title"&gt;關閉&lt;/string&gt;</v>
      </c>
    </row>
    <row r="53" spans="1:22">
      <c r="A53" s="1" t="s">
        <v>1806</v>
      </c>
      <c r="J53">
        <f t="shared" si="10"/>
        <v>48</v>
      </c>
      <c r="K53">
        <f t="shared" si="11"/>
        <v>93</v>
      </c>
      <c r="L53" t="str">
        <f t="shared" si="9"/>
        <v>Your are no longer a valid user of this lock</v>
      </c>
      <c r="N53" t="str">
        <f>IF(L53&lt;&gt;"", VLOOKUP(L53,Sam_Eng!F:F,1,FALSE), "")</f>
        <v>Your are no longer a valid user of this lock</v>
      </c>
      <c r="O53">
        <f>MATCH(N53,Sam_Eng!F:F,0)</f>
        <v>710</v>
      </c>
      <c r="P53" t="e">
        <f>IF(N53&lt;&gt;"", VLOOKUP(O53,Sam_Chi!E:F,2,FALSE), "")</f>
        <v>#N/A</v>
      </c>
      <c r="Q53">
        <f t="shared" si="3"/>
        <v>17</v>
      </c>
      <c r="R53">
        <f t="shared" si="4"/>
        <v>47</v>
      </c>
      <c r="S53" t="str">
        <f t="shared" si="5"/>
        <v>Tran_access_denied_content_1</v>
      </c>
      <c r="T53" t="str">
        <f>IF(S53&lt;&gt; "", VLOOKUP(S53,Chinese!H:K,4,FALSE), "")</f>
        <v>沒有開鎖權限!</v>
      </c>
      <c r="U53" t="e">
        <f t="shared" si="6"/>
        <v>#N/A</v>
      </c>
      <c r="V53" t="e">
        <f>IF(U53&lt;&gt; "", IF(U53&lt;&gt;"",Result!E$1 &amp; S53 &amp; Result!F$1 &amp; Eng!U53 &amp; Result!G$1, ""), "")</f>
        <v>#N/A</v>
      </c>
    </row>
    <row r="54" spans="1:22">
      <c r="A54" s="1" t="s">
        <v>31</v>
      </c>
      <c r="J54">
        <f t="shared" si="10"/>
        <v>46</v>
      </c>
      <c r="K54">
        <f t="shared" si="11"/>
        <v>66</v>
      </c>
      <c r="L54" t="str">
        <f t="shared" si="9"/>
        <v>Communication Issue</v>
      </c>
      <c r="N54" t="str">
        <f>IF(L54&lt;&gt;"", VLOOKUP(L54,Sam_Eng!F:F,1,FALSE), "")</f>
        <v>Communication issue</v>
      </c>
      <c r="O54">
        <f>MATCH(N54,Sam_Eng!F:F,0)</f>
        <v>652</v>
      </c>
      <c r="P54" t="e">
        <f>IF(N54&lt;&gt;"", VLOOKUP(O54,Sam_Chi!E:F,2,FALSE), "")</f>
        <v>#VALUE!</v>
      </c>
      <c r="Q54">
        <f t="shared" si="3"/>
        <v>17</v>
      </c>
      <c r="R54">
        <f t="shared" si="4"/>
        <v>45</v>
      </c>
      <c r="S54" t="str">
        <f t="shared" si="5"/>
        <v>Tran_operation_issue_title</v>
      </c>
      <c r="T54" t="str">
        <f>IF(S54&lt;&gt; "", VLOOKUP(S54,Chinese!H:K,4,FALSE), "")</f>
        <v>通訊問題</v>
      </c>
      <c r="U54" t="e">
        <f t="shared" si="6"/>
        <v>#VALUE!</v>
      </c>
      <c r="V54" t="e">
        <f>IF(U54&lt;&gt; "", IF(U54&lt;&gt;"",Result!E$1 &amp; S54 &amp; Result!F$1 &amp; Eng!U54 &amp; Result!G$1, ""), "")</f>
        <v>#VALUE!</v>
      </c>
    </row>
    <row r="55" spans="1:22">
      <c r="A55" s="1" t="s">
        <v>1807</v>
      </c>
      <c r="J55">
        <f t="shared" si="10"/>
        <v>50</v>
      </c>
      <c r="K55">
        <f t="shared" si="11"/>
        <v>293</v>
      </c>
      <c r="L55" s="5" t="str">
        <f t="shared" si="9"/>
        <v>There is a communication issue between the Phone and the Lock. Please check if NFC sensing positions of the Phone and the Lock are aligned correctly, and if the phone removes away too early. After confirming the information, please try again.</v>
      </c>
      <c r="O55" t="e">
        <f>MATCH(N55,Sam_Eng!F:F,0)</f>
        <v>#N/A</v>
      </c>
      <c r="P55" t="str">
        <f>IF(N55&lt;&gt;"", VLOOKUP(O55,Sam_Chi!E:F,2,FALSE), "")</f>
        <v/>
      </c>
      <c r="Q55">
        <f t="shared" si="3"/>
        <v>17</v>
      </c>
      <c r="R55">
        <f t="shared" si="4"/>
        <v>49</v>
      </c>
      <c r="S55" t="str">
        <f t="shared" si="5"/>
        <v>Tran_operation_issue_content_1</v>
      </c>
      <c r="T55" t="str">
        <f>IF(S55&lt;&gt; "", VLOOKUP(S55,Chinese!H:K,4,FALSE), "")</f>
        <v>手機跟鎖之間有些通訊問題. 請確認手機與鎖的NFC天線位置, 及手機接觸鎖時是否太快離開. 確認後請再試一次.</v>
      </c>
      <c r="U55" t="str">
        <f t="shared" si="6"/>
        <v>手機跟鎖之間有些通訊問題. 請確認手機與鎖的NFC天線位置, 及手機接觸鎖時是否太快離開. 確認後請再試一次.</v>
      </c>
      <c r="V55" t="str">
        <f>IF(U55&lt;&gt; "", IF(U55&lt;&gt;"",Result!E$1 &amp; S55 &amp; Result!F$1 &amp; Eng!U55 &amp; Result!G$1, ""), "")</f>
        <v xml:space="preserve">    &lt;string name="Tran_operation_issue_content_1"&gt;手機跟鎖之間有些通訊問題. 請確認手機與鎖的NFC天線位置, 及手機接觸鎖時是否太快離開. 確認後請再試一次.&lt;/string&gt;</v>
      </c>
    </row>
    <row r="56" spans="1:22">
      <c r="A56" s="1" t="s">
        <v>1809</v>
      </c>
      <c r="J56">
        <f t="shared" si="10"/>
        <v>48</v>
      </c>
      <c r="K56">
        <f t="shared" si="11"/>
        <v>66</v>
      </c>
      <c r="L56" t="str">
        <f t="shared" si="9"/>
        <v>You are denounced</v>
      </c>
      <c r="N56" t="str">
        <f>IF(L56&lt;&gt;"", VLOOKUP(L56,Sam_Eng!F:F,1,FALSE), "")</f>
        <v>You are denounced</v>
      </c>
      <c r="O56">
        <f>MATCH(N56,Sam_Eng!F:F,0)</f>
        <v>579</v>
      </c>
      <c r="P56" t="str">
        <f>IF(N56&lt;&gt;"", VLOOKUP(O56,Sam_Chi!E:F,2,FALSE), "")</f>
        <v>請將app保持在前景以取得最佳效能</v>
      </c>
      <c r="Q56">
        <f t="shared" si="3"/>
        <v>17</v>
      </c>
      <c r="R56">
        <f t="shared" si="4"/>
        <v>47</v>
      </c>
      <c r="S56" t="str">
        <f t="shared" si="5"/>
        <v>Tran_notClient_anymore_title</v>
      </c>
      <c r="T56" t="str">
        <f>IF(S56&lt;&gt; "", VLOOKUP(S56,Chinese!H:K,4,FALSE), "")</f>
        <v>刪除通知</v>
      </c>
      <c r="U56" t="str">
        <f t="shared" si="6"/>
        <v>請將app保持在前景以取得最佳效能</v>
      </c>
      <c r="V56" t="str">
        <f>IF(U56&lt;&gt; "", IF(U56&lt;&gt;"",Result!E$1 &amp; S56 &amp; Result!F$1 &amp; Eng!U56 &amp; Result!G$1, ""), "")</f>
        <v xml:space="preserve">    &lt;string name="Tran_notClient_anymore_title"&gt;請將app保持在前景以取得最佳效能&lt;/string&gt;</v>
      </c>
    </row>
    <row r="57" spans="1:22">
      <c r="A57" s="1"/>
    </row>
    <row r="58" spans="1:22">
      <c r="A58" s="1"/>
    </row>
    <row r="59" spans="1:22">
      <c r="A59" s="1" t="s">
        <v>1816</v>
      </c>
      <c r="J59">
        <f t="shared" si="10"/>
        <v>43</v>
      </c>
      <c r="K59">
        <f t="shared" si="11"/>
        <v>51</v>
      </c>
      <c r="L59" t="str">
        <f t="shared" si="9"/>
        <v>Confirm</v>
      </c>
      <c r="N59" t="str">
        <f>IF(L59&lt;&gt;"", VLOOKUP(L59,Sam_Eng!F:F,1,FALSE), "")</f>
        <v>Confirm</v>
      </c>
      <c r="O59">
        <f>MATCH(N59,Sam_Eng!F:F,0)</f>
        <v>53</v>
      </c>
      <c r="P59" t="str">
        <f>IF(N59&lt;&gt;"", VLOOKUP(O59,Sam_Chi!E:F,2,FALSE), "")</f>
        <v>訊息</v>
      </c>
      <c r="Q59">
        <f t="shared" si="3"/>
        <v>17</v>
      </c>
      <c r="R59">
        <f t="shared" si="4"/>
        <v>42</v>
      </c>
      <c r="S59" t="str">
        <f t="shared" si="5"/>
        <v>Tran_UI_General_Confirm</v>
      </c>
      <c r="T59" t="str">
        <f>IF(S59&lt;&gt; "", VLOOKUP(S59,Chinese!H:K,4,FALSE), "")</f>
        <v>確定</v>
      </c>
      <c r="U59" t="str">
        <f t="shared" si="6"/>
        <v>訊息</v>
      </c>
      <c r="V59" t="str">
        <f>IF(U59&lt;&gt; "", IF(U59&lt;&gt;"",Result!E$1 &amp; S59 &amp; Result!F$1 &amp; Eng!U59 &amp; Result!G$1, ""), "")</f>
        <v xml:space="preserve">    &lt;string name="Tran_UI_General_Confirm"&gt;訊息&lt;/string&gt;</v>
      </c>
    </row>
    <row r="60" spans="1:22">
      <c r="A60" s="1" t="s">
        <v>32</v>
      </c>
      <c r="J60">
        <f t="shared" si="10"/>
        <v>46</v>
      </c>
      <c r="K60">
        <f t="shared" si="11"/>
        <v>57</v>
      </c>
      <c r="L60" t="str">
        <f t="shared" si="9"/>
        <v>Add Client</v>
      </c>
      <c r="N60" t="str">
        <f>IF(L60&lt;&gt;"", VLOOKUP(L60,Sam_Eng!F:F,1,FALSE), "")</f>
        <v>Add Client</v>
      </c>
      <c r="O60">
        <f>MATCH(N60,Sam_Eng!F:F,0)</f>
        <v>34</v>
      </c>
      <c r="P60" t="str">
        <f>IF(N60&lt;&gt;"", VLOOKUP(O60,Sam_Chi!E:F,2,FALSE), "")</f>
        <v>名稱</v>
      </c>
      <c r="Q60">
        <f t="shared" si="3"/>
        <v>17</v>
      </c>
      <c r="R60">
        <f t="shared" si="4"/>
        <v>45</v>
      </c>
      <c r="S60" t="str">
        <f t="shared" si="5"/>
        <v>Tran_UI_AddNewClient_title</v>
      </c>
      <c r="T60" t="str">
        <f>IF(S60&lt;&gt; "", VLOOKUP(S60,Chinese!H:K,4,FALSE), "")</f>
        <v>新增使用者</v>
      </c>
      <c r="U60" t="str">
        <f t="shared" si="6"/>
        <v>名稱</v>
      </c>
      <c r="V60" t="str">
        <f>IF(U60&lt;&gt; "", IF(U60&lt;&gt;"",Result!E$1 &amp; S60 &amp; Result!F$1 &amp; Eng!U60 &amp; Result!G$1, ""), "")</f>
        <v xml:space="preserve">    &lt;string name="Tran_UI_AddNewClient_title"&gt;名稱&lt;/string&gt;</v>
      </c>
    </row>
    <row r="61" spans="1:22">
      <c r="A61" s="1" t="s">
        <v>33</v>
      </c>
      <c r="J61">
        <f t="shared" si="10"/>
        <v>40</v>
      </c>
      <c r="K61">
        <f t="shared" si="11"/>
        <v>50</v>
      </c>
      <c r="L61" t="str">
        <f t="shared" si="9"/>
        <v>Unlocking</v>
      </c>
      <c r="N61" t="str">
        <f>IF(L61&lt;&gt;"", VLOOKUP(L61,Sam_Eng!F:F,1,FALSE), "")</f>
        <v>Unlocking</v>
      </c>
      <c r="O61">
        <f>MATCH(N61,Sam_Eng!F:F,0)</f>
        <v>71</v>
      </c>
      <c r="P61" t="str">
        <f>IF(N61&lt;&gt;"", VLOOKUP(O61,Sam_Chi!E:F,2,FALSE), "")</f>
        <v>較近</v>
      </c>
      <c r="Q61">
        <f t="shared" si="3"/>
        <v>17</v>
      </c>
      <c r="R61">
        <f t="shared" si="4"/>
        <v>39</v>
      </c>
      <c r="S61" t="str">
        <f t="shared" si="5"/>
        <v>Tran_log_Unlock_Door</v>
      </c>
      <c r="T61" t="str">
        <f>IF(S61&lt;&gt; "", VLOOKUP(S61,Chinese!H:K,4,FALSE), "")</f>
        <v>開鎖</v>
      </c>
      <c r="U61" t="str">
        <f t="shared" si="6"/>
        <v>較近</v>
      </c>
      <c r="V61" t="str">
        <f>IF(U61&lt;&gt; "", IF(U61&lt;&gt;"",Result!E$1 &amp; S61 &amp; Result!F$1 &amp; Eng!U61 &amp; Result!G$1, ""), "")</f>
        <v xml:space="preserve">    &lt;string name="Tran_log_Unlock_Door"&gt;較近&lt;/string&gt;</v>
      </c>
    </row>
    <row r="62" spans="1:22">
      <c r="A62" s="1" t="s">
        <v>34</v>
      </c>
      <c r="J62">
        <f t="shared" si="10"/>
        <v>45</v>
      </c>
      <c r="K62">
        <f t="shared" si="11"/>
        <v>51</v>
      </c>
      <c r="L62" t="str">
        <f t="shared" si="9"/>
        <v>Added</v>
      </c>
      <c r="N62" t="str">
        <f>IF(L62&lt;&gt;"", VLOOKUP(L62,Sam_Eng!F:F,1,FALSE), "")</f>
        <v>Added</v>
      </c>
      <c r="O62">
        <f>MATCH(N62,Sam_Eng!F:F,0)</f>
        <v>189</v>
      </c>
      <c r="P62" t="str">
        <f>IF(N62&lt;&gt;"", VLOOKUP(O62,Sam_Chi!E:F,2,FALSE), "")</f>
        <v>密碼加入失敗</v>
      </c>
      <c r="Q62">
        <f t="shared" si="3"/>
        <v>17</v>
      </c>
      <c r="R62">
        <f t="shared" si="4"/>
        <v>44</v>
      </c>
      <c r="S62" t="str">
        <f t="shared" si="5"/>
        <v>Tran_log_IPA_Client_Added</v>
      </c>
      <c r="T62" t="str">
        <f>IF(S62&lt;&gt; "", VLOOKUP(S62,Chinese!H:K,4,FALSE), "")</f>
        <v>已加入</v>
      </c>
      <c r="U62" t="str">
        <f t="shared" si="6"/>
        <v>密碼加入失敗</v>
      </c>
      <c r="V62" t="str">
        <f>IF(U62&lt;&gt; "", IF(U62&lt;&gt;"",Result!E$1 &amp; S62 &amp; Result!F$1 &amp; Eng!U62 &amp; Result!G$1, ""), "")</f>
        <v xml:space="preserve">    &lt;string name="Tran_log_IPA_Client_Added"&gt;密碼加入失敗&lt;/string&gt;</v>
      </c>
    </row>
    <row r="63" spans="1:22">
      <c r="A63" s="1" t="s">
        <v>35</v>
      </c>
      <c r="J63">
        <f t="shared" si="10"/>
        <v>45</v>
      </c>
      <c r="K63">
        <f t="shared" si="11"/>
        <v>55</v>
      </c>
      <c r="L63" t="str">
        <f t="shared" si="9"/>
        <v>Unlocking</v>
      </c>
      <c r="N63" t="str">
        <f>IF(L63&lt;&gt;"", VLOOKUP(L63,Sam_Eng!F:F,1,FALSE), "")</f>
        <v>Unlocking</v>
      </c>
      <c r="O63">
        <f>MATCH(N63,Sam_Eng!F:F,0)</f>
        <v>71</v>
      </c>
      <c r="P63" t="str">
        <f>IF(N63&lt;&gt;"", VLOOKUP(O63,Sam_Chi!E:F,2,FALSE), "")</f>
        <v>較近</v>
      </c>
      <c r="Q63">
        <f t="shared" si="3"/>
        <v>17</v>
      </c>
      <c r="R63">
        <f t="shared" si="4"/>
        <v>44</v>
      </c>
      <c r="S63" t="str">
        <f t="shared" si="5"/>
        <v>Tran_log_Card_Unlock_Door</v>
      </c>
      <c r="T63" t="str">
        <f>IF(S63&lt;&gt; "", VLOOKUP(S63,Chinese!H:K,4,FALSE), "")</f>
        <v>開鎖</v>
      </c>
      <c r="U63" t="str">
        <f t="shared" si="6"/>
        <v>較近</v>
      </c>
      <c r="V63" t="str">
        <f>IF(U63&lt;&gt; "", IF(U63&lt;&gt;"",Result!E$1 &amp; S63 &amp; Result!F$1 &amp; Eng!U63 &amp; Result!G$1, ""), "")</f>
        <v xml:space="preserve">    &lt;string name="Tran_log_Card_Unlock_Door"&gt;較近&lt;/string&gt;</v>
      </c>
    </row>
    <row r="64" spans="1:22">
      <c r="A64" s="1" t="s">
        <v>36</v>
      </c>
      <c r="J64">
        <f t="shared" si="10"/>
        <v>45</v>
      </c>
      <c r="K64">
        <f t="shared" si="11"/>
        <v>59</v>
      </c>
      <c r="L64" t="str">
        <f t="shared" si="9"/>
        <v>Access Denied</v>
      </c>
      <c r="N64" t="str">
        <f>IF(L64&lt;&gt;"", VLOOKUP(L64,Sam_Eng!F:F,1,FALSE), "")</f>
        <v>Access Denied</v>
      </c>
      <c r="O64">
        <f>MATCH(N64,Sam_Eng!F:F,0)</f>
        <v>191</v>
      </c>
      <c r="P64" t="str">
        <f>IF(N64&lt;&gt;"", VLOOKUP(O64,Sam_Chi!E:F,2,FALSE), "")</f>
        <v>關閉</v>
      </c>
      <c r="Q64">
        <f t="shared" si="3"/>
        <v>17</v>
      </c>
      <c r="R64">
        <f t="shared" si="4"/>
        <v>44</v>
      </c>
      <c r="S64" t="str">
        <f t="shared" si="5"/>
        <v>Tran_log_Client_Auth_Fail</v>
      </c>
      <c r="T64" t="str">
        <f>IF(S64&lt;&gt; "", VLOOKUP(S64,Chinese!H:K,4,FALSE), "")</f>
        <v>拒絕進出</v>
      </c>
      <c r="U64" t="str">
        <f t="shared" si="6"/>
        <v>關閉</v>
      </c>
      <c r="V64" t="str">
        <f>IF(U64&lt;&gt; "", IF(U64&lt;&gt;"",Result!E$1 &amp; S64 &amp; Result!F$1 &amp; Eng!U64 &amp; Result!G$1, ""), "")</f>
        <v xml:space="preserve">    &lt;string name="Tran_log_Client_Auth_Fail"&gt;關閉&lt;/string&gt;</v>
      </c>
    </row>
    <row r="65" spans="1:22">
      <c r="A65" s="1" t="s">
        <v>37</v>
      </c>
      <c r="J65">
        <f t="shared" si="10"/>
        <v>41</v>
      </c>
      <c r="K65">
        <f t="shared" si="11"/>
        <v>55</v>
      </c>
      <c r="L65" t="str">
        <f t="shared" si="9"/>
        <v>Access Denied</v>
      </c>
      <c r="N65" t="str">
        <f>IF(L65&lt;&gt;"", VLOOKUP(L65,Sam_Eng!F:F,1,FALSE), "")</f>
        <v>Access Denied</v>
      </c>
      <c r="O65">
        <f>MATCH(N65,Sam_Eng!F:F,0)</f>
        <v>191</v>
      </c>
      <c r="P65" t="str">
        <f>IF(N65&lt;&gt;"", VLOOKUP(O65,Sam_Chi!E:F,2,FALSE), "")</f>
        <v>關閉</v>
      </c>
      <c r="Q65">
        <f t="shared" si="3"/>
        <v>17</v>
      </c>
      <c r="R65">
        <f t="shared" si="4"/>
        <v>40</v>
      </c>
      <c r="S65" t="str">
        <f t="shared" si="5"/>
        <v>Tran_log_Unknown_Card</v>
      </c>
      <c r="T65" t="str">
        <f>IF(S65&lt;&gt; "", VLOOKUP(S65,Chinese!H:K,4,FALSE), "")</f>
        <v>**不明卡片**</v>
      </c>
      <c r="U65" t="str">
        <f t="shared" si="6"/>
        <v>關閉</v>
      </c>
      <c r="V65" t="str">
        <f>IF(U65&lt;&gt; "", IF(U65&lt;&gt;"",Result!E$1 &amp; S65 &amp; Result!F$1 &amp; Eng!U65 &amp; Result!G$1, ""), "")</f>
        <v xml:space="preserve">    &lt;string name="Tran_log_Unknown_Card"&gt;關閉&lt;/string&gt;</v>
      </c>
    </row>
    <row r="66" spans="1:22">
      <c r="A66" s="1" t="s">
        <v>38</v>
      </c>
      <c r="J66">
        <f t="shared" si="10"/>
        <v>51</v>
      </c>
      <c r="K66">
        <f t="shared" si="11"/>
        <v>66</v>
      </c>
      <c r="L66" s="5" t="str">
        <f t="shared" si="9"/>
        <v>Fail: Too Many</v>
      </c>
      <c r="O66" t="e">
        <f>MATCH(N66,Sam_Eng!F:F,0)</f>
        <v>#N/A</v>
      </c>
      <c r="P66" t="str">
        <f>IF(N66&lt;&gt;"", VLOOKUP(O66,Sam_Chi!E:F,2,FALSE), "")</f>
        <v/>
      </c>
      <c r="Q66">
        <f t="shared" ref="Q66:Q129" si="12">FIND("=""",A66)</f>
        <v>17</v>
      </c>
      <c r="R66">
        <f t="shared" ref="R66:R129" si="13">FIND("""&gt;",A66)</f>
        <v>50</v>
      </c>
      <c r="S66" t="str">
        <f t="shared" ref="S66:S129" si="14">IF(A66&lt;&gt;"", MID(A66, Q66 + 2, R66-Q66-2), "")</f>
        <v>Tran_log_IPA_fail_WrongAdd_user</v>
      </c>
      <c r="T66" t="str">
        <f>IF(S66&lt;&gt; "", VLOOKUP(S66,Chinese!H:K,4,FALSE), "")</f>
        <v>失敗: 太多使用者</v>
      </c>
      <c r="U66" t="str">
        <f t="shared" ref="U66:U129" si="15">IF(P66&lt;&gt;"", P66, T66)</f>
        <v>失敗: 太多使用者</v>
      </c>
      <c r="V66" t="str">
        <f>IF(U66&lt;&gt; "", IF(U66&lt;&gt;"",Result!E$1 &amp; S66 &amp; Result!F$1 &amp; Eng!U66 &amp; Result!G$1, ""), "")</f>
        <v xml:space="preserve">    &lt;string name="Tran_log_IPA_fail_WrongAdd_user"&gt;失敗: 太多使用者&lt;/string&gt;</v>
      </c>
    </row>
    <row r="67" spans="1:22">
      <c r="A67" s="1" t="s">
        <v>39</v>
      </c>
      <c r="J67">
        <f t="shared" si="10"/>
        <v>38</v>
      </c>
      <c r="K67">
        <f t="shared" si="11"/>
        <v>46</v>
      </c>
      <c r="L67" t="str">
        <f t="shared" si="9"/>
        <v>Pairing</v>
      </c>
      <c r="N67" t="str">
        <f>IF(L67&lt;&gt;"", VLOOKUP(L67,Sam_Eng!F:F,1,FALSE), "")</f>
        <v>Pairing</v>
      </c>
      <c r="O67">
        <f>MATCH(N67,Sam_Eng!F:F,0)</f>
        <v>31</v>
      </c>
      <c r="P67" t="str">
        <f>IF(N67&lt;&gt;"", VLOOKUP(O67,Sam_Chi!E:F,2,FALSE), "")</f>
        <v>失敗</v>
      </c>
      <c r="Q67">
        <f t="shared" si="12"/>
        <v>17</v>
      </c>
      <c r="R67">
        <f t="shared" si="13"/>
        <v>37</v>
      </c>
      <c r="S67" t="str">
        <f t="shared" si="14"/>
        <v>Tran_log_PairingOK</v>
      </c>
      <c r="T67" t="str">
        <f>IF(S67&lt;&gt; "", VLOOKUP(S67,Chinese!H:K,4,FALSE), "")</f>
        <v>配對</v>
      </c>
      <c r="U67" t="str">
        <f t="shared" si="15"/>
        <v>失敗</v>
      </c>
      <c r="V67" t="str">
        <f>IF(U67&lt;&gt; "", IF(U67&lt;&gt;"",Result!E$1 &amp; S67 &amp; Result!F$1 &amp; Eng!U67 &amp; Result!G$1, ""), "")</f>
        <v xml:space="preserve">    &lt;string name="Tran_log_PairingOK"&gt;失敗&lt;/string&gt;</v>
      </c>
    </row>
    <row r="68" spans="1:22">
      <c r="A68" s="1" t="s">
        <v>40</v>
      </c>
      <c r="J68">
        <f t="shared" si="10"/>
        <v>36</v>
      </c>
      <c r="K68">
        <f t="shared" si="11"/>
        <v>46</v>
      </c>
      <c r="L68" t="str">
        <f t="shared" si="9"/>
        <v>Inherited</v>
      </c>
      <c r="N68" t="str">
        <f>IF(L68&lt;&gt;"", VLOOKUP(L68,Sam_Eng!F:F,1,FALSE), "")</f>
        <v>Inherited</v>
      </c>
      <c r="O68">
        <f>MATCH(N68,Sam_Eng!F:F,0)</f>
        <v>265</v>
      </c>
      <c r="P68" t="str">
        <f>IF(N68&lt;&gt;"", VLOOKUP(O68,Sam_Chi!E:F,2,FALSE), "")</f>
        <v>GuestCode開門</v>
      </c>
      <c r="Q68">
        <f t="shared" si="12"/>
        <v>17</v>
      </c>
      <c r="R68">
        <f t="shared" si="13"/>
        <v>35</v>
      </c>
      <c r="S68" t="str">
        <f t="shared" si="14"/>
        <v>Tran_log_Inherit</v>
      </c>
      <c r="T68" t="str">
        <f>IF(S68&lt;&gt; "", VLOOKUP(S68,Chinese!H:K,4,FALSE), "")</f>
        <v>繼承</v>
      </c>
      <c r="U68" t="str">
        <f t="shared" si="15"/>
        <v>GuestCode開門</v>
      </c>
      <c r="V68" t="str">
        <f>IF(U68&lt;&gt; "", IF(U68&lt;&gt;"",Result!E$1 &amp; S68 &amp; Result!F$1 &amp; Eng!U68 &amp; Result!G$1, ""), "")</f>
        <v xml:space="preserve">    &lt;string name="Tran_log_Inherit"&gt;GuestCode開門&lt;/string&gt;</v>
      </c>
    </row>
    <row r="69" spans="1:22">
      <c r="A69" s="1"/>
    </row>
    <row r="70" spans="1:22">
      <c r="A70" s="1" t="s">
        <v>41</v>
      </c>
      <c r="J70">
        <f t="shared" si="10"/>
        <v>41</v>
      </c>
      <c r="K70">
        <f t="shared" si="11"/>
        <v>47</v>
      </c>
      <c r="L70" t="str">
        <f t="shared" si="9"/>
        <v>Added</v>
      </c>
      <c r="N70" t="str">
        <f>IF(L70&lt;&gt;"", VLOOKUP(L70,Sam_Eng!F:F,1,FALSE), "")</f>
        <v>Added</v>
      </c>
      <c r="O70">
        <f>MATCH(N70,Sam_Eng!F:F,0)</f>
        <v>189</v>
      </c>
      <c r="P70" t="str">
        <f>IF(N70&lt;&gt;"", VLOOKUP(O70,Sam_Chi!E:F,2,FALSE), "")</f>
        <v>密碼加入失敗</v>
      </c>
      <c r="Q70">
        <f t="shared" si="12"/>
        <v>17</v>
      </c>
      <c r="R70">
        <f t="shared" si="13"/>
        <v>40</v>
      </c>
      <c r="S70" t="str">
        <f t="shared" si="14"/>
        <v>Tran_log_PassPord_IPA</v>
      </c>
      <c r="T70" t="str">
        <f>IF(S70&lt;&gt; "", VLOOKUP(S70,Chinese!H:K,4,FALSE), "")</f>
        <v>已加入</v>
      </c>
      <c r="U70" t="str">
        <f t="shared" si="15"/>
        <v>密碼加入失敗</v>
      </c>
      <c r="V70" t="str">
        <f>IF(U70&lt;&gt; "", IF(U70&lt;&gt;"",Result!E$1 &amp; S70 &amp; Result!F$1 &amp; Eng!U70 &amp; Result!G$1, ""), "")</f>
        <v xml:space="preserve">    &lt;string name="Tran_log_PassPord_IPA"&gt;密碼加入失敗&lt;/string&gt;</v>
      </c>
    </row>
    <row r="71" spans="1:22">
      <c r="A71" s="1"/>
    </row>
    <row r="72" spans="1:22">
      <c r="A72" s="1" t="s">
        <v>42</v>
      </c>
      <c r="J72">
        <f t="shared" si="10"/>
        <v>46</v>
      </c>
      <c r="K72">
        <f t="shared" si="11"/>
        <v>62</v>
      </c>
      <c r="L72" t="str">
        <f t="shared" si="9"/>
        <v>Code-Added Fail</v>
      </c>
      <c r="N72" t="str">
        <f>IF(L72&lt;&gt;"", VLOOKUP(L72,Sam_Eng!F:F,1,FALSE), "")</f>
        <v>Code-Added Fail</v>
      </c>
      <c r="O72">
        <f>MATCH(N72,Sam_Eng!F:F,0)</f>
        <v>193</v>
      </c>
      <c r="P72" t="str">
        <f>IF(N72&lt;&gt;"", VLOOKUP(O72,Sam_Chi!E:F,2,FALSE), "")</f>
        <v>警告</v>
      </c>
      <c r="Q72">
        <f t="shared" si="12"/>
        <v>17</v>
      </c>
      <c r="R72">
        <f t="shared" si="13"/>
        <v>45</v>
      </c>
      <c r="S72" t="str">
        <f t="shared" si="14"/>
        <v>Tran_log_PassPord_IPA_Fail</v>
      </c>
      <c r="T72" t="str">
        <f>IF(S72&lt;&gt; "", VLOOKUP(S72,Chinese!H:K,4,FALSE), "")</f>
        <v>密碼加入失敗</v>
      </c>
      <c r="U72" t="str">
        <f t="shared" si="15"/>
        <v>警告</v>
      </c>
      <c r="V72" t="str">
        <f>IF(U72&lt;&gt; "", IF(U72&lt;&gt;"",Result!E$1 &amp; S72 &amp; Result!F$1 &amp; Eng!U72 &amp; Result!G$1, ""), "")</f>
        <v xml:space="preserve">    &lt;string name="Tran_log_PassPord_IPA_Fail"&gt;警告&lt;/string&gt;</v>
      </c>
    </row>
    <row r="73" spans="1:22">
      <c r="A73" s="1"/>
    </row>
    <row r="74" spans="1:22">
      <c r="A74" s="1"/>
    </row>
    <row r="75" spans="1:22">
      <c r="A75" s="1"/>
    </row>
    <row r="76" spans="1:22">
      <c r="A76" s="1"/>
    </row>
    <row r="77" spans="1:22">
      <c r="A77" s="1"/>
    </row>
    <row r="78" spans="1:22">
      <c r="A78" s="1"/>
    </row>
    <row r="79" spans="1:22">
      <c r="A79" s="1" t="s">
        <v>43</v>
      </c>
      <c r="J79">
        <f t="shared" si="10"/>
        <v>34</v>
      </c>
      <c r="K79">
        <f t="shared" si="11"/>
        <v>45</v>
      </c>
      <c r="L79" t="str">
        <f t="shared" si="9"/>
        <v>Parameters</v>
      </c>
      <c r="N79" t="str">
        <f>IF(L79&lt;&gt;"", VLOOKUP(L79,Sam_Eng!F:F,1,FALSE), "")</f>
        <v>Parameters</v>
      </c>
      <c r="O79">
        <f>MATCH(N79,Sam_Eng!F:F,0)</f>
        <v>208</v>
      </c>
      <c r="P79" t="str">
        <f>IF(N79&lt;&gt;"", VLOOKUP(O79,Sam_Chi!E:F,2,FALSE), "")</f>
        <v>自動回鎖</v>
      </c>
      <c r="Q79">
        <f t="shared" si="12"/>
        <v>17</v>
      </c>
      <c r="R79">
        <f t="shared" si="13"/>
        <v>33</v>
      </c>
      <c r="S79" t="str">
        <f t="shared" si="14"/>
        <v>title_ParamSet</v>
      </c>
      <c r="T79" t="str">
        <f>IF(S79&lt;&gt; "", VLOOKUP(S79,Chinese!H:K,4,FALSE), "")</f>
        <v>參數設定</v>
      </c>
      <c r="U79" t="str">
        <f t="shared" si="15"/>
        <v>自動回鎖</v>
      </c>
      <c r="V79" t="str">
        <f>IF(U79&lt;&gt; "", IF(U79&lt;&gt;"",Result!E$1 &amp; S79 &amp; Result!F$1 &amp; Eng!U79 &amp; Result!G$1, ""), "")</f>
        <v xml:space="preserve">    &lt;string name="title_ParamSet"&gt;自動回鎖&lt;/string&gt;</v>
      </c>
    </row>
    <row r="80" spans="1:22">
      <c r="A80" s="1" t="s">
        <v>44</v>
      </c>
      <c r="J80">
        <f t="shared" si="10"/>
        <v>30</v>
      </c>
      <c r="K80">
        <f t="shared" si="11"/>
        <v>41</v>
      </c>
      <c r="L80" t="str">
        <f t="shared" si="9"/>
        <v>Parameters</v>
      </c>
      <c r="N80" t="str">
        <f>IF(L80&lt;&gt;"", VLOOKUP(L80,Sam_Eng!F:F,1,FALSE), "")</f>
        <v>Parameters</v>
      </c>
      <c r="O80">
        <f>MATCH(N80,Sam_Eng!F:F,0)</f>
        <v>208</v>
      </c>
      <c r="P80" t="str">
        <f>IF(N80&lt;&gt;"", VLOOKUP(O80,Sam_Chi!E:F,2,FALSE), "")</f>
        <v>自動回鎖</v>
      </c>
      <c r="Q80">
        <f t="shared" si="12"/>
        <v>17</v>
      </c>
      <c r="R80">
        <f t="shared" si="13"/>
        <v>29</v>
      </c>
      <c r="S80" t="str">
        <f t="shared" si="14"/>
        <v>Param_Lock</v>
      </c>
      <c r="T80" t="str">
        <f>IF(S80&lt;&gt; "", VLOOKUP(S80,Chinese!H:K,4,FALSE), "")</f>
        <v>參數設定</v>
      </c>
      <c r="U80" t="str">
        <f t="shared" si="15"/>
        <v>自動回鎖</v>
      </c>
      <c r="V80" t="str">
        <f>IF(U80&lt;&gt; "", IF(U80&lt;&gt;"",Result!E$1 &amp; S80 &amp; Result!F$1 &amp; Eng!U80 &amp; Result!G$1, ""), "")</f>
        <v xml:space="preserve">    &lt;string name="Param_Lock"&gt;自動回鎖&lt;/string&gt;</v>
      </c>
    </row>
    <row r="81" spans="1:22">
      <c r="A81" s="1" t="s">
        <v>45</v>
      </c>
      <c r="J81">
        <f t="shared" si="10"/>
        <v>33</v>
      </c>
      <c r="K81">
        <f t="shared" si="11"/>
        <v>45</v>
      </c>
      <c r="L81" t="str">
        <f t="shared" si="9"/>
        <v>App Version</v>
      </c>
      <c r="N81" t="str">
        <f>IF(L81&lt;&gt;"", VLOOKUP(L81,Sam_Eng!F:F,1,FALSE), "")</f>
        <v>App Version</v>
      </c>
      <c r="O81">
        <f>MATCH(N81,Sam_Eng!F:F,0)</f>
        <v>78</v>
      </c>
      <c r="P81" t="str">
        <f>IF(N81&lt;&gt;"", VLOOKUP(O81,Sam_Chi!E:F,2,FALSE), "")</f>
        <v>型號</v>
      </c>
      <c r="Q81">
        <f t="shared" si="12"/>
        <v>17</v>
      </c>
      <c r="R81">
        <f t="shared" si="13"/>
        <v>32</v>
      </c>
      <c r="S81" t="str">
        <f t="shared" si="14"/>
        <v>Param_Version</v>
      </c>
      <c r="T81" t="str">
        <f>IF(S81&lt;&gt; "", VLOOKUP(S81,Chinese!H:K,4,FALSE), "")</f>
        <v>App版本</v>
      </c>
      <c r="U81" t="str">
        <f t="shared" si="15"/>
        <v>型號</v>
      </c>
      <c r="V81" t="str">
        <f>IF(U81&lt;&gt; "", IF(U81&lt;&gt;"",Result!E$1 &amp; S81 &amp; Result!F$1 &amp; Eng!U81 &amp; Result!G$1, ""), "")</f>
        <v xml:space="preserve">    &lt;string name="Param_Version"&gt;型號&lt;/string&gt;</v>
      </c>
    </row>
    <row r="82" spans="1:22">
      <c r="A82" s="1" t="s">
        <v>46</v>
      </c>
      <c r="J82">
        <f t="shared" si="10"/>
        <v>29</v>
      </c>
      <c r="K82">
        <f t="shared" si="11"/>
        <v>39</v>
      </c>
      <c r="L82" t="str">
        <f t="shared" si="9"/>
        <v>Lock Name</v>
      </c>
      <c r="N82" t="str">
        <f>IF(L82&lt;&gt;"", VLOOKUP(L82,Sam_Eng!F:F,1,FALSE), "")</f>
        <v>Lock Name</v>
      </c>
      <c r="O82">
        <f>MATCH(N82,Sam_Eng!F:F,0)</f>
        <v>64</v>
      </c>
      <c r="P82" t="str">
        <f>IF(N82&lt;&gt;"", VLOOKUP(O82,Sam_Chi!E:F,2,FALSE), "")</f>
        <v>韌體版本</v>
      </c>
      <c r="Q82">
        <f t="shared" si="12"/>
        <v>17</v>
      </c>
      <c r="R82">
        <f t="shared" si="13"/>
        <v>28</v>
      </c>
      <c r="S82" t="str">
        <f t="shared" si="14"/>
        <v>UI_LockNM</v>
      </c>
      <c r="T82" t="str">
        <f>IF(S82&lt;&gt; "", VLOOKUP(S82,Chinese!H:K,4,FALSE), "")</f>
        <v xml:space="preserve">鎖的名稱 </v>
      </c>
      <c r="U82" t="str">
        <f t="shared" si="15"/>
        <v>韌體版本</v>
      </c>
      <c r="V82" t="str">
        <f>IF(U82&lt;&gt; "", IF(U82&lt;&gt;"",Result!E$1 &amp; S82 &amp; Result!F$1 &amp; Eng!U82 &amp; Result!G$1, ""), "")</f>
        <v xml:space="preserve">    &lt;string name="UI_LockNM"&gt;韌體版本&lt;/string&gt;</v>
      </c>
    </row>
    <row r="83" spans="1:22">
      <c r="A83" s="1"/>
    </row>
    <row r="84" spans="1:22">
      <c r="A84" s="1"/>
    </row>
    <row r="85" spans="1:22">
      <c r="A85" s="1"/>
    </row>
    <row r="86" spans="1:22">
      <c r="A86" s="1"/>
    </row>
    <row r="87" spans="1:22">
      <c r="A87" s="1" t="s">
        <v>47</v>
      </c>
      <c r="J87">
        <f t="shared" si="10"/>
        <v>37</v>
      </c>
      <c r="K87">
        <f t="shared" si="11"/>
        <v>45</v>
      </c>
      <c r="L87" t="str">
        <f t="shared" si="9"/>
        <v>Deleted</v>
      </c>
      <c r="N87" t="str">
        <f>IF(L87&lt;&gt;"", VLOOKUP(L87,Sam_Eng!F:F,1,FALSE), "")</f>
        <v>Deleted</v>
      </c>
      <c r="O87">
        <f>MATCH(N87,Sam_Eng!F:F,0)</f>
        <v>190</v>
      </c>
      <c r="P87" t="str">
        <f>IF(N87&lt;&gt;"", VLOOKUP(O87,Sam_Chi!E:F,2,FALSE), "")</f>
        <v>加入</v>
      </c>
      <c r="Q87">
        <f t="shared" si="12"/>
        <v>17</v>
      </c>
      <c r="R87">
        <f t="shared" si="13"/>
        <v>36</v>
      </c>
      <c r="S87" t="str">
        <f t="shared" si="14"/>
        <v>Tran_log_DeleteNM</v>
      </c>
      <c r="T87" t="str">
        <f>IF(S87&lt;&gt; "", VLOOKUP(S87,Chinese!H:K,4,FALSE), "")</f>
        <v>已刪除</v>
      </c>
      <c r="U87" t="str">
        <f t="shared" si="15"/>
        <v>加入</v>
      </c>
      <c r="V87" t="str">
        <f>IF(U87&lt;&gt; "", IF(U87&lt;&gt;"",Result!E$1 &amp; S87 &amp; Result!F$1 &amp; Eng!U87 &amp; Result!G$1, ""), "")</f>
        <v xml:space="preserve">    &lt;string name="Tran_log_DeleteNM"&gt;加入&lt;/string&gt;</v>
      </c>
    </row>
    <row r="88" spans="1:22">
      <c r="A88" s="1" t="s">
        <v>1810</v>
      </c>
      <c r="J88">
        <f t="shared" si="10"/>
        <v>39</v>
      </c>
      <c r="K88">
        <f t="shared" si="11"/>
        <v>52</v>
      </c>
      <c r="L88" t="str">
        <f t="shared" si="9"/>
        <v>Pairing Fail</v>
      </c>
      <c r="N88" t="str">
        <f>IF(L88&lt;&gt;"", VLOOKUP(L88,Sam_Eng!F:F,1,FALSE), "")</f>
        <v>Pairing Fail</v>
      </c>
      <c r="O88">
        <f>MATCH(N88,Sam_Eng!F:F,0)</f>
        <v>315</v>
      </c>
      <c r="P88" t="str">
        <f>IF(N88&lt;&gt;"", VLOOKUP(O88,Sam_Chi!E:F,2,FALSE), "")</f>
        <v>刪除副管理密碼</v>
      </c>
      <c r="Q88">
        <f t="shared" si="12"/>
        <v>17</v>
      </c>
      <c r="R88">
        <f t="shared" si="13"/>
        <v>38</v>
      </c>
      <c r="S88" t="str">
        <f t="shared" si="14"/>
        <v>Tran_WrongDIN_title</v>
      </c>
      <c r="T88" t="str">
        <f>IF(S88&lt;&gt; "", VLOOKUP(S88,Chinese!H:K,4,FALSE), "")</f>
        <v>配對失敗 !</v>
      </c>
      <c r="U88" t="str">
        <f t="shared" si="15"/>
        <v>刪除副管理密碼</v>
      </c>
      <c r="V88" t="str">
        <f>IF(U88&lt;&gt; "", IF(U88&lt;&gt;"",Result!E$1 &amp; S88 &amp; Result!F$1 &amp; Eng!U88 &amp; Result!G$1, ""), "")</f>
        <v xml:space="preserve">    &lt;string name="Tran_WrongDIN_title"&gt;刪除副管理密碼&lt;/string&gt;</v>
      </c>
    </row>
    <row r="89" spans="1:22">
      <c r="A89" s="1" t="s">
        <v>1811</v>
      </c>
      <c r="J89">
        <f t="shared" si="10"/>
        <v>39</v>
      </c>
      <c r="K89">
        <f t="shared" si="11"/>
        <v>62</v>
      </c>
      <c r="L89" t="str">
        <f t="shared" si="9"/>
        <v>The DIN is not correct</v>
      </c>
      <c r="N89" t="str">
        <f>IF(L89&lt;&gt;"", VLOOKUP(L89,Sam_Eng!F:F,1,FALSE), "")</f>
        <v>The DIN is not correct</v>
      </c>
      <c r="O89">
        <f>MATCH(N89,Sam_Eng!F:F,0)</f>
        <v>646</v>
      </c>
      <c r="P89" t="str">
        <f>IF(N89&lt;&gt;"", VLOOKUP(O89,Sam_Chi!E:F,2,FALSE), "")</f>
        <v>使用者的密碼與其他人的相同</v>
      </c>
      <c r="Q89">
        <f t="shared" si="12"/>
        <v>17</v>
      </c>
      <c r="R89">
        <f t="shared" si="13"/>
        <v>38</v>
      </c>
      <c r="S89" t="str">
        <f t="shared" si="14"/>
        <v>Tran_WrongDIN_cont1</v>
      </c>
      <c r="T89" t="str">
        <f>IF(S89&lt;&gt; "", VLOOKUP(S89,Chinese!H:K,4,FALSE), "")</f>
        <v>鎖的配對碼 (DIN)輸入錯誤, 配對失敗!</v>
      </c>
      <c r="U89" t="str">
        <f t="shared" si="15"/>
        <v>使用者的密碼與其他人的相同</v>
      </c>
      <c r="V89" t="str">
        <f>IF(U89&lt;&gt; "", IF(U89&lt;&gt;"",Result!E$1 &amp; S89 &amp; Result!F$1 &amp; Eng!U89 &amp; Result!G$1, ""), "")</f>
        <v xml:space="preserve">    &lt;string name="Tran_WrongDIN_cont1"&gt;使用者的密碼與其他人的相同&lt;/string&gt;</v>
      </c>
    </row>
    <row r="90" spans="1:22">
      <c r="A90" s="1" t="s">
        <v>48</v>
      </c>
      <c r="J90">
        <f t="shared" si="10"/>
        <v>44</v>
      </c>
      <c r="K90">
        <f t="shared" si="11"/>
        <v>56</v>
      </c>
      <c r="L90" t="str">
        <f t="shared" si="9"/>
        <v>Low Battery</v>
      </c>
      <c r="N90" t="str">
        <f>IF(L90&lt;&gt;"", VLOOKUP(L90,Sam_Eng!F:F,1,FALSE), "")</f>
        <v>Low Battery</v>
      </c>
      <c r="O90">
        <f>MATCH(N90,Sam_Eng!F:F,0)</f>
        <v>356</v>
      </c>
      <c r="P90" t="str">
        <f>IF(N90&lt;&gt;"", VLOOKUP(O90,Sam_Chi!E:F,2,FALSE), "")</f>
        <v>請修改定位服務授權</v>
      </c>
      <c r="Q90">
        <f t="shared" si="12"/>
        <v>17</v>
      </c>
      <c r="R90">
        <f t="shared" si="13"/>
        <v>43</v>
      </c>
      <c r="S90" t="str">
        <f t="shared" si="14"/>
        <v>Tran_MesBox_cont_Battery</v>
      </c>
      <c r="T90" t="str">
        <f>IF(S90&lt;&gt; "", VLOOKUP(S90,Chinese!H:K,4,FALSE), "")</f>
        <v xml:space="preserve">鎖的電量用罄 </v>
      </c>
      <c r="U90" t="str">
        <f t="shared" si="15"/>
        <v>請修改定位服務授權</v>
      </c>
      <c r="V90" t="str">
        <f>IF(U90&lt;&gt; "", IF(U90&lt;&gt;"",Result!E$1 &amp; S90 &amp; Result!F$1 &amp; Eng!U90 &amp; Result!G$1, ""), "")</f>
        <v xml:space="preserve">    &lt;string name="Tran_MesBox_cont_Battery"&gt;請修改定位服務授權&lt;/string&gt;</v>
      </c>
    </row>
    <row r="91" spans="1:22">
      <c r="A91" s="1" t="s">
        <v>1812</v>
      </c>
      <c r="J91">
        <f t="shared" si="10"/>
        <v>31</v>
      </c>
      <c r="K91">
        <f t="shared" si="11"/>
        <v>41</v>
      </c>
      <c r="L91" t="str">
        <f t="shared" si="9"/>
        <v>Join Time</v>
      </c>
      <c r="N91" t="str">
        <f>IF(L91&lt;&gt;"", VLOOKUP(L91,Sam_Eng!F:F,1,FALSE), "")</f>
        <v>Join Time</v>
      </c>
      <c r="O91">
        <f>MATCH(N91,Sam_Eng!F:F,0)</f>
        <v>99</v>
      </c>
      <c r="P91" t="str">
        <f>IF(N91&lt;&gt;"", VLOOKUP(O91,Sam_Chi!E:F,2,FALSE), "")</f>
        <v>沒有適合的鎖</v>
      </c>
      <c r="Q91">
        <f t="shared" si="12"/>
        <v>17</v>
      </c>
      <c r="R91">
        <f t="shared" si="13"/>
        <v>30</v>
      </c>
      <c r="S91" t="str">
        <f t="shared" si="14"/>
        <v>UI_JoinTime</v>
      </c>
      <c r="T91" t="str">
        <f>IF(S91&lt;&gt; "", VLOOKUP(S91,Chinese!H:K,4,FALSE), "")</f>
        <v>加入時間</v>
      </c>
      <c r="U91" t="str">
        <f t="shared" si="15"/>
        <v>沒有適合的鎖</v>
      </c>
      <c r="V91" t="str">
        <f>IF(U91&lt;&gt; "", IF(U91&lt;&gt;"",Result!E$1 &amp; S91 &amp; Result!F$1 &amp; Eng!U91 &amp; Result!G$1, ""), "")</f>
        <v xml:space="preserve">    &lt;string name="UI_JoinTime"&gt;沒有適合的鎖&lt;/string&gt;</v>
      </c>
    </row>
    <row r="92" spans="1:22">
      <c r="A92" s="1"/>
    </row>
    <row r="93" spans="1:22">
      <c r="A93" s="2"/>
    </row>
    <row r="94" spans="1:22">
      <c r="A94" s="1"/>
    </row>
    <row r="95" spans="1:22">
      <c r="A95" s="1"/>
    </row>
    <row r="96" spans="1:22">
      <c r="A96" s="2"/>
    </row>
    <row r="97" spans="1:22">
      <c r="A97" s="2"/>
    </row>
    <row r="98" spans="1:22">
      <c r="A98" s="1"/>
      <c r="L98" s="7"/>
    </row>
    <row r="99" spans="1:22">
      <c r="A99" s="1" t="s">
        <v>2925</v>
      </c>
      <c r="J99">
        <f t="shared" si="10"/>
        <v>35</v>
      </c>
      <c r="K99">
        <f t="shared" si="11"/>
        <v>108</v>
      </c>
      <c r="L99" s="7" t="str">
        <f t="shared" si="9"/>
        <v>This lock is not synchronized for a long time, please synchronize first.</v>
      </c>
      <c r="N99" t="str">
        <f>IF(L99&lt;&gt;"", VLOOKUP(L99,Sam_Eng!F:F,1,FALSE), "")</f>
        <v>This lock is not synchronized for a long time, please synchronize first.</v>
      </c>
      <c r="O99">
        <f>MATCH(N99,Sam_Eng!F:F,0)</f>
        <v>478</v>
      </c>
      <c r="P99" t="str">
        <f>IF(N99&lt;&gt;"", VLOOKUP(O99,Sam_Chi!E:F,2,FALSE), "")</f>
        <v>配對中，請稍候...</v>
      </c>
      <c r="Q99">
        <f t="shared" si="12"/>
        <v>17</v>
      </c>
      <c r="R99">
        <f t="shared" si="13"/>
        <v>34</v>
      </c>
      <c r="S99" t="str">
        <f t="shared" si="14"/>
        <v>UI_NO_TID_cont1</v>
      </c>
      <c r="T99" t="str">
        <f>IF(S99&lt;&gt; "", VLOOKUP(S99,Chinese!H:K,4,FALSE), "")</f>
        <v>請與鎖適當同步資料. 可能是您剛成為管理者或太久沒有與鎖同步. 請與鎖同步, 在那之後, 再試一次.</v>
      </c>
      <c r="U99" t="str">
        <f t="shared" si="15"/>
        <v>配對中，請稍候...</v>
      </c>
      <c r="V99" t="str">
        <f>IF(U99&lt;&gt; "", IF(U99&lt;&gt;"",Result!E$1 &amp; S99 &amp; Result!F$1 &amp; Eng!U99 &amp; Result!G$1, ""), "")</f>
        <v xml:space="preserve">    &lt;string name="UI_NO_TID_cont1"&gt;配對中，請稍候...&lt;/string&gt;</v>
      </c>
    </row>
    <row r="100" spans="1:22">
      <c r="A100" s="2"/>
    </row>
    <row r="101" spans="1:22">
      <c r="A101" s="1" t="s">
        <v>49</v>
      </c>
      <c r="J101">
        <f t="shared" si="10"/>
        <v>34</v>
      </c>
      <c r="K101">
        <f t="shared" si="11"/>
        <v>47</v>
      </c>
      <c r="L101" t="str">
        <f t="shared" si="9"/>
        <v>Access Right</v>
      </c>
      <c r="N101" t="str">
        <f>IF(L101&lt;&gt;"", VLOOKUP(L101,Sam_Eng!F:F,1,FALSE), "")</f>
        <v>Access Right</v>
      </c>
      <c r="O101">
        <f>MATCH(N101,Sam_Eng!F:F,0)</f>
        <v>87</v>
      </c>
      <c r="P101" t="str">
        <f>IF(N101&lt;&gt;"", VLOOKUP(O101,Sam_Chi!E:F,2,FALSE), "")</f>
        <v>目前沒有訊息</v>
      </c>
      <c r="Q101">
        <f t="shared" si="12"/>
        <v>17</v>
      </c>
      <c r="R101">
        <f t="shared" si="13"/>
        <v>33</v>
      </c>
      <c r="S101" t="str">
        <f t="shared" si="14"/>
        <v>UI_AccessRight</v>
      </c>
      <c r="T101" t="str">
        <f>IF(S101&lt;&gt; "", VLOOKUP(S101,Chinese!H:K,4,FALSE), "")</f>
        <v>權限設定</v>
      </c>
      <c r="U101" t="str">
        <f t="shared" si="15"/>
        <v>目前沒有訊息</v>
      </c>
      <c r="V101" t="str">
        <f>IF(U101&lt;&gt; "", IF(U101&lt;&gt;"",Result!E$1 &amp; S101 &amp; Result!F$1 &amp; Eng!U101 &amp; Result!G$1, ""), "")</f>
        <v xml:space="preserve">    &lt;string name="UI_AccessRight"&gt;目前沒有訊息&lt;/string&gt;</v>
      </c>
    </row>
    <row r="102" spans="1:22">
      <c r="A102" s="1" t="s">
        <v>2877</v>
      </c>
      <c r="J102">
        <f t="shared" si="10"/>
        <v>41</v>
      </c>
      <c r="K102">
        <f t="shared" si="11"/>
        <v>61</v>
      </c>
      <c r="L102" t="str">
        <f t="shared" si="9"/>
        <v>Temporarily Disable</v>
      </c>
      <c r="N102" t="str">
        <f>IF(L102&lt;&gt;"", VLOOKUP(L102,Sam_Eng!F:F,1,FALSE), "")</f>
        <v>Temporarily Disable</v>
      </c>
      <c r="O102">
        <f>MATCH(N102,Sam_Eng!F:F,0)</f>
        <v>192</v>
      </c>
      <c r="P102" t="str">
        <f>IF(N102&lt;&gt;"", VLOOKUP(O102,Sam_Chi!E:F,2,FALSE), "")</f>
        <v>分享</v>
      </c>
      <c r="Q102">
        <f t="shared" si="12"/>
        <v>17</v>
      </c>
      <c r="R102">
        <f t="shared" si="13"/>
        <v>40</v>
      </c>
      <c r="S102" t="str">
        <f t="shared" si="14"/>
        <v>Tran_log_AccessDenial</v>
      </c>
      <c r="T102" t="str">
        <f>IF(S102&lt;&gt; "", VLOOKUP(S102,Chinese!H:K,4,FALSE), "")</f>
        <v>暫時拒絕進出</v>
      </c>
      <c r="U102" t="str">
        <f t="shared" si="15"/>
        <v>分享</v>
      </c>
      <c r="V102" t="str">
        <f>IF(U102&lt;&gt; "", IF(U102&lt;&gt;"",Result!E$1 &amp; S102 &amp; Result!F$1 &amp; Eng!U102 &amp; Result!G$1, ""), "")</f>
        <v xml:space="preserve">    &lt;string name="Tran_log_AccessDenial"&gt;分享&lt;/string&gt;</v>
      </c>
    </row>
    <row r="103" spans="1:22">
      <c r="A103" s="1"/>
    </row>
    <row r="104" spans="1:22">
      <c r="A104" s="1"/>
    </row>
    <row r="105" spans="1:22">
      <c r="A105" s="1" t="s">
        <v>50</v>
      </c>
      <c r="J105">
        <f t="shared" si="10"/>
        <v>36</v>
      </c>
      <c r="K105">
        <f t="shared" si="11"/>
        <v>42</v>
      </c>
      <c r="L105" t="str">
        <f t="shared" si="9"/>
        <v>Added</v>
      </c>
      <c r="N105" t="str">
        <f>IF(L105&lt;&gt;"", VLOOKUP(L105,Sam_Eng!F:F,1,FALSE), "")</f>
        <v>Added</v>
      </c>
      <c r="O105">
        <f>MATCH(N105,Sam_Eng!F:F,0)</f>
        <v>189</v>
      </c>
      <c r="P105" t="str">
        <f>IF(N105&lt;&gt;"", VLOOKUP(O105,Sam_Chi!E:F,2,FALSE), "")</f>
        <v>密碼加入失敗</v>
      </c>
      <c r="Q105">
        <f t="shared" si="12"/>
        <v>17</v>
      </c>
      <c r="R105">
        <f t="shared" si="13"/>
        <v>35</v>
      </c>
      <c r="S105" t="str">
        <f t="shared" si="14"/>
        <v>Tran_log_P2P_Add</v>
      </c>
      <c r="T105" t="str">
        <f>IF(S105&lt;&gt; "", VLOOKUP(S105,Chinese!H:K,4,FALSE), "")</f>
        <v>已加入</v>
      </c>
      <c r="U105" t="str">
        <f t="shared" si="15"/>
        <v>密碼加入失敗</v>
      </c>
      <c r="V105" t="str">
        <f>IF(U105&lt;&gt; "", IF(U105&lt;&gt;"",Result!E$1 &amp; S105 &amp; Result!F$1 &amp; Eng!U105 &amp; Result!G$1, ""), "")</f>
        <v xml:space="preserve">    &lt;string name="Tran_log_P2P_Add"&gt;密碼加入失敗&lt;/string&gt;</v>
      </c>
    </row>
    <row r="106" spans="1:22">
      <c r="A106" s="1" t="s">
        <v>51</v>
      </c>
      <c r="J106">
        <f t="shared" si="10"/>
        <v>42</v>
      </c>
      <c r="K106">
        <f t="shared" si="11"/>
        <v>66</v>
      </c>
      <c r="L106" t="str">
        <f t="shared" si="9"/>
        <v>Please Enable Bluetooth</v>
      </c>
      <c r="N106" t="str">
        <f>IF(L106&lt;&gt;"", VLOOKUP(L106,Sam_Eng!F:F,1,FALSE), "")</f>
        <v>Please Enable Bluetooth</v>
      </c>
      <c r="O106">
        <f>MATCH(N106,Sam_Eng!F:F,0)</f>
        <v>358</v>
      </c>
      <c r="P106" t="str">
        <f>IF(N106&lt;&gt;"", VLOOKUP(O106,Sam_Chi!E:F,2,FALSE), "")</f>
        <v>Gateway加入於</v>
      </c>
      <c r="Q106">
        <f t="shared" si="12"/>
        <v>17</v>
      </c>
      <c r="R106">
        <f t="shared" si="13"/>
        <v>41</v>
      </c>
      <c r="S106" t="str">
        <f t="shared" si="14"/>
        <v>Tran_UI_EnableBT_title</v>
      </c>
      <c r="T106" t="str">
        <f>IF(S106&lt;&gt; "", VLOOKUP(S106,Chinese!H:K,4,FALSE), "")</f>
        <v>請開啟藍芽</v>
      </c>
      <c r="U106" t="str">
        <f t="shared" si="15"/>
        <v>Gateway加入於</v>
      </c>
      <c r="V106" t="str">
        <f>IF(U106&lt;&gt; "", IF(U106&lt;&gt;"",Result!E$1 &amp; S106 &amp; Result!F$1 &amp; Eng!U106 &amp; Result!G$1, ""), "")</f>
        <v xml:space="preserve">    &lt;string name="Tran_UI_EnableBT_title"&gt;Gateway加入於&lt;/string&gt;</v>
      </c>
    </row>
    <row r="107" spans="1:22">
      <c r="A107" s="1" t="s">
        <v>52</v>
      </c>
      <c r="J107">
        <f t="shared" si="10"/>
        <v>42</v>
      </c>
      <c r="K107">
        <f t="shared" si="11"/>
        <v>170</v>
      </c>
      <c r="L107" t="str">
        <f>IF(A107&lt;&gt;"", MID(A107,J107+1, K107-J107 - 1), "")</f>
        <v>Bluetooth is required for some of the services of the app. Please enable it, otherwise the app may not be functioning properly.</v>
      </c>
      <c r="N107" t="str">
        <f>IF(L107&lt;&gt;"", VLOOKUP(L107,Sam_Eng!F:F,1,FALSE), "")</f>
        <v>Bluetooth is required for some of the services of the App. Please enable it, otherwise the App may not be functioning properly.</v>
      </c>
      <c r="O107">
        <f>MATCH(N107,Sam_Eng!F:F,0)</f>
        <v>396</v>
      </c>
      <c r="P107" t="str">
        <f>IF(N107&lt;&gt;"", VLOOKUP(O107,Sam_Chi!E:F,2,FALSE), "")</f>
        <v>請輸入Gateway名稱</v>
      </c>
      <c r="Q107">
        <f t="shared" si="12"/>
        <v>17</v>
      </c>
      <c r="R107">
        <f t="shared" si="13"/>
        <v>41</v>
      </c>
      <c r="S107" t="str">
        <f t="shared" si="14"/>
        <v>Tran_UI_EnableBT_cont1</v>
      </c>
      <c r="T107" t="str">
        <f>IF(S107&lt;&gt; "", VLOOKUP(S107,Chinese!H:K,4,FALSE), "")</f>
        <v>許多服務都需要開啟藍芽才能夠正常運作，建議您開啟藍芽後再繼續其他操作。</v>
      </c>
      <c r="U107" t="str">
        <f t="shared" si="15"/>
        <v>請輸入Gateway名稱</v>
      </c>
      <c r="V107" t="str">
        <f>IF(U107&lt;&gt; "", IF(U107&lt;&gt;"",Result!E$1 &amp; S107 &amp; Result!F$1 &amp; Eng!U107 &amp; Result!G$1, ""), "")</f>
        <v xml:space="preserve">    &lt;string name="Tran_UI_EnableBT_cont1"&gt;請輸入Gateway名稱&lt;/string&gt;</v>
      </c>
    </row>
    <row r="108" spans="1:22">
      <c r="A108" s="2"/>
    </row>
    <row r="109" spans="1:22">
      <c r="A109" s="1" t="s">
        <v>53</v>
      </c>
      <c r="J109">
        <f>FIND("&gt;",A109)</f>
        <v>31</v>
      </c>
      <c r="K109">
        <f>FIND("&lt;/", A109)</f>
        <v>36</v>
      </c>
      <c r="L109" t="str">
        <f>IF(A109&lt;&gt;"", MID(A109,J109+1, K109-J109 - 1), "")</f>
        <v>Mute</v>
      </c>
      <c r="N109" t="str">
        <f>IF(L109&lt;&gt;"", VLOOKUP(L109,Sam_Eng!F:F,1,FALSE), "")</f>
        <v>Mute</v>
      </c>
      <c r="O109">
        <f>MATCH(N109,Sam_Eng!F:F,0)</f>
        <v>66</v>
      </c>
      <c r="P109" t="str">
        <f>IF(N109&lt;&gt;"", VLOOKUP(O109,Sam_Chi!E:F,2,FALSE), "")</f>
        <v>配對時間</v>
      </c>
      <c r="Q109">
        <f t="shared" si="12"/>
        <v>17</v>
      </c>
      <c r="R109">
        <f t="shared" si="13"/>
        <v>30</v>
      </c>
      <c r="S109" t="str">
        <f t="shared" si="14"/>
        <v>Param0_Mute</v>
      </c>
      <c r="T109" t="str">
        <f>IF(S109&lt;&gt; "", VLOOKUP(S109,Chinese!H:K,4,FALSE), "")</f>
        <v>靜音</v>
      </c>
      <c r="U109" t="str">
        <f t="shared" si="15"/>
        <v>配對時間</v>
      </c>
      <c r="V109" t="str">
        <f>IF(U109&lt;&gt; "", IF(U109&lt;&gt;"",Result!E$1 &amp; S109 &amp; Result!F$1 &amp; Eng!U109 &amp; Result!G$1, ""), "")</f>
        <v xml:space="preserve">    &lt;string name="Param0_Mute"&gt;配對時間&lt;/string&gt;</v>
      </c>
    </row>
    <row r="110" spans="1:22">
      <c r="A110" s="1" t="s">
        <v>54</v>
      </c>
      <c r="J110">
        <f>FIND("&gt;",A110)</f>
        <v>38</v>
      </c>
      <c r="K110">
        <f>FIND("&lt;/", A110)</f>
        <v>51</v>
      </c>
      <c r="L110" t="str">
        <f>IF(A110&lt;&gt;"", MID(A110,J110+1, K110-J110 - 1), "")</f>
        <v>Passage Mode</v>
      </c>
      <c r="N110" t="str">
        <f>IF(L110&lt;&gt;"", VLOOKUP(L110,Sam_Eng!F:F,1,FALSE), "")</f>
        <v>Passage Mode</v>
      </c>
      <c r="O110">
        <f>MATCH(N110,Sam_Eng!F:F,0)</f>
        <v>135</v>
      </c>
      <c r="P110" t="str">
        <f>IF(N110&lt;&gt;"", VLOOKUP(O110,Sam_Chi!E:F,2,FALSE), "")</f>
        <v>從不</v>
      </c>
      <c r="Q110">
        <f t="shared" si="12"/>
        <v>17</v>
      </c>
      <c r="R110">
        <f t="shared" si="13"/>
        <v>37</v>
      </c>
      <c r="S110" t="str">
        <f t="shared" si="14"/>
        <v>Param3_ChannelMode</v>
      </c>
      <c r="T110" t="str">
        <f>IF(S110&lt;&gt; "", VLOOKUP(S110,Chinese!H:K,4,FALSE), "")</f>
        <v>通道模式</v>
      </c>
      <c r="U110" t="str">
        <f t="shared" si="15"/>
        <v>從不</v>
      </c>
      <c r="V110" t="str">
        <f>IF(U110&lt;&gt; "", IF(U110&lt;&gt;"",Result!E$1 &amp; S110 &amp; Result!F$1 &amp; Eng!U110 &amp; Result!G$1, ""), "")</f>
        <v xml:space="preserve">    &lt;string name="Param3_ChannelMode"&gt;從不&lt;/string&gt;</v>
      </c>
    </row>
    <row r="111" spans="1:22">
      <c r="A111" s="1"/>
    </row>
    <row r="112" spans="1:22">
      <c r="A112" s="1" t="s">
        <v>55</v>
      </c>
      <c r="J112">
        <f>FIND("&gt;",A112)</f>
        <v>34</v>
      </c>
      <c r="K112">
        <f>FIND("&lt;/", A112)</f>
        <v>47</v>
      </c>
      <c r="L112" t="str">
        <f>IF(A112&lt;&gt;"", MID(A112,J112+1, K112-J112 - 1), "")</f>
        <v>Manufacturer</v>
      </c>
      <c r="N112" t="str">
        <f>IF(L112&lt;&gt;"", VLOOKUP(L112,Sam_Eng!F:F,1,FALSE), "")</f>
        <v>Manufacturer</v>
      </c>
      <c r="O112">
        <f>MATCH(N112,Sam_Eng!F:F,0)</f>
        <v>59</v>
      </c>
      <c r="P112" t="str">
        <f>IF(N112&lt;&gt;"", VLOOKUP(O112,Sam_Chi!E:F,2,FALSE), "")</f>
        <v>檔案格式有誤</v>
      </c>
      <c r="Q112">
        <f t="shared" si="12"/>
        <v>17</v>
      </c>
      <c r="R112">
        <f t="shared" si="13"/>
        <v>33</v>
      </c>
      <c r="S112" t="str">
        <f t="shared" si="14"/>
        <v>Mfg_Name_Hyper</v>
      </c>
      <c r="T112" t="str">
        <f>IF(S112&lt;&gt; "", VLOOKUP(S112,Chinese!H:K,4,FALSE), "")</f>
        <v>廠商網站連結</v>
      </c>
      <c r="U112" t="str">
        <f t="shared" si="15"/>
        <v>檔案格式有誤</v>
      </c>
      <c r="V112" t="str">
        <f>IF(U112&lt;&gt; "", IF(U112&lt;&gt;"",Result!E$1 &amp; S112 &amp; Result!F$1 &amp; Eng!U112 &amp; Result!G$1, ""), "")</f>
        <v xml:space="preserve">    &lt;string name="Mfg_Name_Hyper"&gt;檔案格式有誤&lt;/string&gt;</v>
      </c>
    </row>
    <row r="113" spans="1:22">
      <c r="A113" s="1" t="s">
        <v>56</v>
      </c>
      <c r="J113">
        <f>FIND("&gt;",A113)</f>
        <v>41</v>
      </c>
      <c r="K113">
        <f>FIND("&lt;/", A113)</f>
        <v>49</v>
      </c>
      <c r="L113" t="str">
        <f>IF(A113&lt;&gt;"", MID(A113,J113+1, K113-J113 - 1), "")</f>
        <v>Deleted</v>
      </c>
      <c r="N113" t="str">
        <f>IF(L113&lt;&gt;"", VLOOKUP(L113,Sam_Eng!F:F,1,FALSE), "")</f>
        <v>Deleted</v>
      </c>
      <c r="O113">
        <f>MATCH(N113,Sam_Eng!F:F,0)</f>
        <v>190</v>
      </c>
      <c r="P113" t="str">
        <f>IF(N113&lt;&gt;"", VLOOKUP(O113,Sam_Chi!E:F,2,FALSE), "")</f>
        <v>加入</v>
      </c>
      <c r="Q113">
        <f t="shared" si="12"/>
        <v>17</v>
      </c>
      <c r="R113">
        <f t="shared" si="13"/>
        <v>40</v>
      </c>
      <c r="S113" t="str">
        <f t="shared" si="14"/>
        <v>Tran_log_DeleteByLock</v>
      </c>
      <c r="T113" t="str">
        <f>IF(S113&lt;&gt; "", VLOOKUP(S113,Chinese!H:K,4,FALSE), "")</f>
        <v>已刪除</v>
      </c>
      <c r="U113" t="str">
        <f t="shared" si="15"/>
        <v>加入</v>
      </c>
      <c r="V113" t="str">
        <f>IF(U113&lt;&gt; "", IF(U113&lt;&gt;"",Result!E$1 &amp; S113 &amp; Result!F$1 &amp; Eng!U113 &amp; Result!G$1, ""), "")</f>
        <v xml:space="preserve">    &lt;string name="Tran_log_DeleteByLock"&gt;加入&lt;/string&gt;</v>
      </c>
    </row>
    <row r="114" spans="1:22">
      <c r="A114" s="1" t="s">
        <v>57</v>
      </c>
      <c r="J114">
        <f>FIND("&gt;",A114)</f>
        <v>39</v>
      </c>
      <c r="K114">
        <f>FIND("&lt;/", A114)</f>
        <v>51</v>
      </c>
      <c r="L114" t="str">
        <f>IF(A114&lt;&gt;"", MID(A114,J114+1, K114-J114 - 1), "")</f>
        <v>All Deleted</v>
      </c>
      <c r="N114" t="str">
        <f>IF(L114&lt;&gt;"", VLOOKUP(L114,Sam_Eng!F:F,1,FALSE), "")</f>
        <v>All Deleted</v>
      </c>
      <c r="O114">
        <f>MATCH(N114,Sam_Eng!F:F,0)</f>
        <v>268</v>
      </c>
      <c r="P114" t="str">
        <f>IF(N114&lt;&gt;"", VLOOKUP(O114,Sam_Chi!E:F,2,FALSE), "")</f>
        <v>GuestCode設定</v>
      </c>
      <c r="Q114">
        <f t="shared" si="12"/>
        <v>17</v>
      </c>
      <c r="R114">
        <f t="shared" si="13"/>
        <v>38</v>
      </c>
      <c r="S114" t="str">
        <f t="shared" si="14"/>
        <v>Tran_log_delete_all</v>
      </c>
      <c r="T114" t="str">
        <f>IF(S114&lt;&gt; "", VLOOKUP(S114,Chinese!H:K,4,FALSE), "")</f>
        <v>已全部刪除</v>
      </c>
      <c r="U114" t="str">
        <f t="shared" si="15"/>
        <v>GuestCode設定</v>
      </c>
      <c r="V114" t="str">
        <f>IF(U114&lt;&gt; "", IF(U114&lt;&gt;"",Result!E$1 &amp; S114 &amp; Result!F$1 &amp; Eng!U114 &amp; Result!G$1, ""), "")</f>
        <v xml:space="preserve">    &lt;string name="Tran_log_delete_all"&gt;GuestCode設定&lt;/string&gt;</v>
      </c>
    </row>
    <row r="115" spans="1:22">
      <c r="A115" s="1"/>
    </row>
    <row r="116" spans="1:22">
      <c r="A116" s="1"/>
    </row>
    <row r="117" spans="1:22">
      <c r="A117" s="1"/>
    </row>
    <row r="118" spans="1:22">
      <c r="A118" s="1"/>
    </row>
    <row r="119" spans="1:22">
      <c r="A119" s="1"/>
    </row>
    <row r="120" spans="1:22">
      <c r="A120" s="1"/>
    </row>
    <row r="121" spans="1:22">
      <c r="A121" s="2"/>
    </row>
    <row r="122" spans="1:22">
      <c r="A122" s="1" t="s">
        <v>1822</v>
      </c>
      <c r="J122">
        <f>FIND("&gt;",A122)</f>
        <v>38</v>
      </c>
      <c r="K122">
        <f>FIND("&lt;/", A122)</f>
        <v>59</v>
      </c>
      <c r="L122" t="str">
        <f>IF(A122&lt;&gt;"", MID(A122,J122+1, K122-J122 - 1), "")</f>
        <v>Open Source Licenses</v>
      </c>
      <c r="N122" t="str">
        <f>IF(L122&lt;&gt;"", VLOOKUP(L122,Sam_Eng!F:F,1,FALSE), "")</f>
        <v>Open Source Licenses</v>
      </c>
      <c r="O122">
        <f>MATCH(N122,Sam_Eng!F:F,0)</f>
        <v>102</v>
      </c>
      <c r="P122" t="str">
        <f>IF(N122&lt;&gt;"", VLOOKUP(O122,Sam_Chi!E:F,2,FALSE), "")</f>
        <v>全部已讀</v>
      </c>
      <c r="Q122">
        <f t="shared" si="12"/>
        <v>17</v>
      </c>
      <c r="R122">
        <f t="shared" si="13"/>
        <v>37</v>
      </c>
      <c r="S122" t="str">
        <f t="shared" si="14"/>
        <v>OpenSourceLicenses</v>
      </c>
      <c r="T122" t="str">
        <f>IF(S122&lt;&gt; "", VLOOKUP(S122,Chinese!H:K,4,FALSE), "")</f>
        <v>開放原始碼授權</v>
      </c>
      <c r="U122" t="str">
        <f t="shared" si="15"/>
        <v>全部已讀</v>
      </c>
      <c r="V122" t="str">
        <f>IF(U122&lt;&gt; "", IF(U122&lt;&gt;"",Result!E$1 &amp; S122 &amp; Result!F$1 &amp; Eng!U122 &amp; Result!G$1, ""), "")</f>
        <v xml:space="preserve">    &lt;string name="OpenSourceLicenses"&gt;全部已讀&lt;/string&gt;</v>
      </c>
    </row>
    <row r="123" spans="1:22">
      <c r="A123" s="10" t="s">
        <v>1823</v>
      </c>
      <c r="J123">
        <f>FIND("&gt;",A123)</f>
        <v>31</v>
      </c>
      <c r="K123">
        <f>FIND("&lt;/", A123)</f>
        <v>48</v>
      </c>
      <c r="L123" t="str">
        <f>IF(A123&lt;&gt;"", MID(A123,J123+1, K123-J123 - 1), "")</f>
        <v>Terms of Service</v>
      </c>
      <c r="N123" t="str">
        <f>IF(L123&lt;&gt;"", VLOOKUP(L123,Sam_Eng!F:F,1,FALSE), "")</f>
        <v>Terms of Service</v>
      </c>
      <c r="O123">
        <f>MATCH(N123,Sam_Eng!F:F,0)</f>
        <v>101</v>
      </c>
      <c r="P123" t="str">
        <f>IF(N123&lt;&gt;"", VLOOKUP(O123,Sam_Chi!E:F,2,FALSE), "")</f>
        <v>清除全部</v>
      </c>
      <c r="Q123">
        <f t="shared" si="12"/>
        <v>17</v>
      </c>
      <c r="R123">
        <f t="shared" si="13"/>
        <v>30</v>
      </c>
      <c r="S123" t="str">
        <f t="shared" si="14"/>
        <v>TermService</v>
      </c>
      <c r="T123" t="str">
        <f>IF(S123&lt;&gt; "", VLOOKUP(S123,Chinese!H:K,4,FALSE), "")</f>
        <v>使用條款</v>
      </c>
      <c r="U123" t="str">
        <f t="shared" si="15"/>
        <v>清除全部</v>
      </c>
      <c r="V123" t="str">
        <f>IF(U123&lt;&gt; "", IF(U123&lt;&gt;"",Result!E$1 &amp; S123 &amp; Result!F$1 &amp; Eng!U123 &amp; Result!G$1, ""), "")</f>
        <v xml:space="preserve">    &lt;string name="TermService"&gt;清除全部&lt;/string&gt;</v>
      </c>
    </row>
    <row r="124" spans="1:22">
      <c r="A124" s="1" t="s">
        <v>1821</v>
      </c>
      <c r="J124">
        <f>FIND("&gt;",A124)</f>
        <v>33</v>
      </c>
      <c r="K124">
        <f>FIND("&lt;/", A124)</f>
        <v>51</v>
      </c>
      <c r="L124" t="str">
        <f>IF(A124&lt;&gt;"", MID(A124,J124+1, K124-J124 - 1), "")</f>
        <v>Privacy Agreement</v>
      </c>
      <c r="N124" t="str">
        <f>IF(L124&lt;&gt;"", VLOOKUP(L124,Sam_Eng!F:F,1,FALSE), "")</f>
        <v>Privacy Agreement</v>
      </c>
      <c r="O124">
        <f>MATCH(N124,Sam_Eng!F:F,0)</f>
        <v>77</v>
      </c>
      <c r="P124" t="str">
        <f>IF(N124&lt;&gt;"", VLOOKUP(O124,Sam_Chi!E:F,2,FALSE), "")</f>
        <v>逾時</v>
      </c>
      <c r="Q124">
        <f t="shared" si="12"/>
        <v>17</v>
      </c>
      <c r="R124">
        <f t="shared" si="13"/>
        <v>32</v>
      </c>
      <c r="S124" t="str">
        <f t="shared" si="14"/>
        <v>PrivacyPolicy</v>
      </c>
      <c r="T124" t="str">
        <f>IF(S124&lt;&gt; "", VLOOKUP(S124,Chinese!H:K,4,FALSE), "")</f>
        <v>隱私權政策</v>
      </c>
      <c r="U124" t="str">
        <f t="shared" si="15"/>
        <v>逾時</v>
      </c>
      <c r="V124" t="str">
        <f>IF(U124&lt;&gt; "", IF(U124&lt;&gt;"",Result!E$1 &amp; S124 &amp; Result!F$1 &amp; Eng!U124 &amp; Result!G$1, ""), "")</f>
        <v xml:space="preserve">    &lt;string name="PrivacyPolicy"&gt;逾時&lt;/string&gt;</v>
      </c>
    </row>
    <row r="125" spans="1:22">
      <c r="A125" s="2"/>
    </row>
    <row r="126" spans="1:22">
      <c r="A126" s="1" t="s">
        <v>58</v>
      </c>
      <c r="J126">
        <f>FIND("&gt;",A126)</f>
        <v>38</v>
      </c>
      <c r="K126">
        <f>FIND("&lt;/", A126)</f>
        <v>46</v>
      </c>
      <c r="L126" t="str">
        <f>IF(A126&lt;&gt;"", MID(A126,J126+1, K126-J126 - 1), "")</f>
        <v>Locking</v>
      </c>
      <c r="N126" t="str">
        <f>IF(L126&lt;&gt;"", VLOOKUP(L126,Sam_Eng!F:F,1,FALSE), "")</f>
        <v>Locking</v>
      </c>
      <c r="O126">
        <f>MATCH(N126,Sam_Eng!F:F,0)</f>
        <v>72</v>
      </c>
      <c r="P126" t="str">
        <f>IF(N126&lt;&gt;"", VLOOKUP(O126,Sam_Chi!E:F,2,FALSE), "")</f>
        <v>較遠</v>
      </c>
      <c r="Q126">
        <f t="shared" si="12"/>
        <v>17</v>
      </c>
      <c r="R126">
        <f t="shared" si="13"/>
        <v>37</v>
      </c>
      <c r="S126" t="str">
        <f t="shared" si="14"/>
        <v>Tran_log_Lock_Door</v>
      </c>
      <c r="T126" t="str">
        <f>IF(S126&lt;&gt; "", VLOOKUP(S126,Chinese!H:K,4,FALSE), "")</f>
        <v>關門</v>
      </c>
      <c r="U126" t="str">
        <f t="shared" si="15"/>
        <v>較遠</v>
      </c>
      <c r="V126" t="str">
        <f>IF(U126&lt;&gt; "", IF(U126&lt;&gt;"",Result!E$1 &amp; S126 &amp; Result!F$1 &amp; Eng!U126 &amp; Result!G$1, ""), "")</f>
        <v xml:space="preserve">    &lt;string name="Tran_log_Lock_Door"&gt;較遠&lt;/string&gt;</v>
      </c>
    </row>
    <row r="127" spans="1:22">
      <c r="A127" s="1"/>
      <c r="L127" s="9"/>
      <c r="O127" t="e">
        <f>MATCH(N127,Sam_Eng!F:F,0)</f>
        <v>#N/A</v>
      </c>
      <c r="P127" t="str">
        <f>IF(N127&lt;&gt;"", VLOOKUP(O127,Sam_Chi!E:F,2,FALSE), "")</f>
        <v/>
      </c>
      <c r="Q127" t="e">
        <f t="shared" si="12"/>
        <v>#VALUE!</v>
      </c>
      <c r="R127" t="e">
        <f t="shared" si="13"/>
        <v>#VALUE!</v>
      </c>
      <c r="S127" t="str">
        <f t="shared" si="14"/>
        <v/>
      </c>
      <c r="T127" t="str">
        <f>IF(S127&lt;&gt; "", VLOOKUP(S127,Chinese!H:K,4,FALSE), "")</f>
        <v/>
      </c>
      <c r="U127" t="str">
        <f t="shared" si="15"/>
        <v/>
      </c>
      <c r="V127" t="str">
        <f>IF(U127&lt;&gt; "", IF(U127&lt;&gt;"",Result!E$1 &amp; S127 &amp; Result!F$1 &amp; Eng!U127 &amp; Result!G$1, ""), "")</f>
        <v/>
      </c>
    </row>
    <row r="128" spans="1:22">
      <c r="A128" s="1" t="s">
        <v>1818</v>
      </c>
      <c r="J128">
        <f>FIND("&gt;",A128)</f>
        <v>46</v>
      </c>
      <c r="K128">
        <f>FIND("&lt;/", A128)</f>
        <v>67</v>
      </c>
      <c r="L128" t="str">
        <f>IF(A128&lt;&gt;"", MID(A128,J128+1, K128-J128 - 1), "")</f>
        <v>Mechanical Unlocking</v>
      </c>
      <c r="O128" t="e">
        <f>MATCH(N128,Sam_Eng!F:F,0)</f>
        <v>#N/A</v>
      </c>
      <c r="P128" t="str">
        <f>IF(N128&lt;&gt;"", VLOOKUP(O128,Sam_Chi!E:F,2,FALSE), "")</f>
        <v/>
      </c>
      <c r="Q128">
        <f t="shared" si="12"/>
        <v>17</v>
      </c>
      <c r="R128">
        <f t="shared" si="13"/>
        <v>45</v>
      </c>
      <c r="S128" t="str">
        <f t="shared" si="14"/>
        <v>Tran_log_Mechanical_Unlock</v>
      </c>
      <c r="T128" t="str">
        <f>IF(S128&lt;&gt; "", VLOOKUP(S128,Chinese!H:K,4,FALSE), "")</f>
        <v>手動開門</v>
      </c>
      <c r="U128" t="str">
        <f t="shared" si="15"/>
        <v>手動開門</v>
      </c>
      <c r="V128" t="str">
        <f>IF(U128&lt;&gt; "", IF(U128&lt;&gt;"",Result!E$1 &amp; S128 &amp; Result!F$1 &amp; Eng!U128 &amp; Result!G$1, ""), "")</f>
        <v xml:space="preserve">    &lt;string name="Tran_log_Mechanical_Unlock"&gt;手動開門&lt;/string&gt;</v>
      </c>
    </row>
    <row r="129" spans="1:22">
      <c r="A129" s="1" t="s">
        <v>1819</v>
      </c>
      <c r="J129">
        <f>FIND("&gt;",A129)</f>
        <v>44</v>
      </c>
      <c r="K129">
        <f>FIND("&lt;/", A129)</f>
        <v>63</v>
      </c>
      <c r="L129" t="str">
        <f>IF(A129&lt;&gt;"", MID(A129,J129+1, K129-J129 - 1), "")</f>
        <v>Mechanical Locking</v>
      </c>
      <c r="O129" t="e">
        <f>MATCH(N129,Sam_Eng!F:F,0)</f>
        <v>#N/A</v>
      </c>
      <c r="P129" t="str">
        <f>IF(N129&lt;&gt;"", VLOOKUP(O129,Sam_Chi!E:F,2,FALSE), "")</f>
        <v/>
      </c>
      <c r="Q129">
        <f t="shared" si="12"/>
        <v>17</v>
      </c>
      <c r="R129">
        <f t="shared" si="13"/>
        <v>43</v>
      </c>
      <c r="S129" t="str">
        <f t="shared" si="14"/>
        <v>Tran_log_Mechanical_lock</v>
      </c>
      <c r="T129" t="str">
        <f>IF(S129&lt;&gt; "", VLOOKUP(S129,Chinese!H:K,4,FALSE), "")</f>
        <v>手動關門</v>
      </c>
      <c r="U129" t="str">
        <f t="shared" si="15"/>
        <v>手動關門</v>
      </c>
      <c r="V129" t="str">
        <f>IF(U129&lt;&gt; "", IF(U129&lt;&gt;"",Result!E$1 &amp; S129 &amp; Result!F$1 &amp; Eng!U129 &amp; Result!G$1, ""), "")</f>
        <v xml:space="preserve">    &lt;string name="Tran_log_Mechanical_lock"&gt;手動關門&lt;/string&gt;</v>
      </c>
    </row>
    <row r="130" spans="1:22">
      <c r="A130" s="1"/>
      <c r="O130" t="e">
        <f>MATCH(N130,Sam_Eng!F:F,0)</f>
        <v>#N/A</v>
      </c>
      <c r="P130" t="str">
        <f>IF(N130&lt;&gt;"", VLOOKUP(O130,Sam_Chi!E:F,2,FALSE), "")</f>
        <v/>
      </c>
      <c r="Q130" t="e">
        <f t="shared" ref="Q130:Q193" si="16">FIND("=""",A130)</f>
        <v>#VALUE!</v>
      </c>
      <c r="R130" t="e">
        <f t="shared" ref="R130:R193" si="17">FIND("""&gt;",A130)</f>
        <v>#VALUE!</v>
      </c>
      <c r="S130" t="str">
        <f t="shared" ref="S130:S193" si="18">IF(A130&lt;&gt;"", MID(A130, Q130 + 2, R130-Q130-2), "")</f>
        <v/>
      </c>
      <c r="T130" t="str">
        <f>IF(S130&lt;&gt; "", VLOOKUP(S130,Chinese!H:K,4,FALSE), "")</f>
        <v/>
      </c>
      <c r="U130" t="str">
        <f t="shared" ref="U130:U193" si="19">IF(P130&lt;&gt;"", P130, T130)</f>
        <v/>
      </c>
      <c r="V130" t="str">
        <f>IF(U130&lt;&gt; "", IF(U130&lt;&gt;"",Result!E$1 &amp; S130 &amp; Result!F$1 &amp; Eng!U130 &amp; Result!G$1, ""), "")</f>
        <v/>
      </c>
    </row>
    <row r="131" spans="1:22">
      <c r="A131" s="1" t="s">
        <v>1820</v>
      </c>
      <c r="J131">
        <f>FIND("&gt;",A131)</f>
        <v>41</v>
      </c>
      <c r="K131">
        <f>FIND("&lt;/", A131)</f>
        <v>55</v>
      </c>
      <c r="L131" t="str">
        <f>IF(A131&lt;&gt;"", MID(A131,J131+1, K131-J131 - 1), "")</f>
        <v>Are you sure?</v>
      </c>
      <c r="N131" t="str">
        <f>IF(L131&lt;&gt;"", VLOOKUP(L131,Sam_Eng!F:F,1,FALSE), "")</f>
        <v>Are you sure?</v>
      </c>
      <c r="O131">
        <f>MATCH(N131,Sam_Eng!F:F,0)</f>
        <v>546</v>
      </c>
      <c r="P131" t="str">
        <f>IF(N131&lt;&gt;"", VLOOKUP(O131,Sam_Chi!E:F,2,FALSE), "")</f>
        <v>至您的DIY專案</v>
      </c>
      <c r="Q131">
        <f t="shared" si="16"/>
        <v>17</v>
      </c>
      <c r="R131">
        <f t="shared" si="17"/>
        <v>40</v>
      </c>
      <c r="S131" t="str">
        <f t="shared" si="18"/>
        <v>Tran_DeleteLock_cont1</v>
      </c>
      <c r="T131" t="str">
        <f>IF(S131&lt;&gt; "", VLOOKUP(S131,Chinese!H:K,4,FALSE), "")</f>
        <v>注意: 您所選擇的鎖在按下去認鈕後會被刪除, 您確認要刪除此一鎖具 ?</v>
      </c>
      <c r="U131" t="str">
        <f t="shared" si="19"/>
        <v>至您的DIY專案</v>
      </c>
      <c r="V131" t="str">
        <f>IF(U131&lt;&gt; "", IF(U131&lt;&gt;"",Result!E$1 &amp; S131 &amp; Result!F$1 &amp; Eng!U131 &amp; Result!G$1, ""), "")</f>
        <v xml:space="preserve">    &lt;string name="Tran_DeleteLock_cont1"&gt;至您的DIY專案&lt;/string&gt;</v>
      </c>
    </row>
    <row r="132" spans="1:22">
      <c r="A132" s="2"/>
    </row>
    <row r="133" spans="1:22">
      <c r="A133" s="1"/>
    </row>
    <row r="134" spans="1:22">
      <c r="A134" s="3"/>
    </row>
    <row r="135" spans="1:22">
      <c r="A135" s="1"/>
    </row>
    <row r="136" spans="1:22">
      <c r="A136" s="2"/>
    </row>
    <row r="137" spans="1:22">
      <c r="A137" s="1" t="s">
        <v>59</v>
      </c>
      <c r="O137" t="e">
        <f>MATCH(N137,Sam_Eng!F:F,0)</f>
        <v>#N/A</v>
      </c>
      <c r="P137" t="str">
        <f>IF(N137&lt;&gt;"", VLOOKUP(O137,Sam_Chi!E:F,2,FALSE), "")</f>
        <v/>
      </c>
      <c r="Q137" t="e">
        <f t="shared" si="16"/>
        <v>#VALUE!</v>
      </c>
      <c r="R137" t="e">
        <f t="shared" si="17"/>
        <v>#VALUE!</v>
      </c>
      <c r="U137">
        <f t="shared" si="19"/>
        <v>0</v>
      </c>
      <c r="V137" t="str">
        <f>IF(U137&lt;&gt; "", IF(U137&lt;&gt;"",Result!E$1 &amp; S137 &amp; Result!F$1 &amp; Eng!U137 &amp; Result!G$1, ""), "")</f>
        <v xml:space="preserve">    &lt;string name=""&gt;0&lt;/string&gt;</v>
      </c>
    </row>
    <row r="138" spans="1:22">
      <c r="A138" s="3"/>
    </row>
    <row r="139" spans="1:22">
      <c r="A139" s="1" t="s">
        <v>60</v>
      </c>
      <c r="J139">
        <f>FIND("&gt;",A139)</f>
        <v>30</v>
      </c>
      <c r="K139">
        <f>FIND("&lt;/", A139)</f>
        <v>41</v>
      </c>
      <c r="L139" t="str">
        <f>IF(A139&lt;&gt;"", MID(A139,J139+1, K139-J139 - 1), "")</f>
        <v>Connecting</v>
      </c>
      <c r="N139" t="str">
        <f>IF(L139&lt;&gt;"", VLOOKUP(L139,Sam_Eng!F:F,1,FALSE), "")</f>
        <v>Connecting</v>
      </c>
      <c r="O139">
        <f>MATCH(N139,Sam_Eng!F:F,0)</f>
        <v>21</v>
      </c>
      <c r="P139" t="str">
        <f>IF(N139&lt;&gt;"", VLOOKUP(O139,Sam_Chi!E:F,2,FALSE), "")</f>
        <v>連線失敗</v>
      </c>
      <c r="Q139">
        <f t="shared" si="16"/>
        <v>17</v>
      </c>
      <c r="R139">
        <f t="shared" si="17"/>
        <v>29</v>
      </c>
      <c r="S139" t="str">
        <f t="shared" si="18"/>
        <v>connecting</v>
      </c>
      <c r="T139" t="str">
        <f>IF(S139&lt;&gt; "", VLOOKUP(S139,Chinese!H:K,4,FALSE), "")</f>
        <v>連線中</v>
      </c>
      <c r="U139" t="str">
        <f t="shared" si="19"/>
        <v>連線失敗</v>
      </c>
      <c r="V139" t="str">
        <f>IF(U139&lt;&gt; "", IF(U139&lt;&gt;"",Result!E$1 &amp; S139 &amp; Result!F$1 &amp; Eng!U139 &amp; Result!G$1, ""), "")</f>
        <v xml:space="preserve">    &lt;string name="connecting"&gt;連線失敗&lt;/string&gt;</v>
      </c>
    </row>
    <row r="140" spans="1:22">
      <c r="A140" s="1" t="s">
        <v>1824</v>
      </c>
      <c r="J140">
        <f>FIND("&gt;",A140)</f>
        <v>31</v>
      </c>
      <c r="K140">
        <f>FIND("&lt;/", A140)</f>
        <v>46</v>
      </c>
      <c r="L140" t="str">
        <f>IF(A140&lt;&gt;"", MID(A140,J140+1, K140-J140 - 1), "")</f>
        <v>Please wait...</v>
      </c>
      <c r="N140" t="str">
        <f>IF(L140&lt;&gt;"", VLOOKUP(L140,Sam_Eng!F:F,1,FALSE), "")</f>
        <v>Please wait...</v>
      </c>
      <c r="O140">
        <f>MATCH(N140,Sam_Eng!F:F,0)</f>
        <v>458</v>
      </c>
      <c r="P140" t="str">
        <f>IF(N140&lt;&gt;"", VLOOKUP(O140,Sam_Chi!E:F,2,FALSE), "")</f>
        <v>輸入這個鎖的DIN:</v>
      </c>
      <c r="Q140">
        <f t="shared" si="16"/>
        <v>17</v>
      </c>
      <c r="R140">
        <f t="shared" si="17"/>
        <v>30</v>
      </c>
      <c r="S140" t="str">
        <f t="shared" si="18"/>
        <v>please_wait</v>
      </c>
      <c r="T140" t="str">
        <f>IF(S140&lt;&gt; "", VLOOKUP(S140,Chinese!H:K,4,FALSE), "")</f>
        <v>請稍候</v>
      </c>
      <c r="U140" t="str">
        <f t="shared" si="19"/>
        <v>輸入這個鎖的DIN:</v>
      </c>
      <c r="V140" t="str">
        <f>IF(U140&lt;&gt; "", IF(U140&lt;&gt;"",Result!E$1 &amp; S140 &amp; Result!F$1 &amp; Eng!U140 &amp; Result!G$1, ""), "")</f>
        <v xml:space="preserve">    &lt;string name="please_wait"&gt;輸入這個鎖的DIN:&lt;/string&gt;</v>
      </c>
    </row>
    <row r="141" spans="1:22">
      <c r="A141" s="1" t="s">
        <v>1826</v>
      </c>
      <c r="J141">
        <f>FIND("&gt;",A141)</f>
        <v>37</v>
      </c>
      <c r="K141">
        <f>FIND("&lt;/", A141)</f>
        <v>55</v>
      </c>
      <c r="L141" t="str">
        <f>IF(A141&lt;&gt;"", MID(A141,J141+1, K141-J141 - 1), "")</f>
        <v>Connection Failed</v>
      </c>
      <c r="N141" t="str">
        <f>IF(L141&lt;&gt;"", VLOOKUP(L141,Sam_Eng!F:F,1,FALSE), "")</f>
        <v>Connection Failed</v>
      </c>
      <c r="O141">
        <f>MATCH(N141,Sam_Eng!F:F,0)</f>
        <v>25</v>
      </c>
      <c r="P141" t="str">
        <f>IF(N141&lt;&gt;"", VLOOKUP(O141,Sam_Chi!E:F,2,FALSE), "")</f>
        <v>鎖具</v>
      </c>
      <c r="Q141">
        <f t="shared" si="16"/>
        <v>17</v>
      </c>
      <c r="R141">
        <f t="shared" si="17"/>
        <v>36</v>
      </c>
      <c r="S141" t="str">
        <f t="shared" si="18"/>
        <v>connection_failed</v>
      </c>
      <c r="T141" t="str">
        <f>IF(S141&lt;&gt; "", VLOOKUP(S141,Chinese!H:K,4,FALSE), "")</f>
        <v>連線失敗</v>
      </c>
      <c r="U141" t="str">
        <f t="shared" si="19"/>
        <v>鎖具</v>
      </c>
      <c r="V141" t="str">
        <f>IF(U141&lt;&gt; "", IF(U141&lt;&gt;"",Result!E$1 &amp; S141 &amp; Result!F$1 &amp; Eng!U141 &amp; Result!G$1, ""), "")</f>
        <v xml:space="preserve">    &lt;string name="connection_failed"&gt;鎖具&lt;/string&gt;</v>
      </c>
    </row>
    <row r="142" spans="1:22">
      <c r="A142" s="1" t="s">
        <v>1828</v>
      </c>
      <c r="J142">
        <f>FIND("&gt;",A142)</f>
        <v>46</v>
      </c>
      <c r="K142">
        <f>FIND("&lt;/", A142)</f>
        <v>79</v>
      </c>
      <c r="L142" t="str">
        <f>IF(A142&lt;&gt;"", MID(A142,J142+1, K142-J142 - 1), "")</f>
        <v>Please check your network status</v>
      </c>
      <c r="N142" t="str">
        <f>IF(L142&lt;&gt;"", VLOOKUP(L142,Sam_Eng!F:F,1,FALSE), "")</f>
        <v>Please check your network status</v>
      </c>
      <c r="O142">
        <f>MATCH(N142,Sam_Eng!F:F,0)</f>
        <v>481</v>
      </c>
      <c r="P142" t="str">
        <f>IF(N142&lt;&gt;"", VLOOKUP(O142,Sam_Chi!E:F,2,FALSE), "")</f>
        <v>手機資料已與鎖同步</v>
      </c>
      <c r="Q142">
        <f t="shared" si="16"/>
        <v>17</v>
      </c>
      <c r="R142">
        <f t="shared" si="17"/>
        <v>45</v>
      </c>
      <c r="S142" t="str">
        <f t="shared" si="18"/>
        <v>check_network_availability</v>
      </c>
      <c r="T142" t="str">
        <f>IF(S142&lt;&gt; "", VLOOKUP(S142,Chinese!H:K,4,FALSE), "")</f>
        <v>請檢查您的網路連線是否正常</v>
      </c>
      <c r="U142" t="str">
        <f t="shared" si="19"/>
        <v>手機資料已與鎖同步</v>
      </c>
      <c r="V142" t="str">
        <f>IF(U142&lt;&gt; "", IF(U142&lt;&gt;"",Result!E$1 &amp; S142 &amp; Result!F$1 &amp; Eng!U142 &amp; Result!G$1, ""), "")</f>
        <v xml:space="preserve">    &lt;string name="check_network_availability"&gt;手機資料已與鎖同步&lt;/string&gt;</v>
      </c>
    </row>
    <row r="143" spans="1:22">
      <c r="A143" s="1" t="s">
        <v>1829</v>
      </c>
      <c r="J143">
        <f>FIND("&gt;",A143)</f>
        <v>29</v>
      </c>
      <c r="K143">
        <f>FIND("&lt;/", A143)</f>
        <v>52</v>
      </c>
      <c r="L143" t="str">
        <f>IF(A143&lt;&gt;"", MID(A143,J143+1, K143-J143 - 1), "")</f>
        <v>Please try again later</v>
      </c>
      <c r="N143" t="str">
        <f>IF(L143&lt;&gt;"", VLOOKUP(L143,Sam_Eng!F:F,1,FALSE), "")</f>
        <v>Please try again later</v>
      </c>
      <c r="O143">
        <f>MATCH(N143,Sam_Eng!F:F,0)</f>
        <v>459</v>
      </c>
      <c r="P143" t="str">
        <f>IF(N143&lt;&gt;"", VLOOKUP(O143,Sam_Chi!E:F,2,FALSE), "")</f>
        <v>幫這個鎖取個名稱:</v>
      </c>
      <c r="Q143">
        <f t="shared" si="16"/>
        <v>17</v>
      </c>
      <c r="R143">
        <f t="shared" si="17"/>
        <v>28</v>
      </c>
      <c r="S143" t="str">
        <f t="shared" si="18"/>
        <v>try_again</v>
      </c>
      <c r="T143" t="str">
        <f>IF(S143&lt;&gt; "", VLOOKUP(S143,Chinese!H:K,4,FALSE), "")</f>
        <v>再試一次</v>
      </c>
      <c r="U143" t="str">
        <f t="shared" si="19"/>
        <v>幫這個鎖取個名稱:</v>
      </c>
      <c r="V143" t="str">
        <f>IF(U143&lt;&gt; "", IF(U143&lt;&gt;"",Result!E$1 &amp; S143 &amp; Result!F$1 &amp; Eng!U143 &amp; Result!G$1, ""), "")</f>
        <v xml:space="preserve">    &lt;string name="try_again"&gt;幫這個鎖取個名稱:&lt;/string&gt;</v>
      </c>
    </row>
    <row r="144" spans="1:22">
      <c r="A144" s="2"/>
    </row>
    <row r="145" spans="1:22">
      <c r="A145" s="2"/>
    </row>
    <row r="146" spans="1:22">
      <c r="A146" s="1" t="s">
        <v>61</v>
      </c>
      <c r="J146">
        <f>FIND("&gt;",A146)</f>
        <v>25</v>
      </c>
      <c r="O146" t="e">
        <f>MATCH(N146,Sam_Eng!F:F,0)</f>
        <v>#N/A</v>
      </c>
      <c r="P146" t="str">
        <f>IF(N146&lt;&gt;"", VLOOKUP(O146,Sam_Chi!E:F,2,FALSE), "")</f>
        <v/>
      </c>
      <c r="Q146" t="e">
        <f t="shared" si="16"/>
        <v>#VALUE!</v>
      </c>
      <c r="R146" t="e">
        <f t="shared" si="17"/>
        <v>#VALUE!</v>
      </c>
      <c r="U146">
        <f t="shared" si="19"/>
        <v>0</v>
      </c>
      <c r="V146" t="str">
        <f>IF(U146&lt;&gt; "", IF(U146&lt;&gt;"",Result!E$1 &amp; S146 &amp; Result!F$1 &amp; Eng!U146 &amp; Result!G$1, ""), "")</f>
        <v xml:space="preserve">    &lt;string name=""&gt;0&lt;/string&gt;</v>
      </c>
    </row>
    <row r="147" spans="1:22">
      <c r="A147" s="3" t="s">
        <v>62</v>
      </c>
      <c r="J147">
        <f>FIND("&gt;",A147)</f>
        <v>32</v>
      </c>
      <c r="K147">
        <f>FIND("&lt;/", A147)</f>
        <v>45</v>
      </c>
      <c r="L147" t="str">
        <f>IF(A147&lt;&gt;"", MID(A147,J147+1, K147-J147 - 1), "")</f>
        <v>Access Right</v>
      </c>
      <c r="N147" t="str">
        <f>IF(L147&lt;&gt;"", VLOOKUP(L147,Sam_Eng!F:F,1,FALSE), "")</f>
        <v>Access Right</v>
      </c>
      <c r="O147">
        <f>MATCH(N147,Sam_Eng!F:F,0)</f>
        <v>87</v>
      </c>
      <c r="P147" t="str">
        <f>IF(N147&lt;&gt;"", VLOOKUP(O147,Sam_Chi!E:F,2,FALSE), "")</f>
        <v>目前沒有訊息</v>
      </c>
      <c r="Q147">
        <f t="shared" si="16"/>
        <v>17</v>
      </c>
      <c r="R147">
        <f t="shared" si="17"/>
        <v>31</v>
      </c>
      <c r="S147" t="str">
        <f t="shared" si="18"/>
        <v>access_right</v>
      </c>
      <c r="T147" t="str">
        <f>IF(S147&lt;&gt; "", VLOOKUP(S147,Chinese!H:K,4,FALSE), "")</f>
        <v>權限設定</v>
      </c>
      <c r="U147" t="str">
        <f t="shared" si="19"/>
        <v>目前沒有訊息</v>
      </c>
      <c r="V147" t="str">
        <f>IF(U147&lt;&gt; "", IF(U147&lt;&gt;"",Result!E$1 &amp; S147 &amp; Result!F$1 &amp; Eng!U147 &amp; Result!G$1, ""), "")</f>
        <v xml:space="preserve">    &lt;string name="access_right"&gt;目前沒有訊息&lt;/string&gt;</v>
      </c>
    </row>
    <row r="148" spans="1:22">
      <c r="A148" s="1"/>
    </row>
    <row r="149" spans="1:22">
      <c r="A149" s="1"/>
    </row>
    <row r="150" spans="1:22">
      <c r="A150" s="1"/>
    </row>
    <row r="151" spans="1:22">
      <c r="A151" s="1" t="s">
        <v>63</v>
      </c>
      <c r="J151">
        <f>FIND("&gt;",A151)</f>
        <v>24</v>
      </c>
      <c r="K151">
        <f>FIND("&lt;/", A151)</f>
        <v>29</v>
      </c>
      <c r="L151" t="str">
        <f>IF(A151&lt;&gt;"", MID(A151,J151+1, K151-J151 - 1), "")</f>
        <v>Time</v>
      </c>
      <c r="N151" t="str">
        <f>IF(L151&lt;&gt;"", VLOOKUP(L151,Sam_Eng!F:F,1,FALSE), "")</f>
        <v>Time</v>
      </c>
      <c r="O151">
        <f>MATCH(N151,Sam_Eng!F:F,0)</f>
        <v>74</v>
      </c>
      <c r="P151" t="str">
        <f>IF(N151&lt;&gt;"", VLOOKUP(O151,Sam_Chi!E:F,2,FALSE), "")</f>
        <v>App版本</v>
      </c>
      <c r="Q151">
        <f t="shared" si="16"/>
        <v>17</v>
      </c>
      <c r="R151">
        <f t="shared" si="17"/>
        <v>23</v>
      </c>
      <c r="S151" t="str">
        <f t="shared" si="18"/>
        <v>time</v>
      </c>
      <c r="T151" t="str">
        <f>IF(S151&lt;&gt; "", VLOOKUP(S151,Chinese!H:K,4,FALSE), "")</f>
        <v>時間</v>
      </c>
      <c r="U151" t="str">
        <f t="shared" si="19"/>
        <v>App版本</v>
      </c>
      <c r="V151" t="str">
        <f>IF(U151&lt;&gt; "", IF(U151&lt;&gt;"",Result!E$1 &amp; S151 &amp; Result!F$1 &amp; Eng!U151 &amp; Result!G$1, ""), "")</f>
        <v xml:space="preserve">    &lt;string name="time"&gt;App版本&lt;/string&gt;</v>
      </c>
    </row>
    <row r="152" spans="1:22">
      <c r="A152" s="1" t="s">
        <v>1831</v>
      </c>
      <c r="J152">
        <f>FIND("&gt;",A152)</f>
        <v>24</v>
      </c>
      <c r="K152">
        <f>FIND("&lt;/", A152)</f>
        <v>26</v>
      </c>
      <c r="L152" t="str">
        <f>IF(A152&lt;&gt;"", MID(A152,J152+1, K152-J152 - 1), "")</f>
        <v>-</v>
      </c>
      <c r="O152" t="e">
        <f>MATCH(N152,Sam_Eng!F:F,0)</f>
        <v>#N/A</v>
      </c>
      <c r="P152" t="str">
        <f>IF(N152&lt;&gt;"", VLOOKUP(O152,Sam_Chi!E:F,2,FALSE), "")</f>
        <v/>
      </c>
      <c r="Q152">
        <f t="shared" si="16"/>
        <v>17</v>
      </c>
      <c r="R152">
        <f t="shared" si="17"/>
        <v>23</v>
      </c>
      <c r="S152" t="str">
        <f t="shared" si="18"/>
        <v>dash</v>
      </c>
      <c r="T152" t="str">
        <f>IF(S152&lt;&gt; "", VLOOKUP(S152,Chinese!H:K,4,FALSE), "")</f>
        <v>-</v>
      </c>
      <c r="U152" t="str">
        <f t="shared" si="19"/>
        <v>-</v>
      </c>
      <c r="V152" t="str">
        <f>IF(U152&lt;&gt; "", IF(U152&lt;&gt;"",Result!E$1 &amp; S152 &amp; Result!F$1 &amp; Eng!U152 &amp; Result!G$1, ""), "")</f>
        <v xml:space="preserve">    &lt;string name="dash"&gt;-&lt;/string&gt;</v>
      </c>
    </row>
    <row r="153" spans="1:22">
      <c r="A153" s="1" t="s">
        <v>65</v>
      </c>
      <c r="J153">
        <f>FIND("&gt;",A153)</f>
        <v>26</v>
      </c>
      <c r="K153">
        <f>FIND("&lt;/", A153)</f>
        <v>33</v>
      </c>
      <c r="L153" t="str">
        <f>IF(A153&lt;&gt;"", MID(A153,J153+1, K153-J153 - 1), "")</f>
        <v>Repeat</v>
      </c>
      <c r="N153" t="str">
        <f>IF(L153&lt;&gt;"", VLOOKUP(L153,Sam_Eng!F:F,1,FALSE), "")</f>
        <v>Repeat</v>
      </c>
      <c r="O153">
        <f>MATCH(N153,Sam_Eng!F:F,0)</f>
        <v>137</v>
      </c>
      <c r="P153" t="str">
        <f>IF(N153&lt;&gt;"", VLOOKUP(O153,Sam_Chi!E:F,2,FALSE), "")</f>
        <v>每周</v>
      </c>
      <c r="Q153">
        <f t="shared" si="16"/>
        <v>17</v>
      </c>
      <c r="R153">
        <f t="shared" si="17"/>
        <v>25</v>
      </c>
      <c r="S153" t="str">
        <f t="shared" si="18"/>
        <v>repeat</v>
      </c>
      <c r="T153" t="str">
        <f>IF(S153&lt;&gt; "", VLOOKUP(S153,Chinese!H:K,4,FALSE), "")</f>
        <v>重複方式</v>
      </c>
      <c r="U153" t="str">
        <f t="shared" si="19"/>
        <v>每周</v>
      </c>
      <c r="V153" t="str">
        <f>IF(U153&lt;&gt; "", IF(U153&lt;&gt;"",Result!E$1 &amp; S153 &amp; Result!F$1 &amp; Eng!U153 &amp; Result!G$1, ""), "")</f>
        <v xml:space="preserve">    &lt;string name="repeat"&gt;每周&lt;/string&gt;</v>
      </c>
    </row>
    <row r="154" spans="1:22">
      <c r="A154" s="1"/>
    </row>
    <row r="155" spans="1:22">
      <c r="A155" s="1" t="s">
        <v>1830</v>
      </c>
      <c r="J155">
        <f>FIND("&gt;",A155)</f>
        <v>32</v>
      </c>
      <c r="K155">
        <f>FIND("&lt;/", A155)</f>
        <v>38</v>
      </c>
      <c r="L155" t="str">
        <f>IF(A155&lt;&gt;"", MID(A155,J155+1, K155-J155 - 1), "")</f>
        <v>Never</v>
      </c>
      <c r="N155" t="str">
        <f>IF(L155&lt;&gt;"", VLOOKUP(L155,Sam_Eng!F:F,1,FALSE), "")</f>
        <v>Never</v>
      </c>
      <c r="O155">
        <f>MATCH(N155,Sam_Eng!F:F,0)</f>
        <v>139</v>
      </c>
      <c r="P155" t="str">
        <f>IF(N155&lt;&gt;"", VLOOKUP(O155,Sam_Chi!E:F,2,FALSE), "")</f>
        <v>禁止</v>
      </c>
      <c r="Q155">
        <f t="shared" si="16"/>
        <v>17</v>
      </c>
      <c r="R155">
        <f t="shared" si="17"/>
        <v>31</v>
      </c>
      <c r="S155" t="str">
        <f t="shared" si="18"/>
        <v>never_repeat</v>
      </c>
      <c r="T155" t="str">
        <f>IF(S155&lt;&gt; "", VLOOKUP(S155,Chinese!H:K,4,FALSE), "")</f>
        <v>不需要</v>
      </c>
      <c r="U155" t="str">
        <f t="shared" si="19"/>
        <v>禁止</v>
      </c>
      <c r="V155" t="str">
        <f>IF(U155&lt;&gt; "", IF(U155&lt;&gt;"",Result!E$1 &amp; S155 &amp; Result!F$1 &amp; Eng!U155 &amp; Result!G$1, ""), "")</f>
        <v xml:space="preserve">    &lt;string name="never_repeat"&gt;禁止&lt;/string&gt;</v>
      </c>
    </row>
    <row r="156" spans="1:22">
      <c r="A156" s="1" t="s">
        <v>1833</v>
      </c>
      <c r="J156">
        <f>FIND("&gt;",A156)</f>
        <v>25</v>
      </c>
      <c r="K156">
        <f>FIND("&lt;/", A156)</f>
        <v>31</v>
      </c>
      <c r="L156" t="str">
        <f>IF(A156&lt;&gt;"", MID(A156,J156+1, K156-J156 - 1), "")</f>
        <v>Daily</v>
      </c>
      <c r="N156" t="str">
        <f>IF(L156&lt;&gt;"", VLOOKUP(L156,Sam_Eng!F:F,1,FALSE), "")</f>
        <v>Daily</v>
      </c>
      <c r="O156">
        <f>MATCH(N156,Sam_Eng!F:F,0)</f>
        <v>140</v>
      </c>
      <c r="P156" t="str">
        <f>IF(N156&lt;&gt;"", VLOOKUP(O156,Sam_Chi!E:F,2,FALSE), "")</f>
        <v>NetCode</v>
      </c>
      <c r="Q156">
        <f t="shared" si="16"/>
        <v>17</v>
      </c>
      <c r="R156">
        <f t="shared" si="17"/>
        <v>24</v>
      </c>
      <c r="S156" t="str">
        <f t="shared" si="18"/>
        <v>daily</v>
      </c>
      <c r="T156" t="str">
        <f>IF(S156&lt;&gt; "", VLOOKUP(S156,Chinese!H:K,4,FALSE), "")</f>
        <v>每日</v>
      </c>
      <c r="U156" t="str">
        <f t="shared" si="19"/>
        <v>NetCode</v>
      </c>
      <c r="V156" t="str">
        <f>IF(U156&lt;&gt; "", IF(U156&lt;&gt;"",Result!E$1 &amp; S156 &amp; Result!F$1 &amp; Eng!U156 &amp; Result!G$1, ""), "")</f>
        <v xml:space="preserve">    &lt;string name="daily"&gt;NetCode&lt;/string&gt;</v>
      </c>
    </row>
    <row r="157" spans="1:22">
      <c r="A157" s="1" t="s">
        <v>1834</v>
      </c>
      <c r="J157">
        <f>FIND("&gt;",A157)</f>
        <v>26</v>
      </c>
      <c r="K157">
        <f>FIND("&lt;/", A157)</f>
        <v>33</v>
      </c>
      <c r="L157" t="str">
        <f t="shared" ref="L157:L220" si="20">IF(A157&lt;&gt;"", MID(A157,J157+1, K157-J157 - 1), "")</f>
        <v>Weekly</v>
      </c>
      <c r="N157" t="str">
        <f>IF(L157&lt;&gt;"", VLOOKUP(L157,Sam_Eng!F:F,1,FALSE), "")</f>
        <v>Weekly</v>
      </c>
      <c r="O157">
        <f>MATCH(N157,Sam_Eng!F:F,0)</f>
        <v>141</v>
      </c>
      <c r="P157" t="str">
        <f>IF(N157&lt;&gt;"", VLOOKUP(O157,Sam_Chi!E:F,2,FALSE), "")</f>
        <v>演算碼</v>
      </c>
      <c r="Q157">
        <f t="shared" si="16"/>
        <v>17</v>
      </c>
      <c r="R157">
        <f t="shared" si="17"/>
        <v>25</v>
      </c>
      <c r="S157" t="str">
        <f t="shared" si="18"/>
        <v>weekly</v>
      </c>
      <c r="T157" t="str">
        <f>IF(S157&lt;&gt; "", VLOOKUP(S157,Chinese!H:K,4,FALSE), "")</f>
        <v>每週</v>
      </c>
      <c r="U157" t="str">
        <f t="shared" si="19"/>
        <v>演算碼</v>
      </c>
      <c r="V157" t="str">
        <f>IF(U157&lt;&gt; "", IF(U157&lt;&gt;"",Result!E$1 &amp; S157 &amp; Result!F$1 &amp; Eng!U157 &amp; Result!G$1, ""), "")</f>
        <v xml:space="preserve">    &lt;string name="weekly"&gt;演算碼&lt;/string&gt;</v>
      </c>
    </row>
    <row r="158" spans="1:22">
      <c r="A158" s="1" t="s">
        <v>1835</v>
      </c>
      <c r="J158">
        <f>FIND("&gt;",A158)</f>
        <v>27</v>
      </c>
      <c r="K158">
        <f>FIND("&lt;/", A158)</f>
        <v>35</v>
      </c>
      <c r="L158" t="str">
        <f t="shared" si="20"/>
        <v>Monthly</v>
      </c>
      <c r="N158" t="str">
        <f>IF(L158&lt;&gt;"", VLOOKUP(L158,Sam_Eng!F:F,1,FALSE), "")</f>
        <v>Monthly</v>
      </c>
      <c r="O158">
        <f>MATCH(N158,Sam_Eng!F:F,0)</f>
        <v>142</v>
      </c>
      <c r="P158" t="str">
        <f>IF(N158&lt;&gt;"", VLOOKUP(O158,Sam_Chi!E:F,2,FALSE), "")</f>
        <v>GuestCode</v>
      </c>
      <c r="Q158">
        <f t="shared" si="16"/>
        <v>17</v>
      </c>
      <c r="R158">
        <f t="shared" si="17"/>
        <v>26</v>
      </c>
      <c r="S158" t="str">
        <f t="shared" si="18"/>
        <v>monthly</v>
      </c>
      <c r="T158" t="str">
        <f>IF(S158&lt;&gt; "", VLOOKUP(S158,Chinese!H:K,4,FALSE), "")</f>
        <v>每月</v>
      </c>
      <c r="U158" t="str">
        <f t="shared" si="19"/>
        <v>GuestCode</v>
      </c>
      <c r="V158" t="str">
        <f>IF(U158&lt;&gt; "", IF(U158&lt;&gt;"",Result!E$1 &amp; S158 &amp; Result!F$1 &amp; Eng!U158 &amp; Result!G$1, ""), "")</f>
        <v xml:space="preserve">    &lt;string name="monthly"&gt;GuestCode&lt;/string&gt;</v>
      </c>
    </row>
    <row r="159" spans="1:22">
      <c r="A159" s="1"/>
    </row>
    <row r="160" spans="1:22">
      <c r="A160" s="1"/>
    </row>
    <row r="161" spans="1:22">
      <c r="A161" s="1" t="s">
        <v>66</v>
      </c>
      <c r="J161">
        <f>FIND("&gt;",A161)</f>
        <v>28</v>
      </c>
      <c r="K161">
        <f>FIND("&lt;/", A161)</f>
        <v>37</v>
      </c>
      <c r="L161" t="str">
        <f t="shared" si="20"/>
        <v>One time</v>
      </c>
      <c r="N161" t="str">
        <f>IF(L161&lt;&gt;"", VLOOKUP(L161,Sam_Eng!F:F,1,FALSE), "")</f>
        <v>One Time</v>
      </c>
      <c r="O161">
        <f>MATCH(N161,Sam_Eng!F:F,0)</f>
        <v>84</v>
      </c>
      <c r="P161" t="str">
        <f>IF(N161&lt;&gt;"", VLOOKUP(O161,Sam_Chi!E:F,2,FALSE), "")</f>
        <v>管理者</v>
      </c>
      <c r="Q161">
        <f t="shared" si="16"/>
        <v>17</v>
      </c>
      <c r="R161">
        <f t="shared" si="17"/>
        <v>27</v>
      </c>
      <c r="S161" t="str">
        <f t="shared" si="18"/>
        <v>one_time</v>
      </c>
      <c r="T161" t="str">
        <f>IF(S161&lt;&gt; "", VLOOKUP(S161,Chinese!H:K,4,FALSE), "")</f>
        <v>僅限一次</v>
      </c>
      <c r="U161" t="str">
        <f t="shared" si="19"/>
        <v>管理者</v>
      </c>
      <c r="V161" t="str">
        <f>IF(U161&lt;&gt; "", IF(U161&lt;&gt;"",Result!E$1 &amp; S161 &amp; Result!F$1 &amp; Eng!U161 &amp; Result!G$1, ""), "")</f>
        <v xml:space="preserve">    &lt;string name="one_time"&gt;管理者&lt;/string&gt;</v>
      </c>
    </row>
    <row r="162" spans="1:22">
      <c r="A162" s="1"/>
    </row>
    <row r="163" spans="1:22">
      <c r="A163" s="1"/>
    </row>
    <row r="164" spans="1:22">
      <c r="A164" s="1"/>
    </row>
    <row r="165" spans="1:22">
      <c r="A165" s="1" t="s">
        <v>67</v>
      </c>
      <c r="J165">
        <f>FIND("&gt;",A165)</f>
        <v>28</v>
      </c>
      <c r="K165">
        <f>FIND("&lt;/", A165)</f>
        <v>37</v>
      </c>
      <c r="L165" t="str">
        <f t="shared" si="20"/>
        <v>All Time</v>
      </c>
      <c r="N165" t="str">
        <f>IF(L165&lt;&gt;"", VLOOKUP(L165,Sam_Eng!F:F,1,FALSE), "")</f>
        <v>All Time</v>
      </c>
      <c r="O165">
        <f>MATCH(N165,Sam_Eng!F:F,0)</f>
        <v>83</v>
      </c>
      <c r="P165" t="str">
        <f>IF(N165&lt;&gt;"", VLOOKUP(O165,Sam_Chi!E:F,2,FALSE), "")</f>
        <v>權限設定</v>
      </c>
      <c r="Q165">
        <f t="shared" si="16"/>
        <v>17</v>
      </c>
      <c r="R165">
        <f t="shared" si="17"/>
        <v>27</v>
      </c>
      <c r="S165" t="str">
        <f t="shared" si="18"/>
        <v>all_time</v>
      </c>
      <c r="T165" t="str">
        <f>IF(S165&lt;&gt; "", VLOOKUP(S165,Chinese!H:K,4,FALSE), "")</f>
        <v>無限制</v>
      </c>
      <c r="U165" t="str">
        <f t="shared" si="19"/>
        <v>權限設定</v>
      </c>
      <c r="V165" t="str">
        <f>IF(U165&lt;&gt; "", IF(U165&lt;&gt;"",Result!E$1 &amp; S165 &amp; Result!F$1 &amp; Eng!U165 &amp; Result!G$1, ""), "")</f>
        <v xml:space="preserve">    &lt;string name="all_time"&gt;權限設定&lt;/string&gt;</v>
      </c>
    </row>
    <row r="166" spans="1:22">
      <c r="A166" s="1" t="s">
        <v>1837</v>
      </c>
      <c r="J166" s="5">
        <f>FIND("&gt;",A166)</f>
        <v>29</v>
      </c>
      <c r="K166" s="5">
        <f>FIND("&lt;/", A166)</f>
        <v>39</v>
      </c>
      <c r="L166" s="5" t="str">
        <f>IF(A166&lt;&gt;"", MID(A166,J166+1, K166-J166 - 1), "")</f>
        <v>By Period</v>
      </c>
      <c r="O166" t="e">
        <f>MATCH(N166,Sam_Eng!F:F,0)</f>
        <v>#N/A</v>
      </c>
      <c r="P166" t="str">
        <f>IF(N166&lt;&gt;"", VLOOKUP(O166,Sam_Chi!E:F,2,FALSE), "")</f>
        <v/>
      </c>
      <c r="Q166">
        <f t="shared" si="16"/>
        <v>17</v>
      </c>
      <c r="R166">
        <f t="shared" si="17"/>
        <v>28</v>
      </c>
      <c r="S166" t="str">
        <f t="shared" si="18"/>
        <v>by_period</v>
      </c>
      <c r="T166" t="str">
        <f>IF(S166&lt;&gt; "", VLOOKUP(S166,Chinese!H:K,4,FALSE), "")</f>
        <v>以區間設定</v>
      </c>
      <c r="U166" t="str">
        <f t="shared" si="19"/>
        <v>以區間設定</v>
      </c>
      <c r="V166" t="str">
        <f>IF(U166&lt;&gt; "", IF(U166&lt;&gt;"",Result!E$1 &amp; S166 &amp; Result!F$1 &amp; Eng!U166 &amp; Result!G$1, ""), "")</f>
        <v xml:space="preserve">    &lt;string name="by_period"&gt;以區間設定&lt;/string&gt;</v>
      </c>
    </row>
    <row r="167" spans="1:22">
      <c r="A167" s="1" t="s">
        <v>1838</v>
      </c>
      <c r="J167" s="5">
        <f>FIND("&gt;",A167)</f>
        <v>25</v>
      </c>
      <c r="K167" s="5">
        <f>FIND("&lt;/", A167)</f>
        <v>31</v>
      </c>
      <c r="L167" s="5" t="str">
        <f>IF(A167&lt;&gt;"", MID(A167,J167+1, K167-J167 - 1), "")</f>
        <v>Start</v>
      </c>
      <c r="O167" t="e">
        <f>MATCH(N167,Sam_Eng!F:F,0)</f>
        <v>#N/A</v>
      </c>
      <c r="P167" t="str">
        <f>IF(N167&lt;&gt;"", VLOOKUP(O167,Sam_Chi!E:F,2,FALSE), "")</f>
        <v/>
      </c>
      <c r="Q167">
        <f t="shared" si="16"/>
        <v>17</v>
      </c>
      <c r="R167">
        <f t="shared" si="17"/>
        <v>24</v>
      </c>
      <c r="S167" t="str">
        <f t="shared" si="18"/>
        <v>start</v>
      </c>
      <c r="T167" t="str">
        <f>IF(S167&lt;&gt; "", VLOOKUP(S167,Chinese!H:K,4,FALSE), "")</f>
        <v>開始</v>
      </c>
      <c r="U167" t="str">
        <f t="shared" si="19"/>
        <v>開始</v>
      </c>
      <c r="V167" t="str">
        <f>IF(U167&lt;&gt; "", IF(U167&lt;&gt;"",Result!E$1 &amp; S167 &amp; Result!F$1 &amp; Eng!U167 &amp; Result!G$1, ""), "")</f>
        <v xml:space="preserve">    &lt;string name="start"&gt;開始&lt;/string&gt;</v>
      </c>
    </row>
    <row r="168" spans="1:22">
      <c r="A168" s="1" t="s">
        <v>2908</v>
      </c>
      <c r="J168" s="5">
        <f>FIND("&gt;",A168)</f>
        <v>23</v>
      </c>
      <c r="K168" s="5">
        <f>FIND("&lt;/", A168)</f>
        <v>27</v>
      </c>
      <c r="L168" s="5" t="str">
        <f>IF(A168&lt;&gt;"", MID(A168,J168+1, K168-J168 - 1), "")</f>
        <v>End</v>
      </c>
      <c r="O168" t="e">
        <f>MATCH(N168,Sam_Eng!F:F,0)</f>
        <v>#N/A</v>
      </c>
      <c r="P168" t="str">
        <f>IF(N168&lt;&gt;"", VLOOKUP(O168,Sam_Chi!E:F,2,FALSE), "")</f>
        <v/>
      </c>
      <c r="Q168">
        <f t="shared" si="16"/>
        <v>17</v>
      </c>
      <c r="R168">
        <f t="shared" si="17"/>
        <v>22</v>
      </c>
      <c r="S168" t="str">
        <f t="shared" si="18"/>
        <v>end</v>
      </c>
      <c r="T168" t="str">
        <f>IF(S168&lt;&gt; "", VLOOKUP(S168,Chinese!H:K,4,FALSE), "")</f>
        <v>結束</v>
      </c>
      <c r="U168" t="str">
        <f t="shared" si="19"/>
        <v>結束</v>
      </c>
      <c r="V168" t="str">
        <f>IF(U168&lt;&gt; "", IF(U168&lt;&gt;"",Result!E$1 &amp; S168 &amp; Result!F$1 &amp; Eng!U168 &amp; Result!G$1, ""), "")</f>
        <v xml:space="preserve">    &lt;string name="end"&gt;結束&lt;/string&gt;</v>
      </c>
    </row>
    <row r="169" spans="1:22">
      <c r="A169" s="1" t="s">
        <v>2909</v>
      </c>
      <c r="J169" s="5">
        <f>FIND("&gt;",A169)</f>
        <v>27</v>
      </c>
      <c r="K169" s="5">
        <f>FIND("&lt;/", A169)</f>
        <v>35</v>
      </c>
      <c r="L169" s="5" t="str">
        <f>IF(A169&lt;&gt;"", MID(A169,J169+1, K169-J169 - 1), "")</f>
        <v>All Day</v>
      </c>
      <c r="O169" t="e">
        <f>MATCH(N169,Sam_Eng!F:F,0)</f>
        <v>#N/A</v>
      </c>
      <c r="P169" t="str">
        <f>IF(N169&lt;&gt;"", VLOOKUP(O169,Sam_Chi!E:F,2,FALSE), "")</f>
        <v/>
      </c>
      <c r="Q169">
        <f t="shared" si="16"/>
        <v>17</v>
      </c>
      <c r="R169">
        <f t="shared" si="17"/>
        <v>26</v>
      </c>
      <c r="S169" t="str">
        <f t="shared" si="18"/>
        <v>all_day</v>
      </c>
      <c r="T169" t="str">
        <f>IF(S169&lt;&gt; "", VLOOKUP(S169,Chinese!H:K,4,FALSE), "")</f>
        <v>整天</v>
      </c>
      <c r="U169" t="str">
        <f t="shared" si="19"/>
        <v>整天</v>
      </c>
      <c r="V169" t="str">
        <f>IF(U169&lt;&gt; "", IF(U169&lt;&gt;"",Result!E$1 &amp; S169 &amp; Result!F$1 &amp; Eng!U169 &amp; Result!G$1, ""), "")</f>
        <v xml:space="preserve">    &lt;string name="all_day"&gt;整天&lt;/string&gt;</v>
      </c>
    </row>
    <row r="170" spans="1:22">
      <c r="A170" s="1"/>
      <c r="O170" t="e">
        <f>MATCH(N170,Sam_Eng!F:F,0)</f>
        <v>#N/A</v>
      </c>
      <c r="P170" t="str">
        <f>IF(N170&lt;&gt;"", VLOOKUP(O170,Sam_Chi!E:F,2,FALSE), "")</f>
        <v/>
      </c>
      <c r="Q170" t="e">
        <f t="shared" si="16"/>
        <v>#VALUE!</v>
      </c>
      <c r="R170" t="e">
        <f t="shared" si="17"/>
        <v>#VALUE!</v>
      </c>
      <c r="S170" t="str">
        <f t="shared" si="18"/>
        <v/>
      </c>
      <c r="T170" t="str">
        <f>IF(S170&lt;&gt; "", VLOOKUP(S170,Chinese!H:K,4,FALSE), "")</f>
        <v/>
      </c>
      <c r="U170" t="str">
        <f t="shared" si="19"/>
        <v/>
      </c>
      <c r="V170" t="str">
        <f>IF(U170&lt;&gt; "", IF(U170&lt;&gt;"",Result!E$1 &amp; S170 &amp; Result!F$1 &amp; Eng!U170 &amp; Result!G$1, ""), "")</f>
        <v/>
      </c>
    </row>
    <row r="171" spans="1:22">
      <c r="A171" s="1"/>
      <c r="O171" t="e">
        <f>MATCH(N171,Sam_Eng!F:F,0)</f>
        <v>#N/A</v>
      </c>
      <c r="P171" t="str">
        <f>IF(N171&lt;&gt;"", VLOOKUP(O171,Sam_Chi!E:F,2,FALSE), "")</f>
        <v/>
      </c>
      <c r="Q171" t="e">
        <f t="shared" si="16"/>
        <v>#VALUE!</v>
      </c>
      <c r="R171" t="e">
        <f t="shared" si="17"/>
        <v>#VALUE!</v>
      </c>
      <c r="S171" t="str">
        <f t="shared" si="18"/>
        <v/>
      </c>
      <c r="T171" t="str">
        <f>IF(S171&lt;&gt; "", VLOOKUP(S171,Chinese!H:K,4,FALSE), "")</f>
        <v/>
      </c>
      <c r="U171" t="str">
        <f t="shared" si="19"/>
        <v/>
      </c>
      <c r="V171" t="str">
        <f>IF(U171&lt;&gt; "", IF(U171&lt;&gt;"",Result!E$1 &amp; S171 &amp; Result!F$1 &amp; Eng!U171 &amp; Result!G$1, ""), "")</f>
        <v/>
      </c>
    </row>
    <row r="172" spans="1:22">
      <c r="A172" s="1" t="s">
        <v>68</v>
      </c>
      <c r="J172">
        <f t="shared" ref="J172:J235" si="21">FIND("&gt;",A172)</f>
        <v>26</v>
      </c>
      <c r="K172">
        <f t="shared" ref="K172:K235" si="22">FIND("&lt;/", A172)</f>
        <v>29</v>
      </c>
      <c r="L172" t="str">
        <f t="shared" si="20"/>
        <v>OK</v>
      </c>
      <c r="N172" t="str">
        <f>IF(L172&lt;&gt;"", VLOOKUP(L172,Sam_Eng!F:F,1,FALSE), "")</f>
        <v>OK</v>
      </c>
      <c r="O172">
        <f>MATCH(N172,Sam_Eng!F:F,0)</f>
        <v>24</v>
      </c>
      <c r="P172" t="str">
        <f>IF(N172&lt;&gt;"", VLOOKUP(O172,Sam_Chi!E:F,2,FALSE), "")</f>
        <v>名稱</v>
      </c>
      <c r="Q172">
        <f t="shared" si="16"/>
        <v>17</v>
      </c>
      <c r="R172">
        <f t="shared" si="17"/>
        <v>25</v>
      </c>
      <c r="S172" t="str">
        <f t="shared" si="18"/>
        <v>got_it</v>
      </c>
      <c r="T172" t="str">
        <f>IF(S172&lt;&gt; "", VLOOKUP(S172,Chinese!H:K,4,FALSE), "")</f>
        <v>知道了</v>
      </c>
      <c r="U172" t="str">
        <f t="shared" si="19"/>
        <v>名稱</v>
      </c>
      <c r="V172" t="str">
        <f>IF(U172&lt;&gt; "", IF(U172&lt;&gt;"",Result!E$1 &amp; S172 &amp; Result!F$1 &amp; Eng!U172 &amp; Result!G$1, ""), "")</f>
        <v xml:space="preserve">    &lt;string name="got_it"&gt;名稱&lt;/string&gt;</v>
      </c>
    </row>
    <row r="173" spans="1:22">
      <c r="A173" s="1" t="s">
        <v>69</v>
      </c>
      <c r="J173">
        <f t="shared" si="21"/>
        <v>27</v>
      </c>
      <c r="K173">
        <f t="shared" si="22"/>
        <v>35</v>
      </c>
      <c r="L173" t="str">
        <f t="shared" si="20"/>
        <v>Pattern</v>
      </c>
      <c r="N173" t="str">
        <f>IF(L173&lt;&gt;"", VLOOKUP(L173,Sam_Eng!F:F,1,FALSE), "")</f>
        <v>Pattern</v>
      </c>
      <c r="O173">
        <f>MATCH(N173,Sam_Eng!F:F,0)</f>
        <v>122</v>
      </c>
      <c r="P173" t="str">
        <f>IF(N173&lt;&gt;"", VLOOKUP(O173,Sam_Chi!E:F,2,FALSE), "")</f>
        <v>長度不正確</v>
      </c>
      <c r="Q173">
        <f t="shared" si="16"/>
        <v>17</v>
      </c>
      <c r="R173">
        <f t="shared" si="17"/>
        <v>26</v>
      </c>
      <c r="S173" t="str">
        <f t="shared" si="18"/>
        <v>pattern</v>
      </c>
      <c r="T173" t="str">
        <f>IF(S173&lt;&gt; "", VLOOKUP(S173,Chinese!H:K,4,FALSE), "")</f>
        <v>模式</v>
      </c>
      <c r="U173" t="str">
        <f t="shared" si="19"/>
        <v>長度不正確</v>
      </c>
      <c r="V173" t="str">
        <f>IF(U173&lt;&gt; "", IF(U173&lt;&gt;"",Result!E$1 &amp; S173 &amp; Result!F$1 &amp; Eng!U173 &amp; Result!G$1, ""), "")</f>
        <v xml:space="preserve">    &lt;string name="pattern"&gt;長度不正確&lt;/string&gt;</v>
      </c>
    </row>
    <row r="174" spans="1:22">
      <c r="A174" s="1" t="s">
        <v>70</v>
      </c>
      <c r="J174">
        <f t="shared" si="21"/>
        <v>31</v>
      </c>
      <c r="K174">
        <f t="shared" si="22"/>
        <v>33</v>
      </c>
      <c r="L174" t="str">
        <f t="shared" si="20"/>
        <v>~</v>
      </c>
      <c r="N174" t="str">
        <f>IF(L174&lt;&gt;"", VLOOKUP(L174,Sam_Eng!F:F,1,FALSE), "")</f>
        <v/>
      </c>
      <c r="O174">
        <f>MATCH(N174,Sam_Eng!F:F,0)</f>
        <v>593</v>
      </c>
      <c r="P174" t="str">
        <f>IF(N174&lt;&gt;"", VLOOKUP(O174,Sam_Chi!E:F,2,FALSE), "")</f>
        <v/>
      </c>
      <c r="Q174">
        <f t="shared" si="16"/>
        <v>17</v>
      </c>
      <c r="R174">
        <f t="shared" si="17"/>
        <v>30</v>
      </c>
      <c r="S174" t="str">
        <f t="shared" si="18"/>
        <v>wave_symbol</v>
      </c>
      <c r="T174" t="str">
        <f>IF(S174&lt;&gt; "", VLOOKUP(S174,Chinese!H:K,4,FALSE), "")</f>
        <v>~</v>
      </c>
      <c r="U174" t="str">
        <f t="shared" si="19"/>
        <v>~</v>
      </c>
      <c r="V174" t="str">
        <f>IF(U174&lt;&gt; "", IF(U174&lt;&gt;"",Result!E$1 &amp; S174 &amp; Result!F$1 &amp; Eng!U174 &amp; Result!G$1, ""), "")</f>
        <v xml:space="preserve">    &lt;string name="wave_symbol"&gt;~&lt;/string&gt;</v>
      </c>
    </row>
    <row r="175" spans="1:22">
      <c r="A175" s="1" t="s">
        <v>71</v>
      </c>
      <c r="J175">
        <f t="shared" si="21"/>
        <v>23</v>
      </c>
      <c r="K175">
        <f t="shared" si="22"/>
        <v>39</v>
      </c>
      <c r="L175" t="str">
        <f t="shared" si="20"/>
        <v>&amp;#160; M &amp;#160;</v>
      </c>
      <c r="O175" t="e">
        <f>MATCH(N175,Sam_Eng!F:F,0)</f>
        <v>#N/A</v>
      </c>
      <c r="P175" t="str">
        <f>IF(N175&lt;&gt;"", VLOOKUP(O175,Sam_Chi!E:F,2,FALSE), "")</f>
        <v/>
      </c>
      <c r="Q175">
        <f t="shared" si="16"/>
        <v>17</v>
      </c>
      <c r="R175">
        <f t="shared" si="17"/>
        <v>22</v>
      </c>
      <c r="S175" t="str">
        <f t="shared" si="18"/>
        <v>mon</v>
      </c>
      <c r="T175" t="str">
        <f>IF(S175&lt;&gt; "", VLOOKUP(S175,Chinese!H:K,4,FALSE), "")</f>
        <v>週一</v>
      </c>
      <c r="U175" t="str">
        <f t="shared" si="19"/>
        <v>週一</v>
      </c>
      <c r="V175" t="str">
        <f>IF(U175&lt;&gt; "", IF(U175&lt;&gt;"",Result!E$1 &amp; S175 &amp; Result!F$1 &amp; Eng!U175 &amp; Result!G$1, ""), "")</f>
        <v xml:space="preserve">    &lt;string name="mon"&gt;週一&lt;/string&gt;</v>
      </c>
    </row>
    <row r="176" spans="1:22">
      <c r="A176" s="1" t="s">
        <v>72</v>
      </c>
      <c r="J176">
        <f t="shared" si="21"/>
        <v>23</v>
      </c>
      <c r="K176">
        <f t="shared" si="22"/>
        <v>39</v>
      </c>
      <c r="L176" t="str">
        <f t="shared" si="20"/>
        <v>&amp;#160; T &amp;#160;</v>
      </c>
      <c r="O176" t="e">
        <f>MATCH(N176,Sam_Eng!F:F,0)</f>
        <v>#N/A</v>
      </c>
      <c r="P176" t="str">
        <f>IF(N176&lt;&gt;"", VLOOKUP(O176,Sam_Chi!E:F,2,FALSE), "")</f>
        <v/>
      </c>
      <c r="Q176">
        <f t="shared" si="16"/>
        <v>17</v>
      </c>
      <c r="R176">
        <f t="shared" si="17"/>
        <v>22</v>
      </c>
      <c r="S176" t="str">
        <f t="shared" si="18"/>
        <v>tue</v>
      </c>
      <c r="T176" t="str">
        <f>IF(S176&lt;&gt; "", VLOOKUP(S176,Chinese!H:K,4,FALSE), "")</f>
        <v>週二</v>
      </c>
      <c r="U176" t="str">
        <f t="shared" si="19"/>
        <v>週二</v>
      </c>
      <c r="V176" t="str">
        <f>IF(U176&lt;&gt; "", IF(U176&lt;&gt;"",Result!E$1 &amp; S176 &amp; Result!F$1 &amp; Eng!U176 &amp; Result!G$1, ""), "")</f>
        <v xml:space="preserve">    &lt;string name="tue"&gt;週二&lt;/string&gt;</v>
      </c>
    </row>
    <row r="177" spans="1:22">
      <c r="A177" s="1" t="s">
        <v>73</v>
      </c>
      <c r="J177">
        <f t="shared" si="21"/>
        <v>23</v>
      </c>
      <c r="K177">
        <f t="shared" si="22"/>
        <v>39</v>
      </c>
      <c r="L177" t="str">
        <f t="shared" si="20"/>
        <v>&amp;#160; W &amp;#160;</v>
      </c>
      <c r="O177" t="e">
        <f>MATCH(N177,Sam_Eng!F:F,0)</f>
        <v>#N/A</v>
      </c>
      <c r="P177" t="str">
        <f>IF(N177&lt;&gt;"", VLOOKUP(O177,Sam_Chi!E:F,2,FALSE), "")</f>
        <v/>
      </c>
      <c r="Q177">
        <f t="shared" si="16"/>
        <v>17</v>
      </c>
      <c r="R177">
        <f t="shared" si="17"/>
        <v>22</v>
      </c>
      <c r="S177" t="str">
        <f t="shared" si="18"/>
        <v>wed</v>
      </c>
      <c r="T177" t="str">
        <f>IF(S177&lt;&gt; "", VLOOKUP(S177,Chinese!H:K,4,FALSE), "")</f>
        <v>週三</v>
      </c>
      <c r="U177" t="str">
        <f t="shared" si="19"/>
        <v>週三</v>
      </c>
      <c r="V177" t="str">
        <f>IF(U177&lt;&gt; "", IF(U177&lt;&gt;"",Result!E$1 &amp; S177 &amp; Result!F$1 &amp; Eng!U177 &amp; Result!G$1, ""), "")</f>
        <v xml:space="preserve">    &lt;string name="wed"&gt;週三&lt;/string&gt;</v>
      </c>
    </row>
    <row r="178" spans="1:22">
      <c r="A178" s="1" t="s">
        <v>74</v>
      </c>
      <c r="J178">
        <f t="shared" si="21"/>
        <v>23</v>
      </c>
      <c r="K178">
        <f t="shared" si="22"/>
        <v>39</v>
      </c>
      <c r="L178" t="str">
        <f t="shared" si="20"/>
        <v>&amp;#160; T &amp;#160;</v>
      </c>
      <c r="O178" t="e">
        <f>MATCH(N178,Sam_Eng!F:F,0)</f>
        <v>#N/A</v>
      </c>
      <c r="P178" t="str">
        <f>IF(N178&lt;&gt;"", VLOOKUP(O178,Sam_Chi!E:F,2,FALSE), "")</f>
        <v/>
      </c>
      <c r="Q178">
        <f t="shared" si="16"/>
        <v>17</v>
      </c>
      <c r="R178">
        <f t="shared" si="17"/>
        <v>22</v>
      </c>
      <c r="S178" t="str">
        <f t="shared" si="18"/>
        <v>thu</v>
      </c>
      <c r="T178" t="str">
        <f>IF(S178&lt;&gt; "", VLOOKUP(S178,Chinese!H:K,4,FALSE), "")</f>
        <v>週四</v>
      </c>
      <c r="U178" t="str">
        <f t="shared" si="19"/>
        <v>週四</v>
      </c>
      <c r="V178" t="str">
        <f>IF(U178&lt;&gt; "", IF(U178&lt;&gt;"",Result!E$1 &amp; S178 &amp; Result!F$1 &amp; Eng!U178 &amp; Result!G$1, ""), "")</f>
        <v xml:space="preserve">    &lt;string name="thu"&gt;週四&lt;/string&gt;</v>
      </c>
    </row>
    <row r="179" spans="1:22">
      <c r="A179" s="1" t="s">
        <v>75</v>
      </c>
      <c r="J179">
        <f t="shared" si="21"/>
        <v>23</v>
      </c>
      <c r="K179">
        <f t="shared" si="22"/>
        <v>39</v>
      </c>
      <c r="L179" t="str">
        <f t="shared" si="20"/>
        <v>&amp;#160; F &amp;#160;</v>
      </c>
      <c r="O179" t="e">
        <f>MATCH(N179,Sam_Eng!F:F,0)</f>
        <v>#N/A</v>
      </c>
      <c r="P179" t="str">
        <f>IF(N179&lt;&gt;"", VLOOKUP(O179,Sam_Chi!E:F,2,FALSE), "")</f>
        <v/>
      </c>
      <c r="Q179">
        <f t="shared" si="16"/>
        <v>17</v>
      </c>
      <c r="R179">
        <f t="shared" si="17"/>
        <v>22</v>
      </c>
      <c r="S179" t="str">
        <f t="shared" si="18"/>
        <v>fri</v>
      </c>
      <c r="T179" t="str">
        <f>IF(S179&lt;&gt; "", VLOOKUP(S179,Chinese!H:K,4,FALSE), "")</f>
        <v>週五</v>
      </c>
      <c r="U179" t="str">
        <f t="shared" si="19"/>
        <v>週五</v>
      </c>
      <c r="V179" t="str">
        <f>IF(U179&lt;&gt; "", IF(U179&lt;&gt;"",Result!E$1 &amp; S179 &amp; Result!F$1 &amp; Eng!U179 &amp; Result!G$1, ""), "")</f>
        <v xml:space="preserve">    &lt;string name="fri"&gt;週五&lt;/string&gt;</v>
      </c>
    </row>
    <row r="180" spans="1:22">
      <c r="A180" s="1" t="s">
        <v>76</v>
      </c>
      <c r="J180">
        <f t="shared" si="21"/>
        <v>23</v>
      </c>
      <c r="K180">
        <f t="shared" si="22"/>
        <v>39</v>
      </c>
      <c r="L180" t="str">
        <f t="shared" si="20"/>
        <v>&amp;#160; S &amp;#160;</v>
      </c>
      <c r="O180" t="e">
        <f>MATCH(N180,Sam_Eng!F:F,0)</f>
        <v>#N/A</v>
      </c>
      <c r="P180" t="str">
        <f>IF(N180&lt;&gt;"", VLOOKUP(O180,Sam_Chi!E:F,2,FALSE), "")</f>
        <v/>
      </c>
      <c r="Q180">
        <f t="shared" si="16"/>
        <v>17</v>
      </c>
      <c r="R180">
        <f t="shared" si="17"/>
        <v>22</v>
      </c>
      <c r="S180" t="str">
        <f t="shared" si="18"/>
        <v>sat</v>
      </c>
      <c r="T180" t="str">
        <f>IF(S180&lt;&gt; "", VLOOKUP(S180,Chinese!H:K,4,FALSE), "")</f>
        <v>週六</v>
      </c>
      <c r="U180" t="str">
        <f t="shared" si="19"/>
        <v>週六</v>
      </c>
      <c r="V180" t="str">
        <f>IF(U180&lt;&gt; "", IF(U180&lt;&gt;"",Result!E$1 &amp; S180 &amp; Result!F$1 &amp; Eng!U180 &amp; Result!G$1, ""), "")</f>
        <v xml:space="preserve">    &lt;string name="sat"&gt;週六&lt;/string&gt;</v>
      </c>
    </row>
    <row r="181" spans="1:22">
      <c r="A181" s="1" t="s">
        <v>77</v>
      </c>
      <c r="J181">
        <f t="shared" si="21"/>
        <v>23</v>
      </c>
      <c r="K181">
        <f t="shared" si="22"/>
        <v>39</v>
      </c>
      <c r="L181" t="str">
        <f t="shared" si="20"/>
        <v>&amp;#160; S &amp;#160;</v>
      </c>
      <c r="O181" t="e">
        <f>MATCH(N181,Sam_Eng!F:F,0)</f>
        <v>#N/A</v>
      </c>
      <c r="P181" t="str">
        <f>IF(N181&lt;&gt;"", VLOOKUP(O181,Sam_Chi!E:F,2,FALSE), "")</f>
        <v/>
      </c>
      <c r="Q181">
        <f t="shared" si="16"/>
        <v>17</v>
      </c>
      <c r="R181">
        <f t="shared" si="17"/>
        <v>22</v>
      </c>
      <c r="S181" t="str">
        <f t="shared" si="18"/>
        <v>sun</v>
      </c>
      <c r="T181" t="str">
        <f>IF(S181&lt;&gt; "", VLOOKUP(S181,Chinese!H:K,4,FALSE), "")</f>
        <v>週日</v>
      </c>
      <c r="U181" t="str">
        <f t="shared" si="19"/>
        <v>週日</v>
      </c>
      <c r="V181" t="str">
        <f>IF(U181&lt;&gt; "", IF(U181&lt;&gt;"",Result!E$1 &amp; S181 &amp; Result!F$1 &amp; Eng!U181 &amp; Result!G$1, ""), "")</f>
        <v xml:space="preserve">    &lt;string name="sun"&gt;週日&lt;/string&gt;</v>
      </c>
    </row>
    <row r="182" spans="1:22">
      <c r="A182" s="1" t="s">
        <v>78</v>
      </c>
      <c r="J182">
        <f t="shared" si="21"/>
        <v>26</v>
      </c>
      <c r="K182">
        <f t="shared" si="22"/>
        <v>33</v>
      </c>
      <c r="L182" t="str">
        <f t="shared" si="20"/>
        <v>Monday</v>
      </c>
      <c r="N182" t="str">
        <f>IF(L182&lt;&gt;"", VLOOKUP(L182,Sam_Eng!F:F,1,FALSE), "")</f>
        <v>Monday</v>
      </c>
      <c r="O182">
        <f>MATCH(N182,Sam_Eng!F:F,0)</f>
        <v>198</v>
      </c>
      <c r="P182" t="str">
        <f>IF(N182&lt;&gt;"", VLOOKUP(O182,Sam_Chi!E:F,2,FALSE), "")</f>
        <v>周五</v>
      </c>
      <c r="Q182">
        <f t="shared" si="16"/>
        <v>17</v>
      </c>
      <c r="R182">
        <f t="shared" si="17"/>
        <v>25</v>
      </c>
      <c r="S182" t="str">
        <f t="shared" si="18"/>
        <v>monday</v>
      </c>
      <c r="T182" t="str">
        <f>IF(S182&lt;&gt; "", VLOOKUP(S182,Chinese!H:K,4,FALSE), "")</f>
        <v>週一</v>
      </c>
      <c r="U182" t="str">
        <f t="shared" si="19"/>
        <v>周五</v>
      </c>
      <c r="V182" t="str">
        <f>IF(U182&lt;&gt; "", IF(U182&lt;&gt;"",Result!E$1 &amp; S182 &amp; Result!F$1 &amp; Eng!U182 &amp; Result!G$1, ""), "")</f>
        <v xml:space="preserve">    &lt;string name="monday"&gt;周五&lt;/string&gt;</v>
      </c>
    </row>
    <row r="183" spans="1:22">
      <c r="A183" s="1" t="s">
        <v>79</v>
      </c>
      <c r="J183">
        <f t="shared" si="21"/>
        <v>27</v>
      </c>
      <c r="K183">
        <f t="shared" si="22"/>
        <v>35</v>
      </c>
      <c r="L183" t="str">
        <f t="shared" si="20"/>
        <v>Tuesday</v>
      </c>
      <c r="N183" t="str">
        <f>IF(L183&lt;&gt;"", VLOOKUP(L183,Sam_Eng!F:F,1,FALSE), "")</f>
        <v>Tuesday</v>
      </c>
      <c r="O183">
        <f>MATCH(N183,Sam_Eng!F:F,0)</f>
        <v>199</v>
      </c>
      <c r="P183" t="str">
        <f>IF(N183&lt;&gt;"", VLOOKUP(O183,Sam_Chi!E:F,2,FALSE), "")</f>
        <v>周六</v>
      </c>
      <c r="Q183">
        <f t="shared" si="16"/>
        <v>17</v>
      </c>
      <c r="R183">
        <f t="shared" si="17"/>
        <v>26</v>
      </c>
      <c r="S183" t="str">
        <f t="shared" si="18"/>
        <v>tuesday</v>
      </c>
      <c r="T183" t="str">
        <f>IF(S183&lt;&gt; "", VLOOKUP(S183,Chinese!H:K,4,FALSE), "")</f>
        <v>週二</v>
      </c>
      <c r="U183" t="str">
        <f t="shared" si="19"/>
        <v>周六</v>
      </c>
      <c r="V183" t="str">
        <f>IF(U183&lt;&gt; "", IF(U183&lt;&gt;"",Result!E$1 &amp; S183 &amp; Result!F$1 &amp; Eng!U183 &amp; Result!G$1, ""), "")</f>
        <v xml:space="preserve">    &lt;string name="tuesday"&gt;周六&lt;/string&gt;</v>
      </c>
    </row>
    <row r="184" spans="1:22">
      <c r="A184" s="1" t="s">
        <v>80</v>
      </c>
      <c r="J184">
        <f t="shared" si="21"/>
        <v>29</v>
      </c>
      <c r="K184">
        <f t="shared" si="22"/>
        <v>39</v>
      </c>
      <c r="L184" t="str">
        <f t="shared" si="20"/>
        <v>Wednesday</v>
      </c>
      <c r="N184" t="str">
        <f>IF(L184&lt;&gt;"", VLOOKUP(L184,Sam_Eng!F:F,1,FALSE), "")</f>
        <v>Wednesday</v>
      </c>
      <c r="O184">
        <f>MATCH(N184,Sam_Eng!F:F,0)</f>
        <v>200</v>
      </c>
      <c r="P184" t="str">
        <f>IF(N184&lt;&gt;"", VLOOKUP(O184,Sam_Chi!E:F,2,FALSE), "")</f>
        <v>周日</v>
      </c>
      <c r="Q184">
        <f t="shared" si="16"/>
        <v>17</v>
      </c>
      <c r="R184">
        <f t="shared" si="17"/>
        <v>28</v>
      </c>
      <c r="S184" t="str">
        <f t="shared" si="18"/>
        <v>wednesday</v>
      </c>
      <c r="T184" t="str">
        <f>IF(S184&lt;&gt; "", VLOOKUP(S184,Chinese!H:K,4,FALSE), "")</f>
        <v>週三</v>
      </c>
      <c r="U184" t="str">
        <f t="shared" si="19"/>
        <v>周日</v>
      </c>
      <c r="V184" t="str">
        <f>IF(U184&lt;&gt; "", IF(U184&lt;&gt;"",Result!E$1 &amp; S184 &amp; Result!F$1 &amp; Eng!U184 &amp; Result!G$1, ""), "")</f>
        <v xml:space="preserve">    &lt;string name="wednesday"&gt;周日&lt;/string&gt;</v>
      </c>
    </row>
    <row r="185" spans="1:22">
      <c r="A185" s="1" t="s">
        <v>81</v>
      </c>
      <c r="J185">
        <f t="shared" si="21"/>
        <v>28</v>
      </c>
      <c r="K185">
        <f t="shared" si="22"/>
        <v>37</v>
      </c>
      <c r="L185" t="str">
        <f t="shared" si="20"/>
        <v>Thursday</v>
      </c>
      <c r="N185" t="str">
        <f>IF(L185&lt;&gt;"", VLOOKUP(L185,Sam_Eng!F:F,1,FALSE), "")</f>
        <v>Thursday</v>
      </c>
      <c r="O185">
        <f>MATCH(N185,Sam_Eng!F:F,0)</f>
        <v>201</v>
      </c>
      <c r="P185" t="str">
        <f>IF(N185&lt;&gt;"", VLOOKUP(O185,Sam_Chi!E:F,2,FALSE), "")</f>
        <v>自由通行模式</v>
      </c>
      <c r="Q185">
        <f t="shared" si="16"/>
        <v>17</v>
      </c>
      <c r="R185">
        <f t="shared" si="17"/>
        <v>27</v>
      </c>
      <c r="S185" t="str">
        <f t="shared" si="18"/>
        <v>thursday</v>
      </c>
      <c r="T185" t="str">
        <f>IF(S185&lt;&gt; "", VLOOKUP(S185,Chinese!H:K,4,FALSE), "")</f>
        <v>週四</v>
      </c>
      <c r="U185" t="str">
        <f t="shared" si="19"/>
        <v>自由通行模式</v>
      </c>
      <c r="V185" t="str">
        <f>IF(U185&lt;&gt; "", IF(U185&lt;&gt;"",Result!E$1 &amp; S185 &amp; Result!F$1 &amp; Eng!U185 &amp; Result!G$1, ""), "")</f>
        <v xml:space="preserve">    &lt;string name="thursday"&gt;自由通行模式&lt;/string&gt;</v>
      </c>
    </row>
    <row r="186" spans="1:22">
      <c r="A186" s="1" t="s">
        <v>82</v>
      </c>
      <c r="J186">
        <f t="shared" si="21"/>
        <v>26</v>
      </c>
      <c r="K186">
        <f t="shared" si="22"/>
        <v>33</v>
      </c>
      <c r="L186" t="str">
        <f t="shared" si="20"/>
        <v>Friday</v>
      </c>
      <c r="N186" t="str">
        <f>IF(L186&lt;&gt;"", VLOOKUP(L186,Sam_Eng!F:F,1,FALSE), "")</f>
        <v>Friday</v>
      </c>
      <c r="O186">
        <f>MATCH(N186,Sam_Eng!F:F,0)</f>
        <v>202</v>
      </c>
      <c r="P186" t="str">
        <f>IF(N186&lt;&gt;"", VLOOKUP(O186,Sam_Chi!E:F,2,FALSE), "")</f>
        <v>通行周期</v>
      </c>
      <c r="Q186">
        <f t="shared" si="16"/>
        <v>17</v>
      </c>
      <c r="R186">
        <f t="shared" si="17"/>
        <v>25</v>
      </c>
      <c r="S186" t="str">
        <f t="shared" si="18"/>
        <v>friday</v>
      </c>
      <c r="T186" t="str">
        <f>IF(S186&lt;&gt; "", VLOOKUP(S186,Chinese!H:K,4,FALSE), "")</f>
        <v>週五</v>
      </c>
      <c r="U186" t="str">
        <f t="shared" si="19"/>
        <v>通行周期</v>
      </c>
      <c r="V186" t="str">
        <f>IF(U186&lt;&gt; "", IF(U186&lt;&gt;"",Result!E$1 &amp; S186 &amp; Result!F$1 &amp; Eng!U186 &amp; Result!G$1, ""), "")</f>
        <v xml:space="preserve">    &lt;string name="friday"&gt;通行周期&lt;/string&gt;</v>
      </c>
    </row>
    <row r="187" spans="1:22">
      <c r="A187" s="1" t="s">
        <v>83</v>
      </c>
      <c r="J187">
        <f t="shared" si="21"/>
        <v>28</v>
      </c>
      <c r="K187">
        <f t="shared" si="22"/>
        <v>37</v>
      </c>
      <c r="L187" t="str">
        <f t="shared" si="20"/>
        <v>Saturday</v>
      </c>
      <c r="N187" t="str">
        <f>IF(L187&lt;&gt;"", VLOOKUP(L187,Sam_Eng!F:F,1,FALSE), "")</f>
        <v>Saturday</v>
      </c>
      <c r="O187">
        <f>MATCH(N187,Sam_Eng!F:F,0)</f>
        <v>203</v>
      </c>
      <c r="P187" t="str">
        <f>IF(N187&lt;&gt;"", VLOOKUP(O187,Sam_Chi!E:F,2,FALSE), "")</f>
        <v>動作</v>
      </c>
      <c r="Q187">
        <f t="shared" si="16"/>
        <v>17</v>
      </c>
      <c r="R187">
        <f t="shared" si="17"/>
        <v>27</v>
      </c>
      <c r="S187" t="str">
        <f t="shared" si="18"/>
        <v>saturday</v>
      </c>
      <c r="T187" t="str">
        <f>IF(S187&lt;&gt; "", VLOOKUP(S187,Chinese!H:K,4,FALSE), "")</f>
        <v>週六</v>
      </c>
      <c r="U187" t="str">
        <f t="shared" si="19"/>
        <v>動作</v>
      </c>
      <c r="V187" t="str">
        <f>IF(U187&lt;&gt; "", IF(U187&lt;&gt;"",Result!E$1 &amp; S187 &amp; Result!F$1 &amp; Eng!U187 &amp; Result!G$1, ""), "")</f>
        <v xml:space="preserve">    &lt;string name="saturday"&gt;動作&lt;/string&gt;</v>
      </c>
    </row>
    <row r="188" spans="1:22">
      <c r="A188" s="1" t="s">
        <v>84</v>
      </c>
      <c r="J188">
        <f t="shared" si="21"/>
        <v>26</v>
      </c>
      <c r="K188">
        <f t="shared" si="22"/>
        <v>33</v>
      </c>
      <c r="L188" t="str">
        <f t="shared" si="20"/>
        <v>Sunday</v>
      </c>
      <c r="N188" t="str">
        <f>IF(L188&lt;&gt;"", VLOOKUP(L188,Sam_Eng!F:F,1,FALSE), "")</f>
        <v>Sunday</v>
      </c>
      <c r="O188">
        <f>MATCH(N188,Sam_Eng!F:F,0)</f>
        <v>204</v>
      </c>
      <c r="P188" t="str">
        <f>IF(N188&lt;&gt;"", VLOOKUP(O188,Sam_Chi!E:F,2,FALSE), "")</f>
        <v>參數設定</v>
      </c>
      <c r="Q188">
        <f t="shared" si="16"/>
        <v>17</v>
      </c>
      <c r="R188">
        <f t="shared" si="17"/>
        <v>25</v>
      </c>
      <c r="S188" t="str">
        <f t="shared" si="18"/>
        <v>sunday</v>
      </c>
      <c r="T188" t="str">
        <f>IF(S188&lt;&gt; "", VLOOKUP(S188,Chinese!H:K,4,FALSE), "")</f>
        <v>週日</v>
      </c>
      <c r="U188" t="str">
        <f t="shared" si="19"/>
        <v>參數設定</v>
      </c>
      <c r="V188" t="str">
        <f>IF(U188&lt;&gt; "", IF(U188&lt;&gt;"",Result!E$1 &amp; S188 &amp; Result!F$1 &amp; Eng!U188 &amp; Result!G$1, ""), "")</f>
        <v xml:space="preserve">    &lt;string name="sunday"&gt;參數設定&lt;/string&gt;</v>
      </c>
    </row>
    <row r="189" spans="1:22">
      <c r="A189" s="1" t="s">
        <v>1839</v>
      </c>
      <c r="J189">
        <f t="shared" si="21"/>
        <v>24</v>
      </c>
      <c r="K189">
        <f t="shared" si="22"/>
        <v>29</v>
      </c>
      <c r="L189" s="5" t="str">
        <f t="shared" si="20"/>
        <v>Year</v>
      </c>
      <c r="O189" t="e">
        <f>MATCH(N189,Sam_Eng!F:F,0)</f>
        <v>#N/A</v>
      </c>
      <c r="P189" t="str">
        <f>IF(N189&lt;&gt;"", VLOOKUP(O189,Sam_Chi!E:F,2,FALSE), "")</f>
        <v/>
      </c>
      <c r="Q189">
        <f t="shared" si="16"/>
        <v>17</v>
      </c>
      <c r="R189">
        <f t="shared" si="17"/>
        <v>23</v>
      </c>
      <c r="S189" t="str">
        <f t="shared" si="18"/>
        <v>year</v>
      </c>
      <c r="T189" t="str">
        <f>IF(S189&lt;&gt; "", VLOOKUP(S189,Chinese!H:K,4,FALSE), "")</f>
        <v>年分</v>
      </c>
      <c r="U189" t="str">
        <f t="shared" si="19"/>
        <v>年分</v>
      </c>
      <c r="V189" t="str">
        <f>IF(U189&lt;&gt; "", IF(U189&lt;&gt;"",Result!E$1 &amp; S189 &amp; Result!F$1 &amp; Eng!U189 &amp; Result!G$1, ""), "")</f>
        <v xml:space="preserve">    &lt;string name="year"&gt;年分&lt;/string&gt;</v>
      </c>
    </row>
    <row r="190" spans="1:22">
      <c r="A190" s="1" t="s">
        <v>85</v>
      </c>
      <c r="J190">
        <f t="shared" si="21"/>
        <v>24</v>
      </c>
      <c r="K190">
        <f t="shared" si="22"/>
        <v>29</v>
      </c>
      <c r="L190" s="5" t="str">
        <f t="shared" si="20"/>
        <v>Week</v>
      </c>
      <c r="O190" t="e">
        <f>MATCH(N190,Sam_Eng!F:F,0)</f>
        <v>#N/A</v>
      </c>
      <c r="P190" t="str">
        <f>IF(N190&lt;&gt;"", VLOOKUP(O190,Sam_Chi!E:F,2,FALSE), "")</f>
        <v/>
      </c>
      <c r="Q190">
        <f t="shared" si="16"/>
        <v>17</v>
      </c>
      <c r="R190">
        <f t="shared" si="17"/>
        <v>23</v>
      </c>
      <c r="S190" t="str">
        <f t="shared" si="18"/>
        <v>week</v>
      </c>
      <c r="T190" t="str">
        <f>IF(S190&lt;&gt; "", VLOOKUP(S190,Chinese!H:K,4,FALSE), "")</f>
        <v>週次</v>
      </c>
      <c r="U190" t="str">
        <f t="shared" si="19"/>
        <v>週次</v>
      </c>
      <c r="V190" t="str">
        <f>IF(U190&lt;&gt; "", IF(U190&lt;&gt;"",Result!E$1 &amp; S190 &amp; Result!F$1 &amp; Eng!U190 &amp; Result!G$1, ""), "")</f>
        <v xml:space="preserve">    &lt;string name="week"&gt;週次&lt;/string&gt;</v>
      </c>
    </row>
    <row r="191" spans="1:22">
      <c r="A191" s="1"/>
    </row>
    <row r="192" spans="1:22">
      <c r="A192" s="1" t="s">
        <v>86</v>
      </c>
      <c r="J192">
        <f t="shared" si="21"/>
        <v>27</v>
      </c>
      <c r="K192">
        <f t="shared" si="22"/>
        <v>35</v>
      </c>
      <c r="L192" t="str">
        <f t="shared" si="20"/>
        <v>Confirm</v>
      </c>
      <c r="N192" t="str">
        <f>IF(L192&lt;&gt;"", VLOOKUP(L192,Sam_Eng!F:F,1,FALSE), "")</f>
        <v>Confirm</v>
      </c>
      <c r="O192">
        <f>MATCH(N192,Sam_Eng!F:F,0)</f>
        <v>53</v>
      </c>
      <c r="P192" t="str">
        <f>IF(N192&lt;&gt;"", VLOOKUP(O192,Sam_Chi!E:F,2,FALSE), "")</f>
        <v>訊息</v>
      </c>
      <c r="Q192">
        <f t="shared" si="16"/>
        <v>17</v>
      </c>
      <c r="R192">
        <f t="shared" si="17"/>
        <v>26</v>
      </c>
      <c r="S192" t="str">
        <f t="shared" si="18"/>
        <v>confirm</v>
      </c>
      <c r="T192" t="str">
        <f>IF(S192&lt;&gt; "", VLOOKUP(S192,Chinese!H:K,4,FALSE), "")</f>
        <v>確認</v>
      </c>
      <c r="U192" t="str">
        <f t="shared" si="19"/>
        <v>訊息</v>
      </c>
      <c r="V192" t="str">
        <f>IF(U192&lt;&gt; "", IF(U192&lt;&gt;"",Result!E$1 &amp; S192 &amp; Result!F$1 &amp; Eng!U192 &amp; Result!G$1, ""), "")</f>
        <v xml:space="preserve">    &lt;string name="confirm"&gt;訊息&lt;/string&gt;</v>
      </c>
    </row>
    <row r="193" spans="1:22">
      <c r="A193" s="1" t="s">
        <v>87</v>
      </c>
      <c r="J193">
        <f t="shared" si="21"/>
        <v>32</v>
      </c>
      <c r="K193">
        <f t="shared" si="22"/>
        <v>45</v>
      </c>
      <c r="L193" t="str">
        <f t="shared" si="20"/>
        <v>Days of Week</v>
      </c>
      <c r="N193" t="str">
        <f>IF(L193&lt;&gt;"", VLOOKUP(L193,Sam_Eng!F:F,1,FALSE), "")</f>
        <v>Days of Week</v>
      </c>
      <c r="O193">
        <f>MATCH(N193,Sam_Eng!F:F,0)</f>
        <v>220</v>
      </c>
      <c r="P193" t="str">
        <f>IF(N193&lt;&gt;"", VLOOKUP(O193,Sam_Chi!E:F,2,FALSE), "")</f>
        <v>沒有密鑰</v>
      </c>
      <c r="Q193">
        <f t="shared" si="16"/>
        <v>17</v>
      </c>
      <c r="R193">
        <f t="shared" si="17"/>
        <v>31</v>
      </c>
      <c r="S193" t="str">
        <f t="shared" si="18"/>
        <v>days_of_week</v>
      </c>
      <c r="T193" t="str">
        <f>IF(S193&lt;&gt; "", VLOOKUP(S193,Chinese!H:K,4,FALSE), "")</f>
        <v>週</v>
      </c>
      <c r="U193" t="str">
        <f t="shared" si="19"/>
        <v>沒有密鑰</v>
      </c>
      <c r="V193" t="str">
        <f>IF(U193&lt;&gt; "", IF(U193&lt;&gt;"",Result!E$1 &amp; S193 &amp; Result!F$1 &amp; Eng!U193 &amp; Result!G$1, ""), "")</f>
        <v xml:space="preserve">    &lt;string name="days_of_week"&gt;沒有密鑰&lt;/string&gt;</v>
      </c>
    </row>
    <row r="194" spans="1:22">
      <c r="A194" s="1" t="s">
        <v>1840</v>
      </c>
      <c r="J194">
        <f t="shared" si="21"/>
        <v>33</v>
      </c>
      <c r="K194">
        <f t="shared" si="22"/>
        <v>47</v>
      </c>
      <c r="L194" s="5" t="str">
        <f t="shared" si="20"/>
        <v>Days of Month</v>
      </c>
      <c r="O194" t="e">
        <f>MATCH(N194,Sam_Eng!F:F,0)</f>
        <v>#N/A</v>
      </c>
      <c r="P194" t="str">
        <f>IF(N194&lt;&gt;"", VLOOKUP(O194,Sam_Chi!E:F,2,FALSE), "")</f>
        <v/>
      </c>
      <c r="Q194">
        <f t="shared" ref="Q194:Q257" si="23">FIND("=""",A194)</f>
        <v>17</v>
      </c>
      <c r="R194">
        <f t="shared" ref="R194:R257" si="24">FIND("""&gt;",A194)</f>
        <v>32</v>
      </c>
      <c r="S194" t="str">
        <f t="shared" ref="S194:S257" si="25">IF(A194&lt;&gt;"", MID(A194, Q194 + 2, R194-Q194-2), "")</f>
        <v>days_of_month</v>
      </c>
      <c r="T194" t="str">
        <f>IF(S194&lt;&gt; "", VLOOKUP(S194,Chinese!H:K,4,FALSE), "")</f>
        <v>日期</v>
      </c>
      <c r="U194" t="str">
        <f t="shared" ref="U194:U257" si="26">IF(P194&lt;&gt;"", P194, T194)</f>
        <v>日期</v>
      </c>
      <c r="V194" t="str">
        <f>IF(U194&lt;&gt; "", IF(U194&lt;&gt;"",Result!E$1 &amp; S194 &amp; Result!F$1 &amp; Eng!U194 &amp; Result!G$1, ""), "")</f>
        <v xml:space="preserve">    &lt;string name="days_of_month"&gt;日期&lt;/string&gt;</v>
      </c>
    </row>
    <row r="195" spans="1:22">
      <c r="A195" s="2"/>
      <c r="L195" t="str">
        <f t="shared" si="20"/>
        <v/>
      </c>
      <c r="N195" t="str">
        <f>IF(L195&lt;&gt;"", VLOOKUP(L195,Sam_Eng!F:F,1,FALSE), "")</f>
        <v/>
      </c>
      <c r="O195">
        <f>MATCH(N195,Sam_Eng!F:F,0)</f>
        <v>593</v>
      </c>
      <c r="P195" t="str">
        <f>IF(N195&lt;&gt;"", VLOOKUP(O195,Sam_Chi!E:F,2,FALSE), "")</f>
        <v/>
      </c>
      <c r="Q195" t="e">
        <f t="shared" si="23"/>
        <v>#VALUE!</v>
      </c>
      <c r="R195" t="e">
        <f t="shared" si="24"/>
        <v>#VALUE!</v>
      </c>
      <c r="S195" t="str">
        <f t="shared" si="25"/>
        <v/>
      </c>
      <c r="T195" t="str">
        <f>IF(S195&lt;&gt; "", VLOOKUP(S195,Chinese!H:K,4,FALSE), "")</f>
        <v/>
      </c>
      <c r="U195" t="str">
        <f t="shared" si="26"/>
        <v/>
      </c>
      <c r="V195" t="str">
        <f>IF(U195&lt;&gt; "", IF(U195&lt;&gt;"",Result!E$1 &amp; S195 &amp; Result!F$1 &amp; Eng!U195 &amp; Result!G$1, ""), "")</f>
        <v/>
      </c>
    </row>
    <row r="196" spans="1:22">
      <c r="A196" s="1" t="s">
        <v>2882</v>
      </c>
      <c r="J196">
        <f t="shared" si="21"/>
        <v>54</v>
      </c>
      <c r="K196">
        <f t="shared" si="22"/>
        <v>63</v>
      </c>
      <c r="L196" t="str">
        <f t="shared" si="20"/>
        <v>All Time</v>
      </c>
      <c r="N196" t="str">
        <f>IF(L196&lt;&gt;"", VLOOKUP(L196,Sam_Eng!F:F,1,FALSE), "")</f>
        <v>All Time</v>
      </c>
      <c r="O196">
        <f>MATCH(N196,Sam_Eng!F:F,0)</f>
        <v>83</v>
      </c>
      <c r="P196" t="str">
        <f>IF(N196&lt;&gt;"", VLOOKUP(O196,Sam_Chi!E:F,2,FALSE), "")</f>
        <v>權限設定</v>
      </c>
      <c r="Q196">
        <f t="shared" si="23"/>
        <v>17</v>
      </c>
      <c r="R196">
        <f t="shared" si="24"/>
        <v>53</v>
      </c>
      <c r="S196" t="str">
        <f t="shared" si="25"/>
        <v>summary_all_time" formatted="false</v>
      </c>
      <c r="T196" t="str">
        <f>IF(S196&lt;&gt; "", VLOOKUP(S196,Chinese!H:K,4,FALSE), "")</f>
        <v>可以在任何時間進出</v>
      </c>
      <c r="U196" t="str">
        <f t="shared" si="26"/>
        <v>權限設定</v>
      </c>
      <c r="V196" t="str">
        <f>IF(U196&lt;&gt; "", IF(U196&lt;&gt;"",Result!E$1 &amp; S196 &amp; Result!F$1 &amp; Eng!U196 &amp; Result!G$1, ""), "")</f>
        <v xml:space="preserve">    &lt;string name="summary_all_time" formatted="false"&gt;權限設定&lt;/string&gt;</v>
      </c>
    </row>
    <row r="197" spans="1:22">
      <c r="A197" s="1" t="s">
        <v>2884</v>
      </c>
      <c r="J197">
        <f t="shared" si="21"/>
        <v>54</v>
      </c>
      <c r="K197">
        <f t="shared" si="22"/>
        <v>103</v>
      </c>
      <c r="L197" t="str">
        <f t="shared" si="20"/>
        <v>The client can access with only one access count</v>
      </c>
      <c r="O197" t="e">
        <f>MATCH(N197,Sam_Eng!F:F,0)</f>
        <v>#N/A</v>
      </c>
      <c r="P197" t="str">
        <f>IF(N197&lt;&gt;"", VLOOKUP(O197,Sam_Chi!E:F,2,FALSE), "")</f>
        <v/>
      </c>
      <c r="Q197">
        <f t="shared" si="23"/>
        <v>17</v>
      </c>
      <c r="R197">
        <f t="shared" si="24"/>
        <v>53</v>
      </c>
      <c r="S197" t="str">
        <f t="shared" si="25"/>
        <v>summary_one_time" formatted="false</v>
      </c>
      <c r="T197" t="str">
        <f>IF(S197&lt;&gt; "", VLOOKUP(S197,Chinese!H:K,4,FALSE), "")</f>
        <v>只能進出一次</v>
      </c>
      <c r="U197" t="str">
        <f t="shared" si="26"/>
        <v>只能進出一次</v>
      </c>
      <c r="V197" t="str">
        <f>IF(U197&lt;&gt; "", IF(U197&lt;&gt;"",Result!E$1 &amp; S197 &amp; Result!F$1 &amp; Eng!U197 &amp; Result!G$1, ""), "")</f>
        <v xml:space="preserve">    &lt;string name="summary_one_time" formatted="false"&gt;只能進出一次&lt;/string&gt;</v>
      </c>
    </row>
    <row r="198" spans="1:22">
      <c r="A198" s="1" t="s">
        <v>2881</v>
      </c>
      <c r="J198">
        <f t="shared" si="21"/>
        <v>51</v>
      </c>
      <c r="K198">
        <f t="shared" si="22"/>
        <v>87</v>
      </c>
      <c r="L198" t="str">
        <f t="shared" si="20"/>
        <v>The client can access from %s to %s</v>
      </c>
      <c r="O198" t="e">
        <f>MATCH(N198,Sam_Eng!F:F,0)</f>
        <v>#N/A</v>
      </c>
      <c r="P198" t="str">
        <f>IF(N198&lt;&gt;"", VLOOKUP(O198,Sam_Chi!E:F,2,FALSE), "")</f>
        <v/>
      </c>
      <c r="Q198">
        <f t="shared" si="23"/>
        <v>17</v>
      </c>
      <c r="R198">
        <f t="shared" si="24"/>
        <v>50</v>
      </c>
      <c r="S198" t="str">
        <f t="shared" si="25"/>
        <v>summary_never" formatted="false</v>
      </c>
      <c r="T198" t="str">
        <f>IF(S198&lt;&gt; "", VLOOKUP(S198,Chinese!H:K,4,FALSE), "")</f>
        <v>可以從%s至%s之間進出</v>
      </c>
      <c r="U198" t="str">
        <f t="shared" si="26"/>
        <v>可以從%s至%s之間進出</v>
      </c>
      <c r="V198" t="str">
        <f>IF(U198&lt;&gt; "", IF(U198&lt;&gt;"",Result!E$1 &amp; S198 &amp; Result!F$1 &amp; Eng!U198 &amp; Result!G$1, ""), "")</f>
        <v xml:space="preserve">    &lt;string name="summary_never" formatted="false"&gt;可以從%s至%s之間進出&lt;/string&gt;</v>
      </c>
    </row>
    <row r="199" spans="1:22">
      <c r="A199" s="1"/>
    </row>
    <row r="200" spans="1:22">
      <c r="A200" s="1"/>
    </row>
    <row r="201" spans="1:22">
      <c r="A201" s="1"/>
    </row>
    <row r="202" spans="1:22">
      <c r="A202" s="1"/>
    </row>
    <row r="203" spans="1:22">
      <c r="A203" s="1"/>
    </row>
    <row r="204" spans="1:22">
      <c r="A204" s="1" t="s">
        <v>88</v>
      </c>
      <c r="J204">
        <f t="shared" si="21"/>
        <v>51</v>
      </c>
      <c r="K204">
        <f t="shared" si="22"/>
        <v>68</v>
      </c>
      <c r="L204" t="str">
        <f t="shared" si="20"/>
        <v>&amp;#160;to&amp;#160;%s</v>
      </c>
      <c r="O204" t="e">
        <f>MATCH(N204,Sam_Eng!F:F,0)</f>
        <v>#N/A</v>
      </c>
      <c r="P204" t="str">
        <f>IF(N204&lt;&gt;"", VLOOKUP(O204,Sam_Chi!E:F,2,FALSE), "")</f>
        <v/>
      </c>
      <c r="Q204">
        <f t="shared" si="23"/>
        <v>17</v>
      </c>
      <c r="R204">
        <f t="shared" si="24"/>
        <v>50</v>
      </c>
      <c r="S204" t="str">
        <f t="shared" si="25"/>
        <v>summary_until" formatted="false</v>
      </c>
      <c r="T204" t="str">
        <f>IF(S204&lt;&gt; "", VLOOKUP(S204,Chinese!H:K,4,FALSE), "")</f>
        <v>，直到%s為止</v>
      </c>
      <c r="U204" t="str">
        <f t="shared" si="26"/>
        <v>，直到%s為止</v>
      </c>
      <c r="V204" t="str">
        <f>IF(U204&lt;&gt; "", IF(U204&lt;&gt;"",Result!E$1 &amp; S204 &amp; Result!F$1 &amp; Eng!U204 &amp; Result!G$1, ""), "")</f>
        <v xml:space="preserve">    &lt;string name="summary_until" formatted="false"&gt;，直到%s為止&lt;/string&gt;</v>
      </c>
    </row>
    <row r="205" spans="1:22">
      <c r="A205" s="1" t="s">
        <v>89</v>
      </c>
      <c r="J205">
        <f t="shared" si="21"/>
        <v>51</v>
      </c>
      <c r="K205">
        <f t="shared" si="22"/>
        <v>80</v>
      </c>
      <c r="L205" t="str">
        <f t="shared" si="20"/>
        <v>, with only one access count</v>
      </c>
      <c r="N205" t="str">
        <f>IF(L205&lt;&gt;"", VLOOKUP(L205,Sam_Eng!F:F,1,FALSE), "")</f>
        <v>, with only one access count</v>
      </c>
      <c r="O205">
        <f>MATCH(N205,Sam_Eng!F:F,0)</f>
        <v>659</v>
      </c>
      <c r="P205" t="str">
        <f>IF(N205&lt;&gt;"", VLOOKUP(O205,Sam_Chi!E:F,2,FALSE), "")</f>
        <v>您可以在 %@ 至 %@ 之間進出。</v>
      </c>
      <c r="Q205">
        <f t="shared" si="23"/>
        <v>17</v>
      </c>
      <c r="R205">
        <f t="shared" si="24"/>
        <v>50</v>
      </c>
      <c r="S205" t="str">
        <f t="shared" si="25"/>
        <v>summary_count" formatted="false</v>
      </c>
      <c r="T205" t="str">
        <f>IF(S205&lt;&gt; "", VLOOKUP(S205,Chinese!H:K,4,FALSE), "")</f>
        <v>，並且總共只能進出一次</v>
      </c>
      <c r="U205" t="str">
        <f t="shared" si="26"/>
        <v>您可以在 %@ 至 %@ 之間進出。</v>
      </c>
      <c r="V205" t="str">
        <f>IF(U205&lt;&gt; "", IF(U205&lt;&gt;"",Result!E$1 &amp; S205 &amp; Result!F$1 &amp; Eng!U205 &amp; Result!G$1, ""), "")</f>
        <v xml:space="preserve">    &lt;string name="summary_count" formatted="false"&gt;您可以在 %@ 至 %@ 之間進出。&lt;/string&gt;</v>
      </c>
    </row>
    <row r="206" spans="1:22">
      <c r="A206" s="1" t="s">
        <v>90</v>
      </c>
      <c r="J206">
        <f t="shared" si="21"/>
        <v>49</v>
      </c>
      <c r="K206">
        <f t="shared" si="22"/>
        <v>51</v>
      </c>
      <c r="L206" t="str">
        <f t="shared" si="20"/>
        <v>.</v>
      </c>
      <c r="N206" t="str">
        <f>IF(L206&lt;&gt;"", VLOOKUP(L206,Sam_Eng!F:F,1,FALSE), "")</f>
        <v>.</v>
      </c>
      <c r="O206">
        <f>MATCH(N206,Sam_Eng!F:F,0)</f>
        <v>660</v>
      </c>
      <c r="P206" t="str">
        <f>IF(N206&lt;&gt;"", VLOOKUP(O206,Sam_Chi!E:F,2,FALSE), "")</f>
        <v>您可以在 %@ 至 %@ 之間進出，但僅限一次。</v>
      </c>
      <c r="Q206">
        <f t="shared" si="23"/>
        <v>17</v>
      </c>
      <c r="R206">
        <f t="shared" si="24"/>
        <v>48</v>
      </c>
      <c r="S206" t="str">
        <f t="shared" si="25"/>
        <v>summary_dot" formatted="false</v>
      </c>
      <c r="T206" t="str">
        <f>IF(S206&lt;&gt; "", VLOOKUP(S206,Chinese!H:K,4,FALSE), "")</f>
        <v>。</v>
      </c>
      <c r="U206" t="str">
        <f t="shared" si="26"/>
        <v>您可以在 %@ 至 %@ 之間進出，但僅限一次。</v>
      </c>
      <c r="V206" t="str">
        <f>IF(U206&lt;&gt; "", IF(U206&lt;&gt;"",Result!E$1 &amp; S206 &amp; Result!F$1 &amp; Eng!U206 &amp; Result!G$1, ""), "")</f>
        <v xml:space="preserve">    &lt;string name="summary_dot" formatted="false"&gt;您可以在 %@ 至 %@ 之間進出，但僅限一次。&lt;/string&gt;</v>
      </c>
    </row>
    <row r="207" spans="1:22">
      <c r="A207" s="2"/>
      <c r="N207" t="str">
        <f>IF(L207&lt;&gt;"", VLOOKUP(L207,Sam_Eng!F:F,1,FALSE), "")</f>
        <v/>
      </c>
      <c r="O207">
        <f>MATCH(N207,Sam_Eng!F:F,0)</f>
        <v>593</v>
      </c>
      <c r="P207" t="str">
        <f>IF(N207&lt;&gt;"", VLOOKUP(O207,Sam_Chi!E:F,2,FALSE), "")</f>
        <v/>
      </c>
      <c r="Q207" t="e">
        <f t="shared" si="23"/>
        <v>#VALUE!</v>
      </c>
      <c r="R207" t="e">
        <f t="shared" si="24"/>
        <v>#VALUE!</v>
      </c>
      <c r="S207" t="str">
        <f t="shared" si="25"/>
        <v/>
      </c>
      <c r="T207" t="str">
        <f>IF(S207&lt;&gt; "", VLOOKUP(S207,Chinese!H:K,4,FALSE), "")</f>
        <v/>
      </c>
      <c r="U207" t="str">
        <f t="shared" si="26"/>
        <v/>
      </c>
      <c r="V207" t="str">
        <f>IF(U207&lt;&gt; "", IF(U207&lt;&gt;"",Result!E$1 &amp; S207 &amp; Result!F$1 &amp; Eng!U207 &amp; Result!G$1, ""), "")</f>
        <v/>
      </c>
    </row>
    <row r="208" spans="1:22">
      <c r="A208" s="2"/>
      <c r="N208" t="str">
        <f>IF(L208&lt;&gt;"", VLOOKUP(L208,Sam_Eng!F:F,1,FALSE), "")</f>
        <v/>
      </c>
      <c r="O208">
        <f>MATCH(N208,Sam_Eng!F:F,0)</f>
        <v>593</v>
      </c>
      <c r="P208" t="str">
        <f>IF(N208&lt;&gt;"", VLOOKUP(O208,Sam_Chi!E:F,2,FALSE), "")</f>
        <v/>
      </c>
      <c r="Q208" t="e">
        <f t="shared" si="23"/>
        <v>#VALUE!</v>
      </c>
      <c r="R208" t="e">
        <f t="shared" si="24"/>
        <v>#VALUE!</v>
      </c>
      <c r="S208" t="str">
        <f t="shared" si="25"/>
        <v/>
      </c>
      <c r="T208" t="str">
        <f>IF(S208&lt;&gt; "", VLOOKUP(S208,Chinese!H:K,4,FALSE), "")</f>
        <v/>
      </c>
      <c r="U208" t="str">
        <f t="shared" si="26"/>
        <v/>
      </c>
      <c r="V208" t="str">
        <f>IF(U208&lt;&gt; "", IF(U208&lt;&gt;"",Result!E$1 &amp; S208 &amp; Result!F$1 &amp; Eng!U208 &amp; Result!G$1, ""), "")</f>
        <v/>
      </c>
    </row>
    <row r="209" spans="1:22">
      <c r="A209" s="1"/>
    </row>
    <row r="210" spans="1:22">
      <c r="A210" s="1"/>
    </row>
    <row r="211" spans="1:22">
      <c r="A211" s="1"/>
    </row>
    <row r="212" spans="1:22">
      <c r="A212" s="2"/>
    </row>
    <row r="213" spans="1:22">
      <c r="A213" s="1" t="s">
        <v>91</v>
      </c>
      <c r="O213" t="e">
        <f>MATCH(N213,Sam_Eng!F:F,0)</f>
        <v>#N/A</v>
      </c>
      <c r="P213" t="str">
        <f>IF(N213&lt;&gt;"", VLOOKUP(O213,Sam_Chi!E:F,2,FALSE), "")</f>
        <v/>
      </c>
      <c r="Q213">
        <f t="shared" si="23"/>
        <v>23</v>
      </c>
      <c r="R213">
        <f t="shared" si="24"/>
        <v>45</v>
      </c>
      <c r="S213" t="str">
        <f t="shared" si="25"/>
        <v>weekdays_abbreviated</v>
      </c>
      <c r="T213" t="e">
        <f>IF(S213&lt;&gt; "", VLOOKUP(S213,Chinese!H:K,4,FALSE), "")</f>
        <v>#VALUE!</v>
      </c>
      <c r="U213" t="e">
        <f t="shared" si="26"/>
        <v>#VALUE!</v>
      </c>
      <c r="V213" t="e">
        <f>IF(U213&lt;&gt; "", IF(U213&lt;&gt;"",Result!E$1 &amp; S213 &amp; Result!F$1 &amp; Eng!U213 &amp; Result!G$1, ""), "")</f>
        <v>#VALUE!</v>
      </c>
    </row>
    <row r="214" spans="1:22">
      <c r="A214" s="1" t="s">
        <v>92</v>
      </c>
      <c r="J214">
        <f t="shared" si="21"/>
        <v>14</v>
      </c>
      <c r="K214">
        <f t="shared" si="22"/>
        <v>26</v>
      </c>
      <c r="L214" t="str">
        <f t="shared" si="20"/>
        <v>@string/mon</v>
      </c>
      <c r="O214" t="e">
        <f>MATCH(N214,Sam_Eng!F:F,0)</f>
        <v>#N/A</v>
      </c>
      <c r="P214" t="str">
        <f>IF(N214&lt;&gt;"", VLOOKUP(O214,Sam_Chi!E:F,2,FALSE), "")</f>
        <v/>
      </c>
      <c r="Q214" t="e">
        <f t="shared" si="23"/>
        <v>#VALUE!</v>
      </c>
      <c r="R214" t="e">
        <f t="shared" si="24"/>
        <v>#VALUE!</v>
      </c>
      <c r="S214" t="e">
        <f t="shared" si="25"/>
        <v>#VALUE!</v>
      </c>
      <c r="T214" t="e">
        <f>IF(S214&lt;&gt; "", VLOOKUP(S214,Chinese!H:K,4,FALSE), "")</f>
        <v>#VALUE!</v>
      </c>
      <c r="U214" t="e">
        <f t="shared" si="26"/>
        <v>#VALUE!</v>
      </c>
      <c r="V214" t="e">
        <f>IF(U214&lt;&gt; "", IF(U214&lt;&gt;"",Result!E$1 &amp; S214 &amp; Result!F$1 &amp; Eng!U214 &amp; Result!G$1, ""), "")</f>
        <v>#VALUE!</v>
      </c>
    </row>
    <row r="215" spans="1:22">
      <c r="A215" s="1" t="s">
        <v>93</v>
      </c>
      <c r="J215">
        <f t="shared" si="21"/>
        <v>14</v>
      </c>
      <c r="K215">
        <f t="shared" si="22"/>
        <v>26</v>
      </c>
      <c r="L215" t="str">
        <f t="shared" si="20"/>
        <v>@string/tue</v>
      </c>
      <c r="O215" t="e">
        <f>MATCH(N215,Sam_Eng!F:F,0)</f>
        <v>#N/A</v>
      </c>
      <c r="P215" t="str">
        <f>IF(N215&lt;&gt;"", VLOOKUP(O215,Sam_Chi!E:F,2,FALSE), "")</f>
        <v/>
      </c>
      <c r="Q215" t="e">
        <f t="shared" si="23"/>
        <v>#VALUE!</v>
      </c>
      <c r="R215" t="e">
        <f t="shared" si="24"/>
        <v>#VALUE!</v>
      </c>
      <c r="S215" t="e">
        <f t="shared" si="25"/>
        <v>#VALUE!</v>
      </c>
      <c r="T215" t="e">
        <f>IF(S215&lt;&gt; "", VLOOKUP(S215,Chinese!H:K,4,FALSE), "")</f>
        <v>#VALUE!</v>
      </c>
      <c r="U215" t="e">
        <f t="shared" si="26"/>
        <v>#VALUE!</v>
      </c>
      <c r="V215" t="e">
        <f>IF(U215&lt;&gt; "", IF(U215&lt;&gt;"",Result!E$1 &amp; S215 &amp; Result!F$1 &amp; Eng!U215 &amp; Result!G$1, ""), "")</f>
        <v>#VALUE!</v>
      </c>
    </row>
    <row r="216" spans="1:22">
      <c r="A216" s="1" t="s">
        <v>94</v>
      </c>
      <c r="J216">
        <f t="shared" si="21"/>
        <v>14</v>
      </c>
      <c r="K216">
        <f t="shared" si="22"/>
        <v>26</v>
      </c>
      <c r="L216" t="str">
        <f t="shared" si="20"/>
        <v>@string/wed</v>
      </c>
      <c r="O216" t="e">
        <f>MATCH(N216,Sam_Eng!F:F,0)</f>
        <v>#N/A</v>
      </c>
      <c r="P216" t="str">
        <f>IF(N216&lt;&gt;"", VLOOKUP(O216,Sam_Chi!E:F,2,FALSE), "")</f>
        <v/>
      </c>
      <c r="Q216" t="e">
        <f t="shared" si="23"/>
        <v>#VALUE!</v>
      </c>
      <c r="R216" t="e">
        <f t="shared" si="24"/>
        <v>#VALUE!</v>
      </c>
      <c r="S216" t="e">
        <f t="shared" si="25"/>
        <v>#VALUE!</v>
      </c>
      <c r="T216" t="e">
        <f>IF(S216&lt;&gt; "", VLOOKUP(S216,Chinese!H:K,4,FALSE), "")</f>
        <v>#VALUE!</v>
      </c>
      <c r="U216" t="e">
        <f t="shared" si="26"/>
        <v>#VALUE!</v>
      </c>
      <c r="V216" t="e">
        <f>IF(U216&lt;&gt; "", IF(U216&lt;&gt;"",Result!E$1 &amp; S216 &amp; Result!F$1 &amp; Eng!U216 &amp; Result!G$1, ""), "")</f>
        <v>#VALUE!</v>
      </c>
    </row>
    <row r="217" spans="1:22">
      <c r="A217" s="1" t="s">
        <v>95</v>
      </c>
      <c r="J217">
        <f t="shared" si="21"/>
        <v>14</v>
      </c>
      <c r="K217">
        <f t="shared" si="22"/>
        <v>26</v>
      </c>
      <c r="L217" t="str">
        <f t="shared" si="20"/>
        <v>@string/thu</v>
      </c>
      <c r="O217" t="e">
        <f>MATCH(N217,Sam_Eng!F:F,0)</f>
        <v>#N/A</v>
      </c>
      <c r="P217" t="str">
        <f>IF(N217&lt;&gt;"", VLOOKUP(O217,Sam_Chi!E:F,2,FALSE), "")</f>
        <v/>
      </c>
      <c r="Q217" t="e">
        <f t="shared" si="23"/>
        <v>#VALUE!</v>
      </c>
      <c r="R217" t="e">
        <f t="shared" si="24"/>
        <v>#VALUE!</v>
      </c>
      <c r="S217" t="e">
        <f t="shared" si="25"/>
        <v>#VALUE!</v>
      </c>
      <c r="T217" t="e">
        <f>IF(S217&lt;&gt; "", VLOOKUP(S217,Chinese!H:K,4,FALSE), "")</f>
        <v>#VALUE!</v>
      </c>
      <c r="U217" t="e">
        <f t="shared" si="26"/>
        <v>#VALUE!</v>
      </c>
      <c r="V217" t="e">
        <f>IF(U217&lt;&gt; "", IF(U217&lt;&gt;"",Result!E$1 &amp; S217 &amp; Result!F$1 &amp; Eng!U217 &amp; Result!G$1, ""), "")</f>
        <v>#VALUE!</v>
      </c>
    </row>
    <row r="218" spans="1:22">
      <c r="A218" s="1" t="s">
        <v>96</v>
      </c>
      <c r="J218">
        <f t="shared" si="21"/>
        <v>14</v>
      </c>
      <c r="K218">
        <f t="shared" si="22"/>
        <v>26</v>
      </c>
      <c r="L218" t="str">
        <f t="shared" si="20"/>
        <v>@string/fri</v>
      </c>
      <c r="O218" t="e">
        <f>MATCH(N218,Sam_Eng!F:F,0)</f>
        <v>#N/A</v>
      </c>
      <c r="P218" t="str">
        <f>IF(N218&lt;&gt;"", VLOOKUP(O218,Sam_Chi!E:F,2,FALSE), "")</f>
        <v/>
      </c>
      <c r="Q218" t="e">
        <f t="shared" si="23"/>
        <v>#VALUE!</v>
      </c>
      <c r="R218" t="e">
        <f t="shared" si="24"/>
        <v>#VALUE!</v>
      </c>
      <c r="S218" t="e">
        <f t="shared" si="25"/>
        <v>#VALUE!</v>
      </c>
      <c r="T218" t="e">
        <f>IF(S218&lt;&gt; "", VLOOKUP(S218,Chinese!H:K,4,FALSE), "")</f>
        <v>#VALUE!</v>
      </c>
      <c r="U218" t="e">
        <f t="shared" si="26"/>
        <v>#VALUE!</v>
      </c>
      <c r="V218" t="e">
        <f>IF(U218&lt;&gt; "", IF(U218&lt;&gt;"",Result!E$1 &amp; S218 &amp; Result!F$1 &amp; Eng!U218 &amp; Result!G$1, ""), "")</f>
        <v>#VALUE!</v>
      </c>
    </row>
    <row r="219" spans="1:22">
      <c r="A219" s="1" t="s">
        <v>97</v>
      </c>
      <c r="J219">
        <f t="shared" si="21"/>
        <v>14</v>
      </c>
      <c r="K219">
        <f t="shared" si="22"/>
        <v>26</v>
      </c>
      <c r="L219" t="str">
        <f t="shared" si="20"/>
        <v>@string/sat</v>
      </c>
      <c r="O219" t="e">
        <f>MATCH(N219,Sam_Eng!F:F,0)</f>
        <v>#N/A</v>
      </c>
      <c r="P219" t="str">
        <f>IF(N219&lt;&gt;"", VLOOKUP(O219,Sam_Chi!E:F,2,FALSE), "")</f>
        <v/>
      </c>
      <c r="Q219" t="e">
        <f t="shared" si="23"/>
        <v>#VALUE!</v>
      </c>
      <c r="R219" t="e">
        <f t="shared" si="24"/>
        <v>#VALUE!</v>
      </c>
      <c r="S219" t="e">
        <f t="shared" si="25"/>
        <v>#VALUE!</v>
      </c>
      <c r="T219" t="e">
        <f>IF(S219&lt;&gt; "", VLOOKUP(S219,Chinese!H:K,4,FALSE), "")</f>
        <v>#VALUE!</v>
      </c>
      <c r="U219" t="e">
        <f t="shared" si="26"/>
        <v>#VALUE!</v>
      </c>
      <c r="V219" t="e">
        <f>IF(U219&lt;&gt; "", IF(U219&lt;&gt;"",Result!E$1 &amp; S219 &amp; Result!F$1 &amp; Eng!U219 &amp; Result!G$1, ""), "")</f>
        <v>#VALUE!</v>
      </c>
    </row>
    <row r="220" spans="1:22">
      <c r="A220" s="1" t="s">
        <v>98</v>
      </c>
      <c r="J220">
        <f t="shared" si="21"/>
        <v>14</v>
      </c>
      <c r="K220">
        <f t="shared" si="22"/>
        <v>26</v>
      </c>
      <c r="L220" t="str">
        <f t="shared" si="20"/>
        <v>@string/sun</v>
      </c>
      <c r="O220" t="e">
        <f>MATCH(N220,Sam_Eng!F:F,0)</f>
        <v>#N/A</v>
      </c>
      <c r="P220" t="str">
        <f>IF(N220&lt;&gt;"", VLOOKUP(O220,Sam_Chi!E:F,2,FALSE), "")</f>
        <v/>
      </c>
      <c r="Q220" t="e">
        <f t="shared" si="23"/>
        <v>#VALUE!</v>
      </c>
      <c r="R220" t="e">
        <f t="shared" si="24"/>
        <v>#VALUE!</v>
      </c>
      <c r="S220" t="e">
        <f t="shared" si="25"/>
        <v>#VALUE!</v>
      </c>
      <c r="T220" t="e">
        <f>IF(S220&lt;&gt; "", VLOOKUP(S220,Chinese!H:K,4,FALSE), "")</f>
        <v>#VALUE!</v>
      </c>
      <c r="U220" t="e">
        <f t="shared" si="26"/>
        <v>#VALUE!</v>
      </c>
      <c r="V220" t="e">
        <f>IF(U220&lt;&gt; "", IF(U220&lt;&gt;"",Result!E$1 &amp; S220 &amp; Result!F$1 &amp; Eng!U220 &amp; Result!G$1, ""), "")</f>
        <v>#VALUE!</v>
      </c>
    </row>
    <row r="221" spans="1:22">
      <c r="A221" s="1" t="s">
        <v>99</v>
      </c>
      <c r="O221" t="e">
        <f>MATCH(N221,Sam_Eng!F:F,0)</f>
        <v>#N/A</v>
      </c>
      <c r="P221" t="str">
        <f>IF(N221&lt;&gt;"", VLOOKUP(O221,Sam_Chi!E:F,2,FALSE), "")</f>
        <v/>
      </c>
      <c r="Q221" t="e">
        <f t="shared" si="23"/>
        <v>#VALUE!</v>
      </c>
      <c r="R221" t="e">
        <f t="shared" si="24"/>
        <v>#VALUE!</v>
      </c>
      <c r="S221" t="e">
        <f t="shared" si="25"/>
        <v>#VALUE!</v>
      </c>
      <c r="T221" t="e">
        <f>IF(S221&lt;&gt; "", VLOOKUP(S221,Chinese!H:K,4,FALSE), "")</f>
        <v>#VALUE!</v>
      </c>
      <c r="U221" t="e">
        <f t="shared" si="26"/>
        <v>#VALUE!</v>
      </c>
      <c r="V221" t="e">
        <f>IF(U221&lt;&gt; "", IF(U221&lt;&gt;"",Result!E$1 &amp; S221 &amp; Result!F$1 &amp; Eng!U221 &amp; Result!G$1, ""), "")</f>
        <v>#VALUE!</v>
      </c>
    </row>
    <row r="222" spans="1:22">
      <c r="A222" s="2"/>
    </row>
    <row r="223" spans="1:22">
      <c r="A223" s="1" t="s">
        <v>100</v>
      </c>
      <c r="J223">
        <f t="shared" si="21"/>
        <v>44</v>
      </c>
      <c r="K223" t="e">
        <f t="shared" si="22"/>
        <v>#VALUE!</v>
      </c>
      <c r="L223" t="e">
        <f t="shared" ref="L223:L279" si="27">IF(A223&lt;&gt;"", MID(A223,J223+1, K223-J223 - 1), "")</f>
        <v>#VALUE!</v>
      </c>
      <c r="O223" t="e">
        <f>MATCH(N223,Sam_Eng!F:F,0)</f>
        <v>#N/A</v>
      </c>
      <c r="P223" t="str">
        <f>IF(N223&lt;&gt;"", VLOOKUP(O223,Sam_Chi!E:F,2,FALSE), "")</f>
        <v/>
      </c>
      <c r="Q223">
        <f t="shared" si="23"/>
        <v>23</v>
      </c>
      <c r="R223">
        <f t="shared" si="24"/>
        <v>43</v>
      </c>
      <c r="S223" t="str">
        <f t="shared" si="25"/>
        <v>months_abbreviated</v>
      </c>
      <c r="T223" t="e">
        <f>IF(S223&lt;&gt; "", VLOOKUP(S223,Chinese!H:K,4,FALSE), "")</f>
        <v>#VALUE!</v>
      </c>
      <c r="U223" t="e">
        <f t="shared" si="26"/>
        <v>#VALUE!</v>
      </c>
      <c r="V223" t="e">
        <f>IF(U223&lt;&gt; "", IF(U223&lt;&gt;"",Result!E$1 &amp; S223 &amp; Result!F$1 &amp; Eng!U223 &amp; Result!G$1, ""), "")</f>
        <v>#VALUE!</v>
      </c>
    </row>
    <row r="224" spans="1:22">
      <c r="A224" s="1" t="s">
        <v>101</v>
      </c>
      <c r="J224">
        <f t="shared" si="21"/>
        <v>14</v>
      </c>
      <c r="K224">
        <f t="shared" si="22"/>
        <v>18</v>
      </c>
      <c r="L224" t="str">
        <f t="shared" si="27"/>
        <v>Jan</v>
      </c>
      <c r="O224" t="e">
        <f>MATCH(N224,Sam_Eng!F:F,0)</f>
        <v>#N/A</v>
      </c>
      <c r="P224" t="str">
        <f>IF(N224&lt;&gt;"", VLOOKUP(O224,Sam_Chi!E:F,2,FALSE), "")</f>
        <v/>
      </c>
      <c r="Q224" t="e">
        <f t="shared" si="23"/>
        <v>#VALUE!</v>
      </c>
      <c r="R224" t="e">
        <f t="shared" si="24"/>
        <v>#VALUE!</v>
      </c>
      <c r="S224" t="e">
        <f t="shared" si="25"/>
        <v>#VALUE!</v>
      </c>
      <c r="T224" t="e">
        <f>IF(S224&lt;&gt; "", VLOOKUP(S224,Chinese!H:K,4,FALSE), "")</f>
        <v>#VALUE!</v>
      </c>
      <c r="U224" t="e">
        <f t="shared" si="26"/>
        <v>#VALUE!</v>
      </c>
      <c r="V224" t="e">
        <f>IF(U224&lt;&gt; "", IF(U224&lt;&gt;"",Result!E$1 &amp; S224 &amp; Result!F$1 &amp; Eng!U224 &amp; Result!G$1, ""), "")</f>
        <v>#VALUE!</v>
      </c>
    </row>
    <row r="225" spans="1:22">
      <c r="A225" s="1" t="s">
        <v>102</v>
      </c>
      <c r="J225">
        <f t="shared" si="21"/>
        <v>14</v>
      </c>
      <c r="K225">
        <f t="shared" si="22"/>
        <v>18</v>
      </c>
      <c r="L225" t="str">
        <f t="shared" si="27"/>
        <v>Feb</v>
      </c>
      <c r="O225" t="e">
        <f>MATCH(N225,Sam_Eng!F:F,0)</f>
        <v>#N/A</v>
      </c>
      <c r="P225" t="str">
        <f>IF(N225&lt;&gt;"", VLOOKUP(O225,Sam_Chi!E:F,2,FALSE), "")</f>
        <v/>
      </c>
      <c r="Q225" t="e">
        <f t="shared" si="23"/>
        <v>#VALUE!</v>
      </c>
      <c r="R225" t="e">
        <f t="shared" si="24"/>
        <v>#VALUE!</v>
      </c>
      <c r="S225" t="e">
        <f t="shared" si="25"/>
        <v>#VALUE!</v>
      </c>
      <c r="T225" t="e">
        <f>IF(S225&lt;&gt; "", VLOOKUP(S225,Chinese!H:K,4,FALSE), "")</f>
        <v>#VALUE!</v>
      </c>
      <c r="U225" t="e">
        <f t="shared" si="26"/>
        <v>#VALUE!</v>
      </c>
      <c r="V225" t="e">
        <f>IF(U225&lt;&gt; "", IF(U225&lt;&gt;"",Result!E$1 &amp; S225 &amp; Result!F$1 &amp; Eng!U225 &amp; Result!G$1, ""), "")</f>
        <v>#VALUE!</v>
      </c>
    </row>
    <row r="226" spans="1:22">
      <c r="A226" s="1" t="s">
        <v>103</v>
      </c>
      <c r="J226">
        <f t="shared" si="21"/>
        <v>14</v>
      </c>
      <c r="K226">
        <f t="shared" si="22"/>
        <v>18</v>
      </c>
      <c r="L226" t="str">
        <f t="shared" si="27"/>
        <v>Mar</v>
      </c>
      <c r="O226" t="e">
        <f>MATCH(N226,Sam_Eng!F:F,0)</f>
        <v>#N/A</v>
      </c>
      <c r="P226" t="str">
        <f>IF(N226&lt;&gt;"", VLOOKUP(O226,Sam_Chi!E:F,2,FALSE), "")</f>
        <v/>
      </c>
      <c r="Q226" t="e">
        <f t="shared" si="23"/>
        <v>#VALUE!</v>
      </c>
      <c r="R226" t="e">
        <f t="shared" si="24"/>
        <v>#VALUE!</v>
      </c>
      <c r="S226" t="e">
        <f t="shared" si="25"/>
        <v>#VALUE!</v>
      </c>
      <c r="T226" t="e">
        <f>IF(S226&lt;&gt; "", VLOOKUP(S226,Chinese!H:K,4,FALSE), "")</f>
        <v>#VALUE!</v>
      </c>
      <c r="U226" t="e">
        <f t="shared" si="26"/>
        <v>#VALUE!</v>
      </c>
      <c r="V226" t="e">
        <f>IF(U226&lt;&gt; "", IF(U226&lt;&gt;"",Result!E$1 &amp; S226 &amp; Result!F$1 &amp; Eng!U226 &amp; Result!G$1, ""), "")</f>
        <v>#VALUE!</v>
      </c>
    </row>
    <row r="227" spans="1:22">
      <c r="A227" s="1" t="s">
        <v>104</v>
      </c>
      <c r="J227">
        <f t="shared" si="21"/>
        <v>14</v>
      </c>
      <c r="K227">
        <f t="shared" si="22"/>
        <v>18</v>
      </c>
      <c r="L227" t="str">
        <f t="shared" si="27"/>
        <v>Apr</v>
      </c>
      <c r="O227" t="e">
        <f>MATCH(N227,Sam_Eng!F:F,0)</f>
        <v>#N/A</v>
      </c>
      <c r="P227" t="str">
        <f>IF(N227&lt;&gt;"", VLOOKUP(O227,Sam_Chi!E:F,2,FALSE), "")</f>
        <v/>
      </c>
      <c r="Q227" t="e">
        <f t="shared" si="23"/>
        <v>#VALUE!</v>
      </c>
      <c r="R227" t="e">
        <f t="shared" si="24"/>
        <v>#VALUE!</v>
      </c>
      <c r="S227" t="e">
        <f t="shared" si="25"/>
        <v>#VALUE!</v>
      </c>
      <c r="T227" t="e">
        <f>IF(S227&lt;&gt; "", VLOOKUP(S227,Chinese!H:K,4,FALSE), "")</f>
        <v>#VALUE!</v>
      </c>
      <c r="U227" t="e">
        <f t="shared" si="26"/>
        <v>#VALUE!</v>
      </c>
      <c r="V227" t="e">
        <f>IF(U227&lt;&gt; "", IF(U227&lt;&gt;"",Result!E$1 &amp; S227 &amp; Result!F$1 &amp; Eng!U227 &amp; Result!G$1, ""), "")</f>
        <v>#VALUE!</v>
      </c>
    </row>
    <row r="228" spans="1:22">
      <c r="A228" s="1" t="s">
        <v>105</v>
      </c>
      <c r="J228">
        <f t="shared" si="21"/>
        <v>14</v>
      </c>
      <c r="K228">
        <f t="shared" si="22"/>
        <v>18</v>
      </c>
      <c r="L228" t="str">
        <f t="shared" si="27"/>
        <v>May</v>
      </c>
      <c r="O228" t="e">
        <f>MATCH(N228,Sam_Eng!F:F,0)</f>
        <v>#N/A</v>
      </c>
      <c r="P228" t="str">
        <f>IF(N228&lt;&gt;"", VLOOKUP(O228,Sam_Chi!E:F,2,FALSE), "")</f>
        <v/>
      </c>
      <c r="Q228" t="e">
        <f t="shared" si="23"/>
        <v>#VALUE!</v>
      </c>
      <c r="R228" t="e">
        <f t="shared" si="24"/>
        <v>#VALUE!</v>
      </c>
      <c r="S228" t="e">
        <f t="shared" si="25"/>
        <v>#VALUE!</v>
      </c>
      <c r="T228" t="e">
        <f>IF(S228&lt;&gt; "", VLOOKUP(S228,Chinese!H:K,4,FALSE), "")</f>
        <v>#VALUE!</v>
      </c>
      <c r="U228" t="e">
        <f t="shared" si="26"/>
        <v>#VALUE!</v>
      </c>
      <c r="V228" t="e">
        <f>IF(U228&lt;&gt; "", IF(U228&lt;&gt;"",Result!E$1 &amp; S228 &amp; Result!F$1 &amp; Eng!U228 &amp; Result!G$1, ""), "")</f>
        <v>#VALUE!</v>
      </c>
    </row>
    <row r="229" spans="1:22">
      <c r="A229" s="1" t="s">
        <v>106</v>
      </c>
      <c r="J229">
        <f t="shared" si="21"/>
        <v>14</v>
      </c>
      <c r="K229">
        <f t="shared" si="22"/>
        <v>18</v>
      </c>
      <c r="L229" t="str">
        <f t="shared" si="27"/>
        <v>Jun</v>
      </c>
      <c r="O229" t="e">
        <f>MATCH(N229,Sam_Eng!F:F,0)</f>
        <v>#N/A</v>
      </c>
      <c r="P229" t="str">
        <f>IF(N229&lt;&gt;"", VLOOKUP(O229,Sam_Chi!E:F,2,FALSE), "")</f>
        <v/>
      </c>
      <c r="Q229" t="e">
        <f t="shared" si="23"/>
        <v>#VALUE!</v>
      </c>
      <c r="R229" t="e">
        <f t="shared" si="24"/>
        <v>#VALUE!</v>
      </c>
      <c r="S229" t="e">
        <f t="shared" si="25"/>
        <v>#VALUE!</v>
      </c>
      <c r="T229" t="e">
        <f>IF(S229&lt;&gt; "", VLOOKUP(S229,Chinese!H:K,4,FALSE), "")</f>
        <v>#VALUE!</v>
      </c>
      <c r="U229" t="e">
        <f t="shared" si="26"/>
        <v>#VALUE!</v>
      </c>
      <c r="V229" t="e">
        <f>IF(U229&lt;&gt; "", IF(U229&lt;&gt;"",Result!E$1 &amp; S229 &amp; Result!F$1 &amp; Eng!U229 &amp; Result!G$1, ""), "")</f>
        <v>#VALUE!</v>
      </c>
    </row>
    <row r="230" spans="1:22">
      <c r="A230" s="1" t="s">
        <v>107</v>
      </c>
      <c r="J230">
        <f t="shared" si="21"/>
        <v>14</v>
      </c>
      <c r="K230">
        <f t="shared" si="22"/>
        <v>18</v>
      </c>
      <c r="L230" t="str">
        <f t="shared" si="27"/>
        <v>Jul</v>
      </c>
      <c r="O230" t="e">
        <f>MATCH(N230,Sam_Eng!F:F,0)</f>
        <v>#N/A</v>
      </c>
      <c r="P230" t="str">
        <f>IF(N230&lt;&gt;"", VLOOKUP(O230,Sam_Chi!E:F,2,FALSE), "")</f>
        <v/>
      </c>
      <c r="Q230" t="e">
        <f t="shared" si="23"/>
        <v>#VALUE!</v>
      </c>
      <c r="R230" t="e">
        <f t="shared" si="24"/>
        <v>#VALUE!</v>
      </c>
      <c r="S230" t="e">
        <f t="shared" si="25"/>
        <v>#VALUE!</v>
      </c>
      <c r="T230" t="e">
        <f>IF(S230&lt;&gt; "", VLOOKUP(S230,Chinese!H:K,4,FALSE), "")</f>
        <v>#VALUE!</v>
      </c>
      <c r="U230" t="e">
        <f t="shared" si="26"/>
        <v>#VALUE!</v>
      </c>
      <c r="V230" t="e">
        <f>IF(U230&lt;&gt; "", IF(U230&lt;&gt;"",Result!E$1 &amp; S230 &amp; Result!F$1 &amp; Eng!U230 &amp; Result!G$1, ""), "")</f>
        <v>#VALUE!</v>
      </c>
    </row>
    <row r="231" spans="1:22">
      <c r="A231" s="1" t="s">
        <v>108</v>
      </c>
      <c r="J231">
        <f t="shared" si="21"/>
        <v>14</v>
      </c>
      <c r="K231">
        <f t="shared" si="22"/>
        <v>18</v>
      </c>
      <c r="L231" t="str">
        <f t="shared" si="27"/>
        <v>Aug</v>
      </c>
      <c r="O231" t="e">
        <f>MATCH(N231,Sam_Eng!F:F,0)</f>
        <v>#N/A</v>
      </c>
      <c r="P231" t="str">
        <f>IF(N231&lt;&gt;"", VLOOKUP(O231,Sam_Chi!E:F,2,FALSE), "")</f>
        <v/>
      </c>
      <c r="Q231" t="e">
        <f t="shared" si="23"/>
        <v>#VALUE!</v>
      </c>
      <c r="R231" t="e">
        <f t="shared" si="24"/>
        <v>#VALUE!</v>
      </c>
      <c r="S231" t="e">
        <f t="shared" si="25"/>
        <v>#VALUE!</v>
      </c>
      <c r="T231" t="e">
        <f>IF(S231&lt;&gt; "", VLOOKUP(S231,Chinese!H:K,4,FALSE), "")</f>
        <v>#VALUE!</v>
      </c>
      <c r="U231" t="e">
        <f t="shared" si="26"/>
        <v>#VALUE!</v>
      </c>
      <c r="V231" t="e">
        <f>IF(U231&lt;&gt; "", IF(U231&lt;&gt;"",Result!E$1 &amp; S231 &amp; Result!F$1 &amp; Eng!U231 &amp; Result!G$1, ""), "")</f>
        <v>#VALUE!</v>
      </c>
    </row>
    <row r="232" spans="1:22">
      <c r="A232" s="1" t="s">
        <v>109</v>
      </c>
      <c r="J232">
        <f t="shared" si="21"/>
        <v>14</v>
      </c>
      <c r="K232">
        <f t="shared" si="22"/>
        <v>18</v>
      </c>
      <c r="L232" t="str">
        <f t="shared" si="27"/>
        <v>Sep</v>
      </c>
      <c r="O232" t="e">
        <f>MATCH(N232,Sam_Eng!F:F,0)</f>
        <v>#N/A</v>
      </c>
      <c r="P232" t="str">
        <f>IF(N232&lt;&gt;"", VLOOKUP(O232,Sam_Chi!E:F,2,FALSE), "")</f>
        <v/>
      </c>
      <c r="Q232" t="e">
        <f t="shared" si="23"/>
        <v>#VALUE!</v>
      </c>
      <c r="R232" t="e">
        <f t="shared" si="24"/>
        <v>#VALUE!</v>
      </c>
      <c r="S232" t="e">
        <f t="shared" si="25"/>
        <v>#VALUE!</v>
      </c>
      <c r="T232" t="e">
        <f>IF(S232&lt;&gt; "", VLOOKUP(S232,Chinese!H:K,4,FALSE), "")</f>
        <v>#VALUE!</v>
      </c>
      <c r="U232" t="e">
        <f t="shared" si="26"/>
        <v>#VALUE!</v>
      </c>
      <c r="V232" t="e">
        <f>IF(U232&lt;&gt; "", IF(U232&lt;&gt;"",Result!E$1 &amp; S232 &amp; Result!F$1 &amp; Eng!U232 &amp; Result!G$1, ""), "")</f>
        <v>#VALUE!</v>
      </c>
    </row>
    <row r="233" spans="1:22">
      <c r="A233" s="1" t="s">
        <v>110</v>
      </c>
      <c r="J233">
        <f t="shared" si="21"/>
        <v>14</v>
      </c>
      <c r="K233">
        <f t="shared" si="22"/>
        <v>18</v>
      </c>
      <c r="L233" t="str">
        <f t="shared" si="27"/>
        <v>Oct</v>
      </c>
      <c r="O233" t="e">
        <f>MATCH(N233,Sam_Eng!F:F,0)</f>
        <v>#N/A</v>
      </c>
      <c r="P233" t="str">
        <f>IF(N233&lt;&gt;"", VLOOKUP(O233,Sam_Chi!E:F,2,FALSE), "")</f>
        <v/>
      </c>
      <c r="Q233" t="e">
        <f t="shared" si="23"/>
        <v>#VALUE!</v>
      </c>
      <c r="R233" t="e">
        <f t="shared" si="24"/>
        <v>#VALUE!</v>
      </c>
      <c r="S233" t="e">
        <f t="shared" si="25"/>
        <v>#VALUE!</v>
      </c>
      <c r="T233" t="e">
        <f>IF(S233&lt;&gt; "", VLOOKUP(S233,Chinese!H:K,4,FALSE), "")</f>
        <v>#VALUE!</v>
      </c>
      <c r="U233" t="e">
        <f t="shared" si="26"/>
        <v>#VALUE!</v>
      </c>
      <c r="V233" t="e">
        <f>IF(U233&lt;&gt; "", IF(U233&lt;&gt;"",Result!E$1 &amp; S233 &amp; Result!F$1 &amp; Eng!U233 &amp; Result!G$1, ""), "")</f>
        <v>#VALUE!</v>
      </c>
    </row>
    <row r="234" spans="1:22">
      <c r="A234" s="1" t="s">
        <v>111</v>
      </c>
      <c r="J234">
        <f t="shared" si="21"/>
        <v>14</v>
      </c>
      <c r="K234">
        <f t="shared" si="22"/>
        <v>18</v>
      </c>
      <c r="L234" t="str">
        <f t="shared" si="27"/>
        <v>Nov</v>
      </c>
      <c r="O234" t="e">
        <f>MATCH(N234,Sam_Eng!F:F,0)</f>
        <v>#N/A</v>
      </c>
      <c r="P234" t="str">
        <f>IF(N234&lt;&gt;"", VLOOKUP(O234,Sam_Chi!E:F,2,FALSE), "")</f>
        <v/>
      </c>
      <c r="Q234" t="e">
        <f t="shared" si="23"/>
        <v>#VALUE!</v>
      </c>
      <c r="R234" t="e">
        <f t="shared" si="24"/>
        <v>#VALUE!</v>
      </c>
      <c r="S234" t="e">
        <f t="shared" si="25"/>
        <v>#VALUE!</v>
      </c>
      <c r="T234" t="e">
        <f>IF(S234&lt;&gt; "", VLOOKUP(S234,Chinese!H:K,4,FALSE), "")</f>
        <v>#VALUE!</v>
      </c>
      <c r="U234" t="e">
        <f t="shared" si="26"/>
        <v>#VALUE!</v>
      </c>
      <c r="V234" t="e">
        <f>IF(U234&lt;&gt; "", IF(U234&lt;&gt;"",Result!E$1 &amp; S234 &amp; Result!F$1 &amp; Eng!U234 &amp; Result!G$1, ""), "")</f>
        <v>#VALUE!</v>
      </c>
    </row>
    <row r="235" spans="1:22">
      <c r="A235" s="1" t="s">
        <v>112</v>
      </c>
      <c r="J235">
        <f t="shared" si="21"/>
        <v>14</v>
      </c>
      <c r="K235">
        <f t="shared" si="22"/>
        <v>18</v>
      </c>
      <c r="L235" t="str">
        <f t="shared" si="27"/>
        <v>Dec</v>
      </c>
      <c r="O235" t="e">
        <f>MATCH(N235,Sam_Eng!F:F,0)</f>
        <v>#N/A</v>
      </c>
      <c r="P235" t="str">
        <f>IF(N235&lt;&gt;"", VLOOKUP(O235,Sam_Chi!E:F,2,FALSE), "")</f>
        <v/>
      </c>
      <c r="Q235" t="e">
        <f t="shared" si="23"/>
        <v>#VALUE!</v>
      </c>
      <c r="R235" t="e">
        <f t="shared" si="24"/>
        <v>#VALUE!</v>
      </c>
      <c r="S235" t="e">
        <f t="shared" si="25"/>
        <v>#VALUE!</v>
      </c>
      <c r="T235" t="e">
        <f>IF(S235&lt;&gt; "", VLOOKUP(S235,Chinese!H:K,4,FALSE), "")</f>
        <v>#VALUE!</v>
      </c>
      <c r="U235" t="e">
        <f t="shared" si="26"/>
        <v>#VALUE!</v>
      </c>
      <c r="V235" t="e">
        <f>IF(U235&lt;&gt; "", IF(U235&lt;&gt;"",Result!E$1 &amp; S235 &amp; Result!F$1 &amp; Eng!U235 &amp; Result!G$1, ""), "")</f>
        <v>#VALUE!</v>
      </c>
    </row>
    <row r="236" spans="1:22">
      <c r="A236" s="1" t="s">
        <v>99</v>
      </c>
      <c r="J236">
        <f t="shared" ref="J236:J299" si="28">FIND("&gt;",A236)</f>
        <v>19</v>
      </c>
      <c r="K236">
        <f t="shared" ref="K236:K299" si="29">FIND("&lt;/", A236)</f>
        <v>5</v>
      </c>
      <c r="L236" t="e">
        <f t="shared" si="27"/>
        <v>#VALUE!</v>
      </c>
      <c r="O236" t="e">
        <f>MATCH(N236,Sam_Eng!F:F,0)</f>
        <v>#N/A</v>
      </c>
      <c r="P236" t="str">
        <f>IF(N236&lt;&gt;"", VLOOKUP(O236,Sam_Chi!E:F,2,FALSE), "")</f>
        <v/>
      </c>
      <c r="Q236" t="e">
        <f t="shared" si="23"/>
        <v>#VALUE!</v>
      </c>
      <c r="R236" t="e">
        <f t="shared" si="24"/>
        <v>#VALUE!</v>
      </c>
      <c r="S236" t="e">
        <f t="shared" si="25"/>
        <v>#VALUE!</v>
      </c>
      <c r="T236" t="e">
        <f>IF(S236&lt;&gt; "", VLOOKUP(S236,Chinese!H:K,4,FALSE), "")</f>
        <v>#VALUE!</v>
      </c>
      <c r="U236" t="e">
        <f t="shared" si="26"/>
        <v>#VALUE!</v>
      </c>
      <c r="V236" t="e">
        <f>IF(U236&lt;&gt; "", IF(U236&lt;&gt;"",Result!E$1 &amp; S236 &amp; Result!F$1 &amp; Eng!U236 &amp; Result!G$1, ""), "")</f>
        <v>#VALUE!</v>
      </c>
    </row>
    <row r="237" spans="1:22">
      <c r="A237" s="2"/>
    </row>
    <row r="238" spans="1:22">
      <c r="A238" s="1" t="s">
        <v>113</v>
      </c>
      <c r="O238" t="e">
        <f>MATCH(N238,Sam_Eng!F:F,0)</f>
        <v>#N/A</v>
      </c>
      <c r="P238" t="str">
        <f>IF(N238&lt;&gt;"", VLOOKUP(O238,Sam_Chi!E:F,2,FALSE), "")</f>
        <v/>
      </c>
      <c r="Q238" t="e">
        <f t="shared" si="23"/>
        <v>#VALUE!</v>
      </c>
      <c r="R238" t="e">
        <f t="shared" si="24"/>
        <v>#VALUE!</v>
      </c>
      <c r="S238" t="e">
        <f t="shared" si="25"/>
        <v>#VALUE!</v>
      </c>
      <c r="T238" t="e">
        <f>IF(S238&lt;&gt; "", VLOOKUP(S238,Chinese!H:K,4,FALSE), "")</f>
        <v>#VALUE!</v>
      </c>
      <c r="U238" t="e">
        <f t="shared" si="26"/>
        <v>#VALUE!</v>
      </c>
      <c r="V238" t="e">
        <f>IF(U238&lt;&gt; "", IF(U238&lt;&gt;"",Result!E$1 &amp; S238 &amp; Result!F$1 &amp; Eng!U238 &amp; Result!G$1, ""), "")</f>
        <v>#VALUE!</v>
      </c>
    </row>
    <row r="239" spans="1:22">
      <c r="A239" s="3" t="s">
        <v>1841</v>
      </c>
      <c r="J239">
        <f t="shared" si="28"/>
        <v>57</v>
      </c>
      <c r="K239">
        <f t="shared" si="29"/>
        <v>96</v>
      </c>
      <c r="L239" t="str">
        <f t="shared" si="27"/>
        <v>You can unlock the door from %s to %s.</v>
      </c>
      <c r="O239" t="e">
        <f>MATCH(N239,Sam_Eng!F:F,0)</f>
        <v>#N/A</v>
      </c>
      <c r="P239" t="str">
        <f>IF(N239&lt;&gt;"", VLOOKUP(O239,Sam_Chi!E:F,2,FALSE), "")</f>
        <v/>
      </c>
      <c r="Q239">
        <f t="shared" si="23"/>
        <v>17</v>
      </c>
      <c r="R239">
        <f t="shared" si="24"/>
        <v>56</v>
      </c>
      <c r="S239" t="str">
        <f t="shared" si="25"/>
        <v>netcode_std_alltime" formatted="false</v>
      </c>
      <c r="T239" t="str">
        <f>IF(S239&lt;&gt; "", VLOOKUP(S239,Chinese!H:K,4,FALSE), "")</f>
        <v>您可以在 %s 至 %s 之間進出。</v>
      </c>
      <c r="U239" t="str">
        <f t="shared" si="26"/>
        <v>您可以在 %s 至 %s 之間進出。</v>
      </c>
      <c r="V239" t="str">
        <f>IF(U239&lt;&gt; "", IF(U239&lt;&gt;"",Result!E$1 &amp; S239 &amp; Result!F$1 &amp; Eng!U239 &amp; Result!G$1, ""), "")</f>
        <v xml:space="preserve">    &lt;string name="netcode_std_alltime" formatted="false"&gt;您可以在 %s 至 %s 之間進出。&lt;/string&gt;</v>
      </c>
    </row>
    <row r="240" spans="1:22">
      <c r="A240" s="1" t="s">
        <v>114</v>
      </c>
      <c r="J240">
        <f t="shared" si="28"/>
        <v>57</v>
      </c>
      <c r="K240">
        <f t="shared" si="29"/>
        <v>124</v>
      </c>
      <c r="L240" t="str">
        <f t="shared" si="27"/>
        <v>You can unlock the door from %s to %s, with only one access count.</v>
      </c>
      <c r="O240" t="e">
        <f>MATCH(N240,Sam_Eng!F:F,0)</f>
        <v>#N/A</v>
      </c>
      <c r="P240" t="str">
        <f>IF(N240&lt;&gt;"", VLOOKUP(O240,Sam_Chi!E:F,2,FALSE), "")</f>
        <v/>
      </c>
      <c r="Q240">
        <f t="shared" si="23"/>
        <v>17</v>
      </c>
      <c r="R240">
        <f t="shared" si="24"/>
        <v>56</v>
      </c>
      <c r="S240" t="str">
        <f t="shared" si="25"/>
        <v>netcode_std_onetime" formatted="false</v>
      </c>
      <c r="T240" t="str">
        <f>IF(S240&lt;&gt; "", VLOOKUP(S240,Chinese!H:K,4,FALSE), "")</f>
        <v>您可以在 %s 至 %s 之間進出，但僅限一次。</v>
      </c>
      <c r="U240" t="str">
        <f t="shared" si="26"/>
        <v>您可以在 %s 至 %s 之間進出，但僅限一次。</v>
      </c>
      <c r="V240" t="str">
        <f>IF(U240&lt;&gt; "", IF(U240&lt;&gt;"",Result!E$1 &amp; S240 &amp; Result!F$1 &amp; Eng!U240 &amp; Result!G$1, ""), "")</f>
        <v xml:space="preserve">    &lt;string name="netcode_std_onetime" formatted="false"&gt;您可以在 %s 至 %s 之間進出，但僅限一次。&lt;/string&gt;</v>
      </c>
    </row>
    <row r="241" spans="1:22">
      <c r="A241" s="1" t="s">
        <v>115</v>
      </c>
      <c r="J241">
        <f t="shared" si="28"/>
        <v>49</v>
      </c>
      <c r="K241">
        <f t="shared" si="29"/>
        <v>141</v>
      </c>
      <c r="L241" t="str">
        <f t="shared" si="27"/>
        <v>Please check-in (unlock the door) from %s to %s, then you\'ll have full access to the lock.</v>
      </c>
      <c r="O241" t="e">
        <f>MATCH(N241,Sam_Eng!F:F,0)</f>
        <v>#N/A</v>
      </c>
      <c r="P241" t="str">
        <f>IF(N241&lt;&gt;"", VLOOKUP(O241,Sam_Chi!E:F,2,FALSE), "")</f>
        <v/>
      </c>
      <c r="Q241">
        <f t="shared" si="23"/>
        <v>17</v>
      </c>
      <c r="R241">
        <f t="shared" si="24"/>
        <v>48</v>
      </c>
      <c r="S241" t="str">
        <f t="shared" si="25"/>
        <v>netcode_urm" formatted="false</v>
      </c>
      <c r="T241" t="str">
        <f>IF(S241&lt;&gt; "", VLOOKUP(S241,Chinese!H:K,4,FALSE), "")</f>
        <v>請在 %s 至 %s 之間登記入住(開一次門)，之後您就可以在任意時間進出。</v>
      </c>
      <c r="U241" t="str">
        <f t="shared" si="26"/>
        <v>請在 %s 至 %s 之間登記入住(開一次門)，之後您就可以在任意時間進出。</v>
      </c>
      <c r="V241" t="str">
        <f>IF(U241&lt;&gt; "", IF(U241&lt;&gt;"",Result!E$1 &amp; S241 &amp; Result!F$1 &amp; Eng!U241 &amp; Result!G$1, ""), "")</f>
        <v xml:space="preserve">    &lt;string name="netcode_urm" formatted="false"&gt;請在 %s 至 %s 之間登記入住(開一次門)，之後您就可以在任意時間進出。&lt;/string&gt;</v>
      </c>
    </row>
    <row r="242" spans="1:22">
      <c r="A242" s="1" t="s">
        <v>116</v>
      </c>
      <c r="J242">
        <f t="shared" si="28"/>
        <v>49</v>
      </c>
      <c r="K242">
        <f t="shared" si="29"/>
        <v>150</v>
      </c>
      <c r="L242" t="str">
        <f t="shared" si="27"/>
        <v>Please check-in (unlock the door) from %s to %s, then you\'ll have full access to the lock until %s.</v>
      </c>
      <c r="O242" t="e">
        <f>MATCH(N242,Sam_Eng!F:F,0)</f>
        <v>#N/A</v>
      </c>
      <c r="P242" t="str">
        <f>IF(N242&lt;&gt;"", VLOOKUP(O242,Sam_Chi!E:F,2,FALSE), "")</f>
        <v/>
      </c>
      <c r="Q242">
        <f t="shared" si="23"/>
        <v>17</v>
      </c>
      <c r="R242">
        <f t="shared" si="24"/>
        <v>48</v>
      </c>
      <c r="S242" t="str">
        <f t="shared" si="25"/>
        <v>netcode_acc" formatted="false</v>
      </c>
      <c r="T242" t="str">
        <f>IF(S242&lt;&gt; "", VLOOKUP(S242,Chinese!H:K,4,FALSE), "")</f>
        <v>請在 %s 至 %s 之間登記入住(開一次門)，之後您就可以在任意時間進出，直到 %s 為止。</v>
      </c>
      <c r="U242" t="str">
        <f t="shared" si="26"/>
        <v>請在 %s 至 %s 之間登記入住(開一次門)，之後您就可以在任意時間進出，直到 %s 為止。</v>
      </c>
      <c r="V242" t="str">
        <f>IF(U242&lt;&gt; "", IF(U242&lt;&gt;"",Result!E$1 &amp; S242 &amp; Result!F$1 &amp; Eng!U242 &amp; Result!G$1, ""), "")</f>
        <v xml:space="preserve">    &lt;string name="netcode_acc" formatted="false"&gt;請在 %s 至 %s 之間登記入住(開一次門)，之後您就可以在任意時間進出，直到 %s 為止。&lt;/string&gt;</v>
      </c>
    </row>
    <row r="243" spans="1:22">
      <c r="A243" s="1" t="s">
        <v>117</v>
      </c>
      <c r="J243">
        <f t="shared" si="28"/>
        <v>28</v>
      </c>
      <c r="K243">
        <f t="shared" si="29"/>
        <v>36</v>
      </c>
      <c r="L243" t="str">
        <f t="shared" si="27"/>
        <v>Sign In</v>
      </c>
      <c r="N243" t="str">
        <f>IF(L243&lt;&gt;"", VLOOKUP(L243,Sam_Eng!F:F,1,FALSE), "")</f>
        <v>Sign In</v>
      </c>
      <c r="O243">
        <f>MATCH(N243,Sam_Eng!F:F,0)</f>
        <v>257</v>
      </c>
      <c r="P243" t="str">
        <f>IF(N243&lt;&gt;"", VLOOKUP(O243,Sam_Chi!E:F,2,FALSE), "")</f>
        <v>管理員密碼</v>
      </c>
      <c r="Q243">
        <f t="shared" si="23"/>
        <v>17</v>
      </c>
      <c r="R243">
        <f t="shared" si="24"/>
        <v>27</v>
      </c>
      <c r="S243" t="str">
        <f t="shared" si="25"/>
        <v>register</v>
      </c>
      <c r="T243" t="str">
        <f>IF(S243&lt;&gt; "", VLOOKUP(S243,Chinese!H:K,4,FALSE), "")</f>
        <v>登入</v>
      </c>
      <c r="U243" t="str">
        <f t="shared" si="26"/>
        <v>管理員密碼</v>
      </c>
      <c r="V243" t="str">
        <f>IF(U243&lt;&gt; "", IF(U243&lt;&gt;"",Result!E$1 &amp; S243 &amp; Result!F$1 &amp; Eng!U243 &amp; Result!G$1, ""), "")</f>
        <v xml:space="preserve">    &lt;string name="register"&gt;管理員密碼&lt;/string&gt;</v>
      </c>
    </row>
    <row r="244" spans="1:22">
      <c r="A244" s="1"/>
    </row>
    <row r="245" spans="1:22">
      <c r="A245" s="1" t="s">
        <v>118</v>
      </c>
      <c r="J245">
        <f t="shared" si="28"/>
        <v>29</v>
      </c>
      <c r="K245">
        <f t="shared" si="29"/>
        <v>39</v>
      </c>
      <c r="L245" t="str">
        <f t="shared" si="27"/>
        <v>User Info</v>
      </c>
      <c r="N245" t="str">
        <f>IF(L245&lt;&gt;"", VLOOKUP(L245,Sam_Eng!F:F,1,FALSE), "")</f>
        <v>User Info</v>
      </c>
      <c r="O245">
        <f>MATCH(N245,Sam_Eng!F:F,0)</f>
        <v>79</v>
      </c>
      <c r="P245" t="str">
        <f>IF(N245&lt;&gt;"", VLOOKUP(O245,Sam_Chi!E:F,2,FALSE), "")</f>
        <v>無限制</v>
      </c>
      <c r="Q245">
        <f t="shared" si="23"/>
        <v>17</v>
      </c>
      <c r="R245">
        <f t="shared" si="24"/>
        <v>28</v>
      </c>
      <c r="S245" t="str">
        <f t="shared" si="25"/>
        <v>user_info</v>
      </c>
      <c r="T245" t="str">
        <f>IF(S245&lt;&gt; "", VLOOKUP(S245,Chinese!H:K,4,FALSE), "")</f>
        <v>基本資料</v>
      </c>
      <c r="U245" t="str">
        <f t="shared" si="26"/>
        <v>無限制</v>
      </c>
      <c r="V245" t="str">
        <f>IF(U245&lt;&gt; "", IF(U245&lt;&gt;"",Result!E$1 &amp; S245 &amp; Result!F$1 &amp; Eng!U245 &amp; Result!G$1, ""), "")</f>
        <v xml:space="preserve">    &lt;string name="user_info"&gt;無限制&lt;/string&gt;</v>
      </c>
    </row>
    <row r="246" spans="1:22">
      <c r="A246" s="1"/>
    </row>
    <row r="247" spans="1:22">
      <c r="A247" s="1" t="s">
        <v>2897</v>
      </c>
      <c r="J247">
        <f t="shared" si="28"/>
        <v>41</v>
      </c>
      <c r="K247">
        <f t="shared" si="29"/>
        <v>70</v>
      </c>
      <c r="L247" t="str">
        <f t="shared" si="27"/>
        <v>Please Input Validation Code</v>
      </c>
      <c r="N247" t="str">
        <f>IF(L247&lt;&gt;"", VLOOKUP(L247,Sam_Eng!F:F,1,FALSE), "")</f>
        <v>Please Input Validation Code</v>
      </c>
      <c r="O247">
        <f>MATCH(N247,Sam_Eng!F:F,0)</f>
        <v>260</v>
      </c>
      <c r="P247" t="str">
        <f>IF(N247&lt;&gt;"", VLOOKUP(O247,Sam_Chi!E:F,2,FALSE), "")</f>
        <v>刪除%@</v>
      </c>
      <c r="Q247">
        <f t="shared" si="23"/>
        <v>17</v>
      </c>
      <c r="R247">
        <f t="shared" si="24"/>
        <v>40</v>
      </c>
      <c r="S247" t="str">
        <f t="shared" si="25"/>
        <v>input_validation_code</v>
      </c>
      <c r="T247" t="str">
        <f>IF(S247&lt;&gt; "", VLOOKUP(S247,Chinese!H:K,4,FALSE), "")</f>
        <v>輸入驗證碼</v>
      </c>
      <c r="U247" t="str">
        <f t="shared" si="26"/>
        <v>刪除%@</v>
      </c>
      <c r="V247" t="str">
        <f>IF(U247&lt;&gt; "", IF(U247&lt;&gt;"",Result!E$1 &amp; S247 &amp; Result!F$1 &amp; Eng!U247 &amp; Result!G$1, ""), "")</f>
        <v xml:space="preserve">    &lt;string name="input_validation_code"&gt;刪除%@&lt;/string&gt;</v>
      </c>
    </row>
    <row r="248" spans="1:22">
      <c r="A248" s="1"/>
    </row>
    <row r="249" spans="1:22">
      <c r="A249" s="1" t="s">
        <v>2898</v>
      </c>
      <c r="J249">
        <f t="shared" si="28"/>
        <v>40</v>
      </c>
      <c r="K249">
        <f t="shared" si="29"/>
        <v>93</v>
      </c>
      <c r="L249" t="str">
        <f t="shared" si="27"/>
        <v>The validation code has been sent to your email box.</v>
      </c>
      <c r="N249" t="str">
        <f>IF(L249&lt;&gt;"", VLOOKUP(L249,Sam_Eng!F:F,1,FALSE), "")</f>
        <v>The validation code has been sent to your email box.</v>
      </c>
      <c r="O249">
        <f>MATCH(N249,Sam_Eng!F:F,0)</f>
        <v>484</v>
      </c>
      <c r="P249" t="str">
        <f>IF(N249&lt;&gt;"", VLOOKUP(O249,Sam_Chi!E:F,2,FALSE), "")</f>
        <v>所有重要的訊息會放在此處</v>
      </c>
      <c r="Q249">
        <f t="shared" si="23"/>
        <v>17</v>
      </c>
      <c r="R249">
        <f t="shared" si="24"/>
        <v>39</v>
      </c>
      <c r="S249" t="str">
        <f t="shared" si="25"/>
        <v>validation_code_sent</v>
      </c>
      <c r="T249" t="str">
        <f>IF(S249&lt;&gt; "", VLOOKUP(S249,Chinese!H:K,4,FALSE), "")</f>
        <v>驗證碼已經寄送至此信箱：</v>
      </c>
      <c r="U249" t="str">
        <f t="shared" si="26"/>
        <v>所有重要的訊息會放在此處</v>
      </c>
      <c r="V249" t="str">
        <f>IF(U249&lt;&gt; "", IF(U249&lt;&gt;"",Result!E$1 &amp; S249 &amp; Result!F$1 &amp; Eng!U249 &amp; Result!G$1, ""), "")</f>
        <v xml:space="preserve">    &lt;string name="validation_code_sent"&gt;所有重要的訊息會放在此處&lt;/string&gt;</v>
      </c>
    </row>
    <row r="250" spans="1:22">
      <c r="A250" s="1" t="s">
        <v>2899</v>
      </c>
      <c r="J250">
        <f t="shared" si="28"/>
        <v>31</v>
      </c>
      <c r="K250">
        <f t="shared" si="29"/>
        <v>38</v>
      </c>
      <c r="L250" t="str">
        <f t="shared" si="27"/>
        <v>Resend</v>
      </c>
      <c r="N250" t="str">
        <f>IF(L250&lt;&gt;"", VLOOKUP(L250,Sam_Eng!F:F,1,FALSE), "")</f>
        <v>Resend</v>
      </c>
      <c r="O250">
        <f>MATCH(N250,Sam_Eng!F:F,0)</f>
        <v>255</v>
      </c>
      <c r="P250" t="str">
        <f>IF(N250&lt;&gt;"", VLOOKUP(O250,Sam_Chi!E:F,2,FALSE), "")</f>
        <v>建立密碼</v>
      </c>
      <c r="Q250">
        <f t="shared" si="23"/>
        <v>17</v>
      </c>
      <c r="R250">
        <f t="shared" si="24"/>
        <v>30</v>
      </c>
      <c r="S250" t="str">
        <f t="shared" si="25"/>
        <v>resend_code</v>
      </c>
      <c r="T250" t="str">
        <f>IF(S250&lt;&gt; "", VLOOKUP(S250,Chinese!H:K,4,FALSE), "")</f>
        <v>重送驗證碼</v>
      </c>
      <c r="U250" t="str">
        <f t="shared" si="26"/>
        <v>建立密碼</v>
      </c>
      <c r="V250" t="str">
        <f>IF(U250&lt;&gt; "", IF(U250&lt;&gt;"",Result!E$1 &amp; S250 &amp; Result!F$1 &amp; Eng!U250 &amp; Result!G$1, ""), "")</f>
        <v xml:space="preserve">    &lt;string name="resend_code"&gt;建立密碼&lt;/string&gt;</v>
      </c>
    </row>
    <row r="251" spans="1:22">
      <c r="A251" s="1"/>
      <c r="O251" t="e">
        <f>MATCH(N251,Sam_Eng!F:F,0)</f>
        <v>#N/A</v>
      </c>
      <c r="P251" t="str">
        <f>IF(N251&lt;&gt;"", VLOOKUP(O251,Sam_Chi!E:F,2,FALSE), "")</f>
        <v/>
      </c>
      <c r="Q251" t="e">
        <f t="shared" si="23"/>
        <v>#VALUE!</v>
      </c>
      <c r="R251" t="e">
        <f t="shared" si="24"/>
        <v>#VALUE!</v>
      </c>
      <c r="S251" t="str">
        <f t="shared" si="25"/>
        <v/>
      </c>
      <c r="T251" t="str">
        <f>IF(S251&lt;&gt; "", VLOOKUP(S251,Chinese!H:K,4,FALSE), "")</f>
        <v/>
      </c>
      <c r="U251" t="str">
        <f t="shared" si="26"/>
        <v/>
      </c>
      <c r="V251" t="str">
        <f>IF(U251&lt;&gt; "", IF(U251&lt;&gt;"",Result!E$1 &amp; S251 &amp; Result!F$1 &amp; Eng!U251 &amp; Result!G$1, ""), "")</f>
        <v/>
      </c>
    </row>
    <row r="252" spans="1:22">
      <c r="A252" s="1" t="s">
        <v>2901</v>
      </c>
      <c r="J252">
        <f t="shared" si="28"/>
        <v>28</v>
      </c>
      <c r="K252">
        <f t="shared" si="29"/>
        <v>41</v>
      </c>
      <c r="L252" t="str">
        <f t="shared" si="27"/>
        <v>Client Email</v>
      </c>
      <c r="N252" t="str">
        <f>IF(L252&lt;&gt;"", VLOOKUP(L252,Sam_Eng!F:F,1,FALSE), "")</f>
        <v>Client Email</v>
      </c>
      <c r="O252">
        <f>MATCH(N252,Sam_Eng!F:F,0)</f>
        <v>184</v>
      </c>
      <c r="P252" t="str">
        <f>IF(N252&lt;&gt;"", VLOOKUP(O252,Sam_Chi!E:F,2,FALSE), "")</f>
        <v>診斷結果</v>
      </c>
      <c r="Q252">
        <f t="shared" si="23"/>
        <v>17</v>
      </c>
      <c r="R252">
        <f t="shared" si="24"/>
        <v>27</v>
      </c>
      <c r="S252" t="str">
        <f t="shared" si="25"/>
        <v>to_email</v>
      </c>
      <c r="T252" t="str">
        <f>IF(S252&lt;&gt; "", VLOOKUP(S252,Chinese!H:K,4,FALSE), "")</f>
        <v>電子信箱</v>
      </c>
      <c r="U252" t="str">
        <f t="shared" si="26"/>
        <v>診斷結果</v>
      </c>
      <c r="V252" t="str">
        <f>IF(U252&lt;&gt; "", IF(U252&lt;&gt;"",Result!E$1 &amp; S252 &amp; Result!F$1 &amp; Eng!U252 &amp; Result!G$1, ""), "")</f>
        <v xml:space="preserve">    &lt;string name="to_email"&gt;診斷結果&lt;/string&gt;</v>
      </c>
    </row>
    <row r="253" spans="1:22">
      <c r="A253" s="1" t="s">
        <v>2900</v>
      </c>
      <c r="J253">
        <f t="shared" si="28"/>
        <v>38</v>
      </c>
      <c r="K253">
        <f t="shared" si="29"/>
        <v>58</v>
      </c>
      <c r="L253" t="str">
        <f t="shared" si="27"/>
        <v>Choose Known Client</v>
      </c>
      <c r="N253" t="str">
        <f>IF(L253&lt;&gt;"", VLOOKUP(L253,Sam_Eng!F:F,1,FALSE), "")</f>
        <v>Choose Known Client</v>
      </c>
      <c r="O253">
        <f>MATCH(N253,Sam_Eng!F:F,0)</f>
        <v>279</v>
      </c>
      <c r="P253" t="str">
        <f>IF(N253&lt;&gt;"", VLOOKUP(O253,Sam_Chi!E:F,2,FALSE), "")</f>
        <v>管理員</v>
      </c>
      <c r="Q253">
        <f t="shared" si="23"/>
        <v>17</v>
      </c>
      <c r="R253">
        <f t="shared" si="24"/>
        <v>37</v>
      </c>
      <c r="S253" t="str">
        <f t="shared" si="25"/>
        <v>from_known_clients</v>
      </c>
      <c r="T253" t="str">
        <f>IF(S253&lt;&gt; "", VLOOKUP(S253,Chinese!H:K,4,FALSE), "")</f>
        <v>舊用戶</v>
      </c>
      <c r="U253" t="str">
        <f t="shared" si="26"/>
        <v>管理員</v>
      </c>
      <c r="V253" t="str">
        <f>IF(U253&lt;&gt; "", IF(U253&lt;&gt;"",Result!E$1 &amp; S253 &amp; Result!F$1 &amp; Eng!U253 &amp; Result!G$1, ""), "")</f>
        <v xml:space="preserve">    &lt;string name="from_known_clients"&gt;管理員&lt;/string&gt;</v>
      </c>
    </row>
    <row r="254" spans="1:22">
      <c r="A254" s="1"/>
    </row>
    <row r="255" spans="1:22">
      <c r="A255" s="1"/>
    </row>
    <row r="256" spans="1:22">
      <c r="A256" s="1"/>
    </row>
    <row r="257" spans="1:22">
      <c r="A257" s="1" t="s">
        <v>119</v>
      </c>
      <c r="J257">
        <f t="shared" si="28"/>
        <v>46</v>
      </c>
      <c r="K257">
        <f t="shared" si="29"/>
        <v>60</v>
      </c>
      <c r="L257" t="str">
        <f t="shared" si="27"/>
        <v>&amp;#160;-&amp;#160;</v>
      </c>
      <c r="O257" t="e">
        <f>MATCH(N257,Sam_Eng!F:F,0)</f>
        <v>#N/A</v>
      </c>
      <c r="P257" t="str">
        <f>IF(N257&lt;&gt;"", VLOOKUP(O257,Sam_Chi!E:F,2,FALSE), "")</f>
        <v/>
      </c>
      <c r="Q257">
        <f t="shared" si="23"/>
        <v>17</v>
      </c>
      <c r="R257">
        <f t="shared" si="24"/>
        <v>45</v>
      </c>
      <c r="S257" t="str">
        <f t="shared" si="25"/>
        <v>seperator" formatted="true</v>
      </c>
      <c r="T257" t="e">
        <f>IF(S257&lt;&gt; "", VLOOKUP(S257,Chinese!H:K,4,FALSE), "")</f>
        <v>#N/A</v>
      </c>
      <c r="U257" t="e">
        <f t="shared" si="26"/>
        <v>#N/A</v>
      </c>
      <c r="V257" t="e">
        <f>IF(U257&lt;&gt; "", IF(U257&lt;&gt;"",Result!E$1 &amp; S257 &amp; Result!F$1 &amp; Eng!U257 &amp; Result!G$1, ""), "")</f>
        <v>#N/A</v>
      </c>
    </row>
    <row r="258" spans="1:22">
      <c r="A258" s="1" t="s">
        <v>120</v>
      </c>
      <c r="J258">
        <f t="shared" si="28"/>
        <v>26</v>
      </c>
      <c r="K258">
        <f t="shared" si="29"/>
        <v>34</v>
      </c>
      <c r="L258" t="str">
        <f t="shared" si="27"/>
        <v>Clients</v>
      </c>
      <c r="N258" t="str">
        <f>IF(L258&lt;&gt;"", VLOOKUP(L258,Sam_Eng!F:F,1,FALSE), "")</f>
        <v>Clients</v>
      </c>
      <c r="O258">
        <f>MATCH(N258,Sam_Eng!F:F,0)</f>
        <v>52</v>
      </c>
      <c r="P258" t="str">
        <f>IF(N258&lt;&gt;"", VLOOKUP(O258,Sam_Chi!E:F,2,FALSE), "")</f>
        <v>拒絕</v>
      </c>
      <c r="Q258">
        <f t="shared" ref="Q258:Q315" si="30">FIND("=""",A258)</f>
        <v>17</v>
      </c>
      <c r="R258">
        <f t="shared" ref="R258:R315" si="31">FIND("""&gt;",A258)</f>
        <v>25</v>
      </c>
      <c r="S258" t="str">
        <f t="shared" ref="S258:S315" si="32">IF(A258&lt;&gt;"", MID(A258, Q258 + 2, R258-Q258-2), "")</f>
        <v>client</v>
      </c>
      <c r="T258" t="str">
        <f>IF(S258&lt;&gt; "", VLOOKUP(S258,Chinese!H:K,4,FALSE), "")</f>
        <v>使用者</v>
      </c>
      <c r="U258" t="str">
        <f t="shared" ref="U258:U315" si="33">IF(P258&lt;&gt;"", P258, T258)</f>
        <v>拒絕</v>
      </c>
      <c r="V258" t="str">
        <f>IF(U258&lt;&gt; "", IF(U258&lt;&gt;"",Result!E$1 &amp; S258 &amp; Result!F$1 &amp; Eng!U258 &amp; Result!G$1, ""), "")</f>
        <v xml:space="preserve">    &lt;string name="client"&gt;拒絕&lt;/string&gt;</v>
      </c>
    </row>
    <row r="259" spans="1:22">
      <c r="A259" s="1" t="s">
        <v>121</v>
      </c>
      <c r="J259">
        <f t="shared" si="28"/>
        <v>24</v>
      </c>
      <c r="K259">
        <f t="shared" si="29"/>
        <v>29</v>
      </c>
      <c r="L259" t="str">
        <f t="shared" si="27"/>
        <v>Lock</v>
      </c>
      <c r="N259" t="str">
        <f>IF(L259&lt;&gt;"", VLOOKUP(L259,Sam_Eng!F:F,1,FALSE), "")</f>
        <v>Lock</v>
      </c>
      <c r="O259">
        <f>MATCH(N259,Sam_Eng!F:F,0)</f>
        <v>15</v>
      </c>
      <c r="P259" t="str">
        <f>IF(N259&lt;&gt;"", VLOOKUP(O259,Sam_Chi!E:F,2,FALSE), "")</f>
        <v>資訊</v>
      </c>
      <c r="Q259">
        <f t="shared" si="30"/>
        <v>17</v>
      </c>
      <c r="R259">
        <f t="shared" si="31"/>
        <v>23</v>
      </c>
      <c r="S259" t="str">
        <f t="shared" si="32"/>
        <v>lock</v>
      </c>
      <c r="T259" t="str">
        <f>IF(S259&lt;&gt; "", VLOOKUP(S259,Chinese!H:K,4,FALSE), "")</f>
        <v>鎖具</v>
      </c>
      <c r="U259" t="str">
        <f t="shared" si="33"/>
        <v>資訊</v>
      </c>
      <c r="V259" t="str">
        <f>IF(U259&lt;&gt; "", IF(U259&lt;&gt;"",Result!E$1 &amp; S259 &amp; Result!F$1 &amp; Eng!U259 &amp; Result!G$1, ""), "")</f>
        <v xml:space="preserve">    &lt;string name="lock"&gt;資訊&lt;/string&gt;</v>
      </c>
    </row>
    <row r="260" spans="1:22">
      <c r="A260" s="1" t="s">
        <v>122</v>
      </c>
      <c r="J260">
        <f t="shared" si="28"/>
        <v>27</v>
      </c>
      <c r="K260">
        <f t="shared" si="29"/>
        <v>35</v>
      </c>
      <c r="L260" t="str">
        <f t="shared" si="27"/>
        <v>Message</v>
      </c>
      <c r="N260" t="str">
        <f>IF(L260&lt;&gt;"", VLOOKUP(L260,Sam_Eng!F:F,1,FALSE), "")</f>
        <v>Message</v>
      </c>
      <c r="O260">
        <f>MATCH(N260,Sam_Eng!F:F,0)</f>
        <v>185</v>
      </c>
      <c r="P260" t="str">
        <f>IF(N260&lt;&gt;"", VLOOKUP(O260,Sam_Chi!E:F,2,FALSE), "")</f>
        <v>已加入</v>
      </c>
      <c r="Q260">
        <f t="shared" si="30"/>
        <v>17</v>
      </c>
      <c r="R260">
        <f t="shared" si="31"/>
        <v>26</v>
      </c>
      <c r="S260" t="str">
        <f t="shared" si="32"/>
        <v>message</v>
      </c>
      <c r="T260" t="str">
        <f>IF(S260&lt;&gt; "", VLOOKUP(S260,Chinese!H:K,4,FALSE), "")</f>
        <v>訊息</v>
      </c>
      <c r="U260" t="str">
        <f t="shared" si="33"/>
        <v>已加入</v>
      </c>
      <c r="V260" t="str">
        <f>IF(U260&lt;&gt; "", IF(U260&lt;&gt;"",Result!E$1 &amp; S260 &amp; Result!F$1 &amp; Eng!U260 &amp; Result!G$1, ""), "")</f>
        <v xml:space="preserve">    &lt;string name="message"&gt;已加入&lt;/string&gt;</v>
      </c>
    </row>
    <row r="261" spans="1:22">
      <c r="A261" s="1" t="s">
        <v>123</v>
      </c>
      <c r="J261">
        <f t="shared" si="28"/>
        <v>40</v>
      </c>
      <c r="K261">
        <f t="shared" si="29"/>
        <v>49</v>
      </c>
      <c r="L261" t="str">
        <f t="shared" si="27"/>
        <v>is added</v>
      </c>
      <c r="O261" t="e">
        <f>MATCH(N261,Sam_Eng!F:F,0)</f>
        <v>#N/A</v>
      </c>
      <c r="P261" t="str">
        <f>IF(N261&lt;&gt;"", VLOOKUP(O261,Sam_Chi!E:F,2,FALSE), "")</f>
        <v/>
      </c>
      <c r="Q261">
        <f t="shared" si="30"/>
        <v>17</v>
      </c>
      <c r="R261">
        <f t="shared" si="31"/>
        <v>39</v>
      </c>
      <c r="S261" t="str">
        <f t="shared" si="32"/>
        <v>client_key_delivered</v>
      </c>
      <c r="T261" t="str">
        <f>IF(S261&lt;&gt; "", VLOOKUP(S261,Chinese!H:K,4,FALSE), "")</f>
        <v>已加入成功</v>
      </c>
      <c r="U261" t="str">
        <f t="shared" si="33"/>
        <v>已加入成功</v>
      </c>
      <c r="V261" t="str">
        <f>IF(U261&lt;&gt; "", IF(U261&lt;&gt;"",Result!E$1 &amp; S261 &amp; Result!F$1 &amp; Eng!U261 &amp; Result!G$1, ""), "")</f>
        <v xml:space="preserve">    &lt;string name="client_key_delivered"&gt;已加入成功&lt;/string&gt;</v>
      </c>
    </row>
    <row r="262" spans="1:22">
      <c r="A262" s="1" t="s">
        <v>1844</v>
      </c>
      <c r="J262">
        <f t="shared" si="28"/>
        <v>39</v>
      </c>
      <c r="K262">
        <f t="shared" si="29"/>
        <v>68</v>
      </c>
      <c r="L262" t="str">
        <f t="shared" si="27"/>
        <v>Client has rejected your key</v>
      </c>
      <c r="O262" t="e">
        <f>MATCH(N262,Sam_Eng!F:F,0)</f>
        <v>#N/A</v>
      </c>
      <c r="P262" t="str">
        <f>IF(N262&lt;&gt;"", VLOOKUP(O262,Sam_Chi!E:F,2,FALSE), "")</f>
        <v/>
      </c>
      <c r="Q262">
        <f t="shared" si="30"/>
        <v>17</v>
      </c>
      <c r="R262">
        <f t="shared" si="31"/>
        <v>38</v>
      </c>
      <c r="S262" t="str">
        <f t="shared" si="32"/>
        <v>client_key_rejected</v>
      </c>
      <c r="T262" t="str">
        <f>IF(S262&lt;&gt; "", VLOOKUP(S262,Chinese!H:K,4,FALSE), "")</f>
        <v>拒絕接受鑰匙</v>
      </c>
      <c r="U262" t="str">
        <f t="shared" si="33"/>
        <v>拒絕接受鑰匙</v>
      </c>
      <c r="V262" t="str">
        <f>IF(U262&lt;&gt; "", IF(U262&lt;&gt;"",Result!E$1 &amp; S262 &amp; Result!F$1 &amp; Eng!U262 &amp; Result!G$1, ""), "")</f>
        <v xml:space="preserve">    &lt;string name="client_key_rejected"&gt;拒絕接受鑰匙&lt;/string&gt;</v>
      </c>
    </row>
    <row r="263" spans="1:22">
      <c r="A263" s="1" t="s">
        <v>124</v>
      </c>
      <c r="J263">
        <f t="shared" si="28"/>
        <v>38</v>
      </c>
      <c r="K263">
        <f t="shared" si="29"/>
        <v>53</v>
      </c>
      <c r="L263" t="str">
        <f t="shared" si="27"/>
        <v>Key is updated</v>
      </c>
      <c r="O263" t="e">
        <f>MATCH(N263,Sam_Eng!F:F,0)</f>
        <v>#N/A</v>
      </c>
      <c r="P263" t="str">
        <f>IF(N263&lt;&gt;"", VLOOKUP(O263,Sam_Chi!E:F,2,FALSE), "")</f>
        <v/>
      </c>
      <c r="Q263">
        <f t="shared" si="30"/>
        <v>17</v>
      </c>
      <c r="R263">
        <f t="shared" si="31"/>
        <v>37</v>
      </c>
      <c r="S263" t="str">
        <f t="shared" si="32"/>
        <v>client_key_updated</v>
      </c>
      <c r="T263" t="str">
        <f>IF(S263&lt;&gt; "", VLOOKUP(S263,Chinese!H:K,4,FALSE), "")</f>
        <v>使用者的鑰匙已更新</v>
      </c>
      <c r="U263" t="str">
        <f t="shared" si="33"/>
        <v>使用者的鑰匙已更新</v>
      </c>
      <c r="V263" t="str">
        <f>IF(U263&lt;&gt; "", IF(U263&lt;&gt;"",Result!E$1 &amp; S263 &amp; Result!F$1 &amp; Eng!U263 &amp; Result!G$1, ""), "")</f>
        <v xml:space="preserve">    &lt;string name="client_key_updated"&gt;使用者的鑰匙已更新&lt;/string&gt;</v>
      </c>
    </row>
    <row r="264" spans="1:22">
      <c r="A264" s="1" t="s">
        <v>125</v>
      </c>
      <c r="J264">
        <f t="shared" si="28"/>
        <v>38</v>
      </c>
      <c r="K264">
        <f t="shared" si="29"/>
        <v>53</v>
      </c>
      <c r="L264" t="str">
        <f t="shared" si="27"/>
        <v>Key is deleted</v>
      </c>
      <c r="O264" t="e">
        <f>MATCH(N264,Sam_Eng!F:F,0)</f>
        <v>#N/A</v>
      </c>
      <c r="P264" t="str">
        <f>IF(N264&lt;&gt;"", VLOOKUP(O264,Sam_Chi!E:F,2,FALSE), "")</f>
        <v/>
      </c>
      <c r="Q264">
        <f t="shared" si="30"/>
        <v>17</v>
      </c>
      <c r="R264">
        <f t="shared" si="31"/>
        <v>37</v>
      </c>
      <c r="S264" t="str">
        <f t="shared" si="32"/>
        <v>client_key_deleted</v>
      </c>
      <c r="T264" t="str">
        <f>IF(S264&lt;&gt; "", VLOOKUP(S264,Chinese!H:K,4,FALSE), "")</f>
        <v>使用者的鑰匙已刪除</v>
      </c>
      <c r="U264" t="str">
        <f t="shared" si="33"/>
        <v>使用者的鑰匙已刪除</v>
      </c>
      <c r="V264" t="str">
        <f>IF(U264&lt;&gt; "", IF(U264&lt;&gt;"",Result!E$1 &amp; S264 &amp; Result!F$1 &amp; Eng!U264 &amp; Result!G$1, ""), "")</f>
        <v xml:space="preserve">    &lt;string name="client_key_deleted"&gt;使用者的鑰匙已刪除&lt;/string&gt;</v>
      </c>
    </row>
    <row r="265" spans="1:22">
      <c r="A265" s="1" t="s">
        <v>126</v>
      </c>
      <c r="J265">
        <f t="shared" si="28"/>
        <v>40</v>
      </c>
      <c r="K265">
        <f t="shared" si="29"/>
        <v>57</v>
      </c>
      <c r="L265" t="str">
        <f t="shared" si="27"/>
        <v>Key is suspended</v>
      </c>
      <c r="O265" t="e">
        <f>MATCH(N265,Sam_Eng!F:F,0)</f>
        <v>#N/A</v>
      </c>
      <c r="P265" t="str">
        <f>IF(N265&lt;&gt;"", VLOOKUP(O265,Sam_Chi!E:F,2,FALSE), "")</f>
        <v/>
      </c>
      <c r="Q265">
        <f t="shared" si="30"/>
        <v>17</v>
      </c>
      <c r="R265">
        <f t="shared" si="31"/>
        <v>39</v>
      </c>
      <c r="S265" t="str">
        <f t="shared" si="32"/>
        <v>client_key_suspended</v>
      </c>
      <c r="T265" t="str">
        <f>IF(S265&lt;&gt; "", VLOOKUP(S265,Chinese!H:K,4,FALSE), "")</f>
        <v>使用者的鑰匙已停用</v>
      </c>
      <c r="U265" t="str">
        <f t="shared" si="33"/>
        <v>使用者的鑰匙已停用</v>
      </c>
      <c r="V265" t="str">
        <f>IF(U265&lt;&gt; "", IF(U265&lt;&gt;"",Result!E$1 &amp; S265 &amp; Result!F$1 &amp; Eng!U265 &amp; Result!G$1, ""), "")</f>
        <v xml:space="preserve">    &lt;string name="client_key_suspended"&gt;使用者的鑰匙已停用&lt;/string&gt;</v>
      </c>
    </row>
    <row r="266" spans="1:22">
      <c r="A266" s="1" t="s">
        <v>127</v>
      </c>
      <c r="J266">
        <f t="shared" si="28"/>
        <v>39</v>
      </c>
      <c r="K266">
        <f t="shared" si="29"/>
        <v>55</v>
      </c>
      <c r="L266" t="str">
        <f t="shared" si="27"/>
        <v>Key is restored</v>
      </c>
      <c r="O266" t="e">
        <f>MATCH(N266,Sam_Eng!F:F,0)</f>
        <v>#N/A</v>
      </c>
      <c r="P266" t="str">
        <f>IF(N266&lt;&gt;"", VLOOKUP(O266,Sam_Chi!E:F,2,FALSE), "")</f>
        <v/>
      </c>
      <c r="Q266">
        <f t="shared" si="30"/>
        <v>17</v>
      </c>
      <c r="R266">
        <f t="shared" si="31"/>
        <v>38</v>
      </c>
      <c r="S266" t="str">
        <f t="shared" si="32"/>
        <v>client_key_restored</v>
      </c>
      <c r="T266" t="str">
        <f>IF(S266&lt;&gt; "", VLOOKUP(S266,Chinese!H:K,4,FALSE), "")</f>
        <v>使用者的鑰匙已恢復</v>
      </c>
      <c r="U266" t="str">
        <f t="shared" si="33"/>
        <v>使用者的鑰匙已恢復</v>
      </c>
      <c r="V266" t="str">
        <f>IF(U266&lt;&gt; "", IF(U266&lt;&gt;"",Result!E$1 &amp; S266 &amp; Result!F$1 &amp; Eng!U266 &amp; Result!G$1, ""), "")</f>
        <v xml:space="preserve">    &lt;string name="client_key_restored"&gt;使用者的鑰匙已恢復&lt;/string&gt;</v>
      </c>
    </row>
    <row r="267" spans="1:22">
      <c r="A267" s="1" t="s">
        <v>128</v>
      </c>
      <c r="J267">
        <f t="shared" si="28"/>
        <v>31</v>
      </c>
      <c r="K267">
        <f t="shared" si="29"/>
        <v>42</v>
      </c>
      <c r="L267" t="str">
        <f t="shared" si="27"/>
        <v>is updated</v>
      </c>
      <c r="O267" t="e">
        <f>MATCH(N267,Sam_Eng!F:F,0)</f>
        <v>#N/A</v>
      </c>
      <c r="P267" t="str">
        <f>IF(N267&lt;&gt;"", VLOOKUP(O267,Sam_Chi!E:F,2,FALSE), "")</f>
        <v/>
      </c>
      <c r="Q267">
        <f t="shared" si="30"/>
        <v>17</v>
      </c>
      <c r="R267">
        <f t="shared" si="31"/>
        <v>30</v>
      </c>
      <c r="S267" t="str">
        <f t="shared" si="32"/>
        <v>key_updated</v>
      </c>
      <c r="T267" t="str">
        <f>IF(S267&lt;&gt; "", VLOOKUP(S267,Chinese!H:K,4,FALSE), "")</f>
        <v>鑰匙權限已被更新</v>
      </c>
      <c r="U267" t="str">
        <f t="shared" si="33"/>
        <v>鑰匙權限已被更新</v>
      </c>
      <c r="V267" t="str">
        <f>IF(U267&lt;&gt; "", IF(U267&lt;&gt;"",Result!E$1 &amp; S267 &amp; Result!F$1 &amp; Eng!U267 &amp; Result!G$1, ""), "")</f>
        <v xml:space="preserve">    &lt;string name="key_updated"&gt;鑰匙權限已被更新&lt;/string&gt;</v>
      </c>
    </row>
    <row r="268" spans="1:22">
      <c r="A268" s="1" t="s">
        <v>129</v>
      </c>
      <c r="J268">
        <f t="shared" si="28"/>
        <v>31</v>
      </c>
      <c r="K268">
        <f t="shared" si="29"/>
        <v>42</v>
      </c>
      <c r="L268" t="str">
        <f t="shared" si="27"/>
        <v>is deleted</v>
      </c>
      <c r="O268" t="e">
        <f>MATCH(N268,Sam_Eng!F:F,0)</f>
        <v>#N/A</v>
      </c>
      <c r="P268" t="str">
        <f>IF(N268&lt;&gt;"", VLOOKUP(O268,Sam_Chi!E:F,2,FALSE), "")</f>
        <v/>
      </c>
      <c r="Q268">
        <f t="shared" si="30"/>
        <v>17</v>
      </c>
      <c r="R268">
        <f t="shared" si="31"/>
        <v>30</v>
      </c>
      <c r="S268" t="str">
        <f t="shared" si="32"/>
        <v>key_deleted</v>
      </c>
      <c r="T268" t="str">
        <f>IF(S268&lt;&gt; "", VLOOKUP(S268,Chinese!H:K,4,FALSE), "")</f>
        <v>鑰匙已被刪除</v>
      </c>
      <c r="U268" t="str">
        <f t="shared" si="33"/>
        <v>鑰匙已被刪除</v>
      </c>
      <c r="V268" t="str">
        <f>IF(U268&lt;&gt; "", IF(U268&lt;&gt;"",Result!E$1 &amp; S268 &amp; Result!F$1 &amp; Eng!U268 &amp; Result!G$1, ""), "")</f>
        <v xml:space="preserve">    &lt;string name="key_deleted"&gt;鑰匙已被刪除&lt;/string&gt;</v>
      </c>
    </row>
    <row r="269" spans="1:22">
      <c r="A269" s="1" t="s">
        <v>130</v>
      </c>
      <c r="J269">
        <f t="shared" si="28"/>
        <v>33</v>
      </c>
      <c r="K269">
        <f t="shared" si="29"/>
        <v>46</v>
      </c>
      <c r="L269" t="str">
        <f t="shared" si="27"/>
        <v>is suspended</v>
      </c>
      <c r="O269" t="e">
        <f>MATCH(N269,Sam_Eng!F:F,0)</f>
        <v>#N/A</v>
      </c>
      <c r="P269" t="str">
        <f>IF(N269&lt;&gt;"", VLOOKUP(O269,Sam_Chi!E:F,2,FALSE), "")</f>
        <v/>
      </c>
      <c r="Q269">
        <f t="shared" si="30"/>
        <v>17</v>
      </c>
      <c r="R269">
        <f t="shared" si="31"/>
        <v>32</v>
      </c>
      <c r="S269" t="str">
        <f t="shared" si="32"/>
        <v>key_suspended</v>
      </c>
      <c r="T269" t="str">
        <f>IF(S269&lt;&gt; "", VLOOKUP(S269,Chinese!H:K,4,FALSE), "")</f>
        <v>鑰匙權限已被停用</v>
      </c>
      <c r="U269" t="str">
        <f t="shared" si="33"/>
        <v>鑰匙權限已被停用</v>
      </c>
      <c r="V269" t="str">
        <f>IF(U269&lt;&gt; "", IF(U269&lt;&gt;"",Result!E$1 &amp; S269 &amp; Result!F$1 &amp; Eng!U269 &amp; Result!G$1, ""), "")</f>
        <v xml:space="preserve">    &lt;string name="key_suspended"&gt;鑰匙權限已被停用&lt;/string&gt;</v>
      </c>
    </row>
    <row r="270" spans="1:22">
      <c r="A270" s="1" t="s">
        <v>1843</v>
      </c>
      <c r="J270">
        <f t="shared" si="28"/>
        <v>32</v>
      </c>
      <c r="K270">
        <f t="shared" si="29"/>
        <v>44</v>
      </c>
      <c r="L270" t="str">
        <f t="shared" si="27"/>
        <v>is restored</v>
      </c>
      <c r="O270" t="e">
        <f>MATCH(N270,Sam_Eng!F:F,0)</f>
        <v>#N/A</v>
      </c>
      <c r="P270" t="str">
        <f>IF(N270&lt;&gt;"", VLOOKUP(O270,Sam_Chi!E:F,2,FALSE), "")</f>
        <v/>
      </c>
      <c r="Q270">
        <f t="shared" si="30"/>
        <v>17</v>
      </c>
      <c r="R270">
        <f t="shared" si="31"/>
        <v>31</v>
      </c>
      <c r="S270" t="str">
        <f t="shared" si="32"/>
        <v>key_restored</v>
      </c>
      <c r="T270" t="str">
        <f>IF(S270&lt;&gt; "", VLOOKUP(S270,Chinese!H:K,4,FALSE), "")</f>
        <v>鑰匙權限已被恢復</v>
      </c>
      <c r="U270" t="str">
        <f t="shared" si="33"/>
        <v>鑰匙權限已被恢復</v>
      </c>
      <c r="V270" t="str">
        <f>IF(U270&lt;&gt; "", IF(U270&lt;&gt;"",Result!E$1 &amp; S270 &amp; Result!F$1 &amp; Eng!U270 &amp; Result!G$1, ""), "")</f>
        <v xml:space="preserve">    &lt;string name="key_restored"&gt;鑰匙權限已被恢復&lt;/string&gt;</v>
      </c>
    </row>
    <row r="271" spans="1:22">
      <c r="A271" s="1"/>
      <c r="O271" t="e">
        <f>MATCH(N271,Sam_Eng!F:F,0)</f>
        <v>#N/A</v>
      </c>
      <c r="P271" t="str">
        <f>IF(N271&lt;&gt;"", VLOOKUP(O271,Sam_Chi!E:F,2,FALSE), "")</f>
        <v/>
      </c>
      <c r="Q271" t="e">
        <f t="shared" si="30"/>
        <v>#VALUE!</v>
      </c>
      <c r="R271" t="e">
        <f t="shared" si="31"/>
        <v>#VALUE!</v>
      </c>
      <c r="S271" t="str">
        <f t="shared" si="32"/>
        <v/>
      </c>
      <c r="T271" t="str">
        <f>IF(S271&lt;&gt; "", VLOOKUP(S271,Chinese!H:K,4,FALSE), "")</f>
        <v/>
      </c>
      <c r="U271" t="str">
        <f t="shared" si="33"/>
        <v/>
      </c>
      <c r="V271" t="str">
        <f>IF(U271&lt;&gt; "", IF(U271&lt;&gt;"",Result!E$1 &amp; S271 &amp; Result!F$1 &amp; Eng!U271 &amp; Result!G$1, ""), "")</f>
        <v/>
      </c>
    </row>
    <row r="272" spans="1:22">
      <c r="A272" s="1" t="s">
        <v>1842</v>
      </c>
      <c r="J272">
        <f t="shared" si="28"/>
        <v>44</v>
      </c>
      <c r="K272">
        <f t="shared" si="29"/>
        <v>69</v>
      </c>
      <c r="L272" t="str">
        <f t="shared" si="27"/>
        <v>Lock is Paired by Others</v>
      </c>
      <c r="O272" t="e">
        <f>MATCH(N272,Sam_Eng!F:F,0)</f>
        <v>#N/A</v>
      </c>
      <c r="P272" t="str">
        <f>IF(N272&lt;&gt;"", VLOOKUP(O272,Sam_Chi!E:F,2,FALSE), "")</f>
        <v/>
      </c>
      <c r="Q272">
        <f t="shared" si="30"/>
        <v>17</v>
      </c>
      <c r="R272">
        <f t="shared" si="31"/>
        <v>43</v>
      </c>
      <c r="S272" t="str">
        <f t="shared" si="32"/>
        <v>lock_reclaimed_by_others</v>
      </c>
      <c r="T272" t="str">
        <f>IF(S272&lt;&gt; "", VLOOKUP(S272,Chinese!H:K,4,FALSE), "")</f>
        <v>鎖已被其他人配對</v>
      </c>
      <c r="U272" t="str">
        <f t="shared" si="33"/>
        <v>鎖已被其他人配對</v>
      </c>
      <c r="V272" t="str">
        <f>IF(U272&lt;&gt; "", IF(U272&lt;&gt;"",Result!E$1 &amp; S272 &amp; Result!F$1 &amp; Eng!U272 &amp; Result!G$1, ""), "")</f>
        <v xml:space="preserve">    &lt;string name="lock_reclaimed_by_others"&gt;鎖已被其他人配對&lt;/string&gt;</v>
      </c>
    </row>
    <row r="273" spans="1:22">
      <c r="A273" s="1"/>
      <c r="O273" t="e">
        <f>MATCH(N273,Sam_Eng!F:F,0)</f>
        <v>#N/A</v>
      </c>
      <c r="P273" t="str">
        <f>IF(N273&lt;&gt;"", VLOOKUP(O273,Sam_Chi!E:F,2,FALSE), "")</f>
        <v/>
      </c>
      <c r="Q273" t="e">
        <f t="shared" si="30"/>
        <v>#VALUE!</v>
      </c>
      <c r="R273" t="e">
        <f t="shared" si="31"/>
        <v>#VALUE!</v>
      </c>
      <c r="S273" t="str">
        <f t="shared" si="32"/>
        <v/>
      </c>
      <c r="T273" t="str">
        <f>IF(S273&lt;&gt; "", VLOOKUP(S273,Chinese!H:K,4,FALSE), "")</f>
        <v/>
      </c>
      <c r="U273" t="str">
        <f t="shared" si="33"/>
        <v/>
      </c>
      <c r="V273" t="str">
        <f>IF(U273&lt;&gt; "", IF(U273&lt;&gt;"",Result!E$1 &amp; S273 &amp; Result!F$1 &amp; Eng!U273 &amp; Result!G$1, ""), "")</f>
        <v/>
      </c>
    </row>
    <row r="274" spans="1:22">
      <c r="A274" s="1" t="s">
        <v>131</v>
      </c>
      <c r="J274">
        <f t="shared" si="28"/>
        <v>26</v>
      </c>
      <c r="K274">
        <f t="shared" si="29"/>
        <v>33</v>
      </c>
      <c r="L274" t="str">
        <f t="shared" si="27"/>
        <v>Accept</v>
      </c>
      <c r="N274" t="str">
        <f>IF(L274&lt;&gt;"", VLOOKUP(L274,Sam_Eng!F:F,1,FALSE), "")</f>
        <v>Accept</v>
      </c>
      <c r="O274">
        <f>MATCH(N274,Sam_Eng!F:F,0)</f>
        <v>55</v>
      </c>
      <c r="P274" t="str">
        <f>IF(N274&lt;&gt;"", VLOOKUP(O274,Sam_Chi!E:F,2,FALSE), "")</f>
        <v>制造廠商</v>
      </c>
      <c r="Q274">
        <f t="shared" si="30"/>
        <v>17</v>
      </c>
      <c r="R274">
        <f t="shared" si="31"/>
        <v>25</v>
      </c>
      <c r="S274" t="str">
        <f t="shared" si="32"/>
        <v>accept</v>
      </c>
      <c r="T274" t="str">
        <f>IF(S274&lt;&gt; "", VLOOKUP(S274,Chinese!H:K,4,FALSE), "")</f>
        <v>接受</v>
      </c>
      <c r="U274" t="str">
        <f t="shared" si="33"/>
        <v>制造廠商</v>
      </c>
      <c r="V274" t="str">
        <f>IF(U274&lt;&gt; "", IF(U274&lt;&gt;"",Result!E$1 &amp; S274 &amp; Result!F$1 &amp; Eng!U274 &amp; Result!G$1, ""), "")</f>
        <v xml:space="preserve">    &lt;string name="accept"&gt;制造廠商&lt;/string&gt;</v>
      </c>
    </row>
    <row r="275" spans="1:22">
      <c r="A275" s="1" t="s">
        <v>132</v>
      </c>
      <c r="J275">
        <f t="shared" si="28"/>
        <v>28</v>
      </c>
      <c r="K275">
        <f t="shared" si="29"/>
        <v>37</v>
      </c>
      <c r="L275" t="str">
        <f t="shared" si="27"/>
        <v>Accepted</v>
      </c>
      <c r="N275" t="str">
        <f>IF(L275&lt;&gt;"", VLOOKUP(L275,Sam_Eng!F:F,1,FALSE), "")</f>
        <v>Accepted</v>
      </c>
      <c r="O275">
        <f>MATCH(N275,Sam_Eng!F:F,0)</f>
        <v>186</v>
      </c>
      <c r="P275" t="str">
        <f>IF(N275&lt;&gt;"", VLOOKUP(O275,Sam_Chi!E:F,2,FALSE), "")</f>
        <v>已刪除</v>
      </c>
      <c r="Q275">
        <f t="shared" si="30"/>
        <v>17</v>
      </c>
      <c r="R275">
        <f t="shared" si="31"/>
        <v>27</v>
      </c>
      <c r="S275" t="str">
        <f t="shared" si="32"/>
        <v>accepted</v>
      </c>
      <c r="T275" t="str">
        <f>IF(S275&lt;&gt; "", VLOOKUP(S275,Chinese!H:K,4,FALSE), "")</f>
        <v>已接受</v>
      </c>
      <c r="U275" t="str">
        <f t="shared" si="33"/>
        <v>已刪除</v>
      </c>
      <c r="V275" t="str">
        <f>IF(U275&lt;&gt; "", IF(U275&lt;&gt;"",Result!E$1 &amp; S275 &amp; Result!F$1 &amp; Eng!U275 &amp; Result!G$1, ""), "")</f>
        <v xml:space="preserve">    &lt;string name="accepted"&gt;已刪除&lt;/string&gt;</v>
      </c>
    </row>
    <row r="276" spans="1:22">
      <c r="A276" s="1" t="s">
        <v>133</v>
      </c>
      <c r="J276">
        <f t="shared" si="28"/>
        <v>26</v>
      </c>
      <c r="K276">
        <f t="shared" si="29"/>
        <v>33</v>
      </c>
      <c r="L276" t="str">
        <f t="shared" si="27"/>
        <v>Reject</v>
      </c>
      <c r="N276" t="str">
        <f>IF(L276&lt;&gt;"", VLOOKUP(L276,Sam_Eng!F:F,1,FALSE), "")</f>
        <v>Reject</v>
      </c>
      <c r="O276">
        <f>MATCH(N276,Sam_Eng!F:F,0)</f>
        <v>56</v>
      </c>
      <c r="P276" t="str">
        <f>IF(N276&lt;&gt;"", VLOOKUP(O276,Sam_Chi!E:F,2,FALSE), "")</f>
        <v>韌體更新</v>
      </c>
      <c r="Q276">
        <f t="shared" si="30"/>
        <v>17</v>
      </c>
      <c r="R276">
        <f t="shared" si="31"/>
        <v>25</v>
      </c>
      <c r="S276" t="str">
        <f t="shared" si="32"/>
        <v>reject</v>
      </c>
      <c r="T276" t="str">
        <f>IF(S276&lt;&gt; "", VLOOKUP(S276,Chinese!H:K,4,FALSE), "")</f>
        <v>拒絕</v>
      </c>
      <c r="U276" t="str">
        <f t="shared" si="33"/>
        <v>韌體更新</v>
      </c>
      <c r="V276" t="str">
        <f>IF(U276&lt;&gt; "", IF(U276&lt;&gt;"",Result!E$1 &amp; S276 &amp; Result!F$1 &amp; Eng!U276 &amp; Result!G$1, ""), "")</f>
        <v xml:space="preserve">    &lt;string name="reject"&gt;韌體更新&lt;/string&gt;</v>
      </c>
    </row>
    <row r="277" spans="1:22">
      <c r="A277" s="1" t="s">
        <v>134</v>
      </c>
      <c r="J277">
        <f t="shared" si="28"/>
        <v>28</v>
      </c>
      <c r="K277">
        <f t="shared" si="29"/>
        <v>37</v>
      </c>
      <c r="L277" t="str">
        <f t="shared" si="27"/>
        <v>Rejected</v>
      </c>
      <c r="N277" t="str">
        <f>IF(L277&lt;&gt;"", VLOOKUP(L277,Sam_Eng!F:F,1,FALSE), "")</f>
        <v>Rejected</v>
      </c>
      <c r="O277">
        <f>MATCH(N277,Sam_Eng!F:F,0)</f>
        <v>187</v>
      </c>
      <c r="P277" t="str">
        <f>IF(N277&lt;&gt;"", VLOOKUP(O277,Sam_Chi!E:F,2,FALSE), "")</f>
        <v>拒絕進出</v>
      </c>
      <c r="Q277">
        <f t="shared" si="30"/>
        <v>17</v>
      </c>
      <c r="R277">
        <f t="shared" si="31"/>
        <v>27</v>
      </c>
      <c r="S277" t="str">
        <f t="shared" si="32"/>
        <v>rejected</v>
      </c>
      <c r="T277" t="str">
        <f>IF(S277&lt;&gt; "", VLOOKUP(S277,Chinese!H:K,4,FALSE), "")</f>
        <v>已拒絕</v>
      </c>
      <c r="U277" t="str">
        <f t="shared" si="33"/>
        <v>拒絕進出</v>
      </c>
      <c r="V277" t="str">
        <f>IF(U277&lt;&gt; "", IF(U277&lt;&gt;"",Result!E$1 &amp; S277 &amp; Result!F$1 &amp; Eng!U277 &amp; Result!G$1, ""), "")</f>
        <v xml:space="preserve">    &lt;string name="rejected"&gt;拒絕進出&lt;/string&gt;</v>
      </c>
    </row>
    <row r="278" spans="1:22">
      <c r="A278" s="1" t="s">
        <v>135</v>
      </c>
      <c r="J278">
        <f t="shared" si="28"/>
        <v>30</v>
      </c>
      <c r="K278">
        <f t="shared" si="29"/>
        <v>41</v>
      </c>
      <c r="L278" t="str">
        <f t="shared" si="27"/>
        <v>Add Client</v>
      </c>
      <c r="N278" t="str">
        <f>IF(L278&lt;&gt;"", VLOOKUP(L278,Sam_Eng!F:F,1,FALSE), "")</f>
        <v>Add Client</v>
      </c>
      <c r="O278">
        <f>MATCH(N278,Sam_Eng!F:F,0)</f>
        <v>34</v>
      </c>
      <c r="P278" t="str">
        <f>IF(N278&lt;&gt;"", VLOOKUP(O278,Sam_Chi!E:F,2,FALSE), "")</f>
        <v>名稱</v>
      </c>
      <c r="Q278">
        <f t="shared" si="30"/>
        <v>17</v>
      </c>
      <c r="R278">
        <f t="shared" si="31"/>
        <v>29</v>
      </c>
      <c r="S278" t="str">
        <f t="shared" si="32"/>
        <v>add_client</v>
      </c>
      <c r="T278" t="str">
        <f>IF(S278&lt;&gt; "", VLOOKUP(S278,Chinese!H:K,4,FALSE), "")</f>
        <v>新增使用者</v>
      </c>
      <c r="U278" t="str">
        <f t="shared" si="33"/>
        <v>名稱</v>
      </c>
      <c r="V278" t="str">
        <f>IF(U278&lt;&gt; "", IF(U278&lt;&gt;"",Result!E$1 &amp; S278 &amp; Result!F$1 &amp; Eng!U278 &amp; Result!G$1, ""), "")</f>
        <v xml:space="preserve">    &lt;string name="add_client"&gt;名稱&lt;/string&gt;</v>
      </c>
    </row>
    <row r="279" spans="1:22">
      <c r="A279" s="1" t="s">
        <v>1846</v>
      </c>
      <c r="J279">
        <f t="shared" si="28"/>
        <v>42</v>
      </c>
      <c r="K279">
        <f t="shared" si="29"/>
        <v>95</v>
      </c>
      <c r="L279" t="str">
        <f t="shared" si="27"/>
        <v>The validation code has been sent to your email box.</v>
      </c>
      <c r="N279" t="str">
        <f>IF(L279&lt;&gt;"", VLOOKUP(L279,Sam_Eng!F:F,1,FALSE), "")</f>
        <v>The validation code has been sent to your email box.</v>
      </c>
      <c r="O279">
        <f>MATCH(N279,Sam_Eng!F:F,0)</f>
        <v>484</v>
      </c>
      <c r="P279" t="str">
        <f>IF(N279&lt;&gt;"", VLOOKUP(O279,Sam_Chi!E:F,2,FALSE), "")</f>
        <v>所有重要的訊息會放在此處</v>
      </c>
      <c r="Q279">
        <f t="shared" si="30"/>
        <v>17</v>
      </c>
      <c r="R279">
        <f t="shared" si="31"/>
        <v>41</v>
      </c>
      <c r="S279" t="str">
        <f t="shared" si="32"/>
        <v>validation_code_resend</v>
      </c>
      <c r="T279" t="str">
        <f>IF(S279&lt;&gt; "", VLOOKUP(S279,Chinese!H:K,4,FALSE), "")</f>
        <v>驗證碼已重新送出</v>
      </c>
      <c r="U279" t="str">
        <f t="shared" si="33"/>
        <v>所有重要的訊息會放在此處</v>
      </c>
      <c r="V279" t="str">
        <f>IF(U279&lt;&gt; "", IF(U279&lt;&gt;"",Result!E$1 &amp; S279 &amp; Result!F$1 &amp; Eng!U279 &amp; Result!G$1, ""), "")</f>
        <v xml:space="preserve">    &lt;string name="validation_code_resend"&gt;所有重要的訊息會放在此處&lt;/string&gt;</v>
      </c>
    </row>
    <row r="280" spans="1:22">
      <c r="A280" s="1"/>
    </row>
    <row r="281" spans="1:22">
      <c r="A281" s="1"/>
    </row>
    <row r="282" spans="1:22">
      <c r="A282" s="1"/>
    </row>
    <row r="283" spans="1:22">
      <c r="A283" s="1"/>
    </row>
    <row r="284" spans="1:22">
      <c r="A284" s="1"/>
    </row>
    <row r="285" spans="1:22">
      <c r="A285" s="1" t="s">
        <v>2904</v>
      </c>
      <c r="J285">
        <f t="shared" si="28"/>
        <v>39</v>
      </c>
      <c r="K285">
        <f t="shared" si="29"/>
        <v>53</v>
      </c>
      <c r="L285" t="str">
        <f>IF(A285&lt;&gt;"", MID(A285,J285+1, K285-J285 - 1), "")</f>
        <v>Unknown error</v>
      </c>
      <c r="N285" t="str">
        <f>IF(L285&lt;&gt;"", VLOOKUP(L285,Sam_Eng!F:F,1,FALSE), "")</f>
        <v>Unknown error</v>
      </c>
      <c r="O285">
        <f>MATCH(N285,Sam_Eng!F:F,0)</f>
        <v>628</v>
      </c>
      <c r="P285" t="str">
        <f>IF(N285&lt;&gt;"", VLOOKUP(O285,Sam_Chi!E:F,2,FALSE), "")</f>
        <v>資料格式不正確</v>
      </c>
      <c r="Q285">
        <f t="shared" si="30"/>
        <v>17</v>
      </c>
      <c r="R285">
        <f t="shared" si="31"/>
        <v>38</v>
      </c>
      <c r="S285" t="str">
        <f t="shared" si="32"/>
        <v>data_writing_failed</v>
      </c>
      <c r="T285" t="str">
        <f>IF(S285&lt;&gt; "", VLOOKUP(S285,Chinese!H:K,4,FALSE), "")</f>
        <v>資料寫入失敗</v>
      </c>
      <c r="U285" t="str">
        <f t="shared" si="33"/>
        <v>資料格式不正確</v>
      </c>
      <c r="V285" t="str">
        <f>IF(U285&lt;&gt; "", IF(U285&lt;&gt;"",Result!E$1 &amp; S285 &amp; Result!F$1 &amp; Eng!U285 &amp; Result!G$1, ""), "")</f>
        <v xml:space="preserve">    &lt;string name="data_writing_failed"&gt;資料格式不正確&lt;/string&gt;</v>
      </c>
    </row>
    <row r="286" spans="1:22">
      <c r="A286" s="1"/>
    </row>
    <row r="287" spans="1:22">
      <c r="A287" s="1"/>
    </row>
    <row r="288" spans="1:22">
      <c r="A288" s="1" t="s">
        <v>136</v>
      </c>
      <c r="J288">
        <f t="shared" si="28"/>
        <v>35</v>
      </c>
      <c r="K288">
        <f t="shared" si="29"/>
        <v>49</v>
      </c>
      <c r="L288" t="str">
        <f>IF(A288&lt;&gt;"", MID(A288,J288+1, K288-J288 - 1), "")</f>
        <v>Got a new key</v>
      </c>
      <c r="O288" t="e">
        <f>MATCH(N288,Sam_Eng!F:F,0)</f>
        <v>#N/A</v>
      </c>
      <c r="P288" t="str">
        <f>IF(N288&lt;&gt;"", VLOOKUP(O288,Sam_Chi!E:F,2,FALSE), "")</f>
        <v/>
      </c>
      <c r="Q288">
        <f t="shared" si="30"/>
        <v>17</v>
      </c>
      <c r="R288">
        <f t="shared" si="31"/>
        <v>34</v>
      </c>
      <c r="S288" t="str">
        <f t="shared" si="32"/>
        <v>new_key_confirm</v>
      </c>
      <c r="T288" t="str">
        <f>IF(S288&lt;&gt; "", VLOOKUP(S288,Chinese!H:K,4,FALSE), "")</f>
        <v>收到新鑰匙</v>
      </c>
      <c r="U288" t="str">
        <f t="shared" si="33"/>
        <v>收到新鑰匙</v>
      </c>
      <c r="V288" t="str">
        <f>IF(U288&lt;&gt; "", IF(U288&lt;&gt;"",Result!E$1 &amp; S288 &amp; Result!F$1 &amp; Eng!U288 &amp; Result!G$1, ""), "")</f>
        <v xml:space="preserve">    &lt;string name="new_key_confirm"&gt;收到新鑰匙&lt;/string&gt;</v>
      </c>
    </row>
    <row r="289" spans="1:22">
      <c r="A289" s="1" t="s">
        <v>3050</v>
      </c>
      <c r="J289">
        <f t="shared" si="28"/>
        <v>27</v>
      </c>
      <c r="K289">
        <f t="shared" si="29"/>
        <v>35</v>
      </c>
      <c r="L289" t="str">
        <f>IF(A289&lt;&gt;"", MID(A289,J289+1, K289-J289 - 1), "")</f>
        <v>Success</v>
      </c>
      <c r="N289" t="str">
        <f>IF(L289&lt;&gt;"", VLOOKUP(L289,Sam_Eng!F:F,1,FALSE), "")</f>
        <v>Success</v>
      </c>
      <c r="O289">
        <f>MATCH(N289,Sam_Eng!F:F,0)</f>
        <v>23</v>
      </c>
      <c r="P289" t="str">
        <f>IF(N289&lt;&gt;"", VLOOKUP(O289,Sam_Chi!E:F,2,FALSE), "")</f>
        <v>DIN</v>
      </c>
      <c r="Q289">
        <f t="shared" si="30"/>
        <v>17</v>
      </c>
      <c r="R289">
        <f t="shared" si="31"/>
        <v>26</v>
      </c>
      <c r="S289" t="str">
        <f t="shared" si="32"/>
        <v>success</v>
      </c>
      <c r="T289" t="str">
        <f>IF(S289&lt;&gt; "", VLOOKUP(S289,Chinese!H:K,4,FALSE), "")</f>
        <v>成功</v>
      </c>
      <c r="U289" t="str">
        <f t="shared" si="33"/>
        <v>DIN</v>
      </c>
      <c r="V289" t="str">
        <f>IF(U289&lt;&gt; "", IF(U289&lt;&gt;"",Result!E$1 &amp; S289 &amp; Result!F$1 &amp; Eng!U289 &amp; Result!G$1, ""), "")</f>
        <v xml:space="preserve">    &lt;string name="success"&gt;DIN&lt;/string&gt;</v>
      </c>
    </row>
    <row r="290" spans="1:22">
      <c r="A290" s="1"/>
    </row>
    <row r="291" spans="1:22">
      <c r="A291" s="1" t="s">
        <v>2894</v>
      </c>
      <c r="J291">
        <f t="shared" si="28"/>
        <v>30</v>
      </c>
      <c r="K291">
        <f t="shared" si="29"/>
        <v>35</v>
      </c>
      <c r="L291" t="str">
        <f t="shared" ref="L291:L304" si="34">IF(A291&lt;&gt;"", MID(A291,J291+1, K291-J291 - 1), "")</f>
        <v>Time</v>
      </c>
      <c r="N291" t="str">
        <f>IF(L291&lt;&gt;"", VLOOKUP(L291,Sam_Eng!F:F,1,FALSE), "")</f>
        <v>Time</v>
      </c>
      <c r="O291">
        <f>MATCH(N291,Sam_Eng!F:F,0)</f>
        <v>74</v>
      </c>
      <c r="P291" t="str">
        <f>IF(N291&lt;&gt;"", VLOOKUP(O291,Sam_Chi!E:F,2,FALSE), "")</f>
        <v>App版本</v>
      </c>
      <c r="Q291">
        <f t="shared" si="30"/>
        <v>17</v>
      </c>
      <c r="R291">
        <f t="shared" si="31"/>
        <v>29</v>
      </c>
      <c r="S291" t="str">
        <f t="shared" si="32"/>
        <v>time_colon</v>
      </c>
      <c r="T291" t="str">
        <f>IF(S291&lt;&gt; "", VLOOKUP(S291,Chinese!H:K,4,FALSE), "")</f>
        <v>時間:</v>
      </c>
      <c r="U291" t="str">
        <f t="shared" si="33"/>
        <v>App版本</v>
      </c>
      <c r="V291" t="str">
        <f>IF(U291&lt;&gt; "", IF(U291&lt;&gt;"",Result!E$1 &amp; S291 &amp; Result!F$1 &amp; Eng!U291 &amp; Result!G$1, ""), "")</f>
        <v xml:space="preserve">    &lt;string name="time_colon"&gt;App版本&lt;/string&gt;</v>
      </c>
    </row>
    <row r="292" spans="1:22">
      <c r="A292" s="1" t="s">
        <v>2885</v>
      </c>
      <c r="J292">
        <f t="shared" si="28"/>
        <v>37</v>
      </c>
      <c r="K292">
        <f t="shared" si="29"/>
        <v>49</v>
      </c>
      <c r="L292" t="str">
        <f t="shared" si="34"/>
        <v>Client Name</v>
      </c>
      <c r="N292" t="str">
        <f>IF(L292&lt;&gt;"", VLOOKUP(L292,Sam_Eng!F:F,1,FALSE), "")</f>
        <v>Client Name</v>
      </c>
      <c r="O292">
        <f>MATCH(N292,Sam_Eng!F:F,0)</f>
        <v>39</v>
      </c>
      <c r="P292" t="str">
        <f>IF(N292&lt;&gt;"", VLOOKUP(O292,Sam_Chi!E:F,2,FALSE), "")</f>
        <v>手機</v>
      </c>
      <c r="Q292">
        <f t="shared" si="30"/>
        <v>17</v>
      </c>
      <c r="R292">
        <f t="shared" si="31"/>
        <v>36</v>
      </c>
      <c r="S292" t="str">
        <f t="shared" si="32"/>
        <v>client_name_colon</v>
      </c>
      <c r="T292" t="str">
        <f>IF(S292&lt;&gt; "", VLOOKUP(S292,Chinese!H:K,4,FALSE), "")</f>
        <v>客戶名稱:</v>
      </c>
      <c r="U292" t="str">
        <f t="shared" si="33"/>
        <v>手機</v>
      </c>
      <c r="V292" t="str">
        <f>IF(U292&lt;&gt; "", IF(U292&lt;&gt;"",Result!E$1 &amp; S292 &amp; Result!F$1 &amp; Eng!U292 &amp; Result!G$1, ""), "")</f>
        <v xml:space="preserve">    &lt;string name="client_name_colon"&gt;手機&lt;/string&gt;</v>
      </c>
    </row>
    <row r="293" spans="1:22">
      <c r="A293" s="1" t="s">
        <v>2886</v>
      </c>
      <c r="J293">
        <f t="shared" si="28"/>
        <v>38</v>
      </c>
      <c r="K293">
        <f t="shared" si="29"/>
        <v>51</v>
      </c>
      <c r="L293" t="str">
        <f t="shared" si="34"/>
        <v>Client Email</v>
      </c>
      <c r="N293" t="str">
        <f>IF(L293&lt;&gt;"", VLOOKUP(L293,Sam_Eng!F:F,1,FALSE), "")</f>
        <v>Client Email</v>
      </c>
      <c r="O293">
        <f>MATCH(N293,Sam_Eng!F:F,0)</f>
        <v>184</v>
      </c>
      <c r="P293" t="str">
        <f>IF(N293&lt;&gt;"", VLOOKUP(O293,Sam_Chi!E:F,2,FALSE), "")</f>
        <v>診斷結果</v>
      </c>
      <c r="Q293">
        <f t="shared" si="30"/>
        <v>17</v>
      </c>
      <c r="R293">
        <f t="shared" si="31"/>
        <v>37</v>
      </c>
      <c r="S293" t="str">
        <f t="shared" si="32"/>
        <v>client_email_colon</v>
      </c>
      <c r="T293" t="str">
        <f>IF(S293&lt;&gt; "", VLOOKUP(S293,Chinese!H:K,4,FALSE), "")</f>
        <v>客戶Email:</v>
      </c>
      <c r="U293" t="str">
        <f t="shared" si="33"/>
        <v>診斷結果</v>
      </c>
      <c r="V293" t="str">
        <f>IF(U293&lt;&gt; "", IF(U293&lt;&gt;"",Result!E$1 &amp; S293 &amp; Result!F$1 &amp; Eng!U293 &amp; Result!G$1, ""), "")</f>
        <v xml:space="preserve">    &lt;string name="client_email_colon"&gt;診斷結果&lt;/string&gt;</v>
      </c>
    </row>
    <row r="294" spans="1:22">
      <c r="A294" s="1" t="s">
        <v>2887</v>
      </c>
      <c r="J294">
        <f t="shared" si="28"/>
        <v>36</v>
      </c>
      <c r="K294">
        <f t="shared" si="29"/>
        <v>47</v>
      </c>
      <c r="L294" t="str">
        <f t="shared" si="34"/>
        <v>Admin Name</v>
      </c>
      <c r="N294" t="str">
        <f>IF(L294&lt;&gt;"", VLOOKUP(L294,Sam_Eng!F:F,1,FALSE), "")</f>
        <v>Admin Name</v>
      </c>
      <c r="O294">
        <f>MATCH(N294,Sam_Eng!F:F,0)</f>
        <v>179</v>
      </c>
      <c r="P294" t="str">
        <f>IF(N294&lt;&gt;"", VLOOKUP(O294,Sam_Chi!E:F,2,FALSE), "")</f>
        <v>管理者電子信箱</v>
      </c>
      <c r="Q294">
        <f t="shared" si="30"/>
        <v>17</v>
      </c>
      <c r="R294">
        <f t="shared" si="31"/>
        <v>35</v>
      </c>
      <c r="S294" t="str">
        <f t="shared" si="32"/>
        <v>admin_name_colon</v>
      </c>
      <c r="T294" t="str">
        <f>IF(S294&lt;&gt; "", VLOOKUP(S294,Chinese!H:K,4,FALSE), "")</f>
        <v>管理者名稱:</v>
      </c>
      <c r="U294" t="str">
        <f t="shared" si="33"/>
        <v>管理者電子信箱</v>
      </c>
      <c r="V294" t="str">
        <f>IF(U294&lt;&gt; "", IF(U294&lt;&gt;"",Result!E$1 &amp; S294 &amp; Result!F$1 &amp; Eng!U294 &amp; Result!G$1, ""), "")</f>
        <v xml:space="preserve">    &lt;string name="admin_name_colon"&gt;管理者電子信箱&lt;/string&gt;</v>
      </c>
    </row>
    <row r="295" spans="1:22">
      <c r="A295" s="1" t="s">
        <v>2888</v>
      </c>
      <c r="J295">
        <f t="shared" si="28"/>
        <v>37</v>
      </c>
      <c r="K295">
        <f t="shared" si="29"/>
        <v>49</v>
      </c>
      <c r="L295" t="str">
        <f t="shared" si="34"/>
        <v>Admin Email</v>
      </c>
      <c r="N295" t="str">
        <f>IF(L295&lt;&gt;"", VLOOKUP(L295,Sam_Eng!F:F,1,FALSE), "")</f>
        <v>Admin Email</v>
      </c>
      <c r="O295">
        <f>MATCH(N295,Sam_Eng!F:F,0)</f>
        <v>183</v>
      </c>
      <c r="P295" t="str">
        <f>IF(N295&lt;&gt;"", VLOOKUP(O295,Sam_Chi!E:F,2,FALSE), "")</f>
        <v>已拒絕</v>
      </c>
      <c r="Q295">
        <f t="shared" si="30"/>
        <v>17</v>
      </c>
      <c r="R295">
        <f t="shared" si="31"/>
        <v>36</v>
      </c>
      <c r="S295" t="str">
        <f t="shared" si="32"/>
        <v>admin_email_colon</v>
      </c>
      <c r="T295" t="str">
        <f>IF(S295&lt;&gt; "", VLOOKUP(S295,Chinese!H:K,4,FALSE), "")</f>
        <v>管理者Email:</v>
      </c>
      <c r="U295" t="str">
        <f t="shared" si="33"/>
        <v>已拒絕</v>
      </c>
      <c r="V295" t="str">
        <f>IF(U295&lt;&gt; "", IF(U295&lt;&gt;"",Result!E$1 &amp; S295 &amp; Result!F$1 &amp; Eng!U295 &amp; Result!G$1, ""), "")</f>
        <v xml:space="preserve">    &lt;string name="admin_email_colon"&gt;已拒絕&lt;/string&gt;</v>
      </c>
    </row>
    <row r="296" spans="1:22">
      <c r="A296" s="1" t="s">
        <v>2889</v>
      </c>
      <c r="J296">
        <f t="shared" si="28"/>
        <v>35</v>
      </c>
      <c r="K296">
        <f t="shared" si="29"/>
        <v>45</v>
      </c>
      <c r="L296" t="str">
        <f t="shared" si="34"/>
        <v>Lock Name</v>
      </c>
      <c r="N296" t="str">
        <f>IF(L296&lt;&gt;"", VLOOKUP(L296,Sam_Eng!F:F,1,FALSE), "")</f>
        <v>Lock Name</v>
      </c>
      <c r="O296">
        <f>MATCH(N296,Sam_Eng!F:F,0)</f>
        <v>64</v>
      </c>
      <c r="P296" t="str">
        <f>IF(N296&lt;&gt;"", VLOOKUP(O296,Sam_Chi!E:F,2,FALSE), "")</f>
        <v>韌體版本</v>
      </c>
      <c r="Q296">
        <f t="shared" si="30"/>
        <v>17</v>
      </c>
      <c r="R296">
        <f t="shared" si="31"/>
        <v>34</v>
      </c>
      <c r="S296" t="str">
        <f t="shared" si="32"/>
        <v>lock_name_colon</v>
      </c>
      <c r="T296" t="str">
        <f>IF(S296&lt;&gt; "", VLOOKUP(S296,Chinese!H:K,4,FALSE), "")</f>
        <v>鎖名稱:</v>
      </c>
      <c r="U296" t="str">
        <f t="shared" si="33"/>
        <v>韌體版本</v>
      </c>
      <c r="V296" t="str">
        <f>IF(U296&lt;&gt; "", IF(U296&lt;&gt;"",Result!E$1 &amp; S296 &amp; Result!F$1 &amp; Eng!U296 &amp; Result!G$1, ""), "")</f>
        <v xml:space="preserve">    &lt;string name="lock_name_colon"&gt;韌體版本&lt;/string&gt;</v>
      </c>
    </row>
    <row r="297" spans="1:22">
      <c r="A297" s="1" t="s">
        <v>2890</v>
      </c>
      <c r="J297">
        <f t="shared" si="28"/>
        <v>38</v>
      </c>
      <c r="K297">
        <f t="shared" si="29"/>
        <v>51</v>
      </c>
      <c r="L297" t="str">
        <f t="shared" si="34"/>
        <v>Access Right</v>
      </c>
      <c r="N297" t="str">
        <f>IF(L297&lt;&gt;"", VLOOKUP(L297,Sam_Eng!F:F,1,FALSE), "")</f>
        <v>Access Right</v>
      </c>
      <c r="O297">
        <f>MATCH(N297,Sam_Eng!F:F,0)</f>
        <v>87</v>
      </c>
      <c r="P297" t="str">
        <f>IF(N297&lt;&gt;"", VLOOKUP(O297,Sam_Chi!E:F,2,FALSE), "")</f>
        <v>目前沒有訊息</v>
      </c>
      <c r="Q297">
        <f t="shared" si="30"/>
        <v>17</v>
      </c>
      <c r="R297">
        <f t="shared" si="31"/>
        <v>37</v>
      </c>
      <c r="S297" t="str">
        <f t="shared" si="32"/>
        <v>access_right_colon</v>
      </c>
      <c r="T297" t="str">
        <f>IF(S297&lt;&gt; "", VLOOKUP(S297,Chinese!H:K,4,FALSE), "")</f>
        <v>權限設定:</v>
      </c>
      <c r="U297" t="str">
        <f t="shared" si="33"/>
        <v>目前沒有訊息</v>
      </c>
      <c r="V297" t="str">
        <f>IF(U297&lt;&gt; "", IF(U297&lt;&gt;"",Result!E$1 &amp; S297 &amp; Result!F$1 &amp; Eng!U297 &amp; Result!G$1, ""), "")</f>
        <v xml:space="preserve">    &lt;string name="access_right_colon"&gt;目前沒有訊息&lt;/string&gt;</v>
      </c>
    </row>
    <row r="298" spans="1:22">
      <c r="A298" s="1" t="s">
        <v>2891</v>
      </c>
      <c r="J298">
        <f t="shared" si="28"/>
        <v>33</v>
      </c>
      <c r="K298">
        <f t="shared" si="29"/>
        <v>41</v>
      </c>
      <c r="L298" t="str">
        <f t="shared" si="34"/>
        <v>Details</v>
      </c>
      <c r="N298" t="str">
        <f>IF(L298&lt;&gt;"", VLOOKUP(L298,Sam_Eng!F:F,1,FALSE), "")</f>
        <v>Details</v>
      </c>
      <c r="O298">
        <f>MATCH(N298,Sam_Eng!F:F,0)</f>
        <v>61</v>
      </c>
      <c r="P298" t="str">
        <f>IF(N298&lt;&gt;"", VLOOKUP(O298,Sam_Chi!E:F,2,FALSE), "")</f>
        <v>相關連的鎖具名稱</v>
      </c>
      <c r="Q298">
        <f t="shared" si="30"/>
        <v>17</v>
      </c>
      <c r="R298">
        <f t="shared" si="31"/>
        <v>32</v>
      </c>
      <c r="S298" t="str">
        <f t="shared" si="32"/>
        <v>details_colon</v>
      </c>
      <c r="T298" t="str">
        <f>IF(S298&lt;&gt; "", VLOOKUP(S298,Chinese!H:K,4,FALSE), "")</f>
        <v>詳情:</v>
      </c>
      <c r="U298" t="str">
        <f t="shared" si="33"/>
        <v>相關連的鎖具名稱</v>
      </c>
      <c r="V298" t="str">
        <f>IF(U298&lt;&gt; "", IF(U298&lt;&gt;"",Result!E$1 &amp; S298 &amp; Result!F$1 &amp; Eng!U298 &amp; Result!G$1, ""), "")</f>
        <v xml:space="preserve">    &lt;string name="details_colon"&gt;相關連的鎖具名稱&lt;/string&gt;</v>
      </c>
    </row>
    <row r="299" spans="1:22">
      <c r="A299" s="1" t="s">
        <v>2892</v>
      </c>
      <c r="J299">
        <f t="shared" si="28"/>
        <v>33</v>
      </c>
      <c r="K299">
        <f t="shared" si="29"/>
        <v>41</v>
      </c>
      <c r="L299" t="str">
        <f t="shared" si="34"/>
        <v>Message</v>
      </c>
      <c r="N299" t="str">
        <f>IF(L299&lt;&gt;"", VLOOKUP(L299,Sam_Eng!F:F,1,FALSE), "")</f>
        <v>Message</v>
      </c>
      <c r="O299">
        <f>MATCH(N299,Sam_Eng!F:F,0)</f>
        <v>185</v>
      </c>
      <c r="P299" t="str">
        <f>IF(N299&lt;&gt;"", VLOOKUP(O299,Sam_Chi!E:F,2,FALSE), "")</f>
        <v>已加入</v>
      </c>
      <c r="Q299">
        <f t="shared" si="30"/>
        <v>17</v>
      </c>
      <c r="R299">
        <f t="shared" si="31"/>
        <v>32</v>
      </c>
      <c r="S299" t="str">
        <f t="shared" si="32"/>
        <v>message_colon</v>
      </c>
      <c r="T299" t="str">
        <f>IF(S299&lt;&gt; "", VLOOKUP(S299,Chinese!H:K,4,FALSE), "")</f>
        <v>訊息:</v>
      </c>
      <c r="U299" t="str">
        <f t="shared" si="33"/>
        <v>已加入</v>
      </c>
      <c r="V299" t="str">
        <f>IF(U299&lt;&gt; "", IF(U299&lt;&gt;"",Result!E$1 &amp; S299 &amp; Result!F$1 &amp; Eng!U299 &amp; Result!G$1, ""), "")</f>
        <v xml:space="preserve">    &lt;string name="message_colon"&gt;已加入&lt;/string&gt;</v>
      </c>
    </row>
    <row r="300" spans="1:22">
      <c r="A300" s="1" t="s">
        <v>2893</v>
      </c>
      <c r="J300">
        <f>FIND("&gt;",A300)</f>
        <v>32</v>
      </c>
      <c r="K300">
        <f>FIND("&lt;/", A300)</f>
        <v>39</v>
      </c>
      <c r="L300" t="str">
        <f t="shared" si="34"/>
        <v>Result</v>
      </c>
      <c r="N300" t="str">
        <f>IF(L300&lt;&gt;"", VLOOKUP(L300,Sam_Eng!F:F,1,FALSE), "")</f>
        <v>Result</v>
      </c>
      <c r="O300">
        <f>MATCH(N300,Sam_Eng!F:F,0)</f>
        <v>293</v>
      </c>
      <c r="P300" t="str">
        <f>IF(N300&lt;&gt;"", VLOOKUP(O300,Sam_Chi!E:F,2,FALSE), "")</f>
        <v>REM1開門</v>
      </c>
      <c r="Q300">
        <f t="shared" si="30"/>
        <v>17</v>
      </c>
      <c r="R300">
        <f t="shared" si="31"/>
        <v>31</v>
      </c>
      <c r="S300" t="str">
        <f t="shared" si="32"/>
        <v>result_colon</v>
      </c>
      <c r="T300" t="str">
        <f>IF(S300&lt;&gt; "", VLOOKUP(S300,Chinese!H:K,4,FALSE), "")</f>
        <v>結果:</v>
      </c>
      <c r="U300" t="str">
        <f t="shared" si="33"/>
        <v>REM1開門</v>
      </c>
      <c r="V300" t="str">
        <f>IF(U300&lt;&gt; "", IF(U300&lt;&gt;"",Result!E$1 &amp; S300 &amp; Result!F$1 &amp; Eng!U300 &amp; Result!G$1, ""), "")</f>
        <v xml:space="preserve">    &lt;string name="result_colon"&gt;REM1開門&lt;/string&gt;</v>
      </c>
    </row>
    <row r="301" spans="1:22">
      <c r="A301" s="1" t="s">
        <v>137</v>
      </c>
      <c r="J301">
        <f>FIND("&gt;",A301)</f>
        <v>27</v>
      </c>
      <c r="K301">
        <f>FIND("&lt;/", A301)</f>
        <v>35</v>
      </c>
      <c r="L301" t="str">
        <f t="shared" si="34"/>
        <v>Unknown</v>
      </c>
      <c r="N301" t="str">
        <f>IF(L301&lt;&gt;"", VLOOKUP(L301,Sam_Eng!F:F,1,FALSE), "")</f>
        <v>Unknown</v>
      </c>
      <c r="O301">
        <f>MATCH(N301,Sam_Eng!F:F,0)</f>
        <v>73</v>
      </c>
      <c r="P301" t="str">
        <f>IF(N301&lt;&gt;"", VLOOKUP(O301,Sam_Chi!E:F,2,FALSE), "")</f>
        <v>隱私權政策</v>
      </c>
      <c r="Q301">
        <f t="shared" si="30"/>
        <v>17</v>
      </c>
      <c r="R301">
        <f t="shared" si="31"/>
        <v>26</v>
      </c>
      <c r="S301" t="str">
        <f t="shared" si="32"/>
        <v>unknown</v>
      </c>
      <c r="T301" t="str">
        <f>IF(S301&lt;&gt; "", VLOOKUP(S301,Chinese!H:K,4,FALSE), "")</f>
        <v>未知</v>
      </c>
      <c r="U301" t="str">
        <f t="shared" si="33"/>
        <v>隱私權政策</v>
      </c>
      <c r="V301" t="str">
        <f>IF(U301&lt;&gt; "", IF(U301&lt;&gt;"",Result!E$1 &amp; S301 &amp; Result!F$1 &amp; Eng!U301 &amp; Result!G$1, ""), "")</f>
        <v xml:space="preserve">    &lt;string name="unknown"&gt;隱私權政策&lt;/string&gt;</v>
      </c>
    </row>
    <row r="302" spans="1:22">
      <c r="A302" s="1" t="s">
        <v>138</v>
      </c>
      <c r="J302">
        <f>FIND("&gt;",A302)</f>
        <v>35</v>
      </c>
      <c r="K302">
        <f>FIND("&lt;/", A302)</f>
        <v>48</v>
      </c>
      <c r="L302" t="str">
        <f t="shared" si="34"/>
        <v>unlocking %s</v>
      </c>
      <c r="O302" t="e">
        <f>MATCH(N302,Sam_Eng!F:F,0)</f>
        <v>#N/A</v>
      </c>
      <c r="P302" t="str">
        <f>IF(N302&lt;&gt;"", VLOOKUP(O302,Sam_Chi!E:F,2,FALSE), "")</f>
        <v/>
      </c>
      <c r="Q302">
        <f t="shared" si="30"/>
        <v>17</v>
      </c>
      <c r="R302">
        <f t="shared" si="31"/>
        <v>34</v>
      </c>
      <c r="S302" t="str">
        <f t="shared" si="32"/>
        <v>xxx_is_unlocked</v>
      </c>
      <c r="T302" t="str">
        <f>IF(S302&lt;&gt; "", VLOOKUP(S302,Chinese!H:K,4,FALSE), "")</f>
        <v>進出%s</v>
      </c>
      <c r="U302" t="str">
        <f t="shared" si="33"/>
        <v>進出%s</v>
      </c>
      <c r="V302" t="str">
        <f>IF(U302&lt;&gt; "", IF(U302&lt;&gt;"",Result!E$1 &amp; S302 &amp; Result!F$1 &amp; Eng!U302 &amp; Result!G$1, ""), "")</f>
        <v xml:space="preserve">    &lt;string name="xxx_is_unlocked"&gt;進出%s&lt;/string&gt;</v>
      </c>
    </row>
    <row r="303" spans="1:22">
      <c r="A303" s="1" t="s">
        <v>139</v>
      </c>
      <c r="J303">
        <f>FIND("&gt;",A303)</f>
        <v>28</v>
      </c>
      <c r="K303">
        <f>FIND("&lt;/", A303)</f>
        <v>37</v>
      </c>
      <c r="L303" t="str">
        <f t="shared" si="34"/>
        <v>All Read</v>
      </c>
      <c r="N303" t="str">
        <f>IF(L303&lt;&gt;"", VLOOKUP(L303,Sam_Eng!F:F,1,FALSE), "")</f>
        <v>All Read</v>
      </c>
      <c r="O303">
        <f>MATCH(N303,Sam_Eng!F:F,0)</f>
        <v>106</v>
      </c>
      <c r="P303" t="str">
        <f>IF(N303&lt;&gt;"", VLOOKUP(O303,Sam_Chi!E:F,2,FALSE), "")</f>
        <v>加入手機使用者</v>
      </c>
      <c r="Q303">
        <f t="shared" si="30"/>
        <v>17</v>
      </c>
      <c r="R303">
        <f t="shared" si="31"/>
        <v>27</v>
      </c>
      <c r="S303" t="str">
        <f t="shared" si="32"/>
        <v>mark_all</v>
      </c>
      <c r="T303" t="str">
        <f>IF(S303&lt;&gt; "", VLOOKUP(S303,Chinese!H:K,4,FALSE), "")</f>
        <v>全部已讀</v>
      </c>
      <c r="U303" t="str">
        <f t="shared" si="33"/>
        <v>加入手機使用者</v>
      </c>
      <c r="V303" t="str">
        <f>IF(U303&lt;&gt; "", IF(U303&lt;&gt;"",Result!E$1 &amp; S303 &amp; Result!F$1 &amp; Eng!U303 &amp; Result!G$1, ""), "")</f>
        <v xml:space="preserve">    &lt;string name="mark_all"&gt;加入手機使用者&lt;/string&gt;</v>
      </c>
    </row>
    <row r="304" spans="1:22">
      <c r="A304" s="1" t="s">
        <v>1848</v>
      </c>
      <c r="J304">
        <f>FIND("&gt;",A304)</f>
        <v>36</v>
      </c>
      <c r="K304">
        <f>FIND("&lt;/", A304)</f>
        <v>93</v>
      </c>
      <c r="L304" t="str">
        <f t="shared" si="34"/>
        <v>Are you sure you want to mark all notifications as read?</v>
      </c>
      <c r="N304" t="str">
        <f>IF(L304&lt;&gt;"", VLOOKUP(L304,Sam_Eng!F:F,1,FALSE), "")</f>
        <v>Are you sure you want to mark all notifications as read?</v>
      </c>
      <c r="O304">
        <f>MATCH(N304,Sam_Eng!F:F,0)</f>
        <v>491</v>
      </c>
      <c r="P304" t="str">
        <f>IF(N304&lt;&gt;"", VLOOKUP(O304,Sam_Chi!E:F,2,FALSE), "")</f>
        <v>更新權限的使用者</v>
      </c>
      <c r="Q304">
        <f t="shared" si="30"/>
        <v>17</v>
      </c>
      <c r="R304">
        <f t="shared" si="31"/>
        <v>35</v>
      </c>
      <c r="S304" t="str">
        <f t="shared" si="32"/>
        <v>mark_all_content</v>
      </c>
      <c r="T304" t="str">
        <f>IF(S304&lt;&gt; "", VLOOKUP(S304,Chinese!H:K,4,FALSE), "")</f>
        <v>確定要將全部通知標示為已讀？</v>
      </c>
      <c r="U304" t="str">
        <f t="shared" si="33"/>
        <v>更新權限的使用者</v>
      </c>
      <c r="V304" t="str">
        <f>IF(U304&lt;&gt; "", IF(U304&lt;&gt;"",Result!E$1 &amp; S304 &amp; Result!F$1 &amp; Eng!U304 &amp; Result!G$1, ""), "")</f>
        <v xml:space="preserve">    &lt;string name="mark_all_content"&gt;更新權限的使用者&lt;/string&gt;</v>
      </c>
    </row>
    <row r="305" spans="1:22">
      <c r="A305" s="2"/>
    </row>
    <row r="306" spans="1:22">
      <c r="A306" s="1"/>
    </row>
    <row r="307" spans="1:22">
      <c r="A307" s="1" t="s">
        <v>140</v>
      </c>
      <c r="J307">
        <f>FIND("&gt;",A307)</f>
        <v>23</v>
      </c>
      <c r="K307">
        <f>FIND("&lt;/", A307)</f>
        <v>25</v>
      </c>
      <c r="L307" t="str">
        <f>IF(A307&lt;&gt;"", MID(A307,J307+1, K307-J307 - 1), "")</f>
        <v>.</v>
      </c>
      <c r="N307" t="str">
        <f>IF(L307&lt;&gt;"", VLOOKUP(L307,Sam_Eng!F:F,1,FALSE), "")</f>
        <v>.</v>
      </c>
      <c r="O307">
        <f>MATCH(N307,Sam_Eng!F:F,0)</f>
        <v>660</v>
      </c>
      <c r="P307" t="str">
        <f>IF(N307&lt;&gt;"", VLOOKUP(O307,Sam_Chi!E:F,2,FALSE), "")</f>
        <v>您可以在 %@ 至 %@ 之間進出，但僅限一次。</v>
      </c>
      <c r="Q307">
        <f t="shared" si="30"/>
        <v>17</v>
      </c>
      <c r="R307">
        <f t="shared" si="31"/>
        <v>22</v>
      </c>
      <c r="S307" t="str">
        <f t="shared" si="32"/>
        <v>dot</v>
      </c>
      <c r="T307" t="str">
        <f>IF(S307&lt;&gt; "", VLOOKUP(S307,Chinese!H:K,4,FALSE), "")</f>
        <v>。</v>
      </c>
      <c r="U307" t="str">
        <f t="shared" si="33"/>
        <v>您可以在 %@ 至 %@ 之間進出，但僅限一次。</v>
      </c>
      <c r="V307" t="str">
        <f>IF(U307&lt;&gt; "", IF(U307&lt;&gt;"",Result!E$1 &amp; S307 &amp; Result!F$1 &amp; Eng!U307 &amp; Result!G$1, ""), "")</f>
        <v xml:space="preserve">    &lt;string name="dot"&gt;您可以在 %@ 至 %@ 之間進出，但僅限一次。&lt;/string&gt;</v>
      </c>
    </row>
    <row r="308" spans="1:22">
      <c r="A308" s="2"/>
    </row>
    <row r="309" spans="1:22">
      <c r="A309" s="2"/>
    </row>
    <row r="310" spans="1:22">
      <c r="A310" s="1" t="s">
        <v>2915</v>
      </c>
      <c r="J310">
        <f>FIND("&gt;",A310)</f>
        <v>32</v>
      </c>
      <c r="K310">
        <f>FIND("&lt;/", A310)</f>
        <v>40</v>
      </c>
      <c r="L310" t="str">
        <f>IF(A310&lt;&gt;"", MID(A310,J310+1, K310-J310 - 1), "")</f>
        <v>Expired</v>
      </c>
      <c r="N310" t="str">
        <f>IF(L310&lt;&gt;"", VLOOKUP(L310,Sam_Eng!F:F,1,FALSE), "")</f>
        <v>Expired</v>
      </c>
      <c r="O310">
        <f>MATCH(N310,Sam_Eng!F:F,0)</f>
        <v>107</v>
      </c>
      <c r="P310" t="str">
        <f>IF(N310&lt;&gt;"", VLOOKUP(O310,Sam_Chi!E:F,2,FALSE), "")</f>
        <v>加入卡使用者</v>
      </c>
      <c r="Q310">
        <f t="shared" si="30"/>
        <v>17</v>
      </c>
      <c r="R310">
        <f t="shared" si="31"/>
        <v>31</v>
      </c>
      <c r="S310" t="str">
        <f t="shared" si="32"/>
        <v>abort_action</v>
      </c>
      <c r="T310" t="str">
        <f>IF(S310&lt;&gt; "", VLOOKUP(S310,Chinese!H:K,4,FALSE), "")</f>
        <v>過期</v>
      </c>
      <c r="U310" t="str">
        <f t="shared" si="33"/>
        <v>加入卡使用者</v>
      </c>
      <c r="V310" t="str">
        <f>IF(U310&lt;&gt; "", IF(U310&lt;&gt;"",Result!E$1 &amp; S310 &amp; Result!F$1 &amp; Eng!U310 &amp; Result!G$1, ""), "")</f>
        <v xml:space="preserve">    &lt;string name="abort_action"&gt;加入卡使用者&lt;/string&gt;</v>
      </c>
    </row>
    <row r="311" spans="1:22">
      <c r="A311" s="1" t="s">
        <v>2914</v>
      </c>
      <c r="J311">
        <f>FIND("&gt;",A311)</f>
        <v>40</v>
      </c>
      <c r="K311">
        <f>FIND("&lt;/", A311)</f>
        <v>69</v>
      </c>
      <c r="L311" t="str">
        <f>IF(A311&lt;&gt;"", MID(A311,J311+1, K311-J311 - 1), "")</f>
        <v>This notification is expired</v>
      </c>
      <c r="N311" t="str">
        <f>IF(L311&lt;&gt;"", VLOOKUP(L311,Sam_Eng!F:F,1,FALSE), "")</f>
        <v>This notification is expired</v>
      </c>
      <c r="O311">
        <f>MATCH(N311,Sam_Eng!F:F,0)</f>
        <v>492</v>
      </c>
      <c r="P311" t="str">
        <f>IF(N311&lt;&gt;"", VLOOKUP(O311,Sam_Chi!E:F,2,FALSE), "")</f>
        <v>請依照步驟再試一次</v>
      </c>
      <c r="Q311">
        <f t="shared" si="30"/>
        <v>17</v>
      </c>
      <c r="R311">
        <f t="shared" si="31"/>
        <v>39</v>
      </c>
      <c r="S311" t="str">
        <f t="shared" si="32"/>
        <v>abort_action_content</v>
      </c>
      <c r="T311" t="str">
        <f>IF(S311&lt;&gt; "", VLOOKUP(S311,Chinese!H:K,4,FALSE), "")</f>
        <v>此訊息已經過期無法生效，如有疑問請與管理者聯絡。</v>
      </c>
      <c r="U311" t="str">
        <f t="shared" si="33"/>
        <v>請依照步驟再試一次</v>
      </c>
      <c r="V311" t="str">
        <f>IF(U311&lt;&gt; "", IF(U311&lt;&gt;"",Result!E$1 &amp; S311 &amp; Result!F$1 &amp; Eng!U311 &amp; Result!G$1, ""), "")</f>
        <v xml:space="preserve">    &lt;string name="abort_action_content"&gt;請依照步驟再試一次&lt;/string&gt;</v>
      </c>
    </row>
    <row r="312" spans="1:22">
      <c r="A312" s="1"/>
    </row>
    <row r="313" spans="1:22">
      <c r="A313" s="1"/>
    </row>
    <row r="314" spans="1:22">
      <c r="A314" s="1" t="s">
        <v>2917</v>
      </c>
      <c r="J314">
        <f>FIND("&gt;",A314)</f>
        <v>52</v>
      </c>
      <c r="K314">
        <f>FIND("&lt;/", A314)</f>
        <v>77</v>
      </c>
      <c r="L314" t="str">
        <f>IF(A314&lt;&gt;"", MID(A314,J314+1, K314-J314 - 1), "")</f>
        <v>Lock is paired by others</v>
      </c>
      <c r="O314" t="e">
        <f>MATCH(N314,Sam_Eng!F:F,0)</f>
        <v>#N/A</v>
      </c>
      <c r="P314" t="str">
        <f>IF(N314&lt;&gt;"", VLOOKUP(O314,Sam_Chi!E:F,2,FALSE), "")</f>
        <v/>
      </c>
      <c r="Q314">
        <f t="shared" si="30"/>
        <v>17</v>
      </c>
      <c r="R314">
        <f t="shared" si="31"/>
        <v>51</v>
      </c>
      <c r="S314" t="str">
        <f t="shared" si="32"/>
        <v>lock_reclaimed_by_others_content</v>
      </c>
      <c r="T314" t="str">
        <f>IF(S314&lt;&gt; "", VLOOKUP(S314,Chinese!H:K,4,FALSE), "")</f>
        <v>您的鎖已經被其他人配對，現在將無法使用。</v>
      </c>
      <c r="U314" t="str">
        <f t="shared" si="33"/>
        <v>您的鎖已經被其他人配對，現在將無法使用。</v>
      </c>
      <c r="V314" t="str">
        <f>IF(U314&lt;&gt; "", IF(U314&lt;&gt;"",Result!E$1 &amp; S314 &amp; Result!F$1 &amp; Eng!U314 &amp; Result!G$1, ""), "")</f>
        <v xml:space="preserve">    &lt;string name="lock_reclaimed_by_others_content"&gt;您的鎖已經被其他人配對，現在將無法使用。&lt;/string&gt;</v>
      </c>
    </row>
    <row r="315" spans="1:22">
      <c r="A315" s="1" t="s">
        <v>2912</v>
      </c>
      <c r="J315">
        <f>FIND("&gt;",A315)</f>
        <v>39</v>
      </c>
      <c r="K315">
        <f>FIND("&lt;/", A315)</f>
        <v>56</v>
      </c>
      <c r="L315" t="str">
        <f>IF(A315&lt;&gt;"", MID(A315,J315+1, K315-J315 - 1), "")</f>
        <v>Account Disabled</v>
      </c>
      <c r="N315" t="str">
        <f>IF(L315&lt;&gt;"", VLOOKUP(L315,Sam_Eng!F:F,1,FALSE), "")</f>
        <v>Account Disabled</v>
      </c>
      <c r="O315">
        <f>MATCH(N315,Sam_Eng!F:F,0)</f>
        <v>117</v>
      </c>
      <c r="P315" t="str">
        <f>IF(N315&lt;&gt;"", VLOOKUP(O315,Sam_Chi!E:F,2,FALSE), "")</f>
        <v>正在更新韌體</v>
      </c>
      <c r="Q315">
        <f t="shared" si="30"/>
        <v>17</v>
      </c>
      <c r="R315">
        <f t="shared" si="31"/>
        <v>38</v>
      </c>
      <c r="S315" t="str">
        <f t="shared" si="32"/>
        <v>client_become_ghost</v>
      </c>
      <c r="T315" t="str">
        <f>IF(S315&lt;&gt; "", VLOOKUP(S315,Chinese!H:K,4,FALSE), "")</f>
        <v>客戶帳號重複註冊</v>
      </c>
      <c r="U315" t="str">
        <f t="shared" si="33"/>
        <v>正在更新韌體</v>
      </c>
      <c r="V315" t="str">
        <f>IF(U315&lt;&gt; "", IF(U315&lt;&gt;"",Result!E$1 &amp; S315 &amp; Result!F$1 &amp; Eng!U315 &amp; Result!G$1, ""), "")</f>
        <v xml:space="preserve">    &lt;string name="client_become_ghost"&gt;正在更新韌體&lt;/string&gt;</v>
      </c>
    </row>
    <row r="316" spans="1:22">
      <c r="A316" s="1"/>
    </row>
    <row r="317" spans="1:22">
      <c r="A317" s="1"/>
    </row>
    <row r="318" spans="1:22">
      <c r="A318" s="1"/>
    </row>
    <row r="319" spans="1:22">
      <c r="A319" s="1"/>
    </row>
    <row r="320" spans="1:22">
      <c r="A320" s="1"/>
    </row>
    <row r="321" spans="1:22">
      <c r="A321" s="1"/>
    </row>
    <row r="322" spans="1:22">
      <c r="A322" s="1"/>
    </row>
    <row r="323" spans="1:22">
      <c r="A323" s="1" t="s">
        <v>141</v>
      </c>
      <c r="J323">
        <f>FIND("&gt;",A323)</f>
        <v>47</v>
      </c>
      <c r="K323">
        <f>FIND("&lt;/", A323)</f>
        <v>130</v>
      </c>
      <c r="L323" t="str">
        <f>IF(A323&lt;&gt;"", MID(A323,J323+1, K323-J323 - 1), "")</f>
        <v>The client is re-registered on another phone and the access right is now obsolete.</v>
      </c>
      <c r="N323" t="str">
        <f>IF(L323&lt;&gt;"", VLOOKUP(L323,Sam_Eng!F:F,1,FALSE), "")</f>
        <v>The client is re-registered on another phone and the access right is now obsolete.</v>
      </c>
      <c r="O323">
        <f>MATCH(N323,Sam_Eng!F:F,0)</f>
        <v>530</v>
      </c>
      <c r="P323" t="str">
        <f>IF(N323&lt;&gt;"", VLOOKUP(O323,Sam_Chi!E:F,2,FALSE), "")</f>
        <v>一旦%@的模式改變，所有現存的%@使用者可能會無法正常使用，您確定要繼續？</v>
      </c>
      <c r="Q323">
        <f>FIND("=""",A323)</f>
        <v>17</v>
      </c>
      <c r="R323">
        <f>FIND("""&gt;",A323)</f>
        <v>46</v>
      </c>
      <c r="S323" t="str">
        <f>IF(A323&lt;&gt;"", MID(A323, Q323 + 2, R323-Q323-2), "")</f>
        <v>client_become_ghost_content</v>
      </c>
      <c r="T323" t="str">
        <f>IF(S323&lt;&gt; "", VLOOKUP(S323,Chinese!H:K,4,FALSE), "")</f>
        <v>該客戶已經重新註冊帳號，現有的權限無法繼續使用</v>
      </c>
      <c r="U323" t="str">
        <f>IF(P323&lt;&gt;"", P323, T323)</f>
        <v>一旦%@的模式改變，所有現存的%@使用者可能會無法正常使用，您確定要繼續？</v>
      </c>
      <c r="V323" t="str">
        <f>IF(U323&lt;&gt; "", IF(U323&lt;&gt;"",Result!E$1 &amp; S323 &amp; Result!F$1 &amp; Eng!U323 &amp; Result!G$1, ""), "")</f>
        <v xml:space="preserve">    &lt;string name="client_become_ghost_content"&gt;一旦%@的模式改變，所有現存的%@使用者可能會無法正常使用，您確定要繼續？&lt;/string&gt;</v>
      </c>
    </row>
    <row r="324" spans="1:22">
      <c r="A324" s="1"/>
    </row>
    <row r="325" spans="1:22">
      <c r="A325" s="1"/>
    </row>
    <row r="326" spans="1:22">
      <c r="A326" s="1"/>
    </row>
    <row r="327" spans="1:22">
      <c r="A327" s="2"/>
    </row>
    <row r="328" spans="1:22">
      <c r="A328" s="2"/>
    </row>
    <row r="329" spans="1:22">
      <c r="A329" s="1" t="s">
        <v>142</v>
      </c>
      <c r="J329">
        <f>FIND("&gt;",A329)</f>
        <v>36</v>
      </c>
      <c r="K329">
        <f>FIND("&lt;/", A329)</f>
        <v>42</v>
      </c>
      <c r="L329" t="str">
        <f>IF(A329&lt;&gt;"", MID(A329,J329+1, K329-J329 - 1), "")</f>
        <v>Added</v>
      </c>
      <c r="N329" t="str">
        <f>IF(L329&lt;&gt;"", VLOOKUP(L329,Sam_Eng!F:F,1,FALSE), "")</f>
        <v>Added</v>
      </c>
      <c r="O329">
        <f>MATCH(N329,Sam_Eng!F:F,0)</f>
        <v>189</v>
      </c>
      <c r="P329" t="str">
        <f>IF(N329&lt;&gt;"", VLOOKUP(O329,Sam_Chi!E:F,2,FALSE), "")</f>
        <v>密碼加入失敗</v>
      </c>
      <c r="Q329">
        <f>FIND("=""",A329)</f>
        <v>17</v>
      </c>
      <c r="R329">
        <f>FIND("""&gt;",A329)</f>
        <v>35</v>
      </c>
      <c r="S329" t="str">
        <f>IF(A329&lt;&gt;"", MID(A329, Q329 + 2, R329-Q329-2), "")</f>
        <v>Tran_log_OTA_Add</v>
      </c>
      <c r="T329" t="str">
        <f>IF(S329&lt;&gt; "", VLOOKUP(S329,Chinese!H:K,4,FALSE), "")</f>
        <v>雲端加入使用者</v>
      </c>
      <c r="U329" t="str">
        <f>IF(P329&lt;&gt;"", P329, T329)</f>
        <v>密碼加入失敗</v>
      </c>
      <c r="V329" t="str">
        <f>IF(U329&lt;&gt; "", IF(U329&lt;&gt;"",Result!E$1 &amp; S329 &amp; Result!F$1 &amp; Eng!U329 &amp; Result!G$1, ""), "")</f>
        <v xml:space="preserve">    &lt;string name="Tran_log_OTA_Add"&gt;密碼加入失敗&lt;/string&gt;</v>
      </c>
    </row>
    <row r="330" spans="1:22">
      <c r="A330" s="1" t="s">
        <v>143</v>
      </c>
      <c r="J330">
        <f>FIND("&gt;",A330)</f>
        <v>33</v>
      </c>
      <c r="K330">
        <f>FIND("&lt;/", A330)</f>
        <v>44</v>
      </c>
      <c r="L330" t="str">
        <f>IF(A330&lt;&gt;"", MID(A330,J330+1, K330-J330 - 1), "")</f>
        <v>Add Client</v>
      </c>
      <c r="N330" t="str">
        <f>IF(L330&lt;&gt;"", VLOOKUP(L330,Sam_Eng!F:F,1,FALSE), "")</f>
        <v>Add Client</v>
      </c>
      <c r="O330">
        <f>MATCH(N330,Sam_Eng!F:F,0)</f>
        <v>34</v>
      </c>
      <c r="P330" t="str">
        <f>IF(N330&lt;&gt;"", VLOOKUP(O330,Sam_Chi!E:F,2,FALSE), "")</f>
        <v>名稱</v>
      </c>
      <c r="Q330">
        <f>FIND("=""",A330)</f>
        <v>17</v>
      </c>
      <c r="R330">
        <f>FIND("""&gt;",A330)</f>
        <v>32</v>
      </c>
      <c r="S330" t="str">
        <f>IF(A330&lt;&gt;"", MID(A330, Q330 + 2, R330-Q330-2), "")</f>
        <v>UI_OTA_access</v>
      </c>
      <c r="T330" t="str">
        <f>IF(S330&lt;&gt; "", VLOOKUP(S330,Chinese!H:K,4,FALSE), "")</f>
        <v>選一個使用者</v>
      </c>
      <c r="U330" t="str">
        <f>IF(P330&lt;&gt;"", P330, T330)</f>
        <v>名稱</v>
      </c>
      <c r="V330" t="str">
        <f>IF(U330&lt;&gt; "", IF(U330&lt;&gt;"",Result!E$1 &amp; S330 &amp; Result!F$1 &amp; Eng!U330 &amp; Result!G$1, ""), "")</f>
        <v xml:space="preserve">    &lt;string name="UI_OTA_access"&gt;名稱&lt;/string&gt;</v>
      </c>
    </row>
    <row r="331" spans="1:22">
      <c r="A331" s="1" t="s">
        <v>2919</v>
      </c>
      <c r="J331">
        <f>FIND("&gt;",A331)</f>
        <v>34</v>
      </c>
      <c r="K331">
        <f>FIND("&lt;/", A331)</f>
        <v>44</v>
      </c>
      <c r="L331" t="str">
        <f>IF(A331&lt;&gt;"", MID(A331,J331+1, K331-J331 - 1), "")</f>
        <v>Not Found</v>
      </c>
      <c r="N331" t="str">
        <f>IF(L331&lt;&gt;"", VLOOKUP(L331,Sam_Eng!F:F,1,FALSE), "")</f>
        <v>Not Found</v>
      </c>
      <c r="O331">
        <f>MATCH(N331,Sam_Eng!F:F,0)</f>
        <v>100</v>
      </c>
      <c r="P331" t="str">
        <f>IF(N331&lt;&gt;"", VLOOKUP(O331,Sam_Chi!E:F,2,FALSE), "")</f>
        <v>法律資訊</v>
      </c>
      <c r="Q331">
        <f>FIND("=""",A331)</f>
        <v>17</v>
      </c>
      <c r="R331">
        <f>FIND("""&gt;",A331)</f>
        <v>33</v>
      </c>
      <c r="S331" t="str">
        <f>IF(A331&lt;&gt;"", MID(A331, Q331 + 2, R331-Q331-2), "")</f>
        <v>UI_OTA_NoValid</v>
      </c>
      <c r="T331" t="str">
        <f>IF(S331&lt;&gt; "", VLOOKUP(S331,Chinese!H:K,4,FALSE), "")</f>
        <v>尚未註冊</v>
      </c>
      <c r="U331" t="str">
        <f>IF(P331&lt;&gt;"", P331, T331)</f>
        <v>法律資訊</v>
      </c>
      <c r="V331" t="str">
        <f>IF(U331&lt;&gt; "", IF(U331&lt;&gt;"",Result!E$1 &amp; S331 &amp; Result!F$1 &amp; Eng!U331 &amp; Result!G$1, ""), "")</f>
        <v xml:space="preserve">    &lt;string name="UI_OTA_NoValid"&gt;法律資訊&lt;/string&gt;</v>
      </c>
    </row>
    <row r="332" spans="1:22">
      <c r="A332" s="1" t="s">
        <v>2920</v>
      </c>
      <c r="J332">
        <f>FIND("&gt;",A332)</f>
        <v>39</v>
      </c>
      <c r="K332">
        <f>FIND("&lt;/", A332)</f>
        <v>73</v>
      </c>
      <c r="L332" t="str">
        <f>IF(A332&lt;&gt;"", MID(A332,J332+1, K332-J332 - 1), "")</f>
        <v>This client is not registered yet</v>
      </c>
      <c r="N332" t="str">
        <f>IF(L332&lt;&gt;"", VLOOKUP(L332,Sam_Eng!F:F,1,FALSE), "")</f>
        <v>This client is not registered yet</v>
      </c>
      <c r="O332">
        <f>MATCH(N332,Sam_Eng!F:F,0)</f>
        <v>489</v>
      </c>
      <c r="P332" t="str">
        <f>IF(N332&lt;&gt;"", VLOOKUP(O332,Sam_Chi!E:F,2,FALSE), "")</f>
        <v>配對成功而且所有資料皆已同步</v>
      </c>
      <c r="Q332">
        <f>FIND("=""",A332)</f>
        <v>17</v>
      </c>
      <c r="R332">
        <f>FIND("""&gt;",A332)</f>
        <v>38</v>
      </c>
      <c r="S332" t="str">
        <f>IF(A332&lt;&gt;"", MID(A332, Q332 + 2, R332-Q332-2), "")</f>
        <v>UI_OTA_NoValid_cont</v>
      </c>
      <c r="T332" t="str">
        <f>IF(S332&lt;&gt; "", VLOOKUP(S332,Chinese!H:K,4,FALSE), "")</f>
        <v>您輸入一個尚未註冊的電子信箱.</v>
      </c>
      <c r="U332" t="str">
        <f>IF(P332&lt;&gt;"", P332, T332)</f>
        <v>配對成功而且所有資料皆已同步</v>
      </c>
      <c r="V332" t="str">
        <f>IF(U332&lt;&gt; "", IF(U332&lt;&gt;"",Result!E$1 &amp; S332 &amp; Result!F$1 &amp; Eng!U332 &amp; Result!G$1, ""), "")</f>
        <v xml:space="preserve">    &lt;string name="UI_OTA_NoValid_cont"&gt;配對成功而且所有資料皆已同步&lt;/string&gt;</v>
      </c>
    </row>
    <row r="333" spans="1:22">
      <c r="A333" s="1"/>
    </row>
    <row r="334" spans="1:22">
      <c r="A334" s="1"/>
    </row>
    <row r="335" spans="1:22">
      <c r="A335" s="1"/>
    </row>
    <row r="336" spans="1:22">
      <c r="A336" s="2"/>
    </row>
    <row r="337" spans="1:22">
      <c r="A337" s="2"/>
    </row>
    <row r="338" spans="1:22">
      <c r="A338" s="1"/>
    </row>
    <row r="339" spans="1:22">
      <c r="A339" s="1"/>
    </row>
    <row r="340" spans="1:22">
      <c r="A340" s="1"/>
    </row>
    <row r="341" spans="1:22">
      <c r="A341" s="1"/>
    </row>
    <row r="342" spans="1:22">
      <c r="A342" s="1" t="s">
        <v>144</v>
      </c>
      <c r="J342">
        <f>FIND("&gt;",A342)</f>
        <v>39</v>
      </c>
      <c r="K342">
        <f>FIND("&lt;/", A342)</f>
        <v>47</v>
      </c>
      <c r="L342" t="str">
        <f>IF(A342&lt;&gt;"", MID(A342,J342+1, K342-J342 - 1), "")</f>
        <v>Deleted</v>
      </c>
      <c r="N342" t="str">
        <f>IF(L342&lt;&gt;"", VLOOKUP(L342,Sam_Eng!F:F,1,FALSE), "")</f>
        <v>Deleted</v>
      </c>
      <c r="O342">
        <f>MATCH(N342,Sam_Eng!F:F,0)</f>
        <v>190</v>
      </c>
      <c r="P342" t="str">
        <f>IF(N342&lt;&gt;"", VLOOKUP(O342,Sam_Chi!E:F,2,FALSE), "")</f>
        <v>加入</v>
      </c>
      <c r="Q342">
        <f>FIND("=""",A342)</f>
        <v>17</v>
      </c>
      <c r="R342">
        <f>FIND("""&gt;",A342)</f>
        <v>38</v>
      </c>
      <c r="S342" t="str">
        <f>IF(A342&lt;&gt;"", MID(A342, Q342 + 2, R342-Q342-2), "")</f>
        <v>OTA_Tran_log_Delete</v>
      </c>
      <c r="T342" t="str">
        <f>IF(S342&lt;&gt; "", VLOOKUP(S342,Chinese!H:K,4,FALSE), "")</f>
        <v>Cloud 刪除</v>
      </c>
      <c r="U342" t="str">
        <f>IF(P342&lt;&gt;"", P342, T342)</f>
        <v>加入</v>
      </c>
      <c r="V342" t="str">
        <f>IF(U342&lt;&gt; "", IF(U342&lt;&gt;"",Result!E$1 &amp; S342 &amp; Result!F$1 &amp; Eng!U342 &amp; Result!G$1, ""), "")</f>
        <v xml:space="preserve">    &lt;string name="OTA_Tran_log_Delete"&gt;加入&lt;/string&gt;</v>
      </c>
    </row>
    <row r="343" spans="1:22">
      <c r="A343" s="1"/>
    </row>
    <row r="344" spans="1:22">
      <c r="A344" s="1"/>
    </row>
    <row r="345" spans="1:22">
      <c r="A345" s="1"/>
    </row>
    <row r="346" spans="1:22">
      <c r="A346" s="1" t="s">
        <v>3033</v>
      </c>
      <c r="O346" t="e">
        <f>MATCH(N346,Sam_Eng!F:F,0)</f>
        <v>#N/A</v>
      </c>
      <c r="P346" t="str">
        <f>IF(N346&lt;&gt;"", VLOOKUP(O346,Sam_Chi!E:F,2,FALSE), "")</f>
        <v/>
      </c>
      <c r="Q346">
        <f>FIND("=""",A346)</f>
        <v>17</v>
      </c>
      <c r="R346">
        <f>FIND("""&gt;",A346)</f>
        <v>38</v>
      </c>
      <c r="S346" t="str">
        <f>IF(A346&lt;&gt;"", MID(A346, Q346 + 2, R346-Q346-2), "")</f>
        <v>log_cancel_lockdown</v>
      </c>
      <c r="T346" t="str">
        <f>IF(S346&lt;&gt; "", VLOOKUP(S346,Chinese!H:K,4,FALSE), "")</f>
        <v>取消封鎖</v>
      </c>
      <c r="U346" t="str">
        <f>IF(P346&lt;&gt;"", P346, T346)</f>
        <v>取消封鎖</v>
      </c>
      <c r="V346" t="str">
        <f>IF(U346&lt;&gt; "", IF(U346&lt;&gt;"",Result!E$1 &amp; S346 &amp; Result!F$1 &amp; Eng!U346 &amp; Result!G$1, ""), "")</f>
        <v xml:space="preserve">    &lt;string name="log_cancel_lockdown"&gt;取消封鎖&lt;/string&gt;</v>
      </c>
    </row>
    <row r="347" spans="1:22">
      <c r="A347" s="1" t="s">
        <v>2921</v>
      </c>
      <c r="J347" s="5">
        <f>FIND("&gt;",A347)</f>
        <v>52</v>
      </c>
      <c r="K347" s="5">
        <f>FIND("&lt;/", A347)</f>
        <v>130</v>
      </c>
      <c r="L347" s="5" t="str">
        <f>IF(A347&lt;&gt;"", MID(A347,J347+1, K347-J347 - 1), "")</f>
        <v>A newer version%s of App is available; please downlad it and update your App.</v>
      </c>
      <c r="O347" t="e">
        <f>MATCH(N347,Sam_Eng!F:F,0)</f>
        <v>#N/A</v>
      </c>
      <c r="P347" t="str">
        <f>IF(N347&lt;&gt;"", VLOOKUP(O347,Sam_Chi!E:F,2,FALSE), "")</f>
        <v/>
      </c>
      <c r="Q347">
        <f>FIND("=""",A347)</f>
        <v>17</v>
      </c>
      <c r="R347">
        <f>FIND("""&gt;",A347)</f>
        <v>51</v>
      </c>
      <c r="S347" t="str">
        <f>IF(A347&lt;&gt;"", MID(A347, Q347 + 2, R347-Q347-2), "")</f>
        <v>UI_NewAppCheck" formatted="false</v>
      </c>
      <c r="T347" t="str">
        <f>IF(S347&lt;&gt; "", VLOOKUP(S347,Chinese!H:K,4,FALSE), "")</f>
        <v>目前 App 有一更新版, 請下載檔案並更新.</v>
      </c>
      <c r="U347" t="str">
        <f>IF(P347&lt;&gt;"", P347, T347)</f>
        <v>目前 App 有一更新版, 請下載檔案並更新.</v>
      </c>
      <c r="V347" t="str">
        <f>IF(U347&lt;&gt; "", IF(U347&lt;&gt;"",Result!E$1 &amp; S347 &amp; Result!F$1 &amp; Eng!U347 &amp; Result!G$1, ""), "")</f>
        <v xml:space="preserve">    &lt;string name="UI_NewAppCheck" formatted="false"&gt;目前 App 有一更新版, 請下載檔案並更新.&lt;/string&gt;</v>
      </c>
    </row>
    <row r="348" spans="1:22">
      <c r="A348" s="2"/>
    </row>
    <row r="349" spans="1:22">
      <c r="A349" s="1" t="s">
        <v>2926</v>
      </c>
      <c r="J349">
        <f>FIND("&gt;",A349)</f>
        <v>34</v>
      </c>
      <c r="K349">
        <f>FIND("&lt;/", A349)</f>
        <v>79</v>
      </c>
      <c r="L349" t="str">
        <f>IF(A349&lt;&gt;"", MID(A349,J349+1, K349-J349 - 1), "")</f>
        <v>Please update your App to the latest version</v>
      </c>
      <c r="N349" t="str">
        <f>IF(L349&lt;&gt;"", VLOOKUP(L349,Sam_Eng!F:F,1,FALSE), "")</f>
        <v>Please update your App to the latest version</v>
      </c>
      <c r="O349">
        <f>MATCH(N349,Sam_Eng!F:F,0)</f>
        <v>576</v>
      </c>
      <c r="P349" t="str">
        <f>IF(N349&lt;&gt;"", VLOOKUP(O349,Sam_Chi!E:F,2,FALSE), "")</f>
        <v>無法歸類的錯誤</v>
      </c>
      <c r="Q349">
        <f>FIND("=""",A349)</f>
        <v>17</v>
      </c>
      <c r="R349">
        <f>FIND("""&gt;",A349)</f>
        <v>33</v>
      </c>
      <c r="S349" t="str">
        <f>IF(A349&lt;&gt;"", MID(A349, Q349 + 2, R349-Q349-2), "")</f>
        <v>UI_ObsoleteApp</v>
      </c>
      <c r="T349" t="str">
        <f>IF(S349&lt;&gt; "", VLOOKUP(S349,Chinese!H:K,4,FALSE), "")</f>
        <v>您的App版本太舊, 可能在使用上會有問題, 請更新App.</v>
      </c>
      <c r="U349" t="str">
        <f>IF(P349&lt;&gt;"", P349, T349)</f>
        <v>無法歸類的錯誤</v>
      </c>
      <c r="V349" t="str">
        <f>IF(U349&lt;&gt; "", IF(U349&lt;&gt;"",Result!E$1 &amp; S349 &amp; Result!F$1 &amp; Eng!U349 &amp; Result!G$1, ""), "")</f>
        <v xml:space="preserve">    &lt;string name="UI_ObsoleteApp"&gt;無法歸類的錯誤&lt;/string&gt;</v>
      </c>
    </row>
    <row r="350" spans="1:22">
      <c r="A350" s="2"/>
    </row>
    <row r="351" spans="1:22">
      <c r="A351" s="1"/>
    </row>
    <row r="352" spans="1:22">
      <c r="A352" s="1" t="s">
        <v>2922</v>
      </c>
      <c r="J352" s="5">
        <f>FIND("&gt;",A352)</f>
        <v>34</v>
      </c>
      <c r="K352" s="5">
        <f>FIND("&lt;/", A352)</f>
        <v>48</v>
      </c>
      <c r="L352" s="5" t="str">
        <f t="shared" ref="L352:L413" si="35">IF(A352&lt;&gt;"", MID(A352,J352+1, K352-J352 - 1), "")</f>
        <v>Cloud Deleted</v>
      </c>
      <c r="O352" t="e">
        <f>MATCH(N352,Sam_Eng!F:F,0)</f>
        <v>#N/A</v>
      </c>
      <c r="P352" t="str">
        <f>IF(N352&lt;&gt;"", VLOOKUP(O352,Sam_Chi!E:F,2,FALSE), "")</f>
        <v/>
      </c>
      <c r="Q352">
        <f>FIND("=""",A352)</f>
        <v>17</v>
      </c>
      <c r="R352">
        <f>FIND("""&gt;",A352)</f>
        <v>33</v>
      </c>
      <c r="S352" t="str">
        <f>IF(A352&lt;&gt;"", MID(A352, Q352 + 2, R352-Q352-2), "")</f>
        <v>UI_OTA_Deleted</v>
      </c>
      <c r="T352" t="str">
        <f>IF(S352&lt;&gt; "", VLOOKUP(S352,Chinese!H:K,4,FALSE), "")</f>
        <v>已雲端刪除</v>
      </c>
      <c r="U352" t="str">
        <f>IF(P352&lt;&gt;"", P352, T352)</f>
        <v>已雲端刪除</v>
      </c>
      <c r="V352" t="str">
        <f>IF(U352&lt;&gt; "", IF(U352&lt;&gt;"",Result!E$1 &amp; S352 &amp; Result!F$1 &amp; Eng!U352 &amp; Result!G$1, ""), "")</f>
        <v xml:space="preserve">    &lt;string name="UI_OTA_Deleted"&gt;已雲端刪除&lt;/string&gt;</v>
      </c>
    </row>
    <row r="353" spans="1:22">
      <c r="A353" s="2"/>
    </row>
    <row r="354" spans="1:22">
      <c r="A354" s="1"/>
      <c r="J354" s="7"/>
      <c r="K354" s="7"/>
      <c r="L354" s="7"/>
    </row>
    <row r="355" spans="1:22">
      <c r="A355" s="1"/>
    </row>
    <row r="356" spans="1:22">
      <c r="A356" s="2"/>
    </row>
    <row r="357" spans="1:22">
      <c r="A357" s="1"/>
    </row>
    <row r="358" spans="1:22">
      <c r="A358" s="1" t="s">
        <v>2927</v>
      </c>
      <c r="J358">
        <f>FIND("&gt;",A358)</f>
        <v>36</v>
      </c>
      <c r="K358">
        <f>FIND("&lt;/", A358)</f>
        <v>123</v>
      </c>
      <c r="L358" t="str">
        <f t="shared" si="35"/>
        <v>This lock is not synchronized to the cloud yet, please enable your network connection.</v>
      </c>
      <c r="N358" t="str">
        <f>IF(L358&lt;&gt;"", VLOOKUP(L358,Sam_Eng!F:F,1,FALSE), "")</f>
        <v>This lock is not synchronized to the cloud yet, please enable your network connection.</v>
      </c>
      <c r="O358">
        <f>MATCH(N358,Sam_Eng!F:F,0)</f>
        <v>479</v>
      </c>
      <c r="P358" t="str">
        <f>IF(N358&lt;&gt;"", VLOOKUP(O358,Sam_Chi!E:F,2,FALSE), "")</f>
        <v>韌體已經成功傳送至鎖具，燒錄韌體需要幾分鐘的時間。請靜候...</v>
      </c>
      <c r="Q358">
        <f>FIND("=""",A358)</f>
        <v>17</v>
      </c>
      <c r="R358">
        <f>FIND("""&gt;",A358)</f>
        <v>35</v>
      </c>
      <c r="S358" t="str">
        <f>IF(A358&lt;&gt;"", MID(A358, Q358 + 2, R358-Q358-2), "")</f>
        <v>UI_NotClaim_cont</v>
      </c>
      <c r="T358" t="str">
        <f>IF(S358&lt;&gt; "", VLOOKUP(S358,Chinese!H:K,4,FALSE), "")</f>
        <v>您於配對後有繼承到使用者名單, 包含使用手機的使用者, 但您尚未與雲端同步. 為避免無法預期的狀況, 請確認您的網路狀態.</v>
      </c>
      <c r="U358" t="str">
        <f>IF(P358&lt;&gt;"", P358, T358)</f>
        <v>韌體已經成功傳送至鎖具，燒錄韌體需要幾分鐘的時間。請靜候...</v>
      </c>
      <c r="V358" t="str">
        <f>IF(U358&lt;&gt; "", IF(U358&lt;&gt;"",Result!E$1 &amp; S358 &amp; Result!F$1 &amp; Eng!U358 &amp; Result!G$1, ""), "")</f>
        <v xml:space="preserve">    &lt;string name="UI_NotClaim_cont"&gt;韌體已經成功傳送至鎖具，燒錄韌體需要幾分鐘的時間。請靜候...&lt;/string&gt;</v>
      </c>
    </row>
    <row r="359" spans="1:22">
      <c r="A359" s="1"/>
    </row>
    <row r="360" spans="1:22">
      <c r="A360" s="1"/>
    </row>
    <row r="361" spans="1:22">
      <c r="A361" s="2"/>
    </row>
    <row r="362" spans="1:22">
      <c r="A362" s="1" t="s">
        <v>145</v>
      </c>
      <c r="J362">
        <f>FIND("&gt;",A362)</f>
        <v>33</v>
      </c>
      <c r="K362">
        <f>FIND("&lt;/", A362)</f>
        <v>38</v>
      </c>
      <c r="L362" t="str">
        <f t="shared" si="35"/>
        <v>Type</v>
      </c>
      <c r="N362" t="str">
        <f>IF(L362&lt;&gt;"", VLOOKUP(L362,Sam_Eng!F:F,1,FALSE), "")</f>
        <v>Type</v>
      </c>
      <c r="O362">
        <f>MATCH(N362,Sam_Eng!F:F,0)</f>
        <v>42</v>
      </c>
      <c r="P362" t="str">
        <f>IF(N362&lt;&gt;"", VLOOKUP(O362,Sam_Chi!E:F,2,FALSE), "")</f>
        <v>設定密碼</v>
      </c>
      <c r="Q362">
        <f t="shared" ref="Q362:Q367" si="36">FIND("=""",A362)</f>
        <v>17</v>
      </c>
      <c r="R362">
        <f t="shared" ref="R362:R367" si="37">FIND("""&gt;",A362)</f>
        <v>32</v>
      </c>
      <c r="S362" t="str">
        <f t="shared" ref="S362:S367" si="38">IF(A362&lt;&gt;"", MID(A362, Q362 + 2, R362-Q362-2), "")</f>
        <v>UI_ClientType</v>
      </c>
      <c r="T362" t="str">
        <f>IF(S362&lt;&gt; "", VLOOKUP(S362,Chinese!H:K,4,FALSE), "")</f>
        <v>類型</v>
      </c>
      <c r="U362" t="str">
        <f t="shared" ref="U362:U367" si="39">IF(P362&lt;&gt;"", P362, T362)</f>
        <v>設定密碼</v>
      </c>
      <c r="V362" t="str">
        <f>IF(U362&lt;&gt; "", IF(U362&lt;&gt;"",Result!E$1 &amp; S362 &amp; Result!F$1 &amp; Eng!U362 &amp; Result!G$1, ""), "")</f>
        <v xml:space="preserve">    &lt;string name="UI_ClientType"&gt;設定密碼&lt;/string&gt;</v>
      </c>
    </row>
    <row r="363" spans="1:22">
      <c r="A363" s="1" t="s">
        <v>146</v>
      </c>
      <c r="J363">
        <f>FIND("&gt;",A363)</f>
        <v>32</v>
      </c>
      <c r="K363">
        <f>FIND("&lt;/", A363)</f>
        <v>37</v>
      </c>
      <c r="L363" t="str">
        <f t="shared" si="35"/>
        <v>Card</v>
      </c>
      <c r="N363" t="str">
        <f>IF(L363&lt;&gt;"", VLOOKUP(L363,Sam_Eng!F:F,1,FALSE), "")</f>
        <v>Card</v>
      </c>
      <c r="O363">
        <f>MATCH(N363,Sam_Eng!F:F,0)</f>
        <v>44</v>
      </c>
      <c r="P363" t="str">
        <f>IF(N363&lt;&gt;"", VLOOKUP(O363,Sam_Chi!E:F,2,FALSE), "")</f>
        <v>編輯名稱</v>
      </c>
      <c r="Q363">
        <f t="shared" si="36"/>
        <v>17</v>
      </c>
      <c r="R363">
        <f t="shared" si="37"/>
        <v>31</v>
      </c>
      <c r="S363" t="str">
        <f t="shared" si="38"/>
        <v>UI_Type_Card</v>
      </c>
      <c r="T363" t="str">
        <f>IF(S363&lt;&gt; "", VLOOKUP(S363,Chinese!H:K,4,FALSE), "")</f>
        <v>卡片</v>
      </c>
      <c r="U363" t="str">
        <f t="shared" si="39"/>
        <v>編輯名稱</v>
      </c>
      <c r="V363" t="str">
        <f>IF(U363&lt;&gt; "", IF(U363&lt;&gt;"",Result!E$1 &amp; S363 &amp; Result!F$1 &amp; Eng!U363 &amp; Result!G$1, ""), "")</f>
        <v xml:space="preserve">    &lt;string name="UI_Type_Card"&gt;編輯名稱&lt;/string&gt;</v>
      </c>
    </row>
    <row r="364" spans="1:22">
      <c r="A364" s="1" t="s">
        <v>147</v>
      </c>
      <c r="J364">
        <f>FIND("&gt;",A364)</f>
        <v>36</v>
      </c>
      <c r="K364">
        <f>FIND("&lt;/", A364)</f>
        <v>41</v>
      </c>
      <c r="L364" t="str">
        <f t="shared" si="35"/>
        <v>Code</v>
      </c>
      <c r="N364" t="str">
        <f>IF(L364&lt;&gt;"", VLOOKUP(L364,Sam_Eng!F:F,1,FALSE), "")</f>
        <v>Code</v>
      </c>
      <c r="O364">
        <f>MATCH(N364,Sam_Eng!F:F,0)</f>
        <v>124</v>
      </c>
      <c r="P364" t="str">
        <f>IF(N364&lt;&gt;"", VLOOKUP(O364,Sam_Chi!E:F,2,FALSE), "")</f>
        <v>%@不吻合</v>
      </c>
      <c r="Q364">
        <f t="shared" si="36"/>
        <v>17</v>
      </c>
      <c r="R364">
        <f t="shared" si="37"/>
        <v>35</v>
      </c>
      <c r="S364" t="str">
        <f t="shared" si="38"/>
        <v>UI_Type_Password</v>
      </c>
      <c r="T364" t="str">
        <f>IF(S364&lt;&gt; "", VLOOKUP(S364,Chinese!H:K,4,FALSE), "")</f>
        <v>密碼</v>
      </c>
      <c r="U364" t="str">
        <f t="shared" si="39"/>
        <v>%@不吻合</v>
      </c>
      <c r="V364" t="str">
        <f>IF(U364&lt;&gt; "", IF(U364&lt;&gt;"",Result!E$1 &amp; S364 &amp; Result!F$1 &amp; Eng!U364 &amp; Result!G$1, ""), "")</f>
        <v xml:space="preserve">    &lt;string name="UI_Type_Password"&gt;%@不吻合&lt;/string&gt;</v>
      </c>
    </row>
    <row r="365" spans="1:22">
      <c r="A365" s="1" t="s">
        <v>2928</v>
      </c>
      <c r="J365">
        <f t="shared" ref="J365:J430" si="40">FIND("&gt;",A365)</f>
        <v>32</v>
      </c>
      <c r="K365">
        <f t="shared" ref="K365:K430" si="41">FIND("&lt;/", A365)</f>
        <v>50</v>
      </c>
      <c r="L365" t="str">
        <f t="shared" si="35"/>
        <v>Code (Technician)</v>
      </c>
      <c r="O365" t="e">
        <f>MATCH(N365,Sam_Eng!F:F,0)</f>
        <v>#N/A</v>
      </c>
      <c r="P365" t="str">
        <f>IF(N365&lt;&gt;"", VLOOKUP(O365,Sam_Chi!E:F,2,FALSE), "")</f>
        <v/>
      </c>
      <c r="Q365">
        <f t="shared" si="36"/>
        <v>17</v>
      </c>
      <c r="R365">
        <f t="shared" si="37"/>
        <v>31</v>
      </c>
      <c r="S365" t="str">
        <f t="shared" si="38"/>
        <v>UI_Type_Tech</v>
      </c>
      <c r="T365" t="str">
        <f>IF(S365&lt;&gt; "", VLOOKUP(S365,Chinese!H:K,4,FALSE), "")</f>
        <v>密碼 (技術員)</v>
      </c>
      <c r="U365" t="str">
        <f t="shared" si="39"/>
        <v>密碼 (技術員)</v>
      </c>
      <c r="V365" t="str">
        <f>IF(U365&lt;&gt; "", IF(U365&lt;&gt;"",Result!E$1 &amp; S365 &amp; Result!F$1 &amp; Eng!U365 &amp; Result!G$1, ""), "")</f>
        <v xml:space="preserve">    &lt;string name="UI_Type_Tech"&gt;密碼 (技術員)&lt;/string&gt;</v>
      </c>
    </row>
    <row r="366" spans="1:22">
      <c r="A366" s="1" t="s">
        <v>148</v>
      </c>
      <c r="J366">
        <f t="shared" si="40"/>
        <v>33</v>
      </c>
      <c r="K366">
        <f t="shared" si="41"/>
        <v>39</v>
      </c>
      <c r="L366" t="str">
        <f t="shared" si="35"/>
        <v>Phone</v>
      </c>
      <c r="N366" t="str">
        <f>IF(L366&lt;&gt;"", VLOOKUP(L366,Sam_Eng!F:F,1,FALSE), "")</f>
        <v>Phone</v>
      </c>
      <c r="O366">
        <f>MATCH(N366,Sam_Eng!F:F,0)</f>
        <v>43</v>
      </c>
      <c r="P366" t="str">
        <f>IF(N366&lt;&gt;"", VLOOKUP(O366,Sam_Chi!E:F,2,FALSE), "")</f>
        <v>變更密碼</v>
      </c>
      <c r="Q366">
        <f t="shared" si="36"/>
        <v>17</v>
      </c>
      <c r="R366">
        <f t="shared" si="37"/>
        <v>32</v>
      </c>
      <c r="S366" t="str">
        <f t="shared" si="38"/>
        <v>UI_Type_Phone</v>
      </c>
      <c r="T366" t="str">
        <f>IF(S366&lt;&gt; "", VLOOKUP(S366,Chinese!H:K,4,FALSE), "")</f>
        <v>手機</v>
      </c>
      <c r="U366" t="str">
        <f t="shared" si="39"/>
        <v>變更密碼</v>
      </c>
      <c r="V366" t="str">
        <f>IF(U366&lt;&gt; "", IF(U366&lt;&gt;"",Result!E$1 &amp; S366 &amp; Result!F$1 &amp; Eng!U366 &amp; Result!G$1, ""), "")</f>
        <v xml:space="preserve">    &lt;string name="UI_Type_Phone"&gt;變更密碼&lt;/string&gt;</v>
      </c>
    </row>
    <row r="367" spans="1:22">
      <c r="A367" s="1" t="s">
        <v>2963</v>
      </c>
      <c r="J367">
        <f t="shared" si="40"/>
        <v>39</v>
      </c>
      <c r="K367">
        <f t="shared" si="41"/>
        <v>138</v>
      </c>
      <c r="L367" t="str">
        <f t="shared" si="35"/>
        <v>This lock has not yet connected to the cloud, please check your internet connection and try again.</v>
      </c>
      <c r="N367" t="str">
        <f>IF(L367&lt;&gt;"", VLOOKUP(L367,Sam_Eng!F:F,1,FALSE), "")</f>
        <v>This lock has not yet connected to the cloud, please check your internet connection and try again.</v>
      </c>
      <c r="O367">
        <f>MATCH(N367,Sam_Eng!F:F,0)</f>
        <v>705</v>
      </c>
      <c r="P367" t="str">
        <f>IF(N367&lt;&gt;"", VLOOKUP(O367,Sam_Chi!E:F,2,FALSE), "")</f>
        <v>在管理您的通行密鑰之前請先啟用\"備份至雲端\"</v>
      </c>
      <c r="Q367">
        <f t="shared" si="36"/>
        <v>17</v>
      </c>
      <c r="R367">
        <f t="shared" si="37"/>
        <v>38</v>
      </c>
      <c r="S367" t="str">
        <f t="shared" si="38"/>
        <v>UI_NoClaimLock_cont</v>
      </c>
      <c r="T367" t="str">
        <f>IF(S367&lt;&gt; "", VLOOKUP(S367,Chinese!H:K,4,FALSE), "")</f>
        <v>您所管理的鎖尚未與雲端同步. 請確認您的網路狀態, 並再試一次.</v>
      </c>
      <c r="U367" t="str">
        <f t="shared" si="39"/>
        <v>在管理您的通行密鑰之前請先啟用\"備份至雲端\"</v>
      </c>
      <c r="V367" t="str">
        <f>IF(U367&lt;&gt; "", IF(U367&lt;&gt;"",Result!E$1 &amp; S367 &amp; Result!F$1 &amp; Eng!U367 &amp; Result!G$1, ""), "")</f>
        <v xml:space="preserve">    &lt;string name="UI_NoClaimLock_cont"&gt;在管理您的通行密鑰之前請先啟用\"備份至雲端\"&lt;/string&gt;</v>
      </c>
    </row>
    <row r="368" spans="1:22">
      <c r="A368" s="2"/>
    </row>
    <row r="369" spans="1:22">
      <c r="A369" s="1"/>
    </row>
    <row r="370" spans="1:22">
      <c r="A370" s="2"/>
    </row>
    <row r="371" spans="1:22">
      <c r="A371" s="1" t="s">
        <v>2929</v>
      </c>
      <c r="J371">
        <f t="shared" si="40"/>
        <v>35</v>
      </c>
      <c r="K371">
        <f t="shared" si="41"/>
        <v>47</v>
      </c>
      <c r="L371" t="str">
        <f t="shared" si="35"/>
        <v>Choose Lock</v>
      </c>
      <c r="N371" t="str">
        <f>IF(L371&lt;&gt;"", VLOOKUP(L371,Sam_Eng!F:F,1,FALSE), "")</f>
        <v>Choose Lock</v>
      </c>
      <c r="O371">
        <f>MATCH(N371,Sam_Eng!F:F,0)</f>
        <v>36</v>
      </c>
      <c r="P371" t="str">
        <f>IF(N371&lt;&gt;"", VLOOKUP(O371,Sam_Chi!E:F,2,FALSE), "")</f>
        <v>電子信箱</v>
      </c>
      <c r="Q371">
        <f>FIND("=""",A371)</f>
        <v>17</v>
      </c>
      <c r="R371">
        <f>FIND("""&gt;",A371)</f>
        <v>34</v>
      </c>
      <c r="S371" t="str">
        <f>IF(A371&lt;&gt;"", MID(A371, Q371 + 2, R371-Q371-2), "")</f>
        <v>UI_OTA_access_1</v>
      </c>
      <c r="T371" t="str">
        <f>IF(S371&lt;&gt; "", VLOOKUP(S371,Chinese!H:K,4,FALSE), "")</f>
        <v>選一個鎖</v>
      </c>
      <c r="U371" t="str">
        <f>IF(P371&lt;&gt;"", P371, T371)</f>
        <v>電子信箱</v>
      </c>
      <c r="V371" t="str">
        <f>IF(U371&lt;&gt; "", IF(U371&lt;&gt;"",Result!E$1 &amp; S371 &amp; Result!F$1 &amp; Eng!U371 &amp; Result!G$1, ""), "")</f>
        <v xml:space="preserve">    &lt;string name="UI_OTA_access_1"&gt;電子信箱&lt;/string&gt;</v>
      </c>
    </row>
    <row r="372" spans="1:22">
      <c r="A372" s="1" t="s">
        <v>2930</v>
      </c>
      <c r="J372">
        <f t="shared" si="40"/>
        <v>35</v>
      </c>
      <c r="K372">
        <f t="shared" si="41"/>
        <v>48</v>
      </c>
      <c r="L372" t="str">
        <f t="shared" si="35"/>
        <v>Access Right</v>
      </c>
      <c r="N372" t="str">
        <f>IF(L372&lt;&gt;"", VLOOKUP(L372,Sam_Eng!F:F,1,FALSE), "")</f>
        <v>Access Right</v>
      </c>
      <c r="O372">
        <f>MATCH(N372,Sam_Eng!F:F,0)</f>
        <v>87</v>
      </c>
      <c r="P372" t="str">
        <f>IF(N372&lt;&gt;"", VLOOKUP(O372,Sam_Chi!E:F,2,FALSE), "")</f>
        <v>目前沒有訊息</v>
      </c>
      <c r="Q372">
        <f>FIND("=""",A372)</f>
        <v>17</v>
      </c>
      <c r="R372">
        <f>FIND("""&gt;",A372)</f>
        <v>34</v>
      </c>
      <c r="S372" t="str">
        <f>IF(A372&lt;&gt;"", MID(A372, Q372 + 2, R372-Q372-2), "")</f>
        <v>UI_OTA_access_2</v>
      </c>
      <c r="T372" t="str">
        <f>IF(S372&lt;&gt; "", VLOOKUP(S372,Chinese!H:K,4,FALSE), "")</f>
        <v>設定權限</v>
      </c>
      <c r="U372" t="str">
        <f>IF(P372&lt;&gt;"", P372, T372)</f>
        <v>目前沒有訊息</v>
      </c>
      <c r="V372" t="str">
        <f>IF(U372&lt;&gt; "", IF(U372&lt;&gt;"",Result!E$1 &amp; S372 &amp; Result!F$1 &amp; Eng!U372 &amp; Result!G$1, ""), "")</f>
        <v xml:space="preserve">    &lt;string name="UI_OTA_access_2"&gt;目前沒有訊息&lt;/string&gt;</v>
      </c>
    </row>
    <row r="373" spans="1:22">
      <c r="A373" s="1" t="s">
        <v>2931</v>
      </c>
      <c r="J373">
        <f t="shared" si="40"/>
        <v>33</v>
      </c>
      <c r="K373">
        <f t="shared" si="41"/>
        <v>41</v>
      </c>
      <c r="L373" t="str">
        <f t="shared" si="35"/>
        <v>Message</v>
      </c>
      <c r="N373" t="str">
        <f>IF(L373&lt;&gt;"", VLOOKUP(L373,Sam_Eng!F:F,1,FALSE), "")</f>
        <v>Message</v>
      </c>
      <c r="O373">
        <f>MATCH(N373,Sam_Eng!F:F,0)</f>
        <v>185</v>
      </c>
      <c r="P373" t="str">
        <f>IF(N373&lt;&gt;"", VLOOKUP(O373,Sam_Chi!E:F,2,FALSE), "")</f>
        <v>已加入</v>
      </c>
      <c r="Q373">
        <f>FIND("=""",A373)</f>
        <v>17</v>
      </c>
      <c r="R373">
        <f>FIND("""&gt;",A373)</f>
        <v>32</v>
      </c>
      <c r="S373" t="str">
        <f>IF(A373&lt;&gt;"", MID(A373, Q373 + 2, R373-Q373-2), "")</f>
        <v>UI_OTA_SetMsg</v>
      </c>
      <c r="T373" t="str">
        <f>IF(S373&lt;&gt; "", VLOOKUP(S373,Chinese!H:K,4,FALSE), "")</f>
        <v>輸入訊息</v>
      </c>
      <c r="U373" t="str">
        <f>IF(P373&lt;&gt;"", P373, T373)</f>
        <v>已加入</v>
      </c>
      <c r="V373" t="str">
        <f>IF(U373&lt;&gt; "", IF(U373&lt;&gt;"",Result!E$1 &amp; S373 &amp; Result!F$1 &amp; Eng!U373 &amp; Result!G$1, ""), "")</f>
        <v xml:space="preserve">    &lt;string name="UI_OTA_SetMsg"&gt;已加入&lt;/string&gt;</v>
      </c>
    </row>
    <row r="374" spans="1:22">
      <c r="A374" s="1" t="s">
        <v>149</v>
      </c>
      <c r="J374">
        <f t="shared" si="40"/>
        <v>36</v>
      </c>
      <c r="K374">
        <f t="shared" si="41"/>
        <v>53</v>
      </c>
      <c r="L374" t="str">
        <f t="shared" si="35"/>
        <v>Add Phone Client</v>
      </c>
      <c r="N374" t="str">
        <f>IF(L374&lt;&gt;"", VLOOKUP(L374,Sam_Eng!F:F,1,FALSE), "")</f>
        <v>Add Phone Client</v>
      </c>
      <c r="O374">
        <f>MATCH(N374,Sam_Eng!F:F,0)</f>
        <v>110</v>
      </c>
      <c r="P374" t="str">
        <f>IF(N374&lt;&gt;"", VLOOKUP(O374,Sam_Chi!E:F,2,FALSE), "")</f>
        <v>同步中</v>
      </c>
      <c r="Q374">
        <f>FIND("=""",A374)</f>
        <v>17</v>
      </c>
      <c r="R374">
        <f>FIND("""&gt;",A374)</f>
        <v>35</v>
      </c>
      <c r="S374" t="str">
        <f>IF(A374&lt;&gt;"", MID(A374, Q374 + 2, R374-Q374-2), "")</f>
        <v>UI_OTA_ReadySend</v>
      </c>
      <c r="T374" t="str">
        <f>IF(S374&lt;&gt; "", VLOOKUP(S374,Chinese!H:K,4,FALSE), "")</f>
        <v>準備傳送</v>
      </c>
      <c r="U374" t="str">
        <f>IF(P374&lt;&gt;"", P374, T374)</f>
        <v>同步中</v>
      </c>
      <c r="V374" t="str">
        <f>IF(U374&lt;&gt; "", IF(U374&lt;&gt;"",Result!E$1 &amp; S374 &amp; Result!F$1 &amp; Eng!U374 &amp; Result!G$1, ""), "")</f>
        <v xml:space="preserve">    &lt;string name="UI_OTA_ReadySend"&gt;同步中&lt;/string&gt;</v>
      </c>
    </row>
    <row r="375" spans="1:22">
      <c r="A375" s="1" t="s">
        <v>150</v>
      </c>
      <c r="O375" t="e">
        <f>MATCH(N375,Sam_Eng!F:F,0)</f>
        <v>#N/A</v>
      </c>
      <c r="P375" t="str">
        <f>IF(N375&lt;&gt;"", VLOOKUP(O375,Sam_Chi!E:F,2,FALSE), "")</f>
        <v/>
      </c>
      <c r="Q375" t="e">
        <f>FIND("=""",A375)</f>
        <v>#VALUE!</v>
      </c>
      <c r="R375" t="e">
        <f>FIND("""&gt;",A375)</f>
        <v>#VALUE!</v>
      </c>
      <c r="U375">
        <f>IF(P375&lt;&gt;"", P375, T375)</f>
        <v>0</v>
      </c>
      <c r="V375" t="str">
        <f>IF(U375&lt;&gt; "", IF(U375&lt;&gt;"",Result!E$1 &amp; S375 &amp; Result!F$1 &amp; Eng!U375 &amp; Result!G$1, ""), "")</f>
        <v xml:space="preserve">    &lt;string name=""&gt;0&lt;/string&gt;</v>
      </c>
    </row>
    <row r="376" spans="1:22">
      <c r="A376" s="3"/>
    </row>
    <row r="377" spans="1:22">
      <c r="A377" s="1"/>
    </row>
    <row r="378" spans="1:22">
      <c r="A378" s="1"/>
    </row>
    <row r="379" spans="1:22">
      <c r="A379" s="1"/>
    </row>
    <row r="380" spans="1:22">
      <c r="A380" s="1"/>
    </row>
    <row r="381" spans="1:22">
      <c r="A381" s="1"/>
    </row>
    <row r="382" spans="1:22">
      <c r="A382" s="1"/>
    </row>
    <row r="383" spans="1:22">
      <c r="A383" s="1"/>
    </row>
    <row r="384" spans="1:22">
      <c r="A384" s="1" t="s">
        <v>2932</v>
      </c>
      <c r="J384" s="5">
        <f t="shared" si="40"/>
        <v>49</v>
      </c>
      <c r="K384" s="5">
        <f t="shared" si="41"/>
        <v>74</v>
      </c>
      <c r="L384" s="5" t="str">
        <f t="shared" si="35"/>
        <v>Bluetooth not supported.</v>
      </c>
      <c r="O384" t="e">
        <f>MATCH(N384,Sam_Eng!F:F,0)</f>
        <v>#N/A</v>
      </c>
      <c r="P384" t="str">
        <f>IF(N384&lt;&gt;"", VLOOKUP(O384,Sam_Chi!E:F,2,FALSE), "")</f>
        <v/>
      </c>
      <c r="Q384">
        <f>FIND("=""",A384)</f>
        <v>17</v>
      </c>
      <c r="R384">
        <f>FIND("""&gt;",A384)</f>
        <v>48</v>
      </c>
      <c r="S384" t="str">
        <f>IF(A384&lt;&gt;"", MID(A384, Q384 + 2, R384-Q384-2), "")</f>
        <v>error_bluetooth_not_supported</v>
      </c>
      <c r="T384" t="str">
        <f>IF(S384&lt;&gt; "", VLOOKUP(S384,Chinese!H:K,4,FALSE), "")</f>
        <v>Bluetooth not supported.</v>
      </c>
      <c r="U384" t="str">
        <f>IF(P384&lt;&gt;"", P384, T384)</f>
        <v>Bluetooth not supported.</v>
      </c>
      <c r="V384" t="str">
        <f>IF(U384&lt;&gt; "", IF(U384&lt;&gt;"",Result!E$1 &amp; S384 &amp; Result!F$1 &amp; Eng!U384 &amp; Result!G$1, ""), "")</f>
        <v xml:space="preserve">    &lt;string name="error_bluetooth_not_supported"&gt;Bluetooth not supported.&lt;/string&gt;</v>
      </c>
    </row>
    <row r="385" spans="1:22">
      <c r="A385" s="2"/>
    </row>
    <row r="386" spans="1:22">
      <c r="A386" s="2"/>
    </row>
    <row r="387" spans="1:22">
      <c r="A387" s="1" t="s">
        <v>158</v>
      </c>
      <c r="J387">
        <f t="shared" si="40"/>
        <v>35</v>
      </c>
      <c r="K387">
        <f t="shared" si="41"/>
        <v>41</v>
      </c>
      <c r="L387" t="str">
        <f t="shared" si="35"/>
        <v>Locks</v>
      </c>
      <c r="N387" t="str">
        <f>IF(L387&lt;&gt;"", VLOOKUP(L387,Sam_Eng!F:F,1,FALSE), "")</f>
        <v>Locks</v>
      </c>
      <c r="O387">
        <f>MATCH(N387,Sam_Eng!F:F,0)</f>
        <v>29</v>
      </c>
      <c r="P387" t="str">
        <f>IF(N387&lt;&gt;"", VLOOKUP(O387,Sam_Chi!E:F,2,FALSE), "")</f>
        <v>搜尋中</v>
      </c>
      <c r="Q387">
        <f t="shared" ref="Q387:Q449" si="42">FIND("=""",A387)</f>
        <v>17</v>
      </c>
      <c r="R387">
        <f t="shared" ref="R387:R449" si="43">FIND("""&gt;",A387)</f>
        <v>34</v>
      </c>
      <c r="S387" t="str">
        <f t="shared" ref="S387:S449" si="44">IF(A387&lt;&gt;"", MID(A387, Q387 + 2, R387-Q387-2), "")</f>
        <v>menu_title_lock</v>
      </c>
      <c r="T387" t="str">
        <f>IF(S387&lt;&gt; "", VLOOKUP(S387,Chinese!H:K,4,FALSE), "")</f>
        <v>鎖具</v>
      </c>
      <c r="U387" t="str">
        <f t="shared" ref="U387:U449" si="45">IF(P387&lt;&gt;"", P387, T387)</f>
        <v>搜尋中</v>
      </c>
      <c r="V387" t="str">
        <f>IF(U387&lt;&gt; "", IF(U387&lt;&gt;"",Result!E$1 &amp; S387 &amp; Result!F$1 &amp; Eng!U387 &amp; Result!G$1, ""), "")</f>
        <v xml:space="preserve">    &lt;string name="menu_title_lock"&gt;搜尋中&lt;/string&gt;</v>
      </c>
    </row>
    <row r="388" spans="1:22">
      <c r="A388" s="1" t="s">
        <v>159</v>
      </c>
      <c r="J388">
        <f t="shared" si="40"/>
        <v>37</v>
      </c>
      <c r="K388">
        <f t="shared" si="41"/>
        <v>45</v>
      </c>
      <c r="L388" t="str">
        <f t="shared" si="35"/>
        <v>Clients</v>
      </c>
      <c r="N388" t="str">
        <f>IF(L388&lt;&gt;"", VLOOKUP(L388,Sam_Eng!F:F,1,FALSE), "")</f>
        <v>Clients</v>
      </c>
      <c r="O388">
        <f>MATCH(N388,Sam_Eng!F:F,0)</f>
        <v>52</v>
      </c>
      <c r="P388" t="str">
        <f>IF(N388&lt;&gt;"", VLOOKUP(O388,Sam_Chi!E:F,2,FALSE), "")</f>
        <v>拒絕</v>
      </c>
      <c r="Q388">
        <f t="shared" si="42"/>
        <v>17</v>
      </c>
      <c r="R388">
        <f t="shared" si="43"/>
        <v>36</v>
      </c>
      <c r="S388" t="str">
        <f t="shared" si="44"/>
        <v>menu_title_client</v>
      </c>
      <c r="T388" t="str">
        <f>IF(S388&lt;&gt; "", VLOOKUP(S388,Chinese!H:K,4,FALSE), "")</f>
        <v>使用者</v>
      </c>
      <c r="U388" t="str">
        <f t="shared" si="45"/>
        <v>拒絕</v>
      </c>
      <c r="V388" t="str">
        <f>IF(U388&lt;&gt; "", IF(U388&lt;&gt;"",Result!E$1 &amp; S388 &amp; Result!F$1 &amp; Eng!U388 &amp; Result!G$1, ""), "")</f>
        <v xml:space="preserve">    &lt;string name="menu_title_client"&gt;拒絕&lt;/string&gt;</v>
      </c>
    </row>
    <row r="389" spans="1:22">
      <c r="A389" s="1" t="s">
        <v>160</v>
      </c>
      <c r="J389">
        <f t="shared" si="40"/>
        <v>36</v>
      </c>
      <c r="K389">
        <f t="shared" si="41"/>
        <v>50</v>
      </c>
      <c r="L389" t="str">
        <f t="shared" si="35"/>
        <v>Notifications</v>
      </c>
      <c r="N389" t="str">
        <f>IF(L389&lt;&gt;"", VLOOKUP(L389,Sam_Eng!F:F,1,FALSE), "")</f>
        <v>Notifications</v>
      </c>
      <c r="O389">
        <f>MATCH(N389,Sam_Eng!F:F,0)</f>
        <v>57</v>
      </c>
      <c r="P389" t="str">
        <f>IF(N389&lt;&gt;"", VLOOKUP(O389,Sam_Chi!E:F,2,FALSE), "")</f>
        <v>細節</v>
      </c>
      <c r="Q389">
        <f t="shared" si="42"/>
        <v>17</v>
      </c>
      <c r="R389">
        <f t="shared" si="43"/>
        <v>35</v>
      </c>
      <c r="S389" t="str">
        <f t="shared" si="44"/>
        <v>menu_title_event</v>
      </c>
      <c r="T389" t="str">
        <f>IF(S389&lt;&gt; "", VLOOKUP(S389,Chinese!H:K,4,FALSE), "")</f>
        <v>訊息</v>
      </c>
      <c r="U389" t="str">
        <f t="shared" si="45"/>
        <v>細節</v>
      </c>
      <c r="V389" t="str">
        <f>IF(U389&lt;&gt; "", IF(U389&lt;&gt;"",Result!E$1 &amp; S389 &amp; Result!F$1 &amp; Eng!U389 &amp; Result!G$1, ""), "")</f>
        <v xml:space="preserve">    &lt;string name="menu_title_event"&gt;細節&lt;/string&gt;</v>
      </c>
    </row>
    <row r="390" spans="1:22">
      <c r="A390" s="1" t="s">
        <v>161</v>
      </c>
      <c r="J390">
        <f t="shared" si="40"/>
        <v>38</v>
      </c>
      <c r="K390">
        <f t="shared" si="41"/>
        <v>47</v>
      </c>
      <c r="L390" t="str">
        <f t="shared" si="35"/>
        <v>Settings</v>
      </c>
      <c r="N390" t="str">
        <f>IF(L390&lt;&gt;"", VLOOKUP(L390,Sam_Eng!F:F,1,FALSE), "")</f>
        <v>Settings</v>
      </c>
      <c r="O390">
        <f>MATCH(N390,Sam_Eng!F:F,0)</f>
        <v>80</v>
      </c>
      <c r="P390" t="str">
        <f>IF(N390&lt;&gt;"", VLOOKUP(O390,Sam_Chi!E:F,2,FALSE), "")</f>
        <v>僅限一次</v>
      </c>
      <c r="Q390">
        <f t="shared" si="42"/>
        <v>17</v>
      </c>
      <c r="R390">
        <f t="shared" si="43"/>
        <v>37</v>
      </c>
      <c r="S390" t="str">
        <f t="shared" si="44"/>
        <v>menu_title_Setting</v>
      </c>
      <c r="T390" t="str">
        <f>IF(S390&lt;&gt; "", VLOOKUP(S390,Chinese!H:K,4,FALSE), "")</f>
        <v>設定</v>
      </c>
      <c r="U390" t="str">
        <f t="shared" si="45"/>
        <v>僅限一次</v>
      </c>
      <c r="V390" t="str">
        <f>IF(U390&lt;&gt; "", IF(U390&lt;&gt;"",Result!E$1 &amp; S390 &amp; Result!F$1 &amp; Eng!U390 &amp; Result!G$1, ""), "")</f>
        <v xml:space="preserve">    &lt;string name="menu_title_Setting"&gt;僅限一次&lt;/string&gt;</v>
      </c>
    </row>
    <row r="391" spans="1:22">
      <c r="A391" s="2"/>
    </row>
    <row r="392" spans="1:22">
      <c r="A392" s="1" t="s">
        <v>2939</v>
      </c>
      <c r="J392">
        <f t="shared" si="40"/>
        <v>26</v>
      </c>
      <c r="K392">
        <f t="shared" si="41"/>
        <v>47</v>
      </c>
      <c r="L392" t="str">
        <f t="shared" si="35"/>
        <v>\n\nNo Locks or Keys</v>
      </c>
      <c r="O392" t="e">
        <f>MATCH(N392,Sam_Eng!F:F,0)</f>
        <v>#N/A</v>
      </c>
      <c r="P392" t="str">
        <f>IF(N392&lt;&gt;"", VLOOKUP(O392,Sam_Chi!E:F,2,FALSE), "")</f>
        <v/>
      </c>
      <c r="Q392">
        <f t="shared" si="42"/>
        <v>17</v>
      </c>
      <c r="R392">
        <f t="shared" si="43"/>
        <v>25</v>
      </c>
      <c r="S392" t="str">
        <f t="shared" si="44"/>
        <v>NoLock</v>
      </c>
      <c r="T392" t="str">
        <f>IF(S392&lt;&gt; "", VLOOKUP(S392,Chinese!H:K,4,FALSE), "")</f>
        <v>\n\n目前沒有任何鎖的使用權限</v>
      </c>
      <c r="U392" t="str">
        <f t="shared" si="45"/>
        <v>\n\n目前沒有任何鎖的使用權限</v>
      </c>
      <c r="V392" t="str">
        <f>IF(U392&lt;&gt; "", IF(U392&lt;&gt;"",Result!E$1 &amp; S392 &amp; Result!F$1 &amp; Eng!U392 &amp; Result!G$1, ""), "")</f>
        <v xml:space="preserve">    &lt;string name="NoLock"&gt;\n\n目前沒有任何鎖的使用權限&lt;/string&gt;</v>
      </c>
    </row>
    <row r="393" spans="1:22">
      <c r="A393" s="1" t="s">
        <v>2940</v>
      </c>
      <c r="J393">
        <f t="shared" si="40"/>
        <v>31</v>
      </c>
      <c r="K393">
        <f t="shared" si="41"/>
        <v>117</v>
      </c>
      <c r="L393" t="str">
        <f t="shared" si="35"/>
        <v>\n\nYou can press the top-right button to add a lock, or get a key from your friends.</v>
      </c>
      <c r="O393" t="e">
        <f>MATCH(N393,Sam_Eng!F:F,0)</f>
        <v>#N/A</v>
      </c>
      <c r="P393" t="str">
        <f>IF(N393&lt;&gt;"", VLOOKUP(O393,Sam_Chi!E:F,2,FALSE), "")</f>
        <v/>
      </c>
      <c r="Q393">
        <f t="shared" si="42"/>
        <v>17</v>
      </c>
      <c r="R393">
        <f t="shared" si="43"/>
        <v>30</v>
      </c>
      <c r="S393" t="str">
        <f t="shared" si="44"/>
        <v>NoLock_cont</v>
      </c>
      <c r="T393" t="str">
        <f>IF(S393&lt;&gt; "", VLOOKUP(S393,Chinese!H:K,4,FALSE), "")</f>
        <v>\n\n您可以按下右上角的加號來加入新的鎖，或者經由您的朋友取得電子鑰匙</v>
      </c>
      <c r="U393" t="str">
        <f t="shared" si="45"/>
        <v>\n\n您可以按下右上角的加號來加入新的鎖，或者經由您的朋友取得電子鑰匙</v>
      </c>
      <c r="V393" t="str">
        <f>IF(U393&lt;&gt; "", IF(U393&lt;&gt;"",Result!E$1 &amp; S393 &amp; Result!F$1 &amp; Eng!U393 &amp; Result!G$1, ""), "")</f>
        <v xml:space="preserve">    &lt;string name="NoLock_cont"&gt;\n\n您可以按下右上角的加號來加入新的鎖，或者經由您的朋友取得電子鑰匙&lt;/string&gt;</v>
      </c>
    </row>
    <row r="394" spans="1:22">
      <c r="A394" s="1" t="s">
        <v>2938</v>
      </c>
      <c r="J394">
        <f t="shared" si="40"/>
        <v>28</v>
      </c>
      <c r="K394">
        <f t="shared" si="41"/>
        <v>43</v>
      </c>
      <c r="L394" t="str">
        <f t="shared" si="35"/>
        <v>\n\nNo Clients</v>
      </c>
      <c r="O394" t="e">
        <f>MATCH(N394,Sam_Eng!F:F,0)</f>
        <v>#N/A</v>
      </c>
      <c r="P394" t="str">
        <f>IF(N394&lt;&gt;"", VLOOKUP(O394,Sam_Chi!E:F,2,FALSE), "")</f>
        <v/>
      </c>
      <c r="Q394">
        <f t="shared" si="42"/>
        <v>17</v>
      </c>
      <c r="R394">
        <f t="shared" si="43"/>
        <v>27</v>
      </c>
      <c r="S394" t="str">
        <f t="shared" si="44"/>
        <v>NoClient</v>
      </c>
      <c r="T394" t="str">
        <f>IF(S394&lt;&gt; "", VLOOKUP(S394,Chinese!H:K,4,FALSE), "")</f>
        <v>\n\n目前沒有使用者</v>
      </c>
      <c r="U394" t="str">
        <f t="shared" si="45"/>
        <v>\n\n目前沒有使用者</v>
      </c>
      <c r="V394" t="str">
        <f>IF(U394&lt;&gt; "", IF(U394&lt;&gt;"",Result!E$1 &amp; S394 &amp; Result!F$1 &amp; Eng!U394 &amp; Result!G$1, ""), "")</f>
        <v xml:space="preserve">    &lt;string name="NoClient"&gt;\n\n目前沒有使用者&lt;/string&gt;</v>
      </c>
    </row>
    <row r="395" spans="1:22">
      <c r="A395" s="1" t="s">
        <v>162</v>
      </c>
      <c r="J395">
        <f t="shared" si="40"/>
        <v>33</v>
      </c>
      <c r="K395">
        <f t="shared" si="41"/>
        <v>96</v>
      </c>
      <c r="L395" t="str">
        <f t="shared" si="35"/>
        <v>\n\nYou can add clients if you are an administrator of a lock.</v>
      </c>
      <c r="O395" t="e">
        <f>MATCH(N395,Sam_Eng!F:F,0)</f>
        <v>#N/A</v>
      </c>
      <c r="P395" t="str">
        <f>IF(N395&lt;&gt;"", VLOOKUP(O395,Sam_Chi!E:F,2,FALSE), "")</f>
        <v/>
      </c>
      <c r="Q395">
        <f t="shared" si="42"/>
        <v>17</v>
      </c>
      <c r="R395">
        <f t="shared" si="43"/>
        <v>32</v>
      </c>
      <c r="S395" t="str">
        <f t="shared" si="44"/>
        <v>NoClient_cont</v>
      </c>
      <c r="T395" t="str">
        <f>IF(S395&lt;&gt; "", VLOOKUP(S395,Chinese!H:K,4,FALSE), "")</f>
        <v>\n\n若您有身為管理員身份的鎖具, 可以在此加入新的使用者</v>
      </c>
      <c r="U395" t="str">
        <f t="shared" si="45"/>
        <v>\n\n若您有身為管理員身份的鎖具, 可以在此加入新的使用者</v>
      </c>
      <c r="V395" t="str">
        <f>IF(U395&lt;&gt; "", IF(U395&lt;&gt;"",Result!E$1 &amp; S395 &amp; Result!F$1 &amp; Eng!U395 &amp; Result!G$1, ""), "")</f>
        <v xml:space="preserve">    &lt;string name="NoClient_cont"&gt;\n\n若您有身為管理員身份的鎖具, 可以在此加入新的使用者&lt;/string&gt;</v>
      </c>
    </row>
    <row r="396" spans="1:22">
      <c r="A396" s="1" t="s">
        <v>2943</v>
      </c>
      <c r="J396">
        <f t="shared" si="40"/>
        <v>32</v>
      </c>
      <c r="K396">
        <f t="shared" si="41"/>
        <v>53</v>
      </c>
      <c r="L396" t="str">
        <f t="shared" si="35"/>
        <v>\n\nNo Notifications</v>
      </c>
      <c r="O396" t="e">
        <f>MATCH(N396,Sam_Eng!F:F,0)</f>
        <v>#N/A</v>
      </c>
      <c r="P396" t="str">
        <f>IF(N396&lt;&gt;"", VLOOKUP(O396,Sam_Chi!E:F,2,FALSE), "")</f>
        <v/>
      </c>
      <c r="Q396">
        <f t="shared" si="42"/>
        <v>17</v>
      </c>
      <c r="R396">
        <f t="shared" si="43"/>
        <v>31</v>
      </c>
      <c r="S396" t="str">
        <f t="shared" si="44"/>
        <v>menu_NoEvent</v>
      </c>
      <c r="T396" t="str">
        <f>IF(S396&lt;&gt; "", VLOOKUP(S396,Chinese!H:K,4,FALSE), "")</f>
        <v>\n\n目前沒有訊息</v>
      </c>
      <c r="U396" t="str">
        <f t="shared" si="45"/>
        <v>\n\n目前沒有訊息</v>
      </c>
      <c r="V396" t="str">
        <f>IF(U396&lt;&gt; "", IF(U396&lt;&gt;"",Result!E$1 &amp; S396 &amp; Result!F$1 &amp; Eng!U396 &amp; Result!G$1, ""), "")</f>
        <v xml:space="preserve">    &lt;string name="menu_NoEvent"&gt;\n\n目前沒有訊息&lt;/string&gt;</v>
      </c>
    </row>
    <row r="397" spans="1:22">
      <c r="A397" s="1" t="s">
        <v>2941</v>
      </c>
      <c r="J397">
        <f t="shared" si="40"/>
        <v>37</v>
      </c>
      <c r="K397">
        <f t="shared" si="41"/>
        <v>86</v>
      </c>
      <c r="L397" t="str">
        <f t="shared" si="35"/>
        <v>\n\nAll important notifications will be put here</v>
      </c>
      <c r="O397" t="e">
        <f>MATCH(N397,Sam_Eng!F:F,0)</f>
        <v>#N/A</v>
      </c>
      <c r="P397" t="str">
        <f>IF(N397&lt;&gt;"", VLOOKUP(O397,Sam_Chi!E:F,2,FALSE), "")</f>
        <v/>
      </c>
      <c r="Q397">
        <f t="shared" si="42"/>
        <v>17</v>
      </c>
      <c r="R397">
        <f t="shared" si="43"/>
        <v>36</v>
      </c>
      <c r="S397" t="str">
        <f t="shared" si="44"/>
        <v>menu_NoEvent_cont</v>
      </c>
      <c r="T397" t="str">
        <f>IF(S397&lt;&gt; "", VLOOKUP(S397,Chinese!H:K,4,FALSE), "")</f>
        <v>\n\n所有重要的訊息會放在此處</v>
      </c>
      <c r="U397" t="str">
        <f t="shared" si="45"/>
        <v>\n\n所有重要的訊息會放在此處</v>
      </c>
      <c r="V397" t="str">
        <f>IF(U397&lt;&gt; "", IF(U397&lt;&gt;"",Result!E$1 &amp; S397 &amp; Result!F$1 &amp; Eng!U397 &amp; Result!G$1, ""), "")</f>
        <v xml:space="preserve">    &lt;string name="menu_NoEvent_cont"&gt;\n\n所有重要的訊息會放在此處&lt;/string&gt;</v>
      </c>
    </row>
    <row r="398" spans="1:22">
      <c r="A398" s="2"/>
    </row>
    <row r="399" spans="1:22">
      <c r="A399" s="1" t="s">
        <v>163</v>
      </c>
      <c r="J399">
        <f t="shared" si="40"/>
        <v>30</v>
      </c>
      <c r="K399">
        <f t="shared" si="41"/>
        <v>35</v>
      </c>
      <c r="L399" t="str">
        <f t="shared" si="35"/>
        <v>Info</v>
      </c>
      <c r="N399" t="str">
        <f>IF(L399&lt;&gt;"", VLOOKUP(L399,Sam_Eng!F:F,1,FALSE), "")</f>
        <v>Info</v>
      </c>
      <c r="O399">
        <f>MATCH(N399,Sam_Eng!F:F,0)</f>
        <v>19</v>
      </c>
      <c r="P399" t="str">
        <f>IF(N399&lt;&gt;"", VLOOKUP(O399,Sam_Chi!E:F,2,FALSE), "")</f>
        <v>成功</v>
      </c>
      <c r="Q399">
        <f t="shared" si="42"/>
        <v>17</v>
      </c>
      <c r="R399">
        <f t="shared" si="43"/>
        <v>29</v>
      </c>
      <c r="S399" t="str">
        <f t="shared" si="44"/>
        <v>slide_info</v>
      </c>
      <c r="T399" t="str">
        <f>IF(S399&lt;&gt; "", VLOOKUP(S399,Chinese!H:K,4,FALSE), "")</f>
        <v>資訊</v>
      </c>
      <c r="U399" t="str">
        <f t="shared" si="45"/>
        <v>成功</v>
      </c>
      <c r="V399" t="str">
        <f>IF(U399&lt;&gt; "", IF(U399&lt;&gt;"",Result!E$1 &amp; S399 &amp; Result!F$1 &amp; Eng!U399 &amp; Result!G$1, ""), "")</f>
        <v xml:space="preserve">    &lt;string name="slide_info"&gt;成功&lt;/string&gt;</v>
      </c>
    </row>
    <row r="400" spans="1:22">
      <c r="A400" s="1"/>
    </row>
    <row r="401" spans="1:22">
      <c r="A401" s="1" t="s">
        <v>164</v>
      </c>
      <c r="J401">
        <f t="shared" si="40"/>
        <v>30</v>
      </c>
      <c r="K401">
        <f t="shared" si="41"/>
        <v>35</v>
      </c>
      <c r="L401" t="str">
        <f t="shared" si="35"/>
        <v>Logs</v>
      </c>
      <c r="N401" t="str">
        <f>IF(L401&lt;&gt;"", VLOOKUP(L401,Sam_Eng!F:F,1,FALSE), "")</f>
        <v>Logs</v>
      </c>
      <c r="O401">
        <f>MATCH(N401,Sam_Eng!F:F,0)</f>
        <v>16</v>
      </c>
      <c r="P401" t="str">
        <f>IF(N401&lt;&gt;"", VLOOKUP(O401,Sam_Chi!E:F,2,FALSE), "")</f>
        <v>同步</v>
      </c>
      <c r="Q401">
        <f t="shared" si="42"/>
        <v>17</v>
      </c>
      <c r="R401">
        <f t="shared" si="43"/>
        <v>29</v>
      </c>
      <c r="S401" t="str">
        <f t="shared" si="44"/>
        <v>slide_logs</v>
      </c>
      <c r="T401" t="str">
        <f>IF(S401&lt;&gt; "", VLOOKUP(S401,Chinese!H:K,4,FALSE), "")</f>
        <v>紀錄</v>
      </c>
      <c r="U401" t="str">
        <f t="shared" si="45"/>
        <v>同步</v>
      </c>
      <c r="V401" t="str">
        <f>IF(U401&lt;&gt; "", IF(U401&lt;&gt;"",Result!E$1 &amp; S401 &amp; Result!F$1 &amp; Eng!U401 &amp; Result!G$1, ""), "")</f>
        <v xml:space="preserve">    &lt;string name="slide_logs"&gt;同步&lt;/string&gt;</v>
      </c>
    </row>
    <row r="402" spans="1:22">
      <c r="A402" s="1" t="s">
        <v>165</v>
      </c>
      <c r="J402">
        <f t="shared" si="40"/>
        <v>30</v>
      </c>
      <c r="K402">
        <f t="shared" si="41"/>
        <v>35</v>
      </c>
      <c r="L402" t="str">
        <f t="shared" si="35"/>
        <v>Sync</v>
      </c>
      <c r="N402" t="str">
        <f>IF(L402&lt;&gt;"", VLOOKUP(L402,Sam_Eng!F:F,1,FALSE), "")</f>
        <v>Sync</v>
      </c>
      <c r="O402">
        <f>MATCH(N402,Sam_Eng!F:F,0)</f>
        <v>20</v>
      </c>
      <c r="P402" t="str">
        <f>IF(N402&lt;&gt;"", VLOOKUP(O402,Sam_Chi!E:F,2,FALSE), "")</f>
        <v>確認</v>
      </c>
      <c r="Q402">
        <f t="shared" si="42"/>
        <v>17</v>
      </c>
      <c r="R402">
        <f t="shared" si="43"/>
        <v>29</v>
      </c>
      <c r="S402" t="str">
        <f t="shared" si="44"/>
        <v>slide_sync</v>
      </c>
      <c r="T402" t="str">
        <f>IF(S402&lt;&gt; "", VLOOKUP(S402,Chinese!H:K,4,FALSE), "")</f>
        <v>同步</v>
      </c>
      <c r="U402" t="str">
        <f t="shared" si="45"/>
        <v>確認</v>
      </c>
      <c r="V402" t="str">
        <f>IF(U402&lt;&gt; "", IF(U402&lt;&gt;"",Result!E$1 &amp; S402 &amp; Result!F$1 &amp; Eng!U402 &amp; Result!G$1, ""), "")</f>
        <v xml:space="preserve">    &lt;string name="slide_sync"&gt;確認&lt;/string&gt;</v>
      </c>
    </row>
    <row r="403" spans="1:22">
      <c r="A403" s="1" t="s">
        <v>166</v>
      </c>
      <c r="J403">
        <f t="shared" si="40"/>
        <v>32</v>
      </c>
      <c r="K403">
        <f t="shared" si="41"/>
        <v>39</v>
      </c>
      <c r="L403" t="str">
        <f t="shared" si="35"/>
        <v>Delete</v>
      </c>
      <c r="N403" t="str">
        <f>IF(L403&lt;&gt;"", VLOOKUP(L403,Sam_Eng!F:F,1,FALSE), "")</f>
        <v>Delete</v>
      </c>
      <c r="O403">
        <f>MATCH(N403,Sam_Eng!F:F,0)</f>
        <v>18</v>
      </c>
      <c r="P403" t="str">
        <f>IF(N403&lt;&gt;"", VLOOKUP(O403,Sam_Chi!E:F,2,FALSE), "")</f>
        <v>取消</v>
      </c>
      <c r="Q403">
        <f t="shared" si="42"/>
        <v>17</v>
      </c>
      <c r="R403">
        <f t="shared" si="43"/>
        <v>31</v>
      </c>
      <c r="S403" t="str">
        <f t="shared" si="44"/>
        <v>slide_delete</v>
      </c>
      <c r="T403" t="str">
        <f>IF(S403&lt;&gt; "", VLOOKUP(S403,Chinese!H:K,4,FALSE), "")</f>
        <v>刪除</v>
      </c>
      <c r="U403" t="str">
        <f t="shared" si="45"/>
        <v>取消</v>
      </c>
      <c r="V403" t="str">
        <f>IF(U403&lt;&gt; "", IF(U403&lt;&gt;"",Result!E$1 &amp; S403 &amp; Result!F$1 &amp; Eng!U403 &amp; Result!G$1, ""), "")</f>
        <v xml:space="preserve">    &lt;string name="slide_delete"&gt;取消&lt;/string&gt;</v>
      </c>
    </row>
    <row r="404" spans="1:22">
      <c r="A404" s="1"/>
    </row>
    <row r="405" spans="1:22">
      <c r="A405" s="2"/>
    </row>
    <row r="406" spans="1:22">
      <c r="A406" s="1" t="s">
        <v>167</v>
      </c>
      <c r="J406">
        <f t="shared" si="40"/>
        <v>34</v>
      </c>
      <c r="K406">
        <f t="shared" si="41"/>
        <v>53</v>
      </c>
      <c r="L406" t="str">
        <f t="shared" si="35"/>
        <v>Searching for Lock</v>
      </c>
      <c r="N406" t="str">
        <f>IF(L406&lt;&gt;"", VLOOKUP(L406,Sam_Eng!F:F,1,FALSE), "")</f>
        <v>Searching for Lock</v>
      </c>
      <c r="O406">
        <f>MATCH(N406,Sam_Eng!F:F,0)</f>
        <v>33</v>
      </c>
      <c r="P406" t="str">
        <f>IF(N406&lt;&gt;"", VLOOKUP(O406,Sam_Chi!E:F,2,FALSE), "")</f>
        <v>需要同步</v>
      </c>
      <c r="Q406">
        <f t="shared" si="42"/>
        <v>17</v>
      </c>
      <c r="R406">
        <f t="shared" si="43"/>
        <v>33</v>
      </c>
      <c r="S406" t="str">
        <f t="shared" si="44"/>
        <v>ShowPair_title</v>
      </c>
      <c r="T406" t="str">
        <f>IF(S406&lt;&gt; "", VLOOKUP(S406,Chinese!H:K,4,FALSE), "")</f>
        <v>搜尋中</v>
      </c>
      <c r="U406" t="str">
        <f t="shared" si="45"/>
        <v>需要同步</v>
      </c>
      <c r="V406" t="str">
        <f>IF(U406&lt;&gt; "", IF(U406&lt;&gt;"",Result!E$1 &amp; S406 &amp; Result!F$1 &amp; Eng!U406 &amp; Result!G$1, ""), "")</f>
        <v xml:space="preserve">    &lt;string name="ShowPair_title"&gt;需要同步&lt;/string&gt;</v>
      </c>
    </row>
    <row r="407" spans="1:22">
      <c r="A407" s="1" t="s">
        <v>2933</v>
      </c>
      <c r="J407">
        <f t="shared" si="40"/>
        <v>33</v>
      </c>
      <c r="K407">
        <f t="shared" si="41"/>
        <v>75</v>
      </c>
      <c r="L407" t="str">
        <f t="shared" si="35"/>
        <v>Please make the lock enter the setup mode</v>
      </c>
      <c r="N407" t="str">
        <f>IF(L407&lt;&gt;"", VLOOKUP(L407,Sam_Eng!F:F,1,FALSE), "")</f>
        <v>Please make the lock enter the setup mode</v>
      </c>
      <c r="O407">
        <f>MATCH(N407,Sam_Eng!F:F,0)</f>
        <v>454</v>
      </c>
      <c r="P407" t="str">
        <f>IF(N407&lt;&gt;"", VLOOKUP(O407,Sam_Chi!E:F,2,FALSE), "")</f>
        <v>請稍候...</v>
      </c>
      <c r="Q407">
        <f t="shared" si="42"/>
        <v>17</v>
      </c>
      <c r="R407">
        <f t="shared" si="43"/>
        <v>32</v>
      </c>
      <c r="S407" t="str">
        <f t="shared" si="44"/>
        <v>ShowPair_cont</v>
      </c>
      <c r="T407" t="str">
        <f>IF(S407&lt;&gt; "", VLOOKUP(S407,Chinese!H:K,4,FALSE), "")</f>
        <v>請進入鎖的設定模式, 並將手機移到鎖旁以進行配對.</v>
      </c>
      <c r="U407" t="str">
        <f t="shared" si="45"/>
        <v>請稍候...</v>
      </c>
      <c r="V407" t="str">
        <f>IF(U407&lt;&gt; "", IF(U407&lt;&gt;"",Result!E$1 &amp; S407 &amp; Result!F$1 &amp; Eng!U407 &amp; Result!G$1, ""), "")</f>
        <v xml:space="preserve">    &lt;string name="ShowPair_cont"&gt;請稍候...&lt;/string&gt;</v>
      </c>
    </row>
    <row r="408" spans="1:22">
      <c r="A408" s="1" t="s">
        <v>2934</v>
      </c>
      <c r="J408">
        <f t="shared" si="40"/>
        <v>36</v>
      </c>
      <c r="K408">
        <f t="shared" si="41"/>
        <v>46</v>
      </c>
      <c r="L408" t="str">
        <f t="shared" si="35"/>
        <v>Unlocking</v>
      </c>
      <c r="N408" t="str">
        <f>IF(L408&lt;&gt;"", VLOOKUP(L408,Sam_Eng!F:F,1,FALSE), "")</f>
        <v>Unlocking</v>
      </c>
      <c r="O408">
        <f>MATCH(N408,Sam_Eng!F:F,0)</f>
        <v>71</v>
      </c>
      <c r="P408" t="str">
        <f>IF(N408&lt;&gt;"", VLOOKUP(O408,Sam_Chi!E:F,2,FALSE), "")</f>
        <v>較近</v>
      </c>
      <c r="Q408">
        <f t="shared" si="42"/>
        <v>17</v>
      </c>
      <c r="R408">
        <f t="shared" si="43"/>
        <v>35</v>
      </c>
      <c r="S408" t="str">
        <f t="shared" si="44"/>
        <v>ShowUnlock_title</v>
      </c>
      <c r="T408" t="str">
        <f>IF(S408&lt;&gt; "", VLOOKUP(S408,Chinese!H:K,4,FALSE), "")</f>
        <v>開鎖中......</v>
      </c>
      <c r="U408" t="str">
        <f t="shared" si="45"/>
        <v>較近</v>
      </c>
      <c r="V408" t="str">
        <f>IF(U408&lt;&gt; "", IF(U408&lt;&gt;"",Result!E$1 &amp; S408 &amp; Result!F$1 &amp; Eng!U408 &amp; Result!G$1, ""), "")</f>
        <v xml:space="preserve">    &lt;string name="ShowUnlock_title"&gt;較近&lt;/string&gt;</v>
      </c>
    </row>
    <row r="409" spans="1:22">
      <c r="A409" s="1"/>
    </row>
    <row r="410" spans="1:22">
      <c r="A410" s="1" t="s">
        <v>2935</v>
      </c>
      <c r="J410">
        <f t="shared" si="40"/>
        <v>37</v>
      </c>
      <c r="K410">
        <f t="shared" si="41"/>
        <v>49</v>
      </c>
      <c r="L410" t="str">
        <f t="shared" si="35"/>
        <v>Auto Unlock</v>
      </c>
      <c r="N410" t="str">
        <f>IF(L410&lt;&gt;"", VLOOKUP(L410,Sam_Eng!F:F,1,FALSE), "")</f>
        <v>Auto Unlock</v>
      </c>
      <c r="O410">
        <f>MATCH(N410,Sam_Eng!F:F,0)</f>
        <v>115</v>
      </c>
      <c r="P410" t="str">
        <f>IF(N410&lt;&gt;"", VLOOKUP(O410,Sam_Chi!E:F,2,FALSE), "")</f>
        <v>別再提醒我</v>
      </c>
      <c r="Q410">
        <f t="shared" si="42"/>
        <v>17</v>
      </c>
      <c r="R410">
        <f t="shared" si="43"/>
        <v>36</v>
      </c>
      <c r="S410" t="str">
        <f t="shared" si="44"/>
        <v>AutoUnlock_single</v>
      </c>
      <c r="T410" t="str">
        <f>IF(S410&lt;&gt; "", VLOOKUP(S410,Chinese!H:K,4,FALSE), "")</f>
        <v>自動開門</v>
      </c>
      <c r="U410" t="str">
        <f t="shared" si="45"/>
        <v>別再提醒我</v>
      </c>
      <c r="V410" t="str">
        <f>IF(U410&lt;&gt; "", IF(U410&lt;&gt;"",Result!E$1 &amp; S410 &amp; Result!F$1 &amp; Eng!U410 &amp; Result!G$1, ""), "")</f>
        <v xml:space="preserve">    &lt;string name="AutoUnlock_single"&gt;別再提醒我&lt;/string&gt;</v>
      </c>
    </row>
    <row r="411" spans="1:22">
      <c r="A411" s="2"/>
    </row>
    <row r="412" spans="1:22">
      <c r="A412" s="1" t="s">
        <v>168</v>
      </c>
      <c r="J412">
        <f t="shared" si="40"/>
        <v>32</v>
      </c>
      <c r="K412">
        <f t="shared" si="41"/>
        <v>37</v>
      </c>
      <c r="L412" t="str">
        <f t="shared" si="35"/>
        <v>Card</v>
      </c>
      <c r="N412" t="str">
        <f>IF(L412&lt;&gt;"", VLOOKUP(L412,Sam_Eng!F:F,1,FALSE), "")</f>
        <v>Card</v>
      </c>
      <c r="O412">
        <f>MATCH(N412,Sam_Eng!F:F,0)</f>
        <v>44</v>
      </c>
      <c r="P412" t="str">
        <f>IF(N412&lt;&gt;"", VLOOKUP(O412,Sam_Chi!E:F,2,FALSE), "")</f>
        <v>編輯名稱</v>
      </c>
      <c r="Q412">
        <f t="shared" si="42"/>
        <v>17</v>
      </c>
      <c r="R412">
        <f t="shared" si="43"/>
        <v>31</v>
      </c>
      <c r="S412" t="str">
        <f t="shared" si="44"/>
        <v>IPA_Card_Fob</v>
      </c>
      <c r="T412" t="str">
        <f>IF(S412&lt;&gt; "", VLOOKUP(S412,Chinese!H:K,4,FALSE), "")</f>
        <v>卡片</v>
      </c>
      <c r="U412" t="str">
        <f t="shared" si="45"/>
        <v>編輯名稱</v>
      </c>
      <c r="V412" t="str">
        <f>IF(U412&lt;&gt; "", IF(U412&lt;&gt;"",Result!E$1 &amp; S412 &amp; Result!F$1 &amp; Eng!U412 &amp; Result!G$1, ""), "")</f>
        <v xml:space="preserve">    &lt;string name="IPA_Card_Fob"&gt;編輯名稱&lt;/string&gt;</v>
      </c>
    </row>
    <row r="413" spans="1:22">
      <c r="A413" s="1" t="s">
        <v>169</v>
      </c>
      <c r="J413">
        <f t="shared" si="40"/>
        <v>31</v>
      </c>
      <c r="K413">
        <f t="shared" si="41"/>
        <v>42</v>
      </c>
      <c r="L413" t="str">
        <f t="shared" si="35"/>
        <v>Setup Lock</v>
      </c>
      <c r="N413" t="str">
        <f>IF(L413&lt;&gt;"", VLOOKUP(L413,Sam_Eng!F:F,1,FALSE), "")</f>
        <v>Setup Lock</v>
      </c>
      <c r="O413">
        <f>MATCH(N413,Sam_Eng!F:F,0)</f>
        <v>113</v>
      </c>
      <c r="P413" t="str">
        <f>IF(N413&lt;&gt;"", VLOOKUP(O413,Sam_Chi!E:F,2,FALSE), "")</f>
        <v>帳號已失效</v>
      </c>
      <c r="Q413">
        <f t="shared" si="42"/>
        <v>17</v>
      </c>
      <c r="R413">
        <f t="shared" si="43"/>
        <v>30</v>
      </c>
      <c r="S413" t="str">
        <f t="shared" si="44"/>
        <v>IPA_SetLock</v>
      </c>
      <c r="T413" t="str">
        <f>IF(S413&lt;&gt; "", VLOOKUP(S413,Chinese!H:K,4,FALSE), "")</f>
        <v>設置鎖具</v>
      </c>
      <c r="U413" t="str">
        <f t="shared" si="45"/>
        <v>帳號已失效</v>
      </c>
      <c r="V413" t="str">
        <f>IF(U413&lt;&gt; "", IF(U413&lt;&gt;"",Result!E$1 &amp; S413 &amp; Result!F$1 &amp; Eng!U413 &amp; Result!G$1, ""), "")</f>
        <v xml:space="preserve">    &lt;string name="IPA_SetLock"&gt;帳號已失效&lt;/string&gt;</v>
      </c>
    </row>
    <row r="414" spans="1:22">
      <c r="A414" s="1" t="s">
        <v>2936</v>
      </c>
      <c r="J414">
        <f t="shared" si="40"/>
        <v>32</v>
      </c>
      <c r="K414">
        <f t="shared" si="41"/>
        <v>52</v>
      </c>
      <c r="L414" t="str">
        <f t="shared" ref="L414:L479" si="46">IF(A414&lt;&gt;"", MID(A414,J414+1, K414-J414 - 1), "")</f>
        <v>Sync client\'s info</v>
      </c>
      <c r="O414" t="e">
        <f>MATCH(N414,Sam_Eng!F:F,0)</f>
        <v>#N/A</v>
      </c>
      <c r="P414" t="str">
        <f>IF(N414&lt;&gt;"", VLOOKUP(O414,Sam_Chi!E:F,2,FALSE), "")</f>
        <v/>
      </c>
      <c r="Q414">
        <f t="shared" si="42"/>
        <v>17</v>
      </c>
      <c r="R414">
        <f t="shared" si="43"/>
        <v>31</v>
      </c>
      <c r="S414" t="str">
        <f t="shared" si="44"/>
        <v>IPA_SyncLock</v>
      </c>
      <c r="T414" t="str">
        <f>IF(S414&lt;&gt; "", VLOOKUP(S414,Chinese!H:K,4,FALSE), "")</f>
        <v>取得使用者資料</v>
      </c>
      <c r="U414" t="str">
        <f t="shared" si="45"/>
        <v>取得使用者資料</v>
      </c>
      <c r="V414" t="str">
        <f>IF(U414&lt;&gt; "", IF(U414&lt;&gt;"",Result!E$1 &amp; S414 &amp; Result!F$1 &amp; Eng!U414 &amp; Result!G$1, ""), "")</f>
        <v xml:space="preserve">    &lt;string name="IPA_SyncLock"&gt;取得使用者資料&lt;/string&gt;</v>
      </c>
    </row>
    <row r="415" spans="1:22">
      <c r="A415" s="1" t="s">
        <v>170</v>
      </c>
      <c r="J415">
        <f t="shared" si="40"/>
        <v>34</v>
      </c>
      <c r="K415">
        <f t="shared" si="41"/>
        <v>45</v>
      </c>
      <c r="L415" t="str">
        <f t="shared" si="46"/>
        <v>Setup lock</v>
      </c>
      <c r="N415" t="str">
        <f>IF(L415&lt;&gt;"", VLOOKUP(L415,Sam_Eng!F:F,1,FALSE), "")</f>
        <v>Setup Lock</v>
      </c>
      <c r="O415">
        <f>MATCH(N415,Sam_Eng!F:F,0)</f>
        <v>113</v>
      </c>
      <c r="P415" t="str">
        <f>IF(N415&lt;&gt;"", VLOOKUP(O415,Sam_Chi!E:F,2,FALSE), "")</f>
        <v>帳號已失效</v>
      </c>
      <c r="Q415">
        <f t="shared" si="42"/>
        <v>17</v>
      </c>
      <c r="R415">
        <f t="shared" si="43"/>
        <v>33</v>
      </c>
      <c r="S415" t="str">
        <f t="shared" si="44"/>
        <v>IPA_SearchLock</v>
      </c>
      <c r="T415" t="str">
        <f>IF(S415&lt;&gt; "", VLOOKUP(S415,Chinese!H:K,4,FALSE), "")</f>
        <v>正在設置鎖具以加入使用者</v>
      </c>
      <c r="U415" t="str">
        <f t="shared" si="45"/>
        <v>帳號已失效</v>
      </c>
      <c r="V415" t="str">
        <f>IF(U415&lt;&gt; "", IF(U415&lt;&gt;"",Result!E$1 &amp; S415 &amp; Result!F$1 &amp; Eng!U415 &amp; Result!G$1, ""), "")</f>
        <v xml:space="preserve">    &lt;string name="IPA_SearchLock"&gt;帳號已失效&lt;/string&gt;</v>
      </c>
    </row>
    <row r="416" spans="1:22">
      <c r="A416" s="1" t="s">
        <v>171</v>
      </c>
      <c r="J416">
        <f t="shared" si="40"/>
        <v>37</v>
      </c>
      <c r="K416">
        <f t="shared" si="41"/>
        <v>53</v>
      </c>
      <c r="L416" t="str">
        <f t="shared" si="46"/>
        <v>Add Card Client</v>
      </c>
      <c r="N416" t="str">
        <f>IF(L416&lt;&gt;"", VLOOKUP(L416,Sam_Eng!F:F,1,FALSE), "")</f>
        <v>Add Card Client</v>
      </c>
      <c r="O416">
        <f>MATCH(N416,Sam_Eng!F:F,0)</f>
        <v>111</v>
      </c>
      <c r="P416" t="str">
        <f>IF(N416&lt;&gt;"", VLOOKUP(O416,Sam_Chi!E:F,2,FALSE), "")</f>
        <v>自動開門</v>
      </c>
      <c r="Q416">
        <f t="shared" si="42"/>
        <v>17</v>
      </c>
      <c r="R416">
        <f t="shared" si="43"/>
        <v>36</v>
      </c>
      <c r="S416" t="str">
        <f t="shared" si="44"/>
        <v>IPA_AddCard_title</v>
      </c>
      <c r="T416" t="str">
        <f>IF(S416&lt;&gt; "", VLOOKUP(S416,Chinese!H:K,4,FALSE), "")</f>
        <v>加入卡使用者</v>
      </c>
      <c r="U416" t="str">
        <f t="shared" si="45"/>
        <v>自動開門</v>
      </c>
      <c r="V416" t="str">
        <f>IF(U416&lt;&gt; "", IF(U416&lt;&gt;"",Result!E$1 &amp; S416 &amp; Result!F$1 &amp; Eng!U416 &amp; Result!G$1, ""), "")</f>
        <v xml:space="preserve">    &lt;string name="IPA_AddCard_title"&gt;自動開門&lt;/string&gt;</v>
      </c>
    </row>
    <row r="417" spans="1:22">
      <c r="A417" s="1" t="s">
        <v>2937</v>
      </c>
      <c r="J417">
        <f t="shared" si="40"/>
        <v>37</v>
      </c>
      <c r="K417">
        <f t="shared" si="41"/>
        <v>72</v>
      </c>
      <c r="L417" t="str">
        <f t="shared" si="46"/>
        <v>Use client\'s card to tap the lock</v>
      </c>
      <c r="O417" t="e">
        <f>MATCH(N417,Sam_Eng!F:F,0)</f>
        <v>#N/A</v>
      </c>
      <c r="P417" t="str">
        <f>IF(N417&lt;&gt;"", VLOOKUP(O417,Sam_Chi!E:F,2,FALSE), "")</f>
        <v/>
      </c>
      <c r="Q417">
        <f t="shared" si="42"/>
        <v>17</v>
      </c>
      <c r="R417">
        <f t="shared" si="43"/>
        <v>36</v>
      </c>
      <c r="S417" t="str">
        <f t="shared" si="44"/>
        <v>IPA_AddCard_cont1</v>
      </c>
      <c r="T417" t="str">
        <f>IF(S417&lt;&gt; "", VLOOKUP(S417,Chinese!H:K,4,FALSE), "")</f>
        <v>Use client\'s card to tap the lock</v>
      </c>
      <c r="U417" t="str">
        <f t="shared" si="45"/>
        <v>Use client\'s card to tap the lock</v>
      </c>
      <c r="V417" t="str">
        <f>IF(U417&lt;&gt; "", IF(U417&lt;&gt;"",Result!E$1 &amp; S417 &amp; Result!F$1 &amp; Eng!U417 &amp; Result!G$1, ""), "")</f>
        <v xml:space="preserve">    &lt;string name="IPA_AddCard_cont1"&gt;Use client\'s card to tap the lock&lt;/string&gt;</v>
      </c>
    </row>
    <row r="418" spans="1:22">
      <c r="A418" s="2"/>
    </row>
    <row r="419" spans="1:22">
      <c r="A419" s="1" t="s">
        <v>2957</v>
      </c>
      <c r="J419">
        <f t="shared" si="40"/>
        <v>40</v>
      </c>
      <c r="K419">
        <f t="shared" si="41"/>
        <v>58</v>
      </c>
      <c r="L419" t="str">
        <f t="shared" si="46"/>
        <v>Incomplete Fields</v>
      </c>
      <c r="N419" t="str">
        <f>IF(L419&lt;&gt;"", VLOOKUP(L419,Sam_Eng!F:F,1,FALSE), "")</f>
        <v>Incomplete Fields</v>
      </c>
      <c r="O419">
        <f>MATCH(N419,Sam_Eng!F:F,0)</f>
        <v>30</v>
      </c>
      <c r="P419" t="str">
        <f>IF(N419&lt;&gt;"", VLOOKUP(O419,Sam_Chi!E:F,2,FALSE), "")</f>
        <v>新增使用者</v>
      </c>
      <c r="Q419">
        <f t="shared" si="42"/>
        <v>17</v>
      </c>
      <c r="R419">
        <f t="shared" si="43"/>
        <v>39</v>
      </c>
      <c r="S419" t="str">
        <f t="shared" si="44"/>
        <v>Msg_FieldWrong_title</v>
      </c>
      <c r="T419" t="str">
        <f>IF(S419&lt;&gt; "", VLOOKUP(S419,Chinese!H:K,4,FALSE), "")</f>
        <v>欄位空白</v>
      </c>
      <c r="U419" t="str">
        <f t="shared" si="45"/>
        <v>新增使用者</v>
      </c>
      <c r="V419" t="str">
        <f>IF(U419&lt;&gt; "", IF(U419&lt;&gt;"",Result!E$1 &amp; S419 &amp; Result!F$1 &amp; Eng!U419 &amp; Result!G$1, ""), "")</f>
        <v xml:space="preserve">    &lt;string name="Msg_FieldWrong_title"&gt;新增使用者&lt;/string&gt;</v>
      </c>
    </row>
    <row r="420" spans="1:22">
      <c r="A420" s="1" t="s">
        <v>173</v>
      </c>
      <c r="J420">
        <f t="shared" si="40"/>
        <v>39</v>
      </c>
      <c r="K420">
        <f t="shared" si="41"/>
        <v>69</v>
      </c>
      <c r="L420" t="str">
        <f t="shared" si="46"/>
        <v>Please enter an email address</v>
      </c>
      <c r="N420" t="str">
        <f>IF(L420&lt;&gt;"", VLOOKUP(L420,Sam_Eng!F:F,1,FALSE), "")</f>
        <v>Please enter an email address</v>
      </c>
      <c r="O420">
        <f>MATCH(N420,Sam_Eng!F:F,0)</f>
        <v>468</v>
      </c>
      <c r="P420" t="str">
        <f>IF(N420&lt;&gt;"", VLOOKUP(O420,Sam_Chi!E:F,2,FALSE), "")</f>
        <v>訊息太長，請輸入短一點的訊息</v>
      </c>
      <c r="Q420">
        <f t="shared" si="42"/>
        <v>17</v>
      </c>
      <c r="R420">
        <f t="shared" si="43"/>
        <v>38</v>
      </c>
      <c r="S420" t="str">
        <f t="shared" si="44"/>
        <v>Msg_FieldWrong_cont</v>
      </c>
      <c r="T420" t="str">
        <f>IF(S420&lt;&gt; "", VLOOKUP(S420,Chinese!H:K,4,FALSE), "")</f>
        <v>請輸入一個電子信箱</v>
      </c>
      <c r="U420" t="str">
        <f t="shared" si="45"/>
        <v>訊息太長，請輸入短一點的訊息</v>
      </c>
      <c r="V420" t="str">
        <f>IF(U420&lt;&gt; "", IF(U420&lt;&gt;"",Result!E$1 &amp; S420 &amp; Result!F$1 &amp; Eng!U420 &amp; Result!G$1, ""), "")</f>
        <v xml:space="preserve">    &lt;string name="Msg_FieldWrong_cont"&gt;訊息太長，請輸入短一點的訊息&lt;/string&gt;</v>
      </c>
    </row>
    <row r="421" spans="1:22">
      <c r="A421" s="1" t="s">
        <v>174</v>
      </c>
      <c r="J421">
        <f t="shared" si="40"/>
        <v>43</v>
      </c>
      <c r="K421">
        <f t="shared" si="41"/>
        <v>76</v>
      </c>
      <c r="L421" t="str">
        <f t="shared" si="46"/>
        <v>Please enter the DIN of the lock</v>
      </c>
      <c r="N421" t="str">
        <f>IF(L421&lt;&gt;"", VLOOKUP(L421,Sam_Eng!F:F,1,FALSE), "")</f>
        <v>Please enter the DIN of the lock</v>
      </c>
      <c r="O421">
        <f>MATCH(N421,Sam_Eng!F:F,0)</f>
        <v>464</v>
      </c>
      <c r="P421" t="str">
        <f>IF(N421&lt;&gt;"", VLOOKUP(O421,Sam_Chi!E:F,2,FALSE), "")</f>
        <v>請輸入電子信箱</v>
      </c>
      <c r="Q421">
        <f t="shared" si="42"/>
        <v>17</v>
      </c>
      <c r="R421">
        <f t="shared" si="43"/>
        <v>42</v>
      </c>
      <c r="S421" t="str">
        <f t="shared" si="44"/>
        <v>Msg_FieldWrong_DIN_cont</v>
      </c>
      <c r="T421" t="str">
        <f>IF(S421&lt;&gt; "", VLOOKUP(S421,Chinese!H:K,4,FALSE), "")</f>
        <v>請輸入 DIN 值</v>
      </c>
      <c r="U421" t="str">
        <f t="shared" si="45"/>
        <v>請輸入電子信箱</v>
      </c>
      <c r="V421" t="str">
        <f>IF(U421&lt;&gt; "", IF(U421&lt;&gt;"",Result!E$1 &amp; S421 &amp; Result!F$1 &amp; Eng!U421 &amp; Result!G$1, ""), "")</f>
        <v xml:space="preserve">    &lt;string name="Msg_FieldWrong_DIN_cont"&gt;請輸入電子信箱&lt;/string&gt;</v>
      </c>
    </row>
    <row r="422" spans="1:22">
      <c r="A422" s="1" t="s">
        <v>2958</v>
      </c>
      <c r="J422">
        <f t="shared" si="40"/>
        <v>44</v>
      </c>
      <c r="K422">
        <f t="shared" si="41"/>
        <v>59</v>
      </c>
      <c r="L422" t="str">
        <f t="shared" si="46"/>
        <v>Invalid Length</v>
      </c>
      <c r="N422" t="str">
        <f>IF(L422&lt;&gt;"", VLOOKUP(L422,Sam_Eng!F:F,1,FALSE), "")</f>
        <v>Invalid Length</v>
      </c>
      <c r="O422">
        <f>MATCH(N422,Sam_Eng!F:F,0)</f>
        <v>126</v>
      </c>
      <c r="P422" t="str">
        <f>IF(N422&lt;&gt;"", VLOOKUP(O422,Sam_Chi!E:F,2,FALSE), "")</f>
        <v>結束</v>
      </c>
      <c r="Q422">
        <f t="shared" si="42"/>
        <v>17</v>
      </c>
      <c r="R422">
        <f t="shared" si="43"/>
        <v>43</v>
      </c>
      <c r="S422" t="str">
        <f t="shared" si="44"/>
        <v>Msg_PasswordLength_title</v>
      </c>
      <c r="T422" t="e">
        <f>IF(S422&lt;&gt; "", VLOOKUP(S422,Chinese!H:K,4,FALSE), "")</f>
        <v>#N/A</v>
      </c>
      <c r="U422" t="str">
        <f t="shared" si="45"/>
        <v>結束</v>
      </c>
      <c r="V422" t="str">
        <f>IF(U422&lt;&gt; "", IF(U422&lt;&gt;"",Result!E$1 &amp; S422 &amp; Result!F$1 &amp; Eng!U422 &amp; Result!G$1, ""), "")</f>
        <v xml:space="preserve">    &lt;string name="Msg_PasswordLength_title"&gt;結束&lt;/string&gt;</v>
      </c>
    </row>
    <row r="423" spans="1:22">
      <c r="A423" s="1" t="s">
        <v>2962</v>
      </c>
      <c r="O423" t="e">
        <f>MATCH(N423,Sam_Eng!F:F,0)</f>
        <v>#N/A</v>
      </c>
      <c r="P423" t="str">
        <f>IF(N423&lt;&gt;"", VLOOKUP(O423,Sam_Chi!E:F,2,FALSE), "")</f>
        <v/>
      </c>
      <c r="Q423">
        <f t="shared" si="42"/>
        <v>17</v>
      </c>
      <c r="R423">
        <f t="shared" si="43"/>
        <v>42</v>
      </c>
      <c r="S423" t="str">
        <f t="shared" si="44"/>
        <v>Msg_PasswordLength_cont</v>
      </c>
      <c r="T423" t="e">
        <f>IF(S423&lt;&gt; "", VLOOKUP(S423,Chinese!H:K,4,FALSE), "")</f>
        <v>#N/A</v>
      </c>
      <c r="U423" t="e">
        <f t="shared" si="45"/>
        <v>#N/A</v>
      </c>
      <c r="V423" t="e">
        <f>IF(U423&lt;&gt; "", IF(U423&lt;&gt;"",Result!E$1 &amp; S423 &amp; Result!F$1 &amp; Eng!U423 &amp; Result!G$1, ""), "")</f>
        <v>#N/A</v>
      </c>
    </row>
    <row r="424" spans="1:22">
      <c r="A424" s="1" t="s">
        <v>175</v>
      </c>
      <c r="O424" t="e">
        <f>MATCH(N424,Sam_Eng!F:F,0)</f>
        <v>#N/A</v>
      </c>
      <c r="P424" t="str">
        <f>IF(N424&lt;&gt;"", VLOOKUP(O424,Sam_Chi!E:F,2,FALSE), "")</f>
        <v/>
      </c>
      <c r="Q424">
        <f t="shared" si="42"/>
        <v>17</v>
      </c>
      <c r="R424">
        <f t="shared" si="43"/>
        <v>33</v>
      </c>
      <c r="S424" t="str">
        <f t="shared" si="44"/>
        <v>SyncWifi_title</v>
      </c>
      <c r="T424" t="str">
        <f>IF(S424&lt;&gt; "", VLOOKUP(S424,Chinese!H:K,4,FALSE), "")</f>
        <v>網路參數同步</v>
      </c>
      <c r="U424" t="str">
        <f t="shared" si="45"/>
        <v>網路參數同步</v>
      </c>
      <c r="V424" t="str">
        <f>IF(U424&lt;&gt; "", IF(U424&lt;&gt;"",Result!E$1 &amp; S424 &amp; Result!F$1 &amp; Eng!U424 &amp; Result!G$1, ""), "")</f>
        <v xml:space="preserve">    &lt;string name="SyncWifi_title"&gt;網路參數同步&lt;/string&gt;</v>
      </c>
    </row>
    <row r="425" spans="1:22">
      <c r="A425" s="1" t="s">
        <v>2948</v>
      </c>
      <c r="J425">
        <f t="shared" si="40"/>
        <v>47</v>
      </c>
      <c r="K425">
        <f t="shared" si="41"/>
        <v>75</v>
      </c>
      <c r="L425" t="str">
        <f t="shared" si="46"/>
        <v>Empty field is not allowed.</v>
      </c>
      <c r="N425" t="e">
        <f>IF(L425&lt;&gt;"", VLOOKUP(L425,Sam_Eng!F:F,1,FALSE), "")</f>
        <v>#N/A</v>
      </c>
      <c r="O425" t="e">
        <f>MATCH(N425,Sam_Eng!F:F,0)</f>
        <v>#N/A</v>
      </c>
      <c r="P425" t="e">
        <f>IF(N425&lt;&gt;"", VLOOKUP(O425,Sam_Chi!E:F,2,FALSE), "")</f>
        <v>#N/A</v>
      </c>
      <c r="Q425">
        <f t="shared" si="42"/>
        <v>17</v>
      </c>
      <c r="R425">
        <f t="shared" si="43"/>
        <v>46</v>
      </c>
      <c r="S425" t="str">
        <f t="shared" si="44"/>
        <v>Msg_FieldWrong_General_cont</v>
      </c>
      <c r="T425" t="str">
        <f>IF(S425&lt;&gt; "", VLOOKUP(S425,Chinese!H:K,4,FALSE), "")</f>
        <v>欄位不可空白, 請輸入適當的欄位資料</v>
      </c>
      <c r="U425" t="e">
        <f t="shared" si="45"/>
        <v>#N/A</v>
      </c>
      <c r="V425" t="e">
        <f>IF(U425&lt;&gt; "", IF(U425&lt;&gt;"",Result!E$1 &amp; S425 &amp; Result!F$1 &amp; Eng!U425 &amp; Result!G$1, ""), "")</f>
        <v>#N/A</v>
      </c>
    </row>
    <row r="426" spans="1:22">
      <c r="A426" s="1"/>
      <c r="O426" t="e">
        <f>MATCH(N426,Sam_Eng!F:F,0)</f>
        <v>#N/A</v>
      </c>
      <c r="P426" t="str">
        <f>IF(N426&lt;&gt;"", VLOOKUP(O426,Sam_Chi!E:F,2,FALSE), "")</f>
        <v/>
      </c>
      <c r="Q426" t="e">
        <f t="shared" si="42"/>
        <v>#VALUE!</v>
      </c>
      <c r="R426" t="e">
        <f t="shared" si="43"/>
        <v>#VALUE!</v>
      </c>
      <c r="S426" t="str">
        <f t="shared" si="44"/>
        <v/>
      </c>
      <c r="T426" t="str">
        <f>IF(S426&lt;&gt; "", VLOOKUP(S426,Chinese!H:K,4,FALSE), "")</f>
        <v/>
      </c>
      <c r="U426" t="str">
        <f t="shared" si="45"/>
        <v/>
      </c>
      <c r="V426" t="str">
        <f>IF(U426&lt;&gt; "", IF(U426&lt;&gt;"",Result!E$1 &amp; S426 &amp; Result!F$1 &amp; Eng!U426 &amp; Result!G$1, ""), "")</f>
        <v/>
      </c>
    </row>
    <row r="427" spans="1:22">
      <c r="A427" s="1" t="s">
        <v>2964</v>
      </c>
      <c r="J427">
        <f t="shared" si="40"/>
        <v>33</v>
      </c>
      <c r="K427">
        <f t="shared" si="41"/>
        <v>73</v>
      </c>
      <c r="L427" t="str">
        <f t="shared" si="46"/>
        <v>Sync Wi-Fi parameters...\n Progress: 0%</v>
      </c>
      <c r="O427" t="e">
        <f>MATCH(N427,Sam_Eng!F:F,0)</f>
        <v>#N/A</v>
      </c>
      <c r="P427" t="str">
        <f>IF(N427&lt;&gt;"", VLOOKUP(O427,Sam_Chi!E:F,2,FALSE), "")</f>
        <v/>
      </c>
      <c r="Q427">
        <f t="shared" si="42"/>
        <v>17</v>
      </c>
      <c r="R427">
        <f t="shared" si="43"/>
        <v>32</v>
      </c>
      <c r="S427" t="str">
        <f t="shared" si="44"/>
        <v>SyncWifi_cont</v>
      </c>
      <c r="T427" t="str">
        <f>IF(S427&lt;&gt; "", VLOOKUP(S427,Chinese!H:K,4,FALSE), "")</f>
        <v>網路參數同步中\n 進度: 0%</v>
      </c>
      <c r="U427" t="str">
        <f t="shared" si="45"/>
        <v>網路參數同步中\n 進度: 0%</v>
      </c>
      <c r="V427" t="str">
        <f>IF(U427&lt;&gt; "", IF(U427&lt;&gt;"",Result!E$1 &amp; S427 &amp; Result!F$1 &amp; Eng!U427 &amp; Result!G$1, ""), "")</f>
        <v xml:space="preserve">    &lt;string name="SyncWifi_cont"&gt;網路參數同步中\n 進度: 0%&lt;/string&gt;</v>
      </c>
    </row>
    <row r="428" spans="1:22">
      <c r="A428" s="1" t="s">
        <v>176</v>
      </c>
      <c r="J428">
        <f t="shared" si="40"/>
        <v>34</v>
      </c>
      <c r="K428">
        <f t="shared" si="41"/>
        <v>48</v>
      </c>
      <c r="L428" t="str">
        <f t="shared" si="46"/>
        <v>Synchronizing</v>
      </c>
      <c r="N428" t="str">
        <f>IF(L428&lt;&gt;"", VLOOKUP(L428,Sam_Eng!F:F,1,FALSE), "")</f>
        <v>Synchronizing</v>
      </c>
      <c r="O428">
        <f>MATCH(N428,Sam_Eng!F:F,0)</f>
        <v>114</v>
      </c>
      <c r="P428" t="str">
        <f>IF(N428&lt;&gt;"", VLOOKUP(O428,Sam_Chi!E:F,2,FALSE), "")</f>
        <v>處理中</v>
      </c>
      <c r="Q428">
        <f t="shared" si="42"/>
        <v>17</v>
      </c>
      <c r="R428">
        <f t="shared" si="43"/>
        <v>33</v>
      </c>
      <c r="S428" t="str">
        <f t="shared" si="44"/>
        <v>SyncOnly_title</v>
      </c>
      <c r="T428" t="str">
        <f>IF(S428&lt;&gt; "", VLOOKUP(S428,Chinese!H:K,4,FALSE), "")</f>
        <v>資料同步中</v>
      </c>
      <c r="U428" t="str">
        <f t="shared" si="45"/>
        <v>處理中</v>
      </c>
      <c r="V428" t="str">
        <f>IF(U428&lt;&gt; "", IF(U428&lt;&gt;"",Result!E$1 &amp; S428 &amp; Result!F$1 &amp; Eng!U428 &amp; Result!G$1, ""), "")</f>
        <v xml:space="preserve">    &lt;string name="SyncOnly_title"&gt;處理中&lt;/string&gt;</v>
      </c>
    </row>
    <row r="429" spans="1:22">
      <c r="A429" s="1" t="s">
        <v>1836</v>
      </c>
      <c r="J429">
        <f t="shared" si="40"/>
        <v>33</v>
      </c>
      <c r="K429">
        <f t="shared" si="41"/>
        <v>48</v>
      </c>
      <c r="L429" t="str">
        <f t="shared" si="46"/>
        <v>Please wait...</v>
      </c>
      <c r="N429" t="str">
        <f>IF(L429&lt;&gt;"", VLOOKUP(L429,Sam_Eng!F:F,1,FALSE), "")</f>
        <v>Please wait...</v>
      </c>
      <c r="O429">
        <f>MATCH(N429,Sam_Eng!F:F,0)</f>
        <v>458</v>
      </c>
      <c r="P429" t="str">
        <f>IF(N429&lt;&gt;"", VLOOKUP(O429,Sam_Chi!E:F,2,FALSE), "")</f>
        <v>輸入這個鎖的DIN:</v>
      </c>
      <c r="Q429">
        <f t="shared" si="42"/>
        <v>17</v>
      </c>
      <c r="R429">
        <f t="shared" si="43"/>
        <v>32</v>
      </c>
      <c r="S429" t="str">
        <f t="shared" si="44"/>
        <v>SyncOnly_cont</v>
      </c>
      <c r="T429" t="str">
        <f>IF(S429&lt;&gt; "", VLOOKUP(S429,Chinese!H:K,4,FALSE), "")</f>
        <v>請稍後.....</v>
      </c>
      <c r="U429" t="str">
        <f t="shared" si="45"/>
        <v>輸入這個鎖的DIN:</v>
      </c>
      <c r="V429" t="str">
        <f>IF(U429&lt;&gt; "", IF(U429&lt;&gt;"",Result!E$1 &amp; S429 &amp; Result!F$1 &amp; Eng!U429 &amp; Result!G$1, ""), "")</f>
        <v xml:space="preserve">    &lt;string name="SyncOnly_cont"&gt;輸入這個鎖的DIN:&lt;/string&gt;</v>
      </c>
    </row>
    <row r="430" spans="1:22">
      <c r="A430" s="1" t="s">
        <v>177</v>
      </c>
      <c r="J430">
        <f t="shared" si="40"/>
        <v>28</v>
      </c>
      <c r="K430">
        <f t="shared" si="41"/>
        <v>54</v>
      </c>
      <c r="L430" t="str">
        <f t="shared" si="46"/>
        <v>All data are synchronized</v>
      </c>
      <c r="N430" t="str">
        <f>IF(L430&lt;&gt;"", VLOOKUP(L430,Sam_Eng!F:F,1,FALSE), "")</f>
        <v>All data are synchronized</v>
      </c>
      <c r="O430">
        <f>MATCH(N430,Sam_Eng!F:F,0)</f>
        <v>485</v>
      </c>
      <c r="P430" t="str">
        <f>IF(N430&lt;&gt;"", VLOOKUP(O430,Sam_Chi!E:F,2,FALSE), "")</f>
        <v>該使用者尚未註冊</v>
      </c>
      <c r="Q430">
        <f t="shared" si="42"/>
        <v>17</v>
      </c>
      <c r="R430">
        <f t="shared" si="43"/>
        <v>27</v>
      </c>
      <c r="S430" t="str">
        <f t="shared" si="44"/>
        <v>SyncDone</v>
      </c>
      <c r="T430" t="str">
        <f>IF(S430&lt;&gt; "", VLOOKUP(S430,Chinese!H:K,4,FALSE), "")</f>
        <v>手機資料已與鎖同步</v>
      </c>
      <c r="U430" t="str">
        <f t="shared" si="45"/>
        <v>該使用者尚未註冊</v>
      </c>
      <c r="V430" t="str">
        <f>IF(U430&lt;&gt; "", IF(U430&lt;&gt;"",Result!E$1 &amp; S430 &amp; Result!F$1 &amp; Eng!U430 &amp; Result!G$1, ""), "")</f>
        <v xml:space="preserve">    &lt;string name="SyncDone"&gt;該使用者尚未註冊&lt;/string&gt;</v>
      </c>
    </row>
    <row r="431" spans="1:22">
      <c r="A431" s="1"/>
    </row>
    <row r="432" spans="1:22">
      <c r="A432" s="2"/>
    </row>
    <row r="433" spans="1:22">
      <c r="A433" s="1" t="s">
        <v>178</v>
      </c>
      <c r="J433">
        <f t="shared" ref="J433:J494" si="47">FIND("&gt;",A433)</f>
        <v>37</v>
      </c>
      <c r="K433">
        <f t="shared" ref="K433:K494" si="48">FIND("&lt;/", A433)</f>
        <v>45</v>
      </c>
      <c r="L433" t="str">
        <f t="shared" si="46"/>
        <v>Success</v>
      </c>
      <c r="N433" t="str">
        <f>IF(L433&lt;&gt;"", VLOOKUP(L433,Sam_Eng!F:F,1,FALSE), "")</f>
        <v>Success</v>
      </c>
      <c r="O433">
        <f>MATCH(N433,Sam_Eng!F:F,0)</f>
        <v>23</v>
      </c>
      <c r="P433" t="str">
        <f>IF(N433&lt;&gt;"", VLOOKUP(O433,Sam_Chi!E:F,2,FALSE), "")</f>
        <v>DIN</v>
      </c>
      <c r="Q433">
        <f t="shared" si="42"/>
        <v>17</v>
      </c>
      <c r="R433">
        <f t="shared" si="43"/>
        <v>36</v>
      </c>
      <c r="S433" t="str">
        <f t="shared" si="44"/>
        <v>CodeSuccess_title</v>
      </c>
      <c r="T433" t="str">
        <f>IF(S433&lt;&gt; "", VLOOKUP(S433,Chinese!H:K,4,FALSE), "")</f>
        <v>成功</v>
      </c>
      <c r="U433" t="str">
        <f t="shared" si="45"/>
        <v>DIN</v>
      </c>
      <c r="V433" t="str">
        <f>IF(U433&lt;&gt; "", IF(U433&lt;&gt;"",Result!E$1 &amp; S433 &amp; Result!F$1 &amp; Eng!U433 &amp; Result!G$1, ""), "")</f>
        <v xml:space="preserve">    &lt;string name="CodeSuccess_title"&gt;DIN&lt;/string&gt;</v>
      </c>
    </row>
    <row r="434" spans="1:22">
      <c r="A434" s="1" t="s">
        <v>179</v>
      </c>
      <c r="J434">
        <f t="shared" si="47"/>
        <v>36</v>
      </c>
      <c r="K434">
        <f t="shared" si="48"/>
        <v>63</v>
      </c>
      <c r="L434" t="str">
        <f t="shared" si="46"/>
        <v>Your request has been sent</v>
      </c>
      <c r="N434" t="str">
        <f>IF(L434&lt;&gt;"", VLOOKUP(L434,Sam_Eng!F:F,1,FALSE), "")</f>
        <v>Your request has been sent</v>
      </c>
      <c r="O434">
        <f>MATCH(N434,Sam_Eng!F:F,0)</f>
        <v>460</v>
      </c>
      <c r="P434" t="str">
        <f>IF(N434&lt;&gt;"", VLOOKUP(O434,Sam_Chi!E:F,2,FALSE), "")</f>
        <v>請輸入這個鎖的DIN</v>
      </c>
      <c r="Q434">
        <f t="shared" si="42"/>
        <v>17</v>
      </c>
      <c r="R434">
        <f t="shared" si="43"/>
        <v>35</v>
      </c>
      <c r="S434" t="str">
        <f t="shared" si="44"/>
        <v>CodeSuccess_cont</v>
      </c>
      <c r="T434" t="str">
        <f>IF(S434&lt;&gt; "", VLOOKUP(S434,Chinese!H:K,4,FALSE), "")</f>
        <v>您的需求已送出</v>
      </c>
      <c r="U434" t="str">
        <f t="shared" si="45"/>
        <v>請輸入這個鎖的DIN</v>
      </c>
      <c r="V434" t="str">
        <f>IF(U434&lt;&gt; "", IF(U434&lt;&gt;"",Result!E$1 &amp; S434 &amp; Result!F$1 &amp; Eng!U434 &amp; Result!G$1, ""), "")</f>
        <v xml:space="preserve">    &lt;string name="CodeSuccess_cont"&gt;請輸入這個鎖的DIN&lt;/string&gt;</v>
      </c>
    </row>
    <row r="435" spans="1:22">
      <c r="A435" s="1" t="s">
        <v>180</v>
      </c>
      <c r="O435" t="e">
        <f>MATCH(N435,Sam_Eng!F:F,0)</f>
        <v>#N/A</v>
      </c>
      <c r="P435" t="str">
        <f>IF(N435&lt;&gt;"", VLOOKUP(O435,Sam_Chi!E:F,2,FALSE), "")</f>
        <v/>
      </c>
      <c r="Q435" t="e">
        <f t="shared" si="42"/>
        <v>#VALUE!</v>
      </c>
      <c r="R435" t="e">
        <f t="shared" si="43"/>
        <v>#VALUE!</v>
      </c>
      <c r="U435">
        <f t="shared" si="45"/>
        <v>0</v>
      </c>
      <c r="V435" t="str">
        <f>IF(U435&lt;&gt; "", IF(U435&lt;&gt;"",Result!E$1 &amp; S435 &amp; Result!F$1 &amp; Eng!U435 &amp; Result!G$1, ""), "")</f>
        <v xml:space="preserve">    &lt;string name=""&gt;0&lt;/string&gt;</v>
      </c>
    </row>
    <row r="436" spans="1:22">
      <c r="A436" s="3"/>
    </row>
    <row r="437" spans="1:22">
      <c r="A437" s="1"/>
    </row>
    <row r="438" spans="1:22">
      <c r="A438" s="1" t="s">
        <v>181</v>
      </c>
      <c r="J438">
        <f t="shared" si="47"/>
        <v>29</v>
      </c>
      <c r="K438">
        <f t="shared" si="48"/>
        <v>40</v>
      </c>
      <c r="L438" t="str">
        <f t="shared" si="46"/>
        <v>Wi-Fi SSID</v>
      </c>
      <c r="N438" t="str">
        <f>IF(L438&lt;&gt;"", VLOOKUP(L438,Sam_Eng!F:F,1,FALSE), "")</f>
        <v>Wi-Fi SSID</v>
      </c>
      <c r="O438">
        <f>MATCH(N438,Sam_Eng!F:F,0)</f>
        <v>162</v>
      </c>
      <c r="P438" t="str">
        <f>IF(N438&lt;&gt;"", VLOOKUP(O438,Sam_Chi!E:F,2,FALSE), "")</f>
        <v>時區</v>
      </c>
      <c r="Q438">
        <f t="shared" si="42"/>
        <v>17</v>
      </c>
      <c r="R438">
        <f t="shared" si="43"/>
        <v>28</v>
      </c>
      <c r="S438" t="str">
        <f t="shared" si="44"/>
        <v>Wifi_SSID</v>
      </c>
      <c r="T438" t="str">
        <f>IF(S438&lt;&gt; "", VLOOKUP(S438,Chinese!H:K,4,FALSE), "")</f>
        <v>Wi-Fi 網路名稱</v>
      </c>
      <c r="U438" t="str">
        <f t="shared" si="45"/>
        <v>時區</v>
      </c>
      <c r="V438" t="str">
        <f>IF(U438&lt;&gt; "", IF(U438&lt;&gt;"",Result!E$1 &amp; S438 &amp; Result!F$1 &amp; Eng!U438 &amp; Result!G$1, ""), "")</f>
        <v xml:space="preserve">    &lt;string name="Wifi_SSID"&gt;時區&lt;/string&gt;</v>
      </c>
    </row>
    <row r="439" spans="1:22">
      <c r="A439" s="1"/>
    </row>
    <row r="440" spans="1:22">
      <c r="A440" s="1" t="s">
        <v>3034</v>
      </c>
      <c r="J440">
        <f t="shared" si="47"/>
        <v>27</v>
      </c>
      <c r="K440">
        <f t="shared" si="48"/>
        <v>132</v>
      </c>
      <c r="L440" t="str">
        <f t="shared" si="46"/>
        <v>Lock is connected to the Internet, Gateway is under operation, please wait for a moment.\n Progress: 66%</v>
      </c>
      <c r="O440" t="e">
        <f>MATCH(N440,Sam_Eng!F:F,0)</f>
        <v>#N/A</v>
      </c>
      <c r="P440" t="str">
        <f>IF(N440&lt;&gt;"", VLOOKUP(O440,Sam_Chi!E:F,2,FALSE), "")</f>
        <v/>
      </c>
      <c r="Q440">
        <f t="shared" si="42"/>
        <v>17</v>
      </c>
      <c r="R440">
        <f t="shared" si="43"/>
        <v>26</v>
      </c>
      <c r="S440" t="str">
        <f t="shared" si="44"/>
        <v>Wifi_OK</v>
      </c>
      <c r="T440" t="str">
        <f>IF(S440&lt;&gt; "", VLOOKUP(S440,Chinese!H:K,4,FALSE), "")</f>
        <v>鎖具已與網路連線, Gateway正在做連線處理, 請稍後.\n進度: 66%</v>
      </c>
      <c r="U440" t="str">
        <f t="shared" si="45"/>
        <v>鎖具已與網路連線, Gateway正在做連線處理, 請稍後.\n進度: 66%</v>
      </c>
      <c r="V440" t="str">
        <f>IF(U440&lt;&gt; "", IF(U440&lt;&gt;"",Result!E$1 &amp; S440 &amp; Result!F$1 &amp; Eng!U440 &amp; Result!G$1, ""), "")</f>
        <v xml:space="preserve">    &lt;string name="Wifi_OK"&gt;鎖具已與網路連線, Gateway正在做連線處理, 請稍後.\n進度: 66%&lt;/string&gt;</v>
      </c>
    </row>
    <row r="441" spans="1:22">
      <c r="A441" s="1" t="s">
        <v>3036</v>
      </c>
      <c r="J441">
        <f t="shared" si="47"/>
        <v>30</v>
      </c>
      <c r="K441">
        <f t="shared" si="48"/>
        <v>137</v>
      </c>
      <c r="L441" t="str">
        <f t="shared" si="46"/>
        <v>Please press Gateway\'s setup button, Lock will be trying to connect to your Wi-Fi AP.... \n Progress: 33%</v>
      </c>
      <c r="O441" t="e">
        <f>MATCH(N441,Sam_Eng!F:F,0)</f>
        <v>#N/A</v>
      </c>
      <c r="P441" t="str">
        <f>IF(N441&lt;&gt;"", VLOOKUP(O441,Sam_Chi!E:F,2,FALSE), "")</f>
        <v/>
      </c>
      <c r="Q441">
        <f t="shared" si="42"/>
        <v>17</v>
      </c>
      <c r="R441">
        <f t="shared" si="43"/>
        <v>29</v>
      </c>
      <c r="S441" t="str">
        <f t="shared" si="44"/>
        <v>Wifi_Check</v>
      </c>
      <c r="T441" t="str">
        <f>IF(S441&lt;&gt; "", VLOOKUP(S441,Chinese!H:K,4,FALSE), "")</f>
        <v>請按下Gateway的設定鍵, 鎖具會嘗試透過 AP 與網路連線 ....\n進度: 33%</v>
      </c>
      <c r="U441" t="str">
        <f t="shared" si="45"/>
        <v>請按下Gateway的設定鍵, 鎖具會嘗試透過 AP 與網路連線 ....\n進度: 33%</v>
      </c>
      <c r="V441" t="str">
        <f>IF(U441&lt;&gt; "", IF(U441&lt;&gt;"",Result!E$1 &amp; S441 &amp; Result!F$1 &amp; Eng!U441 &amp; Result!G$1, ""), "")</f>
        <v xml:space="preserve">    &lt;string name="Wifi_Check"&gt;請按下Gateway的設定鍵, 鎖具會嘗試透過 AP 與網路連線 ....\n進度: 33%&lt;/string&gt;</v>
      </c>
    </row>
    <row r="442" spans="1:22">
      <c r="A442" s="1" t="s">
        <v>2953</v>
      </c>
      <c r="J442">
        <f t="shared" si="47"/>
        <v>35</v>
      </c>
      <c r="K442">
        <f t="shared" si="48"/>
        <v>42</v>
      </c>
      <c r="L442" t="str">
        <f t="shared" si="46"/>
        <v>Failed</v>
      </c>
      <c r="N442" t="str">
        <f>IF(L442&lt;&gt;"", VLOOKUP(L442,Sam_Eng!F:F,1,FALSE), "")</f>
        <v>Failed</v>
      </c>
      <c r="O442">
        <f>MATCH(N442,Sam_Eng!F:F,0)</f>
        <v>35</v>
      </c>
      <c r="P442" t="str">
        <f>IF(N442&lt;&gt;"", VLOOKUP(O442,Sam_Chi!E:F,2,FALSE), "")</f>
        <v>使用者名稱</v>
      </c>
      <c r="Q442">
        <f t="shared" si="42"/>
        <v>17</v>
      </c>
      <c r="R442">
        <f t="shared" si="43"/>
        <v>34</v>
      </c>
      <c r="S442" t="str">
        <f t="shared" si="44"/>
        <v>Wifi_Fail_title</v>
      </c>
      <c r="T442" t="str">
        <f>IF(S442&lt;&gt; "", VLOOKUP(S442,Chinese!H:K,4,FALSE), "")</f>
        <v>網路連線失敗</v>
      </c>
      <c r="U442" t="str">
        <f t="shared" si="45"/>
        <v>使用者名稱</v>
      </c>
      <c r="V442" t="str">
        <f>IF(U442&lt;&gt; "", IF(U442&lt;&gt;"",Result!E$1 &amp; S442 &amp; Result!F$1 &amp; Eng!U442 &amp; Result!G$1, ""), "")</f>
        <v xml:space="preserve">    &lt;string name="Wifi_Fail_title"&gt;使用者名稱&lt;/string&gt;</v>
      </c>
    </row>
    <row r="443" spans="1:22">
      <c r="A443" s="1" t="s">
        <v>3038</v>
      </c>
      <c r="J443">
        <f t="shared" si="47"/>
        <v>34</v>
      </c>
      <c r="K443">
        <f t="shared" si="48"/>
        <v>178</v>
      </c>
      <c r="L443" t="str">
        <f t="shared" si="46"/>
        <v xml:space="preserve">The SSID is set but the lock is unable to connect to the Internet. Please check your Wi-Fi AP status and settings, or try to set another SSID. </v>
      </c>
      <c r="N443" t="str">
        <f>IF(L443&lt;&gt;"", VLOOKUP(L443,Sam_Eng!F:F,1,FALSE), "")</f>
        <v xml:space="preserve">The SSID is set but the lock is unable to connect to the Internet. Please check your Wi-Fi AP status and settings, or try to set another SSID. </v>
      </c>
      <c r="O443">
        <f>MATCH(N443,Sam_Eng!F:F,0)</f>
        <v>678</v>
      </c>
      <c r="P443" t="str">
        <f>IF(N443&lt;&gt;"", VLOOKUP(O443,Sam_Chi!E:F,2,FALSE), "")</f>
        <v>請確認您的Gateway就在附近，而且設定鍵有確實按下。</v>
      </c>
      <c r="Q443">
        <f t="shared" si="42"/>
        <v>17</v>
      </c>
      <c r="R443">
        <f t="shared" si="43"/>
        <v>33</v>
      </c>
      <c r="S443" t="str">
        <f t="shared" si="44"/>
        <v>Wifi_Fail_cont</v>
      </c>
      <c r="T443" t="str">
        <f>IF(S443&lt;&gt; "", VLOOKUP(S443,Chinese!H:K,4,FALSE), "")</f>
        <v xml:space="preserve"> AP 的 SSID 或密碼錯誤</v>
      </c>
      <c r="U443" t="str">
        <f t="shared" si="45"/>
        <v>請確認您的Gateway就在附近，而且設定鍵有確實按下。</v>
      </c>
      <c r="V443" t="str">
        <f>IF(U443&lt;&gt; "", IF(U443&lt;&gt;"",Result!E$1 &amp; S443 &amp; Result!F$1 &amp; Eng!U443 &amp; Result!G$1, ""), "")</f>
        <v xml:space="preserve">    &lt;string name="Wifi_Fail_cont"&gt;請確認您的Gateway就在附近，而且設定鍵有確實按下。&lt;/string&gt;</v>
      </c>
    </row>
    <row r="444" spans="1:22">
      <c r="A444" s="1"/>
    </row>
    <row r="445" spans="1:22">
      <c r="A445" s="1"/>
    </row>
    <row r="446" spans="1:22">
      <c r="A446" s="2"/>
    </row>
    <row r="447" spans="1:22">
      <c r="A447" s="1" t="s">
        <v>182</v>
      </c>
      <c r="J447">
        <f t="shared" si="47"/>
        <v>34</v>
      </c>
      <c r="K447">
        <f t="shared" si="48"/>
        <v>39</v>
      </c>
      <c r="L447" t="str">
        <f t="shared" si="46"/>
        <v>SSID</v>
      </c>
      <c r="N447" t="str">
        <f>IF(L447&lt;&gt;"", VLOOKUP(L447,Sam_Eng!F:F,1,FALSE), "")</f>
        <v>SSID</v>
      </c>
      <c r="O447">
        <f>MATCH(N447,Sam_Eng!F:F,0)</f>
        <v>108</v>
      </c>
      <c r="P447" t="str">
        <f>IF(N447&lt;&gt;"", VLOOKUP(O447,Sam_Chi!E:F,2,FALSE), "")</f>
        <v>加入密碼使用者</v>
      </c>
      <c r="Q447">
        <f t="shared" si="42"/>
        <v>17</v>
      </c>
      <c r="R447">
        <f t="shared" si="43"/>
        <v>33</v>
      </c>
      <c r="S447" t="str">
        <f t="shared" si="44"/>
        <v>Wifi_InputSSID</v>
      </c>
      <c r="T447" t="str">
        <f>IF(S447&lt;&gt; "", VLOOKUP(S447,Chinese!H:K,4,FALSE), "")</f>
        <v>Wi-Fi 網路名稱</v>
      </c>
      <c r="U447" t="str">
        <f t="shared" si="45"/>
        <v>加入密碼使用者</v>
      </c>
      <c r="V447" t="str">
        <f>IF(U447&lt;&gt; "", IF(U447&lt;&gt;"",Result!E$1 &amp; S447 &amp; Result!F$1 &amp; Eng!U447 &amp; Result!G$1, ""), "")</f>
        <v xml:space="preserve">    &lt;string name="Wifi_InputSSID"&gt;加入密碼使用者&lt;/string&gt;</v>
      </c>
    </row>
    <row r="448" spans="1:22">
      <c r="A448" s="1" t="s">
        <v>183</v>
      </c>
      <c r="J448">
        <f t="shared" si="47"/>
        <v>34</v>
      </c>
      <c r="K448">
        <f t="shared" si="48"/>
        <v>43</v>
      </c>
      <c r="L448" t="str">
        <f t="shared" si="46"/>
        <v>Password</v>
      </c>
      <c r="N448" t="str">
        <f>IF(L448&lt;&gt;"", VLOOKUP(L448,Sam_Eng!F:F,1,FALSE), "")</f>
        <v>Password</v>
      </c>
      <c r="O448">
        <f>MATCH(N448,Sam_Eng!F:F,0)</f>
        <v>45</v>
      </c>
      <c r="P448" t="str">
        <f>IF(N448&lt;&gt;"", VLOOKUP(O448,Sam_Chi!E:F,2,FALSE), "")</f>
        <v>編輯鎖具名稱</v>
      </c>
      <c r="Q448">
        <f t="shared" si="42"/>
        <v>17</v>
      </c>
      <c r="R448">
        <f t="shared" si="43"/>
        <v>33</v>
      </c>
      <c r="S448" t="str">
        <f t="shared" si="44"/>
        <v>Wifi_InputPass</v>
      </c>
      <c r="T448" t="str">
        <f>IF(S448&lt;&gt; "", VLOOKUP(S448,Chinese!H:K,4,FALSE), "")</f>
        <v>Wi-Fi 網路密碼</v>
      </c>
      <c r="U448" t="str">
        <f t="shared" si="45"/>
        <v>編輯鎖具名稱</v>
      </c>
      <c r="V448" t="str">
        <f>IF(U448&lt;&gt; "", IF(U448&lt;&gt;"",Result!E$1 &amp; S448 &amp; Result!F$1 &amp; Eng!U448 &amp; Result!G$1, ""), "")</f>
        <v xml:space="preserve">    &lt;string name="Wifi_InputPass"&gt;編輯鎖具名稱&lt;/string&gt;</v>
      </c>
    </row>
    <row r="449" spans="1:22">
      <c r="A449" s="1" t="s">
        <v>184</v>
      </c>
      <c r="J449">
        <f t="shared" si="47"/>
        <v>29</v>
      </c>
      <c r="K449">
        <f t="shared" si="48"/>
        <v>42</v>
      </c>
      <c r="L449" t="str">
        <f t="shared" si="46"/>
        <v>Sync to Lock</v>
      </c>
      <c r="N449" t="str">
        <f>IF(L449&lt;&gt;"", VLOOKUP(L449,Sam_Eng!F:F,1,FALSE), "")</f>
        <v>Sync to Lock</v>
      </c>
      <c r="O449">
        <f>MATCH(N449,Sam_Eng!F:F,0)</f>
        <v>312</v>
      </c>
      <c r="P449" t="str">
        <f>IF(N449&lt;&gt;"", VLOOKUP(O449,Sam_Chi!E:F,2,FALSE), "")</f>
        <v>觸碰關門</v>
      </c>
      <c r="Q449">
        <f t="shared" si="42"/>
        <v>17</v>
      </c>
      <c r="R449">
        <f t="shared" si="43"/>
        <v>28</v>
      </c>
      <c r="S449" t="str">
        <f t="shared" si="44"/>
        <v>Wifi_Sync</v>
      </c>
      <c r="T449" t="str">
        <f>IF(S449&lt;&gt; "", VLOOKUP(S449,Chinese!H:K,4,FALSE), "")</f>
        <v>與鎖同步</v>
      </c>
      <c r="U449" t="str">
        <f t="shared" si="45"/>
        <v>觸碰關門</v>
      </c>
      <c r="V449" t="str">
        <f>IF(U449&lt;&gt; "", IF(U449&lt;&gt;"",Result!E$1 &amp; S449 &amp; Result!F$1 &amp; Eng!U449 &amp; Result!G$1, ""), "")</f>
        <v xml:space="preserve">    &lt;string name="Wifi_Sync"&gt;觸碰關門&lt;/string&gt;</v>
      </c>
    </row>
    <row r="450" spans="1:22">
      <c r="A450" s="1"/>
    </row>
    <row r="451" spans="1:22">
      <c r="A451" s="1" t="s">
        <v>185</v>
      </c>
      <c r="J451">
        <f t="shared" si="47"/>
        <v>31</v>
      </c>
      <c r="K451">
        <f t="shared" si="48"/>
        <v>37</v>
      </c>
      <c r="L451" t="str">
        <f t="shared" si="46"/>
        <v>Phone</v>
      </c>
      <c r="N451" t="str">
        <f>IF(L451&lt;&gt;"", VLOOKUP(L451,Sam_Eng!F:F,1,FALSE), "")</f>
        <v>Phone</v>
      </c>
      <c r="O451">
        <f>MATCH(N451,Sam_Eng!F:F,0)</f>
        <v>43</v>
      </c>
      <c r="P451" t="str">
        <f>IF(N451&lt;&gt;"", VLOOKUP(O451,Sam_Chi!E:F,2,FALSE), "")</f>
        <v>變更密碼</v>
      </c>
      <c r="Q451">
        <f t="shared" ref="Q451:Q513" si="49">FIND("=""",A451)</f>
        <v>17</v>
      </c>
      <c r="R451">
        <f t="shared" ref="R451:R513" si="50">FIND("""&gt;",A451)</f>
        <v>30</v>
      </c>
      <c r="S451" t="str">
        <f t="shared" ref="S451:S513" si="51">IF(A451&lt;&gt;"", MID(A451, Q451 + 2, R451-Q451-2), "")</f>
        <v>ClientPhone</v>
      </c>
      <c r="T451" t="str">
        <f>IF(S451&lt;&gt; "", VLOOKUP(S451,Chinese!H:K,4,FALSE), "")</f>
        <v>手機</v>
      </c>
      <c r="U451" t="str">
        <f t="shared" ref="U451:U513" si="52">IF(P451&lt;&gt;"", P451, T451)</f>
        <v>變更密碼</v>
      </c>
      <c r="V451" t="str">
        <f>IF(U451&lt;&gt; "", IF(U451&lt;&gt;"",Result!E$1 &amp; S451 &amp; Result!F$1 &amp; Eng!U451 &amp; Result!G$1, ""), "")</f>
        <v xml:space="preserve">    &lt;string name="ClientPhone"&gt;變更密碼&lt;/string&gt;</v>
      </c>
    </row>
    <row r="452" spans="1:22">
      <c r="A452" s="1" t="s">
        <v>186</v>
      </c>
      <c r="J452">
        <f t="shared" si="47"/>
        <v>30</v>
      </c>
      <c r="K452">
        <f t="shared" si="48"/>
        <v>35</v>
      </c>
      <c r="L452" t="str">
        <f t="shared" si="46"/>
        <v>Card</v>
      </c>
      <c r="N452" t="str">
        <f>IF(L452&lt;&gt;"", VLOOKUP(L452,Sam_Eng!F:F,1,FALSE), "")</f>
        <v>Card</v>
      </c>
      <c r="O452">
        <f>MATCH(N452,Sam_Eng!F:F,0)</f>
        <v>44</v>
      </c>
      <c r="P452" t="str">
        <f>IF(N452&lt;&gt;"", VLOOKUP(O452,Sam_Chi!E:F,2,FALSE), "")</f>
        <v>編輯名稱</v>
      </c>
      <c r="Q452">
        <f t="shared" si="49"/>
        <v>17</v>
      </c>
      <c r="R452">
        <f t="shared" si="50"/>
        <v>29</v>
      </c>
      <c r="S452" t="str">
        <f t="shared" si="51"/>
        <v>ClientCard</v>
      </c>
      <c r="T452" t="str">
        <f>IF(S452&lt;&gt; "", VLOOKUP(S452,Chinese!H:K,4,FALSE), "")</f>
        <v>卡</v>
      </c>
      <c r="U452" t="str">
        <f t="shared" si="52"/>
        <v>編輯名稱</v>
      </c>
      <c r="V452" t="str">
        <f>IF(U452&lt;&gt; "", IF(U452&lt;&gt;"",Result!E$1 &amp; S452 &amp; Result!F$1 &amp; Eng!U452 &amp; Result!G$1, ""), "")</f>
        <v xml:space="preserve">    &lt;string name="ClientCard"&gt;編輯名稱&lt;/string&gt;</v>
      </c>
    </row>
    <row r="453" spans="1:22">
      <c r="A453" s="1" t="s">
        <v>187</v>
      </c>
      <c r="J453">
        <f t="shared" si="47"/>
        <v>34</v>
      </c>
      <c r="K453">
        <f t="shared" si="48"/>
        <v>39</v>
      </c>
      <c r="L453" t="str">
        <f t="shared" si="46"/>
        <v>Code</v>
      </c>
      <c r="N453" t="str">
        <f>IF(L453&lt;&gt;"", VLOOKUP(L453,Sam_Eng!F:F,1,FALSE), "")</f>
        <v>Code</v>
      </c>
      <c r="O453">
        <f>MATCH(N453,Sam_Eng!F:F,0)</f>
        <v>124</v>
      </c>
      <c r="P453" t="str">
        <f>IF(N453&lt;&gt;"", VLOOKUP(O453,Sam_Chi!E:F,2,FALSE), "")</f>
        <v>%@不吻合</v>
      </c>
      <c r="Q453">
        <f t="shared" si="49"/>
        <v>17</v>
      </c>
      <c r="R453">
        <f t="shared" si="50"/>
        <v>33</v>
      </c>
      <c r="S453" t="str">
        <f t="shared" si="51"/>
        <v>ClientPassword</v>
      </c>
      <c r="T453" t="str">
        <f>IF(S453&lt;&gt; "", VLOOKUP(S453,Chinese!H:K,4,FALSE), "")</f>
        <v>密碼</v>
      </c>
      <c r="U453" t="str">
        <f t="shared" si="52"/>
        <v>%@不吻合</v>
      </c>
      <c r="V453" t="str">
        <f>IF(U453&lt;&gt; "", IF(U453&lt;&gt;"",Result!E$1 &amp; S453 &amp; Result!F$1 &amp; Eng!U453 &amp; Result!G$1, ""), "")</f>
        <v xml:space="preserve">    &lt;string name="ClientPassword"&gt;%@不吻合&lt;/string&gt;</v>
      </c>
    </row>
    <row r="454" spans="1:22">
      <c r="A454" s="1" t="s">
        <v>2946</v>
      </c>
      <c r="J454">
        <f t="shared" si="47"/>
        <v>38</v>
      </c>
      <c r="K454">
        <f t="shared" si="48"/>
        <v>59</v>
      </c>
      <c r="L454" t="str">
        <f t="shared" si="46"/>
        <v>Choose a client type</v>
      </c>
      <c r="N454" t="str">
        <f>IF(L454&lt;&gt;"", VLOOKUP(L454,Sam_Eng!F:F,1,FALSE), "")</f>
        <v>Choose a client type</v>
      </c>
      <c r="O454">
        <f>MATCH(N454,Sam_Eng!F:F,0)</f>
        <v>502</v>
      </c>
      <c r="P454" t="str">
        <f>IF(N454&lt;&gt;"", VLOOKUP(O454,Sam_Chi!E:F,2,FALSE), "")</f>
        <v>請與鎖具同步以完成使用者的加入</v>
      </c>
      <c r="Q454">
        <f t="shared" si="49"/>
        <v>17</v>
      </c>
      <c r="R454">
        <f t="shared" si="50"/>
        <v>37</v>
      </c>
      <c r="S454" t="str">
        <f t="shared" si="51"/>
        <v>ClientChoose_title</v>
      </c>
      <c r="T454" t="str">
        <f>IF(S454&lt;&gt; "", VLOOKUP(S454,Chinese!H:K,4,FALSE), "")</f>
        <v>使用者類型</v>
      </c>
      <c r="U454" t="str">
        <f t="shared" si="52"/>
        <v>請與鎖具同步以完成使用者的加入</v>
      </c>
      <c r="V454" t="str">
        <f>IF(U454&lt;&gt; "", IF(U454&lt;&gt;"",Result!E$1 &amp; S454 &amp; Result!F$1 &amp; Eng!U454 &amp; Result!G$1, ""), "")</f>
        <v xml:space="preserve">    &lt;string name="ClientChoose_title"&gt;請與鎖具同步以完成使用者的加入&lt;/string&gt;</v>
      </c>
    </row>
    <row r="455" spans="1:22">
      <c r="A455" s="1" t="s">
        <v>2947</v>
      </c>
      <c r="J455">
        <f t="shared" si="47"/>
        <v>32</v>
      </c>
      <c r="K455">
        <f t="shared" si="48"/>
        <v>44</v>
      </c>
      <c r="L455" t="str">
        <f t="shared" si="46"/>
        <v>Client Name</v>
      </c>
      <c r="N455" t="str">
        <f>IF(L455&lt;&gt;"", VLOOKUP(L455,Sam_Eng!F:F,1,FALSE), "")</f>
        <v>Client Name</v>
      </c>
      <c r="O455">
        <f>MATCH(N455,Sam_Eng!F:F,0)</f>
        <v>39</v>
      </c>
      <c r="P455" t="str">
        <f>IF(N455&lt;&gt;"", VLOOKUP(O455,Sam_Chi!E:F,2,FALSE), "")</f>
        <v>手機</v>
      </c>
      <c r="Q455">
        <f t="shared" si="49"/>
        <v>17</v>
      </c>
      <c r="R455">
        <f t="shared" si="50"/>
        <v>31</v>
      </c>
      <c r="S455" t="str">
        <f t="shared" si="51"/>
        <v>IPA_ClientNM</v>
      </c>
      <c r="T455" t="str">
        <f>IF(S455&lt;&gt; "", VLOOKUP(S455,Chinese!H:K,4,FALSE), "")</f>
        <v>使用者名稱:</v>
      </c>
      <c r="U455" t="str">
        <f t="shared" si="52"/>
        <v>手機</v>
      </c>
      <c r="V455" t="str">
        <f>IF(U455&lt;&gt; "", IF(U455&lt;&gt;"",Result!E$1 &amp; S455 &amp; Result!F$1 &amp; Eng!U455 &amp; Result!G$1, ""), "")</f>
        <v xml:space="preserve">    &lt;string name="IPA_ClientNM"&gt;手機&lt;/string&gt;</v>
      </c>
    </row>
    <row r="456" spans="1:22">
      <c r="A456" s="1" t="s">
        <v>188</v>
      </c>
      <c r="J456">
        <f t="shared" si="47"/>
        <v>36</v>
      </c>
      <c r="K456">
        <f t="shared" si="48"/>
        <v>55</v>
      </c>
      <c r="L456" t="str">
        <f t="shared" si="46"/>
        <v>Code: (4~6 digits)</v>
      </c>
      <c r="O456" t="e">
        <f>MATCH(N456,Sam_Eng!F:F,0)</f>
        <v>#N/A</v>
      </c>
      <c r="P456" t="str">
        <f>IF(N456&lt;&gt;"", VLOOKUP(O456,Sam_Chi!E:F,2,FALSE), "")</f>
        <v/>
      </c>
      <c r="Q456">
        <f t="shared" si="49"/>
        <v>22</v>
      </c>
      <c r="R456">
        <f t="shared" si="50"/>
        <v>35</v>
      </c>
      <c r="S456" t="str">
        <f t="shared" si="51"/>
        <v>IPA_EdtCode</v>
      </c>
      <c r="T456" t="e">
        <f>IF(S456&lt;&gt; "", VLOOKUP(S456,Chinese!H:K,4,FALSE), "")</f>
        <v>#N/A</v>
      </c>
      <c r="U456" t="e">
        <f t="shared" si="52"/>
        <v>#N/A</v>
      </c>
      <c r="V456" t="e">
        <f>IF(U456&lt;&gt; "", IF(U456&lt;&gt;"",Result!E$1 &amp; S456 &amp; Result!F$1 &amp; Eng!U456 &amp; Result!G$1, ""), "")</f>
        <v>#N/A</v>
      </c>
    </row>
    <row r="457" spans="1:22">
      <c r="A457" s="3" t="s">
        <v>2959</v>
      </c>
      <c r="J457">
        <f t="shared" si="47"/>
        <v>49</v>
      </c>
      <c r="K457">
        <f t="shared" si="48"/>
        <v>81</v>
      </c>
      <c r="L457" t="str">
        <f t="shared" si="46"/>
        <v>Code digit: %s, Code length: %s</v>
      </c>
      <c r="O457" t="e">
        <f>MATCH(N457,Sam_Eng!F:F,0)</f>
        <v>#N/A</v>
      </c>
      <c r="P457" t="str">
        <f>IF(N457&lt;&gt;"", VLOOKUP(O457,Sam_Chi!E:F,2,FALSE), "")</f>
        <v/>
      </c>
      <c r="Q457">
        <f t="shared" si="49"/>
        <v>17</v>
      </c>
      <c r="R457">
        <f t="shared" si="50"/>
        <v>48</v>
      </c>
      <c r="S457" t="str">
        <f t="shared" si="51"/>
        <v>IPA_EdtCode" formatted="false</v>
      </c>
      <c r="T457" t="str">
        <f>IF(S457&lt;&gt; "", VLOOKUP(S457,Chinese!H:K,4,FALSE), "")</f>
        <v>密碼字母: %s 密碼長度: %s</v>
      </c>
      <c r="U457" t="str">
        <f t="shared" si="52"/>
        <v>密碼字母: %s 密碼長度: %s</v>
      </c>
      <c r="V457" t="str">
        <f>IF(U457&lt;&gt; "", IF(U457&lt;&gt;"",Result!E$1 &amp; S457 &amp; Result!F$1 &amp; Eng!U457 &amp; Result!G$1, ""), "")</f>
        <v xml:space="preserve">    &lt;string name="IPA_EdtCode" formatted="false"&gt;密碼字母: %s 密碼長度: %s&lt;/string&gt;</v>
      </c>
    </row>
    <row r="458" spans="1:22">
      <c r="A458" s="1" t="s">
        <v>2952</v>
      </c>
      <c r="J458">
        <f t="shared" si="47"/>
        <v>35</v>
      </c>
      <c r="K458">
        <f t="shared" si="48"/>
        <v>50</v>
      </c>
      <c r="L458" t="str">
        <f t="shared" si="46"/>
        <v>Code (Confirm)</v>
      </c>
      <c r="N458" t="str">
        <f>IF(L458&lt;&gt;"", VLOOKUP(L458,Sam_Eng!F:F,1,FALSE), "")</f>
        <v>Code (Confirm)</v>
      </c>
      <c r="O458">
        <f>MATCH(N458,Sam_Eng!F:F,0)</f>
        <v>125</v>
      </c>
      <c r="P458" t="str">
        <f>IF(N458&lt;&gt;"", VLOOKUP(O458,Sam_Chi!E:F,2,FALSE), "")</f>
        <v>開始</v>
      </c>
      <c r="Q458">
        <f t="shared" si="49"/>
        <v>17</v>
      </c>
      <c r="R458">
        <f t="shared" si="50"/>
        <v>34</v>
      </c>
      <c r="S458" t="str">
        <f t="shared" si="51"/>
        <v>IPA_ConfirmCode</v>
      </c>
      <c r="T458" t="str">
        <f>IF(S458&lt;&gt; "", VLOOKUP(S458,Chinese!H:K,4,FALSE), "")</f>
        <v>密碼確認</v>
      </c>
      <c r="U458" t="str">
        <f t="shared" si="52"/>
        <v>開始</v>
      </c>
      <c r="V458" t="str">
        <f>IF(U458&lt;&gt; "", IF(U458&lt;&gt;"",Result!E$1 &amp; S458 &amp; Result!F$1 &amp; Eng!U458 &amp; Result!G$1, ""), "")</f>
        <v xml:space="preserve">    &lt;string name="IPA_ConfirmCode"&gt;開始&lt;/string&gt;</v>
      </c>
    </row>
    <row r="459" spans="1:22">
      <c r="A459" s="2"/>
    </row>
    <row r="460" spans="1:22">
      <c r="A460" s="2"/>
    </row>
    <row r="461" spans="1:22">
      <c r="A461" s="1" t="s">
        <v>189</v>
      </c>
      <c r="J461">
        <f t="shared" si="47"/>
        <v>37</v>
      </c>
      <c r="K461">
        <f t="shared" si="48"/>
        <v>53</v>
      </c>
      <c r="L461" t="str">
        <f t="shared" si="46"/>
        <v>Add Code Client</v>
      </c>
      <c r="N461" t="str">
        <f>IF(L461&lt;&gt;"", VLOOKUP(L461,Sam_Eng!F:F,1,FALSE), "")</f>
        <v>Add Code Client</v>
      </c>
      <c r="O461">
        <f>MATCH(N461,Sam_Eng!F:F,0)</f>
        <v>112</v>
      </c>
      <c r="P461" t="str">
        <f>IF(N461&lt;&gt;"", VLOOKUP(O461,Sam_Chi!E:F,2,FALSE), "")</f>
        <v>無</v>
      </c>
      <c r="Q461">
        <f t="shared" si="49"/>
        <v>17</v>
      </c>
      <c r="R461">
        <f t="shared" si="50"/>
        <v>36</v>
      </c>
      <c r="S461" t="str">
        <f t="shared" si="51"/>
        <v>IPA_EdtCode_title</v>
      </c>
      <c r="T461" t="str">
        <f>IF(S461&lt;&gt; "", VLOOKUP(S461,Chinese!H:K,4,FALSE), "")</f>
        <v>密碼使用者設定</v>
      </c>
      <c r="U461" t="str">
        <f t="shared" si="52"/>
        <v>無</v>
      </c>
      <c r="V461" t="str">
        <f>IF(U461&lt;&gt; "", IF(U461&lt;&gt;"",Result!E$1 &amp; S461 &amp; Result!F$1 &amp; Eng!U461 &amp; Result!G$1, ""), "")</f>
        <v xml:space="preserve">    &lt;string name="IPA_EdtCode_title"&gt;無&lt;/string&gt;</v>
      </c>
    </row>
    <row r="462" spans="1:22">
      <c r="A462" s="1" t="s">
        <v>2949</v>
      </c>
      <c r="J462">
        <f t="shared" si="47"/>
        <v>41</v>
      </c>
      <c r="K462">
        <f t="shared" si="48"/>
        <v>56</v>
      </c>
      <c r="L462" t="str">
        <f t="shared" si="46"/>
        <v>Code Not Match</v>
      </c>
      <c r="O462" t="e">
        <f>MATCH(N462,Sam_Eng!F:F,0)</f>
        <v>#N/A</v>
      </c>
      <c r="P462" t="str">
        <f>IF(N462&lt;&gt;"", VLOOKUP(O462,Sam_Chi!E:F,2,FALSE), "")</f>
        <v/>
      </c>
      <c r="Q462">
        <f t="shared" si="49"/>
        <v>17</v>
      </c>
      <c r="R462">
        <f t="shared" si="50"/>
        <v>40</v>
      </c>
      <c r="S462" t="str">
        <f t="shared" si="51"/>
        <v>IPA_NoMatchCode_title</v>
      </c>
      <c r="T462" t="str">
        <f>IF(S462&lt;&gt; "", VLOOKUP(S462,Chinese!H:K,4,FALSE), "")</f>
        <v>密碼不一致</v>
      </c>
      <c r="U462" t="str">
        <f t="shared" si="52"/>
        <v>密碼不一致</v>
      </c>
      <c r="V462" t="str">
        <f>IF(U462&lt;&gt; "", IF(U462&lt;&gt;"",Result!E$1 &amp; S462 &amp; Result!F$1 &amp; Eng!U462 &amp; Result!G$1, ""), "")</f>
        <v xml:space="preserve">    &lt;string name="IPA_NoMatchCode_title"&gt;密碼不一致&lt;/string&gt;</v>
      </c>
    </row>
    <row r="463" spans="1:22">
      <c r="A463" s="1" t="s">
        <v>2950</v>
      </c>
      <c r="J463">
        <f t="shared" si="47"/>
        <v>40</v>
      </c>
      <c r="K463">
        <f t="shared" si="48"/>
        <v>68</v>
      </c>
      <c r="L463" t="str">
        <f t="shared" si="46"/>
        <v>The two codes are not match</v>
      </c>
      <c r="O463" t="e">
        <f>MATCH(N463,Sam_Eng!F:F,0)</f>
        <v>#N/A</v>
      </c>
      <c r="P463" t="str">
        <f>IF(N463&lt;&gt;"", VLOOKUP(O463,Sam_Chi!E:F,2,FALSE), "")</f>
        <v/>
      </c>
      <c r="Q463">
        <f t="shared" si="49"/>
        <v>17</v>
      </c>
      <c r="R463">
        <f t="shared" si="50"/>
        <v>39</v>
      </c>
      <c r="S463" t="str">
        <f t="shared" si="51"/>
        <v>IPA_NoMatchCode_cont</v>
      </c>
      <c r="T463" t="str">
        <f>IF(S463&lt;&gt; "", VLOOKUP(S463,Chinese!H:K,4,FALSE), "")</f>
        <v>您所輸入的兩個密碼並不一致</v>
      </c>
      <c r="U463" t="str">
        <f t="shared" si="52"/>
        <v>您所輸入的兩個密碼並不一致</v>
      </c>
      <c r="V463" t="str">
        <f>IF(U463&lt;&gt; "", IF(U463&lt;&gt;"",Result!E$1 &amp; S463 &amp; Result!F$1 &amp; Eng!U463 &amp; Result!G$1, ""), "")</f>
        <v xml:space="preserve">    &lt;string name="IPA_NoMatchCode_cont"&gt;您所輸入的兩個密碼並不一致&lt;/string&gt;</v>
      </c>
    </row>
    <row r="464" spans="1:22">
      <c r="A464" s="1" t="s">
        <v>2961</v>
      </c>
      <c r="J464">
        <f t="shared" si="47"/>
        <v>40</v>
      </c>
      <c r="K464">
        <f t="shared" si="48"/>
        <v>55</v>
      </c>
      <c r="L464" t="str">
        <f t="shared" si="46"/>
        <v>Invalid Length</v>
      </c>
      <c r="N464" t="str">
        <f>IF(L464&lt;&gt;"", VLOOKUP(L464,Sam_Eng!F:F,1,FALSE), "")</f>
        <v>Invalid Length</v>
      </c>
      <c r="O464">
        <f>MATCH(N464,Sam_Eng!F:F,0)</f>
        <v>126</v>
      </c>
      <c r="P464" t="str">
        <f>IF(N464&lt;&gt;"", VLOOKUP(O464,Sam_Chi!E:F,2,FALSE), "")</f>
        <v>結束</v>
      </c>
      <c r="Q464">
        <f t="shared" si="49"/>
        <v>17</v>
      </c>
      <c r="R464">
        <f t="shared" si="50"/>
        <v>39</v>
      </c>
      <c r="S464" t="str">
        <f t="shared" si="51"/>
        <v>IPA_CodeLength_title</v>
      </c>
      <c r="T464" t="str">
        <f>IF(S464&lt;&gt; "", VLOOKUP(S464,Chinese!H:K,4,FALSE), "")</f>
        <v>長度不合法</v>
      </c>
      <c r="U464" t="str">
        <f t="shared" si="52"/>
        <v>結束</v>
      </c>
      <c r="V464" t="str">
        <f>IF(U464&lt;&gt; "", IF(U464&lt;&gt;"",Result!E$1 &amp; S464 &amp; Result!F$1 &amp; Eng!U464 &amp; Result!G$1, ""), "")</f>
        <v xml:space="preserve">    &lt;string name="IPA_CodeLength_title"&gt;結束&lt;/string&gt;</v>
      </c>
    </row>
    <row r="465" spans="1:22">
      <c r="A465" s="1" t="s">
        <v>2960</v>
      </c>
      <c r="J465">
        <f t="shared" si="47"/>
        <v>57</v>
      </c>
      <c r="K465">
        <f t="shared" si="48"/>
        <v>86</v>
      </c>
      <c r="L465" t="str">
        <f t="shared" si="46"/>
        <v>The cdoe length should be %s</v>
      </c>
      <c r="O465" t="e">
        <f>MATCH(N465,Sam_Eng!F:F,0)</f>
        <v>#N/A</v>
      </c>
      <c r="P465" t="str">
        <f>IF(N465&lt;&gt;"", VLOOKUP(O465,Sam_Chi!E:F,2,FALSE), "")</f>
        <v/>
      </c>
      <c r="Q465">
        <f t="shared" si="49"/>
        <v>17</v>
      </c>
      <c r="R465">
        <f t="shared" si="50"/>
        <v>56</v>
      </c>
      <c r="S465" t="str">
        <f t="shared" si="51"/>
        <v>IPA_CodeLength_cont" formatted="false</v>
      </c>
      <c r="T465" t="str">
        <f>IF(S465&lt;&gt; "", VLOOKUP(S465,Chinese!H:K,4,FALSE), "")</f>
        <v>密碼長度範圍為  %s</v>
      </c>
      <c r="U465" t="str">
        <f t="shared" si="52"/>
        <v>密碼長度範圍為  %s</v>
      </c>
      <c r="V465" t="str">
        <f>IF(U465&lt;&gt; "", IF(U465&lt;&gt;"",Result!E$1 &amp; S465 &amp; Result!F$1 &amp; Eng!U465 &amp; Result!G$1, ""), "")</f>
        <v xml:space="preserve">    &lt;string name="IPA_CodeLength_cont" formatted="false"&gt;密碼長度範圍為  %s&lt;/string&gt;</v>
      </c>
    </row>
    <row r="466" spans="1:22">
      <c r="A466" s="1" t="s">
        <v>190</v>
      </c>
      <c r="J466">
        <f t="shared" si="47"/>
        <v>39</v>
      </c>
      <c r="K466">
        <f t="shared" si="48"/>
        <v>54</v>
      </c>
      <c r="L466" t="str">
        <f t="shared" si="46"/>
        <v>Invalid Digits</v>
      </c>
      <c r="N466" t="str">
        <f>IF(L466&lt;&gt;"", VLOOKUP(L466,Sam_Eng!F:F,1,FALSE), "")</f>
        <v>Invalid Digits</v>
      </c>
      <c r="O466">
        <f>MATCH(N466,Sam_Eng!F:F,0)</f>
        <v>127</v>
      </c>
      <c r="P466" t="str">
        <f>IF(N466&lt;&gt;"", VLOOKUP(O466,Sam_Chi!E:F,2,FALSE), "")</f>
        <v>開始時數</v>
      </c>
      <c r="Q466">
        <f t="shared" si="49"/>
        <v>17</v>
      </c>
      <c r="R466">
        <f t="shared" si="50"/>
        <v>38</v>
      </c>
      <c r="S466" t="str">
        <f t="shared" si="51"/>
        <v>IPA_CodeScope_title</v>
      </c>
      <c r="T466" t="str">
        <f>IF(S466&lt;&gt; "", VLOOKUP(S466,Chinese!H:K,4,FALSE), "")</f>
        <v>無效的字元</v>
      </c>
      <c r="U466" t="str">
        <f t="shared" si="52"/>
        <v>開始時數</v>
      </c>
      <c r="V466" t="str">
        <f>IF(U466&lt;&gt; "", IF(U466&lt;&gt;"",Result!E$1 &amp; S466 &amp; Result!F$1 &amp; Eng!U466 &amp; Result!G$1, ""), "")</f>
        <v xml:space="preserve">    &lt;string name="IPA_CodeScope_title"&gt;開始時數&lt;/string&gt;</v>
      </c>
    </row>
    <row r="467" spans="1:22">
      <c r="A467" s="1" t="s">
        <v>2951</v>
      </c>
      <c r="J467">
        <f t="shared" si="47"/>
        <v>56</v>
      </c>
      <c r="K467">
        <f t="shared" si="48"/>
        <v>94</v>
      </c>
      <c r="L467" t="str">
        <f t="shared" si="46"/>
        <v>The code should only contain digit %s</v>
      </c>
      <c r="O467" t="e">
        <f>MATCH(N467,Sam_Eng!F:F,0)</f>
        <v>#N/A</v>
      </c>
      <c r="P467" t="str">
        <f>IF(N467&lt;&gt;"", VLOOKUP(O467,Sam_Chi!E:F,2,FALSE), "")</f>
        <v/>
      </c>
      <c r="Q467">
        <f t="shared" si="49"/>
        <v>17</v>
      </c>
      <c r="R467">
        <f t="shared" si="50"/>
        <v>55</v>
      </c>
      <c r="S467" t="str">
        <f t="shared" si="51"/>
        <v>IPA_CodeScope_cont" formatted="false</v>
      </c>
      <c r="T467" t="str">
        <f>IF(S467&lt;&gt; "", VLOOKUP(S467,Chinese!H:K,4,FALSE), "")</f>
        <v>The cdoe should only contain %s</v>
      </c>
      <c r="U467" t="str">
        <f t="shared" si="52"/>
        <v>The cdoe should only contain %s</v>
      </c>
      <c r="V467" t="str">
        <f>IF(U467&lt;&gt; "", IF(U467&lt;&gt;"",Result!E$1 &amp; S467 &amp; Result!F$1 &amp; Eng!U467 &amp; Result!G$1, ""), "")</f>
        <v xml:space="preserve">    &lt;string name="IPA_CodeScope_cont" formatted="false"&gt;The cdoe should only contain %s&lt;/string&gt;</v>
      </c>
    </row>
    <row r="468" spans="1:22">
      <c r="A468" s="1" t="s">
        <v>2954</v>
      </c>
      <c r="J468">
        <f t="shared" si="47"/>
        <v>43</v>
      </c>
      <c r="K468">
        <f t="shared" si="48"/>
        <v>50</v>
      </c>
      <c r="L468" t="str">
        <f t="shared" si="46"/>
        <v>Failed</v>
      </c>
      <c r="N468" t="str">
        <f>IF(L468&lt;&gt;"", VLOOKUP(L468,Sam_Eng!F:F,1,FALSE), "")</f>
        <v>Failed</v>
      </c>
      <c r="O468">
        <f>MATCH(N468,Sam_Eng!F:F,0)</f>
        <v>35</v>
      </c>
      <c r="P468" t="str">
        <f>IF(N468&lt;&gt;"", VLOOKUP(O468,Sam_Chi!E:F,2,FALSE), "")</f>
        <v>使用者名稱</v>
      </c>
      <c r="Q468">
        <f t="shared" si="49"/>
        <v>17</v>
      </c>
      <c r="R468">
        <f t="shared" si="50"/>
        <v>42</v>
      </c>
      <c r="S468" t="str">
        <f t="shared" si="51"/>
        <v>IPA_DuplicateCode_title</v>
      </c>
      <c r="T468" t="str">
        <f>IF(S468&lt;&gt; "", VLOOKUP(S468,Chinese!H:K,4,FALSE), "")</f>
        <v>密碼重複</v>
      </c>
      <c r="U468" t="str">
        <f t="shared" si="52"/>
        <v>使用者名稱</v>
      </c>
      <c r="V468" t="str">
        <f>IF(U468&lt;&gt; "", IF(U468&lt;&gt;"",Result!E$1 &amp; S468 &amp; Result!F$1 &amp; Eng!U468 &amp; Result!G$1, ""), "")</f>
        <v xml:space="preserve">    &lt;string name="IPA_DuplicateCode_title"&gt;使用者名稱&lt;/string&gt;</v>
      </c>
    </row>
    <row r="469" spans="1:22">
      <c r="A469" s="1" t="s">
        <v>2955</v>
      </c>
      <c r="J469">
        <f t="shared" si="47"/>
        <v>43</v>
      </c>
      <c r="K469">
        <f t="shared" si="48"/>
        <v>90</v>
      </c>
      <c r="L469" t="str">
        <f t="shared" si="46"/>
        <v>The client\'s code is the same as another one.</v>
      </c>
      <c r="O469" t="e">
        <f>MATCH(N469,Sam_Eng!F:F,0)</f>
        <v>#N/A</v>
      </c>
      <c r="P469" t="str">
        <f>IF(N469&lt;&gt;"", VLOOKUP(O469,Sam_Chi!E:F,2,FALSE), "")</f>
        <v/>
      </c>
      <c r="Q469">
        <f t="shared" si="49"/>
        <v>17</v>
      </c>
      <c r="R469">
        <f t="shared" si="50"/>
        <v>42</v>
      </c>
      <c r="S469" t="str">
        <f t="shared" si="51"/>
        <v>IPA_DuplicateCode_cont1</v>
      </c>
      <c r="T469" t="str">
        <f>IF(S469&lt;&gt; "", VLOOKUP(S469,Chinese!H:K,4,FALSE), "")</f>
        <v>鎖具裡有一個密碼與您輸入的密碼相同</v>
      </c>
      <c r="U469" t="str">
        <f t="shared" si="52"/>
        <v>鎖具裡有一個密碼與您輸入的密碼相同</v>
      </c>
      <c r="V469" t="str">
        <f>IF(U469&lt;&gt; "", IF(U469&lt;&gt;"",Result!E$1 &amp; S469 &amp; Result!F$1 &amp; Eng!U469 &amp; Result!G$1, ""), "")</f>
        <v xml:space="preserve">    &lt;string name="IPA_DuplicateCode_cont1"&gt;鎖具裡有一個密碼與您輸入的密碼相同&lt;/string&gt;</v>
      </c>
    </row>
    <row r="470" spans="1:22">
      <c r="A470" s="1"/>
    </row>
    <row r="471" spans="1:22">
      <c r="A471" s="1"/>
    </row>
    <row r="472" spans="1:22">
      <c r="A472" s="1" t="s">
        <v>2956</v>
      </c>
      <c r="J472">
        <f t="shared" si="47"/>
        <v>38</v>
      </c>
      <c r="K472">
        <f t="shared" si="48"/>
        <v>45</v>
      </c>
      <c r="L472" t="str">
        <f t="shared" si="46"/>
        <v>Failed</v>
      </c>
      <c r="N472" t="str">
        <f>IF(L472&lt;&gt;"", VLOOKUP(L472,Sam_Eng!F:F,1,FALSE), "")</f>
        <v>Failed</v>
      </c>
      <c r="O472">
        <f>MATCH(N472,Sam_Eng!F:F,0)</f>
        <v>35</v>
      </c>
      <c r="P472" t="str">
        <f>IF(N472&lt;&gt;"", VLOOKUP(O472,Sam_Chi!E:F,2,FALSE), "")</f>
        <v>使用者名稱</v>
      </c>
      <c r="Q472">
        <f t="shared" si="49"/>
        <v>17</v>
      </c>
      <c r="R472">
        <f t="shared" si="50"/>
        <v>37</v>
      </c>
      <c r="S472" t="str">
        <f t="shared" si="51"/>
        <v>IPA_CodeFail_title</v>
      </c>
      <c r="T472" t="str">
        <f>IF(S472&lt;&gt; "", VLOOKUP(S472,Chinese!H:K,4,FALSE), "")</f>
        <v>密碼加入失敗</v>
      </c>
      <c r="U472" t="str">
        <f t="shared" si="52"/>
        <v>使用者名稱</v>
      </c>
      <c r="V472" t="str">
        <f>IF(U472&lt;&gt; "", IF(U472&lt;&gt;"",Result!E$1 &amp; S472 &amp; Result!F$1 &amp; Eng!U472 &amp; Result!G$1, ""), "")</f>
        <v xml:space="preserve">    &lt;string name="IPA_CodeFail_title"&gt;使用者名稱&lt;/string&gt;</v>
      </c>
    </row>
    <row r="473" spans="1:22">
      <c r="A473" s="1"/>
    </row>
    <row r="474" spans="1:22">
      <c r="A474" s="2"/>
    </row>
    <row r="475" spans="1:22">
      <c r="A475" s="1" t="s">
        <v>191</v>
      </c>
      <c r="J475">
        <f t="shared" si="47"/>
        <v>36</v>
      </c>
      <c r="K475">
        <f t="shared" si="48"/>
        <v>53</v>
      </c>
      <c r="L475" t="str">
        <f t="shared" si="46"/>
        <v>Remote Unlocking</v>
      </c>
      <c r="N475" t="str">
        <f>IF(L475&lt;&gt;"", VLOOKUP(L475,Sam_Eng!F:F,1,FALSE), "")</f>
        <v>Remote Unlocking</v>
      </c>
      <c r="O475">
        <f>MATCH(N475,Sam_Eng!F:F,0)</f>
        <v>339</v>
      </c>
      <c r="P475" t="str">
        <f>IF(N475&lt;&gt;"", VLOOKUP(O475,Sam_Chi!E:F,2,FALSE), "")</f>
        <v>開門失敗 (低電量)</v>
      </c>
      <c r="Q475">
        <f t="shared" si="49"/>
        <v>17</v>
      </c>
      <c r="R475">
        <f t="shared" si="50"/>
        <v>35</v>
      </c>
      <c r="S475" t="str">
        <f t="shared" si="51"/>
        <v>remote_unlocking</v>
      </c>
      <c r="T475" t="str">
        <f>IF(S475&lt;&gt; "", VLOOKUP(S475,Chinese!H:K,4,FALSE), "")</f>
        <v>遠端開門</v>
      </c>
      <c r="U475" t="str">
        <f t="shared" si="52"/>
        <v>開門失敗 (低電量)</v>
      </c>
      <c r="V475" t="str">
        <f>IF(U475&lt;&gt; "", IF(U475&lt;&gt;"",Result!E$1 &amp; S475 &amp; Result!F$1 &amp; Eng!U475 &amp; Result!G$1, ""), "")</f>
        <v xml:space="preserve">    &lt;string name="remote_unlocking"&gt;開門失敗 (低電量)&lt;/string&gt;</v>
      </c>
    </row>
    <row r="476" spans="1:22">
      <c r="A476" s="1"/>
    </row>
    <row r="477" spans="1:22">
      <c r="A477" s="1" t="s">
        <v>192</v>
      </c>
      <c r="J477">
        <f t="shared" si="47"/>
        <v>33</v>
      </c>
      <c r="K477">
        <f t="shared" si="48"/>
        <v>41</v>
      </c>
      <c r="L477" t="str">
        <f t="shared" si="46"/>
        <v>Deleted</v>
      </c>
      <c r="N477" t="str">
        <f>IF(L477&lt;&gt;"", VLOOKUP(L477,Sam_Eng!F:F,1,FALSE), "")</f>
        <v>Deleted</v>
      </c>
      <c r="O477">
        <f>MATCH(N477,Sam_Eng!F:F,0)</f>
        <v>190</v>
      </c>
      <c r="P477" t="str">
        <f>IF(N477&lt;&gt;"", VLOOKUP(O477,Sam_Chi!E:F,2,FALSE), "")</f>
        <v>加入</v>
      </c>
      <c r="Q477">
        <f t="shared" si="49"/>
        <v>17</v>
      </c>
      <c r="R477">
        <f t="shared" si="50"/>
        <v>32</v>
      </c>
      <c r="S477" t="str">
        <f t="shared" si="51"/>
        <v>remote_delete</v>
      </c>
      <c r="T477" t="str">
        <f>IF(S477&lt;&gt; "", VLOOKUP(S477,Chinese!H:K,4,FALSE), "")</f>
        <v>已刪除</v>
      </c>
      <c r="U477" t="str">
        <f t="shared" si="52"/>
        <v>加入</v>
      </c>
      <c r="V477" t="str">
        <f>IF(U477&lt;&gt; "", IF(U477&lt;&gt;"",Result!E$1 &amp; S477 &amp; Result!F$1 &amp; Eng!U477 &amp; Result!G$1, ""), "")</f>
        <v xml:space="preserve">    &lt;string name="remote_delete"&gt;加入&lt;/string&gt;</v>
      </c>
    </row>
    <row r="478" spans="1:22">
      <c r="A478" s="1"/>
    </row>
    <row r="479" spans="1:22">
      <c r="A479" s="1" t="s">
        <v>2969</v>
      </c>
      <c r="J479" s="7">
        <f t="shared" si="47"/>
        <v>37</v>
      </c>
      <c r="K479" s="7">
        <f t="shared" si="48"/>
        <v>211</v>
      </c>
      <c r="L479" s="7" t="str">
        <f t="shared" si="46"/>
        <v>Enabling this feature may unlock the door if the face of the lock is touched and the phone is within the range of the Bluetooth setting even if the phone is inside the door.</v>
      </c>
      <c r="N479" t="str">
        <f>IF(L479&lt;&gt;"", VLOOKUP(L479,Sam_Eng!F:F,1,FALSE), "")</f>
        <v>Enabling this feature may unlock the door if the face of the lock is touched and the phone is within the range of the Bluetooth setting even if the phone is inside the door.</v>
      </c>
      <c r="O479">
        <f>MATCH(N479,Sam_Eng!F:F,0)</f>
        <v>673</v>
      </c>
      <c r="P479" t="str">
        <f>IF(N479&lt;&gt;"", VLOOKUP(O479,Sam_Chi!E:F,2,FALSE), "")</f>
        <v>Wi-Fi網路名稱或者密碼不正確</v>
      </c>
      <c r="Q479">
        <f t="shared" si="49"/>
        <v>17</v>
      </c>
      <c r="R479">
        <f t="shared" si="50"/>
        <v>36</v>
      </c>
      <c r="S479" t="str">
        <f t="shared" si="51"/>
        <v>AutoUnlockWarning</v>
      </c>
      <c r="T479" t="str">
        <f>IF(S479&lt;&gt; "", VLOOKUP(S479,Chinese!H:K,4,FALSE), "")</f>
        <v>此功能啟用後, 即使您的手機位於屋內, 若其與鎖具的距離尚在藍芽能溝通的範圍內, 則當鎖具的前門面板被碰觸時仍會開門. \n\n某些智慧型裝罝不相容於此功能. 如果您發現App在啟用此功能後工作不正常, 請將此功能關閉.</v>
      </c>
      <c r="U479" t="str">
        <f t="shared" si="52"/>
        <v>Wi-Fi網路名稱或者密碼不正確</v>
      </c>
      <c r="V479" t="str">
        <f>IF(U479&lt;&gt; "", IF(U479&lt;&gt;"",Result!E$1 &amp; S479 &amp; Result!F$1 &amp; Eng!U479 &amp; Result!G$1, ""), "")</f>
        <v xml:space="preserve">    &lt;string name="AutoUnlockWarning"&gt;Wi-Fi網路名稱或者密碼不正確&lt;/string&gt;</v>
      </c>
    </row>
    <row r="480" spans="1:22">
      <c r="A480" s="1" t="s">
        <v>193</v>
      </c>
      <c r="J480">
        <f t="shared" si="47"/>
        <v>40</v>
      </c>
      <c r="K480">
        <f t="shared" si="48"/>
        <v>53</v>
      </c>
      <c r="L480" t="str">
        <f t="shared" ref="L480:L543" si="53">IF(A480&lt;&gt;"", MID(A480,J480+1, K480-J480 - 1), "")</f>
        <v>How It Works</v>
      </c>
      <c r="N480" t="str">
        <f>IF(L480&lt;&gt;"", VLOOKUP(L480,Sam_Eng!F:F,1,FALSE), "")</f>
        <v>How It Works</v>
      </c>
      <c r="O480">
        <f>MATCH(N480,Sam_Eng!F:F,0)</f>
        <v>302</v>
      </c>
      <c r="P480" t="str">
        <f>IF(N480&lt;&gt;"", VLOOKUP(O480,Sam_Chi!E:F,2,FALSE), "")</f>
        <v>設定新Gateway</v>
      </c>
      <c r="Q480">
        <f t="shared" si="49"/>
        <v>17</v>
      </c>
      <c r="R480">
        <f t="shared" si="50"/>
        <v>39</v>
      </c>
      <c r="S480" t="str">
        <f t="shared" si="51"/>
        <v>AutoUnlock_GPS_title</v>
      </c>
      <c r="T480" t="str">
        <f>IF(S480&lt;&gt; "", VLOOKUP(S480,Chinese!H:K,4,FALSE), "")</f>
        <v>運作方式</v>
      </c>
      <c r="U480" t="str">
        <f t="shared" si="52"/>
        <v>設定新Gateway</v>
      </c>
      <c r="V480" t="str">
        <f>IF(U480&lt;&gt; "", IF(U480&lt;&gt;"",Result!E$1 &amp; S480 &amp; Result!F$1 &amp; Eng!U480 &amp; Result!G$1, ""), "")</f>
        <v xml:space="preserve">    &lt;string name="AutoUnlock_GPS_title"&gt;設定新Gateway&lt;/string&gt;</v>
      </c>
    </row>
    <row r="481" spans="1:22">
      <c r="A481" s="1" t="s">
        <v>2966</v>
      </c>
      <c r="J481">
        <f t="shared" si="47"/>
        <v>39</v>
      </c>
      <c r="K481">
        <f t="shared" si="48"/>
        <v>129</v>
      </c>
      <c r="L481" t="str">
        <f t="shared" si="53"/>
        <v>Auto unlocking will be triggered after you are away for a certain range and return again.</v>
      </c>
      <c r="N481" t="str">
        <f>IF(L481&lt;&gt;"", VLOOKUP(L481,Sam_Eng!F:F,1,FALSE), "")</f>
        <v>Auto unlocking will be triggered after you are away for a certain range and return again.</v>
      </c>
      <c r="O481">
        <f>MATCH(N481,Sam_Eng!F:F,0)</f>
        <v>674</v>
      </c>
      <c r="P481" t="str">
        <f>IF(N481&lt;&gt;"", VLOOKUP(O481,Sam_Chi!E:F,2,FALSE), "")</f>
        <v>Wi-Fi網路名稱已經設定完成，但是鎖具無法連線到網際網路。請檢查您的Wi-Fi分享器的狀態與設定，或者設定另一組Wi-Fi網路名稱。</v>
      </c>
      <c r="Q481">
        <f t="shared" si="49"/>
        <v>17</v>
      </c>
      <c r="R481">
        <f t="shared" si="50"/>
        <v>38</v>
      </c>
      <c r="S481" t="str">
        <f t="shared" si="51"/>
        <v>AutoUnlock_GPS_cont</v>
      </c>
      <c r="T481" t="str">
        <f>IF(S481&lt;&gt; "", VLOOKUP(S481,Chinese!H:K,4,FALSE), "")</f>
        <v>當您離開鎖一段距離後, 下次靠近時鎖具就會自動開啟.</v>
      </c>
      <c r="U481" t="str">
        <f t="shared" si="52"/>
        <v>Wi-Fi網路名稱已經設定完成，但是鎖具無法連線到網際網路。請檢查您的Wi-Fi分享器的狀態與設定，或者設定另一組Wi-Fi網路名稱。</v>
      </c>
      <c r="V481" t="str">
        <f>IF(U481&lt;&gt; "", IF(U481&lt;&gt;"",Result!E$1 &amp; S481 &amp; Result!F$1 &amp; Eng!U481 &amp; Result!G$1, ""), "")</f>
        <v xml:space="preserve">    &lt;string name="AutoUnlock_GPS_cont"&gt;Wi-Fi網路名稱已經設定完成，但是鎖具無法連線到網際網路。請檢查您的Wi-Fi分享器的狀態與設定，或者設定另一組Wi-Fi網路名稱。&lt;/string&gt;</v>
      </c>
    </row>
    <row r="482" spans="1:22">
      <c r="A482" s="1" t="s">
        <v>2967</v>
      </c>
      <c r="J482" s="5">
        <f t="shared" si="47"/>
        <v>40</v>
      </c>
      <c r="K482" s="5">
        <f t="shared" si="48"/>
        <v>191</v>
      </c>
      <c r="L482" s="5" t="str">
        <f t="shared" si="53"/>
        <v>Some smart devices are not compatible with this feature. If you find the app doesn\'t work properly after turning on this feature, please turn it off.</v>
      </c>
      <c r="O482" t="e">
        <f>MATCH(N482,Sam_Eng!F:F,0)</f>
        <v>#N/A</v>
      </c>
      <c r="P482" t="str">
        <f>IF(N482&lt;&gt;"", VLOOKUP(O482,Sam_Chi!E:F,2,FALSE), "")</f>
        <v/>
      </c>
      <c r="Q482">
        <f t="shared" si="49"/>
        <v>17</v>
      </c>
      <c r="R482">
        <f t="shared" si="50"/>
        <v>39</v>
      </c>
      <c r="S482" t="str">
        <f t="shared" si="51"/>
        <v>AutoUnlock_GPS_cont2</v>
      </c>
      <c r="T482" t="str">
        <f>IF(S482&lt;&gt; "", VLOOKUP(S482,Chinese!H:K,4,FALSE), "")</f>
        <v>某些智慧型裝罝不相容於此功能. 如果您發現App在啟用此功能後工作不正常, 請將此功能關閉.</v>
      </c>
      <c r="U482" t="str">
        <f t="shared" si="52"/>
        <v>某些智慧型裝罝不相容於此功能. 如果您發現App在啟用此功能後工作不正常, 請將此功能關閉.</v>
      </c>
      <c r="V482" t="str">
        <f>IF(U482&lt;&gt; "", IF(U482&lt;&gt;"",Result!E$1 &amp; S482 &amp; Result!F$1 &amp; Eng!U482 &amp; Result!G$1, ""), "")</f>
        <v xml:space="preserve">    &lt;string name="AutoUnlock_GPS_cont2"&gt;某些智慧型裝罝不相容於此功能. 如果您發現App在啟用此功能後工作不正常, 請將此功能關閉.&lt;/string&gt;</v>
      </c>
    </row>
    <row r="483" spans="1:22">
      <c r="A483" s="2"/>
    </row>
    <row r="484" spans="1:22">
      <c r="A484" s="2"/>
    </row>
    <row r="485" spans="1:22">
      <c r="A485" s="1" t="s">
        <v>194</v>
      </c>
      <c r="O485" t="e">
        <f>MATCH(N485,Sam_Eng!F:F,0)</f>
        <v>#N/A</v>
      </c>
      <c r="P485" t="str">
        <f>IF(N485&lt;&gt;"", VLOOKUP(O485,Sam_Chi!E:F,2,FALSE), "")</f>
        <v/>
      </c>
      <c r="Q485" t="e">
        <f t="shared" si="49"/>
        <v>#VALUE!</v>
      </c>
      <c r="R485" t="e">
        <f t="shared" si="50"/>
        <v>#VALUE!</v>
      </c>
      <c r="U485">
        <f t="shared" si="52"/>
        <v>0</v>
      </c>
      <c r="V485" t="str">
        <f>IF(U485&lt;&gt; "", IF(U485&lt;&gt;"",Result!E$1 &amp; S485 &amp; Result!F$1 &amp; Eng!U485 &amp; Result!G$1, ""), "")</f>
        <v xml:space="preserve">    &lt;string name=""&gt;0&lt;/string&gt;</v>
      </c>
    </row>
    <row r="486" spans="1:22">
      <c r="A486" s="3" t="s">
        <v>195</v>
      </c>
      <c r="J486">
        <f t="shared" si="47"/>
        <v>56</v>
      </c>
      <c r="K486">
        <f t="shared" si="48"/>
        <v>76</v>
      </c>
      <c r="L486" t="str">
        <f t="shared" si="53"/>
        <v>Auto unlocking (%s)</v>
      </c>
      <c r="O486" t="e">
        <f>MATCH(N486,Sam_Eng!F:F,0)</f>
        <v>#N/A</v>
      </c>
      <c r="P486" t="str">
        <f>IF(N486&lt;&gt;"", VLOOKUP(O486,Sam_Chi!E:F,2,FALSE), "")</f>
        <v/>
      </c>
      <c r="Q486">
        <f t="shared" si="49"/>
        <v>17</v>
      </c>
      <c r="R486">
        <f t="shared" si="50"/>
        <v>55</v>
      </c>
      <c r="S486" t="str">
        <f t="shared" si="51"/>
        <v>AutoUnlock_Success" formatted="false</v>
      </c>
      <c r="T486" t="str">
        <f>IF(S486&lt;&gt; "", VLOOKUP(S486,Chinese!H:K,4,FALSE), "")</f>
        <v>自動開門 (%s)</v>
      </c>
      <c r="U486" t="str">
        <f t="shared" si="52"/>
        <v>自動開門 (%s)</v>
      </c>
      <c r="V486" t="str">
        <f>IF(U486&lt;&gt; "", IF(U486&lt;&gt;"",Result!E$1 &amp; S486 &amp; Result!F$1 &amp; Eng!U486 &amp; Result!G$1, ""), "")</f>
        <v xml:space="preserve">    &lt;string name="AutoUnlock_Success" formatted="false"&gt;自動開門 (%s)&lt;/string&gt;</v>
      </c>
    </row>
    <row r="487" spans="1:22">
      <c r="A487" s="1" t="s">
        <v>196</v>
      </c>
      <c r="J487">
        <f t="shared" si="47"/>
        <v>60</v>
      </c>
      <c r="K487">
        <f t="shared" si="48"/>
        <v>93</v>
      </c>
      <c r="L487" t="str">
        <f t="shared" si="53"/>
        <v>Auto unlocking out of range (%s)</v>
      </c>
      <c r="O487" t="e">
        <f>MATCH(N487,Sam_Eng!F:F,0)</f>
        <v>#N/A</v>
      </c>
      <c r="P487" t="str">
        <f>IF(N487&lt;&gt;"", VLOOKUP(O487,Sam_Chi!E:F,2,FALSE), "")</f>
        <v/>
      </c>
      <c r="Q487">
        <f t="shared" si="49"/>
        <v>17</v>
      </c>
      <c r="R487">
        <f t="shared" si="50"/>
        <v>59</v>
      </c>
      <c r="S487" t="str">
        <f t="shared" si="51"/>
        <v>AutoUnlock_InvalidRSSI" formatted="false</v>
      </c>
      <c r="T487" t="str">
        <f>IF(S487&lt;&gt; "", VLOOKUP(S487,Chinese!H:K,4,FALSE), "")</f>
        <v>自動開門超出範圍 (%s)</v>
      </c>
      <c r="U487" t="str">
        <f t="shared" si="52"/>
        <v>自動開門超出範圍 (%s)</v>
      </c>
      <c r="V487" t="str">
        <f>IF(U487&lt;&gt; "", IF(U487&lt;&gt;"",Result!E$1 &amp; S487 &amp; Result!F$1 &amp; Eng!U487 &amp; Result!G$1, ""), "")</f>
        <v xml:space="preserve">    &lt;string name="AutoUnlock_InvalidRSSI" formatted="false"&gt;自動開門超出範圍 (%s)&lt;/string&gt;</v>
      </c>
    </row>
    <row r="488" spans="1:22">
      <c r="A488" s="1" t="s">
        <v>2970</v>
      </c>
      <c r="J488">
        <f t="shared" si="47"/>
        <v>50</v>
      </c>
      <c r="K488">
        <f t="shared" si="48"/>
        <v>73</v>
      </c>
      <c r="L488" t="str">
        <f t="shared" si="53"/>
        <v>You are denounced (%s)</v>
      </c>
      <c r="O488" t="e">
        <f>MATCH(N488,Sam_Eng!F:F,0)</f>
        <v>#N/A</v>
      </c>
      <c r="P488" t="str">
        <f>IF(N488&lt;&gt;"", VLOOKUP(O488,Sam_Chi!E:F,2,FALSE), "")</f>
        <v/>
      </c>
      <c r="Q488">
        <f t="shared" si="49"/>
        <v>17</v>
      </c>
      <c r="R488">
        <f t="shared" si="50"/>
        <v>49</v>
      </c>
      <c r="S488" t="str">
        <f t="shared" si="51"/>
        <v>DenounceLock" formatted="false</v>
      </c>
      <c r="T488" t="str">
        <f>IF(S488&lt;&gt; "", VLOOKUP(S488,Chinese!H:K,4,FALSE), "")</f>
        <v>您的鎖已被取消權限 (%s)</v>
      </c>
      <c r="U488" t="str">
        <f t="shared" si="52"/>
        <v>您的鎖已被取消權限 (%s)</v>
      </c>
      <c r="V488" t="str">
        <f>IF(U488&lt;&gt; "", IF(U488&lt;&gt;"",Result!E$1 &amp; S488 &amp; Result!F$1 &amp; Eng!U488 &amp; Result!G$1, ""), "")</f>
        <v xml:space="preserve">    &lt;string name="DenounceLock" formatted="false"&gt;您的鎖已被取消權限 (%s)&lt;/string&gt;</v>
      </c>
    </row>
    <row r="489" spans="1:22">
      <c r="A489" s="2"/>
    </row>
    <row r="490" spans="1:22">
      <c r="A490" s="2"/>
    </row>
    <row r="491" spans="1:22">
      <c r="A491" s="1" t="s">
        <v>197</v>
      </c>
      <c r="O491" t="e">
        <f>MATCH(N491,Sam_Eng!F:F,0)</f>
        <v>#N/A</v>
      </c>
      <c r="P491" t="str">
        <f>IF(N491&lt;&gt;"", VLOOKUP(O491,Sam_Chi!E:F,2,FALSE), "")</f>
        <v/>
      </c>
      <c r="Q491" t="e">
        <f t="shared" si="49"/>
        <v>#VALUE!</v>
      </c>
      <c r="R491" t="e">
        <f t="shared" si="50"/>
        <v>#VALUE!</v>
      </c>
      <c r="U491">
        <f t="shared" si="52"/>
        <v>0</v>
      </c>
      <c r="V491" t="str">
        <f>IF(U491&lt;&gt; "", IF(U491&lt;&gt;"",Result!E$1 &amp; S491 &amp; Result!F$1 &amp; Eng!U491 &amp; Result!G$1, ""), "")</f>
        <v xml:space="preserve">    &lt;string name=""&gt;0&lt;/string&gt;</v>
      </c>
    </row>
    <row r="492" spans="1:22">
      <c r="A492" s="3" t="s">
        <v>2979</v>
      </c>
      <c r="J492">
        <f t="shared" si="47"/>
        <v>57</v>
      </c>
      <c r="K492">
        <f t="shared" si="48"/>
        <v>93</v>
      </c>
      <c r="L492" t="str">
        <f t="shared" si="53"/>
        <v>%s can\'t be added to this lock. %s</v>
      </c>
      <c r="O492" t="e">
        <f>MATCH(N492,Sam_Eng!F:F,0)</f>
        <v>#N/A</v>
      </c>
      <c r="P492" t="str">
        <f>IF(N492&lt;&gt;"", VLOOKUP(O492,Sam_Chi!E:F,2,FALSE), "")</f>
        <v/>
      </c>
      <c r="Q492">
        <f t="shared" si="49"/>
        <v>17</v>
      </c>
      <c r="R492">
        <f t="shared" si="50"/>
        <v>56</v>
      </c>
      <c r="S492" t="str">
        <f t="shared" si="51"/>
        <v>WifiAddPasswordFail" formatted="false</v>
      </c>
      <c r="T492" t="str">
        <f>IF(S492&lt;&gt; "", VLOOKUP(S492,Chinese!H:K,4,FALSE), "")</f>
        <v>%s無法加入到%s</v>
      </c>
      <c r="U492" t="str">
        <f t="shared" si="52"/>
        <v>%s無法加入到%s</v>
      </c>
      <c r="V492" t="str">
        <f>IF(U492&lt;&gt; "", IF(U492&lt;&gt;"",Result!E$1 &amp; S492 &amp; Result!F$1 &amp; Eng!U492 &amp; Result!G$1, ""), "")</f>
        <v xml:space="preserve">    &lt;string name="WifiAddPasswordFail" formatted="false"&gt;%s無法加入到%s&lt;/string&gt;</v>
      </c>
    </row>
    <row r="493" spans="1:22">
      <c r="A493" s="1" t="s">
        <v>3158</v>
      </c>
      <c r="J493" s="5">
        <f t="shared" si="47"/>
        <v>56</v>
      </c>
      <c r="K493" s="5">
        <f t="shared" si="48"/>
        <v>119</v>
      </c>
      <c r="L493" s="5" t="str">
        <f t="shared" si="53"/>
        <v>Client\'s quantity has reached the maximun limit for this lock</v>
      </c>
      <c r="O493" t="e">
        <f>MATCH(N493,Sam_Eng!F:F,0)</f>
        <v>#N/A</v>
      </c>
      <c r="P493" t="str">
        <f>IF(N493&lt;&gt;"", VLOOKUP(O493,Sam_Chi!E:F,2,FALSE), "")</f>
        <v/>
      </c>
      <c r="Q493">
        <f t="shared" si="49"/>
        <v>17</v>
      </c>
      <c r="R493">
        <f t="shared" si="50"/>
        <v>55</v>
      </c>
      <c r="S493" t="str">
        <f t="shared" si="51"/>
        <v>AddPasswordNoEntry" formatted="false</v>
      </c>
      <c r="T493" t="str">
        <f>IF(S493&lt;&gt; "", VLOOKUP(S493,Chinese!H:K,4,FALSE), "")</f>
        <v>鎖的客戶容量已達上限</v>
      </c>
      <c r="U493" t="str">
        <f t="shared" si="52"/>
        <v>鎖的客戶容量已達上限</v>
      </c>
      <c r="V493" t="str">
        <f>IF(U493&lt;&gt; "", IF(U493&lt;&gt;"",Result!E$1 &amp; S493 &amp; Result!F$1 &amp; Eng!U493 &amp; Result!G$1, ""), "")</f>
        <v xml:space="preserve">    &lt;string name="AddPasswordNoEntry" formatted="false"&gt;鎖的客戶容量已達上限&lt;/string&gt;</v>
      </c>
    </row>
    <row r="494" spans="1:22">
      <c r="A494" s="1" t="s">
        <v>2980</v>
      </c>
      <c r="J494" s="5">
        <f t="shared" si="47"/>
        <v>61</v>
      </c>
      <c r="K494" s="5">
        <f t="shared" si="48"/>
        <v>101</v>
      </c>
      <c r="L494" s="5" t="str">
        <f t="shared" si="53"/>
        <v>The client\'s ID is same as another one</v>
      </c>
      <c r="O494" t="e">
        <f>MATCH(N494,Sam_Eng!F:F,0)</f>
        <v>#N/A</v>
      </c>
      <c r="P494" t="str">
        <f>IF(N494&lt;&gt;"", VLOOKUP(O494,Sam_Chi!E:F,2,FALSE), "")</f>
        <v/>
      </c>
      <c r="Q494">
        <f t="shared" si="49"/>
        <v>17</v>
      </c>
      <c r="R494">
        <f t="shared" si="50"/>
        <v>60</v>
      </c>
      <c r="S494" t="str">
        <f t="shared" si="51"/>
        <v>AddPasswordFIDCollision" formatted="false</v>
      </c>
      <c r="T494" t="str">
        <f>IF(S494&lt;&gt; "", VLOOKUP(S494,Chinese!H:K,4,FALSE), "")</f>
        <v>客戶的ID重複</v>
      </c>
      <c r="U494" t="str">
        <f t="shared" si="52"/>
        <v>客戶的ID重複</v>
      </c>
      <c r="V494" t="str">
        <f>IF(U494&lt;&gt; "", IF(U494&lt;&gt;"",Result!E$1 &amp; S494 &amp; Result!F$1 &amp; Eng!U494 &amp; Result!G$1, ""), "")</f>
        <v xml:space="preserve">    &lt;string name="AddPasswordFIDCollision" formatted="false"&gt;客戶的ID重複&lt;/string&gt;</v>
      </c>
    </row>
    <row r="495" spans="1:22">
      <c r="A495" s="1" t="s">
        <v>2976</v>
      </c>
      <c r="J495">
        <f t="shared" ref="J495:J558" si="54">FIND("&gt;",A495)</f>
        <v>66</v>
      </c>
      <c r="K495">
        <f t="shared" ref="K495:K558" si="55">FIND("&lt;/", A495)</f>
        <v>105</v>
      </c>
      <c r="L495" t="str">
        <f t="shared" si="53"/>
        <v>The client\'s code length is incorrect</v>
      </c>
      <c r="O495" t="e">
        <f>MATCH(N495,Sam_Eng!F:F,0)</f>
        <v>#N/A</v>
      </c>
      <c r="P495" t="str">
        <f>IF(N495&lt;&gt;"", VLOOKUP(O495,Sam_Chi!E:F,2,FALSE), "")</f>
        <v/>
      </c>
      <c r="Q495">
        <f t="shared" si="49"/>
        <v>17</v>
      </c>
      <c r="R495">
        <f t="shared" si="50"/>
        <v>65</v>
      </c>
      <c r="S495" t="str">
        <f t="shared" si="51"/>
        <v>AddPasswordUnsopportedLength" formatted="false</v>
      </c>
      <c r="T495" t="str">
        <f>IF(S495&lt;&gt; "", VLOOKUP(S495,Chinese!H:K,4,FALSE), "")</f>
        <v>客戶的密碼長度不正確</v>
      </c>
      <c r="U495" t="str">
        <f t="shared" si="52"/>
        <v>客戶的密碼長度不正確</v>
      </c>
      <c r="V495" t="str">
        <f>IF(U495&lt;&gt; "", IF(U495&lt;&gt;"",Result!E$1 &amp; S495 &amp; Result!F$1 &amp; Eng!U495 &amp; Result!G$1, ""), "")</f>
        <v xml:space="preserve">    &lt;string name="AddPasswordUnsopportedLength" formatted="false"&gt;客戶的密碼長度不正確&lt;/string&gt;</v>
      </c>
    </row>
    <row r="496" spans="1:22">
      <c r="A496" s="1" t="s">
        <v>2975</v>
      </c>
      <c r="J496">
        <f t="shared" si="54"/>
        <v>58</v>
      </c>
      <c r="K496">
        <f t="shared" si="55"/>
        <v>104</v>
      </c>
      <c r="L496" t="str">
        <f t="shared" si="53"/>
        <v>The client\'s code is the same as another one</v>
      </c>
      <c r="O496" t="e">
        <f>MATCH(N496,Sam_Eng!F:F,0)</f>
        <v>#N/A</v>
      </c>
      <c r="P496" t="str">
        <f>IF(N496&lt;&gt;"", VLOOKUP(O496,Sam_Chi!E:F,2,FALSE), "")</f>
        <v/>
      </c>
      <c r="Q496">
        <f t="shared" si="49"/>
        <v>17</v>
      </c>
      <c r="R496">
        <f t="shared" si="50"/>
        <v>57</v>
      </c>
      <c r="S496" t="str">
        <f t="shared" si="51"/>
        <v>AddPasswordDuplicate" formatted="false</v>
      </c>
      <c r="T496" t="str">
        <f>IF(S496&lt;&gt; "", VLOOKUP(S496,Chinese!H:K,4,FALSE), "")</f>
        <v>客戶的密碼重複</v>
      </c>
      <c r="U496" t="str">
        <f t="shared" si="52"/>
        <v>客戶的密碼重複</v>
      </c>
      <c r="V496" t="str">
        <f>IF(U496&lt;&gt; "", IF(U496&lt;&gt;"",Result!E$1 &amp; S496 &amp; Result!F$1 &amp; Eng!U496 &amp; Result!G$1, ""), "")</f>
        <v xml:space="preserve">    &lt;string name="AddPasswordDuplicate" formatted="false"&gt;客戶的密碼重複&lt;/string&gt;</v>
      </c>
    </row>
    <row r="497" spans="1:22">
      <c r="A497" s="2"/>
    </row>
    <row r="498" spans="1:22">
      <c r="A498" s="1" t="s">
        <v>198</v>
      </c>
      <c r="J498">
        <f t="shared" si="54"/>
        <v>55</v>
      </c>
      <c r="K498">
        <f t="shared" si="55"/>
        <v>71</v>
      </c>
      <c r="L498" t="str">
        <f t="shared" si="53"/>
        <v>%s unlocking %s</v>
      </c>
      <c r="O498" t="e">
        <f>MATCH(N498,Sam_Eng!F:F,0)</f>
        <v>#N/A</v>
      </c>
      <c r="P498" t="str">
        <f>IF(N498&lt;&gt;"", VLOOKUP(O498,Sam_Chi!E:F,2,FALSE), "")</f>
        <v/>
      </c>
      <c r="Q498">
        <f t="shared" si="49"/>
        <v>17</v>
      </c>
      <c r="R498">
        <f t="shared" si="50"/>
        <v>54</v>
      </c>
      <c r="S498" t="str">
        <f t="shared" si="51"/>
        <v>xxx_unlocking_xxx" formatted="false</v>
      </c>
      <c r="T498" t="str">
        <f>IF(S498&lt;&gt; "", VLOOKUP(S498,Chinese!H:K,4,FALSE), "")</f>
        <v>%s開啟%s</v>
      </c>
      <c r="U498" t="str">
        <f t="shared" si="52"/>
        <v>%s開啟%s</v>
      </c>
      <c r="V498" t="str">
        <f>IF(U498&lt;&gt; "", IF(U498&lt;&gt;"",Result!E$1 &amp; S498 &amp; Result!F$1 &amp; Eng!U498 &amp; Result!G$1, ""), "")</f>
        <v xml:space="preserve">    &lt;string name="xxx_unlocking_xxx" formatted="false"&gt;%s開啟%s&lt;/string&gt;</v>
      </c>
    </row>
    <row r="499" spans="1:22">
      <c r="A499" s="1" t="s">
        <v>2971</v>
      </c>
      <c r="J499">
        <f t="shared" si="54"/>
        <v>65</v>
      </c>
      <c r="K499">
        <f t="shared" si="55"/>
        <v>95</v>
      </c>
      <c r="L499" t="str">
        <f t="shared" si="53"/>
        <v>%s has an access denied event</v>
      </c>
      <c r="O499" t="e">
        <f>MATCH(N499,Sam_Eng!F:F,0)</f>
        <v>#N/A</v>
      </c>
      <c r="P499" t="str">
        <f>IF(N499&lt;&gt;"", VLOOKUP(O499,Sam_Chi!E:F,2,FALSE), "")</f>
        <v/>
      </c>
      <c r="Q499">
        <f t="shared" si="49"/>
        <v>17</v>
      </c>
      <c r="R499">
        <f t="shared" si="50"/>
        <v>64</v>
      </c>
      <c r="S499" t="str">
        <f t="shared" si="51"/>
        <v>xxx_has_access_denied_event" formatted="false</v>
      </c>
      <c r="T499" t="str">
        <f>IF(S499&lt;&gt; "", VLOOKUP(S499,Chinese!H:K,4,FALSE), "")</f>
        <v>%s有一筆禁止通行事件</v>
      </c>
      <c r="U499" t="str">
        <f t="shared" si="52"/>
        <v>%s有一筆禁止通行事件</v>
      </c>
      <c r="V499" t="str">
        <f>IF(U499&lt;&gt; "", IF(U499&lt;&gt;"",Result!E$1 &amp; S499 &amp; Result!F$1 &amp; Eng!U499 &amp; Result!G$1, ""), "")</f>
        <v xml:space="preserve">    &lt;string name="xxx_has_access_denied_event" formatted="false"&gt;%s有一筆禁止通行事件&lt;/string&gt;</v>
      </c>
    </row>
    <row r="500" spans="1:22">
      <c r="A500" s="1" t="s">
        <v>2972</v>
      </c>
      <c r="J500">
        <f t="shared" si="54"/>
        <v>56</v>
      </c>
      <c r="K500">
        <f t="shared" si="55"/>
        <v>85</v>
      </c>
      <c r="L500" t="str">
        <f t="shared" si="53"/>
        <v>%s has denied %s temporarily</v>
      </c>
      <c r="O500" t="e">
        <f>MATCH(N500,Sam_Eng!F:F,0)</f>
        <v>#N/A</v>
      </c>
      <c r="P500" t="str">
        <f>IF(N500&lt;&gt;"", VLOOKUP(O500,Sam_Chi!E:F,2,FALSE), "")</f>
        <v/>
      </c>
      <c r="Q500">
        <f t="shared" si="49"/>
        <v>17</v>
      </c>
      <c r="R500">
        <f t="shared" si="50"/>
        <v>55</v>
      </c>
      <c r="S500" t="str">
        <f t="shared" si="51"/>
        <v>xxx_has_denied_xxx" formatted="false</v>
      </c>
      <c r="T500" t="str">
        <f>IF(S500&lt;&gt; "", VLOOKUP(S500,Chinese!H:K,4,FALSE), "")</f>
        <v>%s暫時拒絕%s進出</v>
      </c>
      <c r="U500" t="str">
        <f t="shared" si="52"/>
        <v>%s暫時拒絕%s進出</v>
      </c>
      <c r="V500" t="str">
        <f>IF(U500&lt;&gt; "", IF(U500&lt;&gt;"",Result!E$1 &amp; S500 &amp; Result!F$1 &amp; Eng!U500 &amp; Result!G$1, ""), "")</f>
        <v xml:space="preserve">    &lt;string name="xxx_has_denied_xxx" formatted="false"&gt;%s暫時拒絕%s進出&lt;/string&gt;</v>
      </c>
    </row>
    <row r="501" spans="1:22">
      <c r="A501" s="1" t="s">
        <v>2973</v>
      </c>
      <c r="J501">
        <f t="shared" si="54"/>
        <v>61</v>
      </c>
      <c r="K501">
        <f t="shared" si="55"/>
        <v>81</v>
      </c>
      <c r="L501" t="str">
        <f t="shared" si="53"/>
        <v>Remote unlocking %s</v>
      </c>
      <c r="O501" t="e">
        <f>MATCH(N501,Sam_Eng!F:F,0)</f>
        <v>#N/A</v>
      </c>
      <c r="P501" t="str">
        <f>IF(N501&lt;&gt;"", VLOOKUP(O501,Sam_Chi!E:F,2,FALSE), "")</f>
        <v/>
      </c>
      <c r="Q501">
        <f t="shared" si="49"/>
        <v>17</v>
      </c>
      <c r="R501">
        <f t="shared" si="50"/>
        <v>60</v>
      </c>
      <c r="S501" t="str">
        <f t="shared" si="51"/>
        <v>remote_unlocking_on_xxx" formatted="false</v>
      </c>
      <c r="T501" t="str">
        <f>IF(S501&lt;&gt; "", VLOOKUP(S501,Chinese!H:K,4,FALSE), "")</f>
        <v>遠端開門已在%s執行</v>
      </c>
      <c r="U501" t="str">
        <f t="shared" si="52"/>
        <v>遠端開門已在%s執行</v>
      </c>
      <c r="V501" t="str">
        <f>IF(U501&lt;&gt; "", IF(U501&lt;&gt;"",Result!E$1 &amp; S501 &amp; Result!F$1 &amp; Eng!U501 &amp; Result!G$1, ""), "")</f>
        <v xml:space="preserve">    &lt;string name="remote_unlocking_on_xxx" formatted="false"&gt;遠端開門已在%s執行&lt;/string&gt;</v>
      </c>
    </row>
    <row r="502" spans="1:22">
      <c r="A502" s="2"/>
    </row>
    <row r="503" spans="1:22">
      <c r="A503" s="1" t="s">
        <v>199</v>
      </c>
      <c r="J503">
        <f t="shared" si="54"/>
        <v>31</v>
      </c>
      <c r="K503">
        <f t="shared" si="55"/>
        <v>46</v>
      </c>
      <c r="L503" t="str">
        <f t="shared" si="53"/>
        <v>Battery Status</v>
      </c>
      <c r="N503" t="str">
        <f>IF(L503&lt;&gt;"", VLOOKUP(L503,Sam_Eng!F:F,1,FALSE), "")</f>
        <v>Battery Status</v>
      </c>
      <c r="O503">
        <f>MATCH(N503,Sam_Eng!F:F,0)</f>
        <v>67</v>
      </c>
      <c r="P503" t="str">
        <f>IF(N503&lt;&gt;"", VLOOKUP(O503,Sam_Chi!E:F,2,FALSE), "")</f>
        <v>開門</v>
      </c>
      <c r="Q503">
        <f t="shared" si="49"/>
        <v>17</v>
      </c>
      <c r="R503">
        <f t="shared" si="50"/>
        <v>30</v>
      </c>
      <c r="S503" t="str">
        <f t="shared" si="51"/>
        <v>batt_status</v>
      </c>
      <c r="T503" t="str">
        <f>IF(S503&lt;&gt; "", VLOOKUP(S503,Chinese!H:K,4,FALSE), "")</f>
        <v>電池狀態</v>
      </c>
      <c r="U503" t="str">
        <f t="shared" si="52"/>
        <v>開門</v>
      </c>
      <c r="V503" t="str">
        <f>IF(U503&lt;&gt; "", IF(U503&lt;&gt;"",Result!E$1 &amp; S503 &amp; Result!F$1 &amp; Eng!U503 &amp; Result!G$1, ""), "")</f>
        <v xml:space="preserve">    &lt;string name="batt_status"&gt;開門&lt;/string&gt;</v>
      </c>
    </row>
    <row r="504" spans="1:22">
      <c r="A504" s="2"/>
    </row>
    <row r="505" spans="1:22">
      <c r="A505" s="1" t="s">
        <v>200</v>
      </c>
      <c r="O505" t="e">
        <f>MATCH(N505,Sam_Eng!F:F,0)</f>
        <v>#N/A</v>
      </c>
      <c r="P505" t="str">
        <f>IF(N505&lt;&gt;"", VLOOKUP(O505,Sam_Chi!E:F,2,FALSE), "")</f>
        <v/>
      </c>
      <c r="Q505" t="e">
        <f t="shared" si="49"/>
        <v>#VALUE!</v>
      </c>
      <c r="R505" t="e">
        <f t="shared" si="50"/>
        <v>#VALUE!</v>
      </c>
      <c r="U505">
        <f t="shared" si="52"/>
        <v>0</v>
      </c>
      <c r="V505" t="str">
        <f>IF(U505&lt;&gt; "", IF(U505&lt;&gt;"",Result!E$1 &amp; S505 &amp; Result!F$1 &amp; Eng!U505 &amp; Result!G$1, ""), "")</f>
        <v xml:space="preserve">    &lt;string name=""&gt;0&lt;/string&gt;</v>
      </c>
    </row>
    <row r="506" spans="1:22">
      <c r="A506" s="3" t="s">
        <v>201</v>
      </c>
      <c r="J506">
        <f t="shared" si="54"/>
        <v>27</v>
      </c>
      <c r="K506">
        <f t="shared" si="55"/>
        <v>35</v>
      </c>
      <c r="L506" t="str">
        <f t="shared" si="53"/>
        <v>Sign In</v>
      </c>
      <c r="N506" t="str">
        <f>IF(L506&lt;&gt;"", VLOOKUP(L506,Sam_Eng!F:F,1,FALSE), "")</f>
        <v>Sign In</v>
      </c>
      <c r="O506">
        <f>MATCH(N506,Sam_Eng!F:F,0)</f>
        <v>257</v>
      </c>
      <c r="P506" t="str">
        <f>IF(N506&lt;&gt;"", VLOOKUP(O506,Sam_Chi!E:F,2,FALSE), "")</f>
        <v>管理員密碼</v>
      </c>
      <c r="Q506">
        <f t="shared" si="49"/>
        <v>17</v>
      </c>
      <c r="R506">
        <f t="shared" si="50"/>
        <v>26</v>
      </c>
      <c r="S506" t="str">
        <f t="shared" si="51"/>
        <v>sign_in</v>
      </c>
      <c r="T506" t="str">
        <f>IF(S506&lt;&gt; "", VLOOKUP(S506,Chinese!H:K,4,FALSE), "")</f>
        <v>登入</v>
      </c>
      <c r="U506" t="str">
        <f t="shared" si="52"/>
        <v>管理員密碼</v>
      </c>
      <c r="V506" t="str">
        <f>IF(U506&lt;&gt; "", IF(U506&lt;&gt;"",Result!E$1 &amp; S506 &amp; Result!F$1 &amp; Eng!U506 &amp; Result!G$1, ""), "")</f>
        <v xml:space="preserve">    &lt;string name="sign_in"&gt;管理員密碼&lt;/string&gt;</v>
      </c>
    </row>
    <row r="507" spans="1:22">
      <c r="A507" s="1" t="s">
        <v>202</v>
      </c>
      <c r="J507">
        <f t="shared" si="54"/>
        <v>26</v>
      </c>
      <c r="K507">
        <f t="shared" si="55"/>
        <v>35</v>
      </c>
      <c r="L507" t="str">
        <f t="shared" si="53"/>
        <v>Sign Out</v>
      </c>
      <c r="N507" t="str">
        <f>IF(L507&lt;&gt;"", VLOOKUP(L507,Sam_Eng!F:F,1,FALSE), "")</f>
        <v>Sign Out</v>
      </c>
      <c r="O507">
        <f>MATCH(N507,Sam_Eng!F:F,0)</f>
        <v>158</v>
      </c>
      <c r="P507" t="str">
        <f>IF(N507&lt;&gt;"", VLOOKUP(O507,Sam_Chi!E:F,2,FALSE), "")</f>
        <v>Wi-Fi網路名稱</v>
      </c>
      <c r="Q507">
        <f t="shared" si="49"/>
        <v>17</v>
      </c>
      <c r="R507">
        <f t="shared" si="50"/>
        <v>25</v>
      </c>
      <c r="S507" t="str">
        <f t="shared" si="51"/>
        <v>logout</v>
      </c>
      <c r="T507" t="str">
        <f>IF(S507&lt;&gt; "", VLOOKUP(S507,Chinese!H:K,4,FALSE), "")</f>
        <v>登出</v>
      </c>
      <c r="U507" t="str">
        <f t="shared" si="52"/>
        <v>Wi-Fi網路名稱</v>
      </c>
      <c r="V507" t="str">
        <f>IF(U507&lt;&gt; "", IF(U507&lt;&gt;"",Result!E$1 &amp; S507 &amp; Result!F$1 &amp; Eng!U507 &amp; Result!G$1, ""), "")</f>
        <v xml:space="preserve">    &lt;string name="logout"&gt;Wi-Fi網路名稱&lt;/string&gt;</v>
      </c>
    </row>
    <row r="508" spans="1:22">
      <c r="A508" s="1" t="s">
        <v>203</v>
      </c>
      <c r="J508">
        <f t="shared" si="54"/>
        <v>34</v>
      </c>
      <c r="K508">
        <f t="shared" si="55"/>
        <v>42</v>
      </c>
      <c r="L508" t="str">
        <f t="shared" si="53"/>
        <v>Sign Up</v>
      </c>
      <c r="N508" t="str">
        <f>IF(L508&lt;&gt;"", VLOOKUP(L508,Sam_Eng!F:F,1,FALSE), "")</f>
        <v>Sign Up</v>
      </c>
      <c r="O508">
        <f>MATCH(N508,Sam_Eng!F:F,0)</f>
        <v>256</v>
      </c>
      <c r="P508" t="str">
        <f>IF(N508&lt;&gt;"", VLOOKUP(O508,Sam_Chi!E:F,2,FALSE), "")</f>
        <v>請輸入驗證碼</v>
      </c>
      <c r="Q508">
        <f t="shared" si="49"/>
        <v>17</v>
      </c>
      <c r="R508">
        <f t="shared" si="50"/>
        <v>33</v>
      </c>
      <c r="S508" t="str">
        <f t="shared" si="51"/>
        <v>create_account</v>
      </c>
      <c r="T508" t="str">
        <f>IF(S508&lt;&gt; "", VLOOKUP(S508,Chinese!H:K,4,FALSE), "")</f>
        <v>註冊帳號</v>
      </c>
      <c r="U508" t="str">
        <f t="shared" si="52"/>
        <v>請輸入驗證碼</v>
      </c>
      <c r="V508" t="str">
        <f>IF(U508&lt;&gt; "", IF(U508&lt;&gt;"",Result!E$1 &amp; S508 &amp; Result!F$1 &amp; Eng!U508 &amp; Result!G$1, ""), "")</f>
        <v xml:space="preserve">    &lt;string name="create_account"&gt;請輸入驗證碼&lt;/string&gt;</v>
      </c>
    </row>
    <row r="509" spans="1:22">
      <c r="A509" s="1" t="s">
        <v>2981</v>
      </c>
      <c r="J509">
        <f t="shared" si="54"/>
        <v>35</v>
      </c>
      <c r="K509">
        <f t="shared" si="55"/>
        <v>51</v>
      </c>
      <c r="L509" t="str">
        <f t="shared" si="53"/>
        <v>Forgot Password</v>
      </c>
      <c r="N509" t="str">
        <f>IF(L509&lt;&gt;"", VLOOKUP(L509,Sam_Eng!F:F,1,FALSE), "")</f>
        <v>Forgot Password</v>
      </c>
      <c r="O509">
        <f>MATCH(N509,Sam_Eng!F:F,0)</f>
        <v>258</v>
      </c>
      <c r="P509" t="str">
        <f>IF(N509&lt;&gt;"", VLOOKUP(O509,Sam_Chi!E:F,2,FALSE), "")</f>
        <v>副管理員密碼</v>
      </c>
      <c r="Q509">
        <f t="shared" si="49"/>
        <v>17</v>
      </c>
      <c r="R509">
        <f t="shared" si="50"/>
        <v>34</v>
      </c>
      <c r="S509" t="str">
        <f t="shared" si="51"/>
        <v>forgot_password</v>
      </c>
      <c r="T509" t="str">
        <f>IF(S509&lt;&gt; "", VLOOKUP(S509,Chinese!H:K,4,FALSE), "")</f>
        <v>忘記密碼</v>
      </c>
      <c r="U509" t="str">
        <f t="shared" si="52"/>
        <v>副管理員密碼</v>
      </c>
      <c r="V509" t="str">
        <f>IF(U509&lt;&gt; "", IF(U509&lt;&gt;"",Result!E$1 &amp; S509 &amp; Result!F$1 &amp; Eng!U509 &amp; Result!G$1, ""), "")</f>
        <v xml:space="preserve">    &lt;string name="forgot_password"&gt;副管理員密碼&lt;/string&gt;</v>
      </c>
    </row>
    <row r="510" spans="1:22">
      <c r="A510" s="1" t="s">
        <v>204</v>
      </c>
      <c r="J510">
        <f t="shared" si="54"/>
        <v>36</v>
      </c>
      <c r="K510">
        <f t="shared" si="55"/>
        <v>53</v>
      </c>
      <c r="L510" t="str">
        <f t="shared" si="53"/>
        <v>Current Password</v>
      </c>
      <c r="N510" t="str">
        <f>IF(L510&lt;&gt;"", VLOOKUP(L510,Sam_Eng!F:F,1,FALSE), "")</f>
        <v>Current Password</v>
      </c>
      <c r="O510">
        <f>MATCH(N510,Sam_Eng!F:F,0)</f>
        <v>517</v>
      </c>
      <c r="P510" t="str">
        <f>IF(N510&lt;&gt;"", VLOOKUP(O510,Sam_Chi!E:F,2,FALSE), "")</f>
        <v>再輸入一次%@</v>
      </c>
      <c r="Q510">
        <f t="shared" si="49"/>
        <v>17</v>
      </c>
      <c r="R510">
        <f t="shared" si="50"/>
        <v>35</v>
      </c>
      <c r="S510" t="str">
        <f t="shared" si="51"/>
        <v>current_password</v>
      </c>
      <c r="T510" t="str">
        <f>IF(S510&lt;&gt; "", VLOOKUP(S510,Chinese!H:K,4,FALSE), "")</f>
        <v>目前密碼</v>
      </c>
      <c r="U510" t="str">
        <f t="shared" si="52"/>
        <v>再輸入一次%@</v>
      </c>
      <c r="V510" t="str">
        <f>IF(U510&lt;&gt; "", IF(U510&lt;&gt;"",Result!E$1 &amp; S510 &amp; Result!F$1 &amp; Eng!U510 &amp; Result!G$1, ""), "")</f>
        <v xml:space="preserve">    &lt;string name="current_password"&gt;再輸入一次%@&lt;/string&gt;</v>
      </c>
    </row>
    <row r="511" spans="1:22">
      <c r="A511" s="1" t="s">
        <v>205</v>
      </c>
      <c r="J511">
        <f t="shared" si="54"/>
        <v>34</v>
      </c>
      <c r="K511">
        <f t="shared" si="55"/>
        <v>43</v>
      </c>
      <c r="L511" t="str">
        <f t="shared" si="53"/>
        <v>Password</v>
      </c>
      <c r="N511" t="str">
        <f>IF(L511&lt;&gt;"", VLOOKUP(L511,Sam_Eng!F:F,1,FALSE), "")</f>
        <v>Password</v>
      </c>
      <c r="O511">
        <f>MATCH(N511,Sam_Eng!F:F,0)</f>
        <v>45</v>
      </c>
      <c r="P511" t="str">
        <f>IF(N511&lt;&gt;"", VLOOKUP(O511,Sam_Chi!E:F,2,FALSE), "")</f>
        <v>編輯鎖具名稱</v>
      </c>
      <c r="Q511">
        <f t="shared" si="49"/>
        <v>17</v>
      </c>
      <c r="R511">
        <f t="shared" si="50"/>
        <v>33</v>
      </c>
      <c r="S511" t="str">
        <f t="shared" si="51"/>
        <v>input_password</v>
      </c>
      <c r="T511" t="str">
        <f>IF(S511&lt;&gt; "", VLOOKUP(S511,Chinese!H:K,4,FALSE), "")</f>
        <v>密碼</v>
      </c>
      <c r="U511" t="str">
        <f t="shared" si="52"/>
        <v>編輯鎖具名稱</v>
      </c>
      <c r="V511" t="str">
        <f>IF(U511&lt;&gt; "", IF(U511&lt;&gt;"",Result!E$1 &amp; S511 &amp; Result!F$1 &amp; Eng!U511 &amp; Result!G$1, ""), "")</f>
        <v xml:space="preserve">    &lt;string name="input_password"&gt;編輯鎖具名稱&lt;/string&gt;</v>
      </c>
    </row>
    <row r="512" spans="1:22">
      <c r="A512" s="1" t="s">
        <v>206</v>
      </c>
      <c r="J512">
        <f t="shared" si="54"/>
        <v>36</v>
      </c>
      <c r="K512">
        <f t="shared" si="55"/>
        <v>56</v>
      </c>
      <c r="L512" t="str">
        <f t="shared" si="53"/>
        <v>Re-confirm Password</v>
      </c>
      <c r="N512" t="str">
        <f>IF(L512&lt;&gt;"", VLOOKUP(L512,Sam_Eng!F:F,1,FALSE), "")</f>
        <v>Re-confirm Password</v>
      </c>
      <c r="O512">
        <f>MATCH(N512,Sam_Eng!F:F,0)</f>
        <v>519</v>
      </c>
      <c r="P512" t="str">
        <f>IF(N512&lt;&gt;"", VLOOKUP(O512,Sam_Chi!E:F,2,FALSE), "")</f>
        <v>再設定備份功能之前請先設定密碼</v>
      </c>
      <c r="Q512">
        <f t="shared" si="49"/>
        <v>17</v>
      </c>
      <c r="R512">
        <f t="shared" si="50"/>
        <v>35</v>
      </c>
      <c r="S512" t="str">
        <f t="shared" si="51"/>
        <v>confirm_password</v>
      </c>
      <c r="T512" t="str">
        <f>IF(S512&lt;&gt; "", VLOOKUP(S512,Chinese!H:K,4,FALSE), "")</f>
        <v>再輸入一次密碼</v>
      </c>
      <c r="U512" t="str">
        <f t="shared" si="52"/>
        <v>再設定備份功能之前請先設定密碼</v>
      </c>
      <c r="V512" t="str">
        <f>IF(U512&lt;&gt; "", IF(U512&lt;&gt;"",Result!E$1 &amp; S512 &amp; Result!F$1 &amp; Eng!U512 &amp; Result!G$1, ""), "")</f>
        <v xml:space="preserve">    &lt;string name="confirm_password"&gt;再設定備份功能之前請先設定密碼&lt;/string&gt;</v>
      </c>
    </row>
    <row r="513" spans="1:22">
      <c r="A513" s="1" t="s">
        <v>2982</v>
      </c>
      <c r="J513">
        <f t="shared" si="54"/>
        <v>30</v>
      </c>
      <c r="K513">
        <f t="shared" si="55"/>
        <v>46</v>
      </c>
      <c r="L513" t="str">
        <f t="shared" si="53"/>
        <v>Enable Password</v>
      </c>
      <c r="N513" t="str">
        <f>IF(L513&lt;&gt;"", VLOOKUP(L513,Sam_Eng!F:F,1,FALSE), "")</f>
        <v>Enable Password</v>
      </c>
      <c r="O513">
        <f>MATCH(N513,Sam_Eng!F:F,0)</f>
        <v>259</v>
      </c>
      <c r="P513" t="str">
        <f>IF(N513&lt;&gt;"", VLOOKUP(O513,Sam_Chi!E:F,2,FALSE), "")</f>
        <v>變更%@</v>
      </c>
      <c r="Q513">
        <f t="shared" si="49"/>
        <v>17</v>
      </c>
      <c r="R513">
        <f t="shared" si="50"/>
        <v>29</v>
      </c>
      <c r="S513" t="str">
        <f t="shared" si="51"/>
        <v>EnablePass</v>
      </c>
      <c r="T513" t="str">
        <f>IF(S513&lt;&gt; "", VLOOKUP(S513,Chinese!H:K,4,FALSE), "")</f>
        <v>建立密碼</v>
      </c>
      <c r="U513" t="str">
        <f t="shared" si="52"/>
        <v>變更%@</v>
      </c>
      <c r="V513" t="str">
        <f>IF(U513&lt;&gt; "", IF(U513&lt;&gt;"",Result!E$1 &amp; S513 &amp; Result!F$1 &amp; Eng!U513 &amp; Result!G$1, ""), "")</f>
        <v xml:space="preserve">    &lt;string name="EnablePass"&gt;變更%@&lt;/string&gt;</v>
      </c>
    </row>
    <row r="514" spans="1:22">
      <c r="A514" s="1" t="s">
        <v>2983</v>
      </c>
      <c r="J514">
        <f t="shared" si="54"/>
        <v>29</v>
      </c>
      <c r="K514">
        <f t="shared" si="55"/>
        <v>45</v>
      </c>
      <c r="L514" t="str">
        <f t="shared" si="53"/>
        <v>Backup on Cloud</v>
      </c>
      <c r="N514" t="str">
        <f>IF(L514&lt;&gt;"", VLOOKUP(L514,Sam_Eng!F:F,1,FALSE), "")</f>
        <v>Backup on Cloud</v>
      </c>
      <c r="O514">
        <f>MATCH(N514,Sam_Eng!F:F,0)</f>
        <v>155</v>
      </c>
      <c r="P514" t="str">
        <f>IF(N514&lt;&gt;"", VLOOKUP(O514,Sam_Chi!E:F,2,FALSE), "")</f>
        <v>密碼功能未啟用</v>
      </c>
      <c r="Q514">
        <f t="shared" ref="Q514:Q577" si="56">FIND("=""",A514)</f>
        <v>17</v>
      </c>
      <c r="R514">
        <f t="shared" ref="R514:R577" si="57">FIND("""&gt;",A514)</f>
        <v>28</v>
      </c>
      <c r="S514" t="str">
        <f t="shared" ref="S514:S577" si="58">IF(A514&lt;&gt;"", MID(A514, Q514 + 2, R514-Q514-2), "")</f>
        <v>BackCloud</v>
      </c>
      <c r="T514" t="str">
        <f>IF(S514&lt;&gt; "", VLOOKUP(S514,Chinese!H:K,4,FALSE), "")</f>
        <v>備份至雲端</v>
      </c>
      <c r="U514" t="str">
        <f t="shared" ref="U514:U577" si="59">IF(P514&lt;&gt;"", P514, T514)</f>
        <v>密碼功能未啟用</v>
      </c>
      <c r="V514" t="str">
        <f>IF(U514&lt;&gt; "", IF(U514&lt;&gt;"",Result!E$1 &amp; S514 &amp; Result!F$1 &amp; Eng!U514 &amp; Result!G$1, ""), "")</f>
        <v xml:space="preserve">    &lt;string name="BackCloud"&gt;密碼功能未啟用&lt;/string&gt;</v>
      </c>
    </row>
    <row r="515" spans="1:22">
      <c r="A515" s="1" t="s">
        <v>2984</v>
      </c>
      <c r="J515">
        <f t="shared" si="54"/>
        <v>33</v>
      </c>
      <c r="K515">
        <f t="shared" si="55"/>
        <v>38</v>
      </c>
      <c r="L515" t="str">
        <f t="shared" si="53"/>
        <v>Next</v>
      </c>
      <c r="N515" t="str">
        <f>IF(L515&lt;&gt;"", VLOOKUP(L515,Sam_Eng!F:F,1,FALSE), "")</f>
        <v>Next</v>
      </c>
      <c r="O515">
        <f>MATCH(N515,Sam_Eng!F:F,0)</f>
        <v>254</v>
      </c>
      <c r="P515" t="str">
        <f>IF(N515&lt;&gt;"", VLOOKUP(O515,Sam_Chi!E:F,2,FALSE), "")</f>
        <v>忘記密碼</v>
      </c>
      <c r="Q515">
        <f t="shared" si="56"/>
        <v>17</v>
      </c>
      <c r="R515">
        <f t="shared" si="57"/>
        <v>32</v>
      </c>
      <c r="S515" t="str">
        <f t="shared" si="58"/>
        <v>register_next</v>
      </c>
      <c r="T515" t="str">
        <f>IF(S515&lt;&gt; "", VLOOKUP(S515,Chinese!H:K,4,FALSE), "")</f>
        <v>下一步</v>
      </c>
      <c r="U515" t="str">
        <f t="shared" si="59"/>
        <v>忘記密碼</v>
      </c>
      <c r="V515" t="str">
        <f>IF(U515&lt;&gt; "", IF(U515&lt;&gt;"",Result!E$1 &amp; S515 &amp; Result!F$1 &amp; Eng!U515 &amp; Result!G$1, ""), "")</f>
        <v xml:space="preserve">    &lt;string name="register_next"&gt;忘記密碼&lt;/string&gt;</v>
      </c>
    </row>
    <row r="516" spans="1:22">
      <c r="A516" s="1" t="s">
        <v>3041</v>
      </c>
      <c r="J516">
        <f t="shared" si="54"/>
        <v>47</v>
      </c>
      <c r="K516">
        <f t="shared" si="55"/>
        <v>65</v>
      </c>
      <c r="L516" t="str">
        <f t="shared" si="53"/>
        <v>Already Signed Up</v>
      </c>
      <c r="N516" t="str">
        <f>IF(L516&lt;&gt;"", VLOOKUP(L516,Sam_Eng!F:F,1,FALSE), "")</f>
        <v>Already Signed Up</v>
      </c>
      <c r="O516">
        <f>MATCH(N516,Sam_Eng!F:F,0)</f>
        <v>153</v>
      </c>
      <c r="P516" t="str">
        <f>IF(N516&lt;&gt;"", VLOOKUP(O516,Sam_Chi!E:F,2,FALSE), "")</f>
        <v>上次備份時間: %@</v>
      </c>
      <c r="Q516">
        <f t="shared" si="56"/>
        <v>17</v>
      </c>
      <c r="R516">
        <f t="shared" si="57"/>
        <v>46</v>
      </c>
      <c r="S516" t="str">
        <f t="shared" si="58"/>
        <v>register_but_password_title</v>
      </c>
      <c r="T516" t="str">
        <f>IF(S516&lt;&gt; "", VLOOKUP(S516,Chinese!H:K,4,FALSE), "")</f>
        <v>帳號註冊失敗</v>
      </c>
      <c r="U516" t="str">
        <f t="shared" si="59"/>
        <v>上次備份時間: %@</v>
      </c>
      <c r="V516" t="str">
        <f>IF(U516&lt;&gt; "", IF(U516&lt;&gt;"",Result!E$1 &amp; S516 &amp; Result!F$1 &amp; Eng!U516 &amp; Result!G$1, ""), "")</f>
        <v xml:space="preserve">    &lt;string name="register_but_password_title"&gt;上次備份時間: %@&lt;/string&gt;</v>
      </c>
    </row>
    <row r="517" spans="1:22">
      <c r="A517" s="1" t="s">
        <v>3043</v>
      </c>
      <c r="J517">
        <f t="shared" si="54"/>
        <v>46</v>
      </c>
      <c r="K517">
        <f t="shared" si="55"/>
        <v>120</v>
      </c>
      <c r="L517" t="str">
        <f t="shared" si="53"/>
        <v>This email belongs to a password enabled account, please sign in with it.</v>
      </c>
      <c r="N517" t="str">
        <f>IF(L517&lt;&gt;"", VLOOKUP(L517,Sam_Eng!F:F,1,FALSE), "")</f>
        <v>This email belongs to a password enabled account, please sign in with it.</v>
      </c>
      <c r="O517">
        <f>MATCH(N517,Sam_Eng!F:F,0)</f>
        <v>508</v>
      </c>
      <c r="P517" t="str">
        <f>IF(N517&lt;&gt;"", VLOOKUP(O517,Sam_Chi!E:F,2,FALSE), "")</f>
        <v>驗證碼不正確</v>
      </c>
      <c r="Q517">
        <f t="shared" si="56"/>
        <v>17</v>
      </c>
      <c r="R517">
        <f t="shared" si="57"/>
        <v>45</v>
      </c>
      <c r="S517" t="str">
        <f t="shared" si="58"/>
        <v>register_but_password_cont</v>
      </c>
      <c r="T517" t="str">
        <f>IF(S517&lt;&gt; "", VLOOKUP(S517,Chinese!H:K,4,FALSE), "")</f>
        <v>此一帳號已有密碼, 不可重複建立. 請用 "登入" 方式登入此帳號.</v>
      </c>
      <c r="U517" t="str">
        <f t="shared" si="59"/>
        <v>驗證碼不正確</v>
      </c>
      <c r="V517" t="str">
        <f>IF(U517&lt;&gt; "", IF(U517&lt;&gt;"",Result!E$1 &amp; S517 &amp; Result!F$1 &amp; Eng!U517 &amp; Result!G$1, ""), "")</f>
        <v xml:space="preserve">    &lt;string name="register_but_password_cont"&gt;驗證碼不正確&lt;/string&gt;</v>
      </c>
    </row>
    <row r="518" spans="1:22">
      <c r="A518" s="1"/>
    </row>
    <row r="519" spans="1:22">
      <c r="A519" s="1" t="s">
        <v>3040</v>
      </c>
      <c r="J519">
        <f t="shared" si="54"/>
        <v>35</v>
      </c>
      <c r="K519">
        <f t="shared" si="55"/>
        <v>62</v>
      </c>
      <c r="L519" t="str">
        <f t="shared" si="53"/>
        <v>The account does not exist</v>
      </c>
      <c r="N519" t="str">
        <f>IF(L519&lt;&gt;"", VLOOKUP(L519,Sam_Eng!F:F,1,FALSE), "")</f>
        <v>The account does not exist</v>
      </c>
      <c r="O519">
        <f>MATCH(N519,Sam_Eng!F:F,0)</f>
        <v>510</v>
      </c>
      <c r="P519" t="str">
        <f>IF(N519&lt;&gt;"", VLOOKUP(O519,Sam_Chi!E:F,2,FALSE), "")</f>
        <v>驗證碼不存在</v>
      </c>
      <c r="Q519">
        <f t="shared" si="56"/>
        <v>17</v>
      </c>
      <c r="R519">
        <f t="shared" si="57"/>
        <v>34</v>
      </c>
      <c r="S519" t="str">
        <f t="shared" si="58"/>
        <v>no_account_cont</v>
      </c>
      <c r="T519" t="str">
        <f>IF(S519&lt;&gt; "", VLOOKUP(S519,Chinese!H:K,4,FALSE), "")</f>
        <v>您所輸入的帳號並不存在或帳號沒有設定密碼.</v>
      </c>
      <c r="U519" t="str">
        <f t="shared" si="59"/>
        <v>驗證碼不存在</v>
      </c>
      <c r="V519" t="str">
        <f>IF(U519&lt;&gt; "", IF(U519&lt;&gt;"",Result!E$1 &amp; S519 &amp; Result!F$1 &amp; Eng!U519 &amp; Result!G$1, ""), "")</f>
        <v xml:space="preserve">    &lt;string name="no_account_cont"&gt;驗證碼不存在&lt;/string&gt;</v>
      </c>
    </row>
    <row r="520" spans="1:22">
      <c r="A520" s="1"/>
    </row>
    <row r="521" spans="1:22">
      <c r="A521" s="1" t="s">
        <v>3044</v>
      </c>
      <c r="J521">
        <f t="shared" si="54"/>
        <v>39</v>
      </c>
      <c r="K521">
        <f t="shared" si="55"/>
        <v>54</v>
      </c>
      <c r="L521" t="str">
        <f t="shared" si="53"/>
        <v>Wrong Password</v>
      </c>
      <c r="N521" t="str">
        <f>IF(L521&lt;&gt;"", VLOOKUP(L521,Sam_Eng!F:F,1,FALSE), "")</f>
        <v>Wrong password</v>
      </c>
      <c r="O521">
        <f>MATCH(N521,Sam_Eng!F:F,0)</f>
        <v>511</v>
      </c>
      <c r="P521" t="str">
        <f>IF(N521&lt;&gt;"", VLOOKUP(O521,Sam_Chi!E:F,2,FALSE), "")</f>
        <v>所有資料已上傳至雲端</v>
      </c>
      <c r="Q521">
        <f t="shared" si="56"/>
        <v>17</v>
      </c>
      <c r="R521">
        <f t="shared" si="57"/>
        <v>38</v>
      </c>
      <c r="S521" t="str">
        <f t="shared" si="58"/>
        <v>wrong_password_cont</v>
      </c>
      <c r="T521" t="str">
        <f>IF(S521&lt;&gt; "", VLOOKUP(S521,Chinese!H:K,4,FALSE), "")</f>
        <v>密碼錯誤, 請再確認一次</v>
      </c>
      <c r="U521" t="str">
        <f t="shared" si="59"/>
        <v>所有資料已上傳至雲端</v>
      </c>
      <c r="V521" t="str">
        <f>IF(U521&lt;&gt; "", IF(U521&lt;&gt;"",Result!E$1 &amp; S521 &amp; Result!F$1 &amp; Eng!U521 &amp; Result!G$1, ""), "")</f>
        <v xml:space="preserve">    &lt;string name="wrong_password_cont"&gt;所有資料已上傳至雲端&lt;/string&gt;</v>
      </c>
    </row>
    <row r="522" spans="1:22">
      <c r="A522" s="1" t="s">
        <v>3045</v>
      </c>
      <c r="J522">
        <f t="shared" si="54"/>
        <v>29</v>
      </c>
      <c r="K522">
        <f t="shared" si="55"/>
        <v>49</v>
      </c>
      <c r="L522" t="str">
        <f t="shared" si="53"/>
        <v>Backup to Cloud Now</v>
      </c>
      <c r="N522" t="str">
        <f>IF(L522&lt;&gt;"", VLOOKUP(L522,Sam_Eng!F:F,1,FALSE), "")</f>
        <v>Backup to Cloud Now</v>
      </c>
      <c r="O522">
        <f>MATCH(N522,Sam_Eng!F:F,0)</f>
        <v>156</v>
      </c>
      <c r="P522" t="str">
        <f>IF(N522&lt;&gt;"", VLOOKUP(O522,Sam_Chi!E:F,2,FALSE), "")</f>
        <v>需要密碼</v>
      </c>
      <c r="Q522">
        <f t="shared" si="56"/>
        <v>17</v>
      </c>
      <c r="R522">
        <f t="shared" si="57"/>
        <v>28</v>
      </c>
      <c r="S522" t="str">
        <f t="shared" si="58"/>
        <v>BackupNow</v>
      </c>
      <c r="T522" t="str">
        <f>IF(S522&lt;&gt; "", VLOOKUP(S522,Chinese!H:K,4,FALSE), "")</f>
        <v>備份資料至雲端</v>
      </c>
      <c r="U522" t="str">
        <f t="shared" si="59"/>
        <v>需要密碼</v>
      </c>
      <c r="V522" t="str">
        <f>IF(U522&lt;&gt; "", IF(U522&lt;&gt;"",Result!E$1 &amp; S522 &amp; Result!F$1 &amp; Eng!U522 &amp; Result!G$1, ""), "")</f>
        <v xml:space="preserve">    &lt;string name="BackupNow"&gt;需要密碼&lt;/string&gt;</v>
      </c>
    </row>
    <row r="523" spans="1:22">
      <c r="A523" s="1" t="s">
        <v>3046</v>
      </c>
      <c r="J523">
        <f t="shared" si="54"/>
        <v>30</v>
      </c>
      <c r="K523">
        <f t="shared" si="55"/>
        <v>64</v>
      </c>
      <c r="L523" t="str">
        <f t="shared" si="53"/>
        <v xml:space="preserve">Last Successful Backup to Cloud: </v>
      </c>
      <c r="O523" t="e">
        <f>MATCH(N523,Sam_Eng!F:F,0)</f>
        <v>#N/A</v>
      </c>
      <c r="P523" t="str">
        <f>IF(N523&lt;&gt;"", VLOOKUP(O523,Sam_Chi!E:F,2,FALSE), "")</f>
        <v/>
      </c>
      <c r="Q523">
        <f t="shared" si="56"/>
        <v>17</v>
      </c>
      <c r="R523">
        <f t="shared" si="57"/>
        <v>29</v>
      </c>
      <c r="S523" t="str">
        <f t="shared" si="58"/>
        <v>BackupTime</v>
      </c>
      <c r="T523" t="str">
        <f>IF(S523&lt;&gt; "", VLOOKUP(S523,Chinese!H:K,4,FALSE), "")</f>
        <v xml:space="preserve">上次備份時間: </v>
      </c>
      <c r="U523" t="str">
        <f t="shared" si="59"/>
        <v xml:space="preserve">上次備份時間: </v>
      </c>
      <c r="V523" t="str">
        <f>IF(U523&lt;&gt; "", IF(U523&lt;&gt;"",Result!E$1 &amp; S523 &amp; Result!F$1 &amp; Eng!U523 &amp; Result!G$1, ""), "")</f>
        <v xml:space="preserve">    &lt;string name="BackupTime"&gt;上次備份時間: &lt;/string&gt;</v>
      </c>
    </row>
    <row r="524" spans="1:22">
      <c r="A524" s="1" t="s">
        <v>3047</v>
      </c>
      <c r="J524">
        <f t="shared" si="54"/>
        <v>37</v>
      </c>
      <c r="K524">
        <f t="shared" si="55"/>
        <v>45</v>
      </c>
      <c r="L524" t="str">
        <f t="shared" si="53"/>
        <v>Success</v>
      </c>
      <c r="N524" t="str">
        <f>IF(L524&lt;&gt;"", VLOOKUP(L524,Sam_Eng!F:F,1,FALSE), "")</f>
        <v>Success</v>
      </c>
      <c r="O524">
        <f>MATCH(N524,Sam_Eng!F:F,0)</f>
        <v>23</v>
      </c>
      <c r="P524" t="str">
        <f>IF(N524&lt;&gt;"", VLOOKUP(O524,Sam_Chi!E:F,2,FALSE), "")</f>
        <v>DIN</v>
      </c>
      <c r="Q524">
        <f t="shared" si="56"/>
        <v>17</v>
      </c>
      <c r="R524">
        <f t="shared" si="57"/>
        <v>36</v>
      </c>
      <c r="S524" t="str">
        <f t="shared" si="58"/>
        <v>re_password_title</v>
      </c>
      <c r="T524" t="str">
        <f>IF(S524&lt;&gt; "", VLOOKUP(S524,Chinese!H:K,4,FALSE), "")</f>
        <v>重送密碼</v>
      </c>
      <c r="U524" t="str">
        <f t="shared" si="59"/>
        <v>DIN</v>
      </c>
      <c r="V524" t="str">
        <f>IF(U524&lt;&gt; "", IF(U524&lt;&gt;"",Result!E$1 &amp; S524 &amp; Result!F$1 &amp; Eng!U524 &amp; Result!G$1, ""), "")</f>
        <v xml:space="preserve">    &lt;string name="re_password_title"&gt;DIN&lt;/string&gt;</v>
      </c>
    </row>
    <row r="525" spans="1:22">
      <c r="A525" s="1" t="s">
        <v>3049</v>
      </c>
      <c r="J525">
        <f t="shared" si="54"/>
        <v>36</v>
      </c>
      <c r="K525">
        <f t="shared" si="55"/>
        <v>97</v>
      </c>
      <c r="L525" t="str">
        <f t="shared" si="53"/>
        <v>The password will be sent to your email box in a few minutes</v>
      </c>
      <c r="N525" t="str">
        <f>IF(L525&lt;&gt;"", VLOOKUP(L525,Sam_Eng!F:F,1,FALSE), "")</f>
        <v>The password will be sent to your email box in a few minutes</v>
      </c>
      <c r="O525">
        <f>MATCH(N525,Sam_Eng!F:F,0)</f>
        <v>524</v>
      </c>
      <c r="P525" t="str">
        <f>IF(N525&lt;&gt;"", VLOOKUP(O525,Sam_Chi!E:F,2,FALSE), "")</f>
        <v>%@無法加入至鎖具。%@</v>
      </c>
      <c r="Q525">
        <f t="shared" si="56"/>
        <v>17</v>
      </c>
      <c r="R525">
        <f t="shared" si="57"/>
        <v>35</v>
      </c>
      <c r="S525" t="str">
        <f t="shared" si="58"/>
        <v>re_password_cont</v>
      </c>
      <c r="T525" t="str">
        <f>IF(S525&lt;&gt; "", VLOOKUP(S525,Chinese!H:K,4,FALSE), "")</f>
        <v>新密碼已送至您所註冊的信箱, 請用新密碼登入.</v>
      </c>
      <c r="U525" t="str">
        <f t="shared" si="59"/>
        <v>%@無法加入至鎖具。%@</v>
      </c>
      <c r="V525" t="str">
        <f>IF(U525&lt;&gt; "", IF(U525&lt;&gt;"",Result!E$1 &amp; S525 &amp; Result!F$1 &amp; Eng!U525 &amp; Result!G$1, ""), "")</f>
        <v xml:space="preserve">    &lt;string name="re_password_cont"&gt;%@無法加入至鎖具。%@&lt;/string&gt;</v>
      </c>
    </row>
    <row r="526" spans="1:22">
      <c r="A526" s="1"/>
    </row>
    <row r="527" spans="1:22">
      <c r="A527" s="1"/>
    </row>
    <row r="528" spans="1:22">
      <c r="A528" s="1"/>
    </row>
    <row r="529" spans="1:22">
      <c r="A529" s="1" t="s">
        <v>3051</v>
      </c>
      <c r="J529">
        <f t="shared" si="54"/>
        <v>33</v>
      </c>
      <c r="K529">
        <f t="shared" si="55"/>
        <v>130</v>
      </c>
      <c r="L529" t="str">
        <f t="shared" si="53"/>
        <v>You have signed in successfully.Welcome ! \n All of your data are restored from the cloud backup</v>
      </c>
      <c r="O529" t="e">
        <f>MATCH(N529,Sam_Eng!F:F,0)</f>
        <v>#N/A</v>
      </c>
      <c r="P529" t="str">
        <f>IF(N529&lt;&gt;"", VLOOKUP(O529,Sam_Chi!E:F,2,FALSE), "")</f>
        <v/>
      </c>
      <c r="Q529">
        <f t="shared" si="56"/>
        <v>17</v>
      </c>
      <c r="R529">
        <f t="shared" si="57"/>
        <v>32</v>
      </c>
      <c r="S529" t="str">
        <f t="shared" si="58"/>
        <v>login_OK_cont</v>
      </c>
      <c r="T529" t="str">
        <f>IF(S529&lt;&gt; "", VLOOKUP(S529,Chinese!H:K,4,FALSE), "")</f>
        <v>您已成功登入帳號.</v>
      </c>
      <c r="U529" t="str">
        <f t="shared" si="59"/>
        <v>您已成功登入帳號.</v>
      </c>
      <c r="V529" t="str">
        <f>IF(U529&lt;&gt; "", IF(U529&lt;&gt;"",Result!E$1 &amp; S529 &amp; Result!F$1 &amp; Eng!U529 &amp; Result!G$1, ""), "")</f>
        <v xml:space="preserve">    &lt;string name="login_OK_cont"&gt;您已成功登入帳號.&lt;/string&gt;</v>
      </c>
    </row>
    <row r="530" spans="1:22">
      <c r="A530" s="1"/>
    </row>
    <row r="531" spans="1:22">
      <c r="A531" s="1" t="s">
        <v>3052</v>
      </c>
      <c r="J531" s="5">
        <f t="shared" si="54"/>
        <v>34</v>
      </c>
      <c r="K531" s="5">
        <f t="shared" si="55"/>
        <v>68</v>
      </c>
      <c r="L531" s="5" t="str">
        <f t="shared" si="53"/>
        <v>You have signed out successfully.</v>
      </c>
      <c r="O531" t="e">
        <f>MATCH(N531,Sam_Eng!F:F,0)</f>
        <v>#N/A</v>
      </c>
      <c r="P531" t="str">
        <f>IF(N531&lt;&gt;"", VLOOKUP(O531,Sam_Chi!E:F,2,FALSE), "")</f>
        <v/>
      </c>
      <c r="Q531">
        <f t="shared" si="56"/>
        <v>17</v>
      </c>
      <c r="R531">
        <f t="shared" si="57"/>
        <v>33</v>
      </c>
      <c r="S531" t="str">
        <f t="shared" si="58"/>
        <v>logout_OK_cont</v>
      </c>
      <c r="T531" t="str">
        <f>IF(S531&lt;&gt; "", VLOOKUP(S531,Chinese!H:K,4,FALSE), "")</f>
        <v>您已成功登出帳號.</v>
      </c>
      <c r="U531" t="str">
        <f t="shared" si="59"/>
        <v>您已成功登出帳號.</v>
      </c>
      <c r="V531" t="str">
        <f>IF(U531&lt;&gt; "", IF(U531&lt;&gt;"",Result!E$1 &amp; S531 &amp; Result!F$1 &amp; Eng!U531 &amp; Result!G$1, ""), "")</f>
        <v xml:space="preserve">    &lt;string name="logout_OK_cont"&gt;您已成功登出帳號.&lt;/string&gt;</v>
      </c>
    </row>
    <row r="532" spans="1:22">
      <c r="A532" s="1"/>
    </row>
    <row r="533" spans="1:22">
      <c r="A533" s="1" t="s">
        <v>3054</v>
      </c>
      <c r="J533">
        <f t="shared" si="54"/>
        <v>40</v>
      </c>
      <c r="K533">
        <f t="shared" si="55"/>
        <v>59</v>
      </c>
      <c r="L533" t="str">
        <f t="shared" si="53"/>
        <v>Password Not Match</v>
      </c>
      <c r="O533" t="e">
        <f>MATCH(N533,Sam_Eng!F:F,0)</f>
        <v>#N/A</v>
      </c>
      <c r="P533" t="str">
        <f>IF(N533&lt;&gt;"", VLOOKUP(O533,Sam_Chi!E:F,2,FALSE), "")</f>
        <v/>
      </c>
      <c r="Q533">
        <f t="shared" si="56"/>
        <v>17</v>
      </c>
      <c r="R533">
        <f t="shared" si="57"/>
        <v>39</v>
      </c>
      <c r="S533" t="str">
        <f t="shared" si="58"/>
        <v>PWD_NoMatchCode_cont</v>
      </c>
      <c r="T533" t="str">
        <f>IF(S533&lt;&gt; "", VLOOKUP(S533,Chinese!H:K,4,FALSE), "")</f>
        <v>您所輸入的兩個密碼並不一致.</v>
      </c>
      <c r="U533" t="str">
        <f t="shared" si="59"/>
        <v>您所輸入的兩個密碼並不一致.</v>
      </c>
      <c r="V533" t="str">
        <f>IF(U533&lt;&gt; "", IF(U533&lt;&gt;"",Result!E$1 &amp; S533 &amp; Result!F$1 &amp; Eng!U533 &amp; Result!G$1, ""), "")</f>
        <v xml:space="preserve">    &lt;string name="PWD_NoMatchCode_cont"&gt;您所輸入的兩個密碼並不一致.&lt;/string&gt;</v>
      </c>
    </row>
    <row r="534" spans="1:22">
      <c r="A534" s="1"/>
    </row>
    <row r="535" spans="1:22">
      <c r="A535" s="1" t="s">
        <v>3058</v>
      </c>
      <c r="J535">
        <f t="shared" si="54"/>
        <v>33</v>
      </c>
      <c r="K535">
        <f t="shared" si="55"/>
        <v>75</v>
      </c>
      <c r="L535" t="str">
        <f t="shared" si="53"/>
        <v>All data are uploaded to the cloud server</v>
      </c>
      <c r="N535" t="str">
        <f>IF(L535&lt;&gt;"", VLOOKUP(L535,Sam_Eng!F:F,1,FALSE), "")</f>
        <v>All data are uploaded to the cloud server</v>
      </c>
      <c r="O535">
        <f>MATCH(N535,Sam_Eng!F:F,0)</f>
        <v>515</v>
      </c>
      <c r="P535" t="str">
        <f>IF(N535&lt;&gt;"", VLOOKUP(O535,Sam_Chi!E:F,2,FALSE), "")</f>
        <v>再輸入一次密碼</v>
      </c>
      <c r="Q535">
        <f t="shared" si="56"/>
        <v>17</v>
      </c>
      <c r="R535">
        <f t="shared" si="57"/>
        <v>32</v>
      </c>
      <c r="S535" t="str">
        <f t="shared" si="58"/>
        <v>UploadOK_cont</v>
      </c>
      <c r="T535" t="str">
        <f>IF(S535&lt;&gt; "", VLOOKUP(S535,Chinese!H:K,4,FALSE), "")</f>
        <v>所有資料已與雲端同步.</v>
      </c>
      <c r="U535" t="str">
        <f t="shared" si="59"/>
        <v>再輸入一次密碼</v>
      </c>
      <c r="V535" t="str">
        <f>IF(U535&lt;&gt; "", IF(U535&lt;&gt;"",Result!E$1 &amp; S535 &amp; Result!F$1 &amp; Eng!U535 &amp; Result!G$1, ""), "")</f>
        <v xml:space="preserve">    &lt;string name="UploadOK_cont"&gt;再輸入一次密碼&lt;/string&gt;</v>
      </c>
    </row>
    <row r="536" spans="1:22">
      <c r="A536" s="1"/>
    </row>
    <row r="537" spans="1:22">
      <c r="A537" s="1" t="s">
        <v>3060</v>
      </c>
      <c r="J537">
        <f t="shared" si="54"/>
        <v>38</v>
      </c>
      <c r="K537">
        <f t="shared" si="55"/>
        <v>75</v>
      </c>
      <c r="L537" t="str">
        <f t="shared" si="53"/>
        <v>The new password is set successfully</v>
      </c>
      <c r="N537" t="str">
        <f>IF(L537&lt;&gt;"", VLOOKUP(L537,Sam_Eng!F:F,1,FALSE), "")</f>
        <v>The new password is set successfully</v>
      </c>
      <c r="O537">
        <f>MATCH(N537,Sam_Eng!F:F,0)</f>
        <v>522</v>
      </c>
      <c r="P537" t="str">
        <f>IF(N537&lt;&gt;"", VLOOKUP(O537,Sam_Chi!E:F,2,FALSE), "")</f>
        <v>無法支援您目前所在的時區</v>
      </c>
      <c r="Q537">
        <f t="shared" si="56"/>
        <v>17</v>
      </c>
      <c r="R537">
        <f t="shared" si="57"/>
        <v>37</v>
      </c>
      <c r="S537" t="str">
        <f t="shared" si="58"/>
        <v>ChangfePWD_OK_cont</v>
      </c>
      <c r="T537" t="str">
        <f>IF(S537&lt;&gt; "", VLOOKUP(S537,Chinese!H:K,4,FALSE), "")</f>
        <v>您已成功更新密碼.</v>
      </c>
      <c r="U537" t="str">
        <f t="shared" si="59"/>
        <v>無法支援您目前所在的時區</v>
      </c>
      <c r="V537" t="str">
        <f>IF(U537&lt;&gt; "", IF(U537&lt;&gt;"",Result!E$1 &amp; S537 &amp; Result!F$1 &amp; Eng!U537 &amp; Result!G$1, ""), "")</f>
        <v xml:space="preserve">    &lt;string name="ChangfePWD_OK_cont"&gt;無法支援您目前所在的時區&lt;/string&gt;</v>
      </c>
    </row>
    <row r="538" spans="1:22">
      <c r="A538" s="1"/>
    </row>
    <row r="539" spans="1:22">
      <c r="A539" s="1"/>
    </row>
    <row r="540" spans="1:22">
      <c r="A540" s="1" t="s">
        <v>207</v>
      </c>
      <c r="J540">
        <f t="shared" si="54"/>
        <v>34</v>
      </c>
      <c r="K540">
        <f t="shared" si="55"/>
        <v>50</v>
      </c>
      <c r="L540" t="str">
        <f t="shared" si="53"/>
        <v>Change Password</v>
      </c>
      <c r="N540" t="str">
        <f>IF(L540&lt;&gt;"", VLOOKUP(L540,Sam_Eng!F:F,1,FALSE), "")</f>
        <v>Change Password</v>
      </c>
      <c r="O540">
        <f>MATCH(N540,Sam_Eng!F:F,0)</f>
        <v>47</v>
      </c>
      <c r="P540" t="str">
        <f>IF(N540&lt;&gt;"", VLOOKUP(O540,Sam_Chi!E:F,2,FALSE), "")</f>
        <v>編輯Gateway名稱</v>
      </c>
      <c r="Q540">
        <f t="shared" si="56"/>
        <v>17</v>
      </c>
      <c r="R540">
        <f t="shared" si="57"/>
        <v>33</v>
      </c>
      <c r="S540" t="str">
        <f t="shared" si="58"/>
        <v>ChangePassword</v>
      </c>
      <c r="T540" t="str">
        <f>IF(S540&lt;&gt; "", VLOOKUP(S540,Chinese!H:K,4,FALSE), "")</f>
        <v>變更密碼</v>
      </c>
      <c r="U540" t="str">
        <f t="shared" si="59"/>
        <v>編輯Gateway名稱</v>
      </c>
      <c r="V540" t="str">
        <f>IF(U540&lt;&gt; "", IF(U540&lt;&gt;"",Result!E$1 &amp; S540 &amp; Result!F$1 &amp; Eng!U540 &amp; Result!G$1, ""), "")</f>
        <v xml:space="preserve">    &lt;string name="ChangePassword"&gt;編輯Gateway名稱&lt;/string&gt;</v>
      </c>
    </row>
    <row r="541" spans="1:22">
      <c r="A541" s="1"/>
    </row>
    <row r="542" spans="1:22">
      <c r="A542" s="1" t="s">
        <v>3061</v>
      </c>
      <c r="J542" s="5">
        <f t="shared" si="54"/>
        <v>38</v>
      </c>
      <c r="K542" s="5">
        <f t="shared" si="55"/>
        <v>85</v>
      </c>
      <c r="L542" s="5" t="str">
        <f t="shared" si="53"/>
        <v>Data is failed to downlad. Please check again.</v>
      </c>
      <c r="O542" t="e">
        <f>MATCH(N542,Sam_Eng!F:F,0)</f>
        <v>#N/A</v>
      </c>
      <c r="P542" t="str">
        <f>IF(N542&lt;&gt;"", VLOOKUP(O542,Sam_Chi!E:F,2,FALSE), "")</f>
        <v/>
      </c>
      <c r="Q542">
        <f t="shared" si="56"/>
        <v>17</v>
      </c>
      <c r="R542">
        <f t="shared" si="57"/>
        <v>37</v>
      </c>
      <c r="S542" t="str">
        <f t="shared" si="58"/>
        <v>download_fail_cont</v>
      </c>
      <c r="T542" t="str">
        <f>IF(S542&lt;&gt; "", VLOOKUP(S542,Chinese!H:K,4,FALSE), "")</f>
        <v>資料下載失敗, 請再試一次.</v>
      </c>
      <c r="U542" t="str">
        <f t="shared" si="59"/>
        <v>資料下載失敗, 請再試一次.</v>
      </c>
      <c r="V542" t="str">
        <f>IF(U542&lt;&gt; "", IF(U542&lt;&gt;"",Result!E$1 &amp; S542 &amp; Result!F$1 &amp; Eng!U542 &amp; Result!G$1, ""), "")</f>
        <v xml:space="preserve">    &lt;string name="download_fail_cont"&gt;資料下載失敗, 請再試一次.&lt;/string&gt;</v>
      </c>
    </row>
    <row r="543" spans="1:22">
      <c r="A543" s="1" t="s">
        <v>3055</v>
      </c>
      <c r="J543">
        <f t="shared" si="54"/>
        <v>36</v>
      </c>
      <c r="K543">
        <f t="shared" si="55"/>
        <v>43</v>
      </c>
      <c r="L543" t="str">
        <f t="shared" si="53"/>
        <v>Alarm!</v>
      </c>
      <c r="O543" t="e">
        <f>MATCH(N543,Sam_Eng!F:F,0)</f>
        <v>#N/A</v>
      </c>
      <c r="P543" t="str">
        <f>IF(N543&lt;&gt;"", VLOOKUP(O543,Sam_Chi!E:F,2,FALSE), "")</f>
        <v/>
      </c>
      <c r="Q543">
        <f t="shared" si="56"/>
        <v>17</v>
      </c>
      <c r="R543">
        <f t="shared" si="57"/>
        <v>35</v>
      </c>
      <c r="S543" t="str">
        <f t="shared" si="58"/>
        <v>noPassword_title</v>
      </c>
      <c r="T543" t="str">
        <f>IF(S543&lt;&gt; "", VLOOKUP(S543,Chinese!H:K,4,FALSE), "")</f>
        <v>警告 !</v>
      </c>
      <c r="U543" t="str">
        <f t="shared" si="59"/>
        <v>警告 !</v>
      </c>
      <c r="V543" t="str">
        <f>IF(U543&lt;&gt; "", IF(U543&lt;&gt;"",Result!E$1 &amp; S543 &amp; Result!F$1 &amp; Eng!U543 &amp; Result!G$1, ""), "")</f>
        <v xml:space="preserve">    &lt;string name="noPassword_title"&gt;警告 !&lt;/string&gt;</v>
      </c>
    </row>
    <row r="544" spans="1:22">
      <c r="A544" s="1" t="s">
        <v>208</v>
      </c>
      <c r="J544">
        <f t="shared" si="54"/>
        <v>35</v>
      </c>
      <c r="K544">
        <f t="shared" si="55"/>
        <v>189</v>
      </c>
      <c r="L544" t="str">
        <f t="shared" ref="L544:L607" si="60">IF(A544&lt;&gt;"", MID(A544,J544+1, K544-J544 - 1), "")</f>
        <v>If you don\'t check off password, this account can be registered by anyone if he/she can access your email, and you can\'t use the backup function either</v>
      </c>
      <c r="O544" t="e">
        <f>MATCH(N544,Sam_Eng!F:F,0)</f>
        <v>#N/A</v>
      </c>
      <c r="P544" t="str">
        <f>IF(N544&lt;&gt;"", VLOOKUP(O544,Sam_Chi!E:F,2,FALSE), "")</f>
        <v/>
      </c>
      <c r="Q544">
        <f t="shared" si="56"/>
        <v>17</v>
      </c>
      <c r="R544">
        <f t="shared" si="57"/>
        <v>34</v>
      </c>
      <c r="S544" t="str">
        <f t="shared" si="58"/>
        <v>noPassword_cont</v>
      </c>
      <c r="T544" t="str">
        <f>IF(S544&lt;&gt; "", VLOOKUP(S544,Chinese!H:K,4,FALSE), "")</f>
        <v>如果您沒有勾選 "建立密碼" , 您將無法使用 "備份至雲端" 功能. 且若有其他人可進入您的信箱, 則此一帳號可被其他人用您的信箱重複註冊.</v>
      </c>
      <c r="U544" t="str">
        <f t="shared" si="59"/>
        <v>如果您沒有勾選 "建立密碼" , 您將無法使用 "備份至雲端" 功能. 且若有其他人可進入您的信箱, 則此一帳號可被其他人用您的信箱重複註冊.</v>
      </c>
      <c r="V544" t="str">
        <f>IF(U544&lt;&gt; "", IF(U544&lt;&gt;"",Result!E$1 &amp; S544 &amp; Result!F$1 &amp; Eng!U544 &amp; Result!G$1, ""), "")</f>
        <v xml:space="preserve">    &lt;string name="noPassword_cont"&gt;如果您沒有勾選 "建立密碼" , 您將無法使用 "備份至雲端" 功能. 且若有其他人可進入您的信箱, 則此一帳號可被其他人用您的信箱重複註冊.&lt;/string&gt;</v>
      </c>
    </row>
    <row r="545" spans="1:22">
      <c r="A545" s="1"/>
    </row>
    <row r="546" spans="1:22">
      <c r="A546" s="1" t="s">
        <v>3076</v>
      </c>
      <c r="J546">
        <f t="shared" si="54"/>
        <v>33</v>
      </c>
      <c r="K546">
        <f t="shared" si="55"/>
        <v>122</v>
      </c>
      <c r="L546" t="str">
        <f t="shared" si="60"/>
        <v>You can\'t restore your data through cloud if you don\'t check off the buackup function.</v>
      </c>
      <c r="O546" t="e">
        <f>MATCH(N546,Sam_Eng!F:F,0)</f>
        <v>#N/A</v>
      </c>
      <c r="P546" t="str">
        <f>IF(N546&lt;&gt;"", VLOOKUP(O546,Sam_Chi!E:F,2,FALSE), "")</f>
        <v/>
      </c>
      <c r="Q546">
        <f t="shared" si="56"/>
        <v>17</v>
      </c>
      <c r="R546">
        <f t="shared" si="57"/>
        <v>32</v>
      </c>
      <c r="S546" t="str">
        <f t="shared" si="58"/>
        <v>noBackup_cont</v>
      </c>
      <c r="T546" t="str">
        <f>IF(S546&lt;&gt; "", VLOOKUP(S546,Chinese!H:K,4,FALSE), "")</f>
        <v>如果您沒有勾選 "備份至雲端", 您將無法將您的帳號資料備份至雲端.</v>
      </c>
      <c r="U546" t="str">
        <f t="shared" si="59"/>
        <v>如果您沒有勾選 "備份至雲端", 您將無法將您的帳號資料備份至雲端.</v>
      </c>
      <c r="V546" t="str">
        <f>IF(U546&lt;&gt; "", IF(U546&lt;&gt;"",Result!E$1 &amp; S546 &amp; Result!F$1 &amp; Eng!U546 &amp; Result!G$1, ""), "")</f>
        <v xml:space="preserve">    &lt;string name="noBackup_cont"&gt;如果您沒有勾選 "備份至雲端", 您將無法將您的帳號資料備份至雲端.&lt;/string&gt;</v>
      </c>
    </row>
    <row r="547" spans="1:22">
      <c r="A547" s="1" t="s">
        <v>3064</v>
      </c>
      <c r="J547">
        <f t="shared" si="54"/>
        <v>39</v>
      </c>
      <c r="K547">
        <f t="shared" si="55"/>
        <v>60</v>
      </c>
      <c r="L547" t="str">
        <f t="shared" si="60"/>
        <v>Password is Required</v>
      </c>
      <c r="N547" t="str">
        <f>IF(L547&lt;&gt;"", VLOOKUP(L547,Sam_Eng!F:F,1,FALSE), "")</f>
        <v>Password Is Required</v>
      </c>
      <c r="O547">
        <f>MATCH(N547,Sam_Eng!F:F,0)</f>
        <v>160</v>
      </c>
      <c r="P547" t="str">
        <f>IF(N547&lt;&gt;"", VLOOKUP(O547,Sam_Chi!E:F,2,FALSE), "")</f>
        <v>已經設定</v>
      </c>
      <c r="Q547">
        <f t="shared" si="56"/>
        <v>17</v>
      </c>
      <c r="R547">
        <f t="shared" si="57"/>
        <v>38</v>
      </c>
      <c r="S547" t="str">
        <f t="shared" si="58"/>
        <v>PasswordFirst_title</v>
      </c>
      <c r="T547" t="str">
        <f>IF(S547&lt;&gt; "", VLOOKUP(S547,Chinese!H:K,4,FALSE), "")</f>
        <v>密碼尚未建立</v>
      </c>
      <c r="U547" t="str">
        <f t="shared" si="59"/>
        <v>已經設定</v>
      </c>
      <c r="V547" t="str">
        <f>IF(U547&lt;&gt; "", IF(U547&lt;&gt;"",Result!E$1 &amp; S547 &amp; Result!F$1 &amp; Eng!U547 &amp; Result!G$1, ""), "")</f>
        <v xml:space="preserve">    &lt;string name="PasswordFirst_title"&gt;已經設定&lt;/string&gt;</v>
      </c>
    </row>
    <row r="548" spans="1:22">
      <c r="A548" s="1" t="s">
        <v>3066</v>
      </c>
      <c r="J548">
        <f t="shared" si="54"/>
        <v>38</v>
      </c>
      <c r="K548">
        <f t="shared" si="55"/>
        <v>87</v>
      </c>
      <c r="L548" t="str">
        <f t="shared" si="60"/>
        <v>Please set password first before enabling backup</v>
      </c>
      <c r="N548" t="str">
        <f>IF(L548&lt;&gt;"", VLOOKUP(L548,Sam_Eng!F:F,1,FALSE), "")</f>
        <v>Please set password first before enabling backup</v>
      </c>
      <c r="O548">
        <f>MATCH(N548,Sam_Eng!F:F,0)</f>
        <v>523</v>
      </c>
      <c r="P548" t="str">
        <f>IF(N548&lt;&gt;"", VLOOKUP(O548,Sam_Chi!E:F,2,FALSE), "")</f>
        <v>電量偏低，請更換新電池</v>
      </c>
      <c r="Q548">
        <f t="shared" si="56"/>
        <v>17</v>
      </c>
      <c r="R548">
        <f t="shared" si="57"/>
        <v>37</v>
      </c>
      <c r="S548" t="str">
        <f t="shared" si="58"/>
        <v>PasswordFirst_cont</v>
      </c>
      <c r="T548" t="str">
        <f>IF(S548&lt;&gt; "", VLOOKUP(S548,Chinese!H:K,4,FALSE), "")</f>
        <v>在勾選 "備份至雲端" 功能前, 請先建立密碼.</v>
      </c>
      <c r="U548" t="str">
        <f t="shared" si="59"/>
        <v>電量偏低，請更換新電池</v>
      </c>
      <c r="V548" t="str">
        <f>IF(U548&lt;&gt; "", IF(U548&lt;&gt;"",Result!E$1 &amp; S548 &amp; Result!F$1 &amp; Eng!U548 &amp; Result!G$1, ""), "")</f>
        <v xml:space="preserve">    &lt;string name="PasswordFirst_cont"&gt;電量偏低，請更換新電池&lt;/string&gt;</v>
      </c>
    </row>
    <row r="549" spans="1:22">
      <c r="A549" s="1"/>
    </row>
    <row r="550" spans="1:22">
      <c r="A550" s="1"/>
    </row>
    <row r="551" spans="1:22">
      <c r="A551" s="1"/>
    </row>
    <row r="552" spans="1:22">
      <c r="A552" s="1"/>
    </row>
    <row r="553" spans="1:22">
      <c r="A553" s="1"/>
    </row>
    <row r="554" spans="1:22">
      <c r="A554" s="1"/>
    </row>
    <row r="555" spans="1:22">
      <c r="A555" s="1"/>
    </row>
    <row r="556" spans="1:22">
      <c r="A556" s="1" t="s">
        <v>3063</v>
      </c>
      <c r="J556">
        <f t="shared" si="54"/>
        <v>44</v>
      </c>
      <c r="K556">
        <f t="shared" si="55"/>
        <v>94</v>
      </c>
      <c r="L556" t="str">
        <f t="shared" si="60"/>
        <v>The validation code you have entered is incorrect</v>
      </c>
      <c r="N556" t="str">
        <f>IF(L556&lt;&gt;"", VLOOKUP(L556,Sam_Eng!F:F,1,FALSE), "")</f>
        <v>The validation code you have entered is incorrect</v>
      </c>
      <c r="O556">
        <f>MATCH(N556,Sam_Eng!F:F,0)</f>
        <v>703</v>
      </c>
      <c r="P556" t="str">
        <f>IF(N556&lt;&gt;"", VLOOKUP(O556,Sam_Chi!E:F,2,FALSE), "")</f>
        <v>同步資料完成，您的資料已備份至雲端。</v>
      </c>
      <c r="Q556">
        <f t="shared" si="56"/>
        <v>17</v>
      </c>
      <c r="R556">
        <f t="shared" si="57"/>
        <v>43</v>
      </c>
      <c r="S556" t="str">
        <f t="shared" si="58"/>
        <v>WrongValidationCode_cont</v>
      </c>
      <c r="T556" t="str">
        <f>IF(S556&lt;&gt; "", VLOOKUP(S556,Chinese!H:K,4,FALSE), "")</f>
        <v>您所輸入的認證碼無法辨識.</v>
      </c>
      <c r="U556" t="str">
        <f t="shared" si="59"/>
        <v>同步資料完成，您的資料已備份至雲端。</v>
      </c>
      <c r="V556" t="str">
        <f>IF(U556&lt;&gt; "", IF(U556&lt;&gt;"",Result!E$1 &amp; S556 &amp; Result!F$1 &amp; Eng!U556 &amp; Result!G$1, ""), "")</f>
        <v xml:space="preserve">    &lt;string name="WrongValidationCode_cont"&gt;同步資料完成，您的資料已備份至雲端。&lt;/string&gt;</v>
      </c>
    </row>
    <row r="557" spans="1:22">
      <c r="A557" s="1" t="s">
        <v>209</v>
      </c>
      <c r="J557">
        <f t="shared" si="54"/>
        <v>27</v>
      </c>
      <c r="K557">
        <f t="shared" si="55"/>
        <v>35</v>
      </c>
      <c r="L557" t="str">
        <f t="shared" si="60"/>
        <v>NetCode</v>
      </c>
      <c r="N557" t="str">
        <f>IF(L557&lt;&gt;"", VLOOKUP(L557,Sam_Eng!F:F,1,FALSE), "")</f>
        <v>NetCode</v>
      </c>
      <c r="O557">
        <f>MATCH(N557,Sam_Eng!F:F,0)</f>
        <v>144</v>
      </c>
      <c r="P557" t="str">
        <f>IF(N557&lt;&gt;"", VLOOKUP(O557,Sam_Chi!E:F,2,FALSE), "")</f>
        <v>GuestCode使用者</v>
      </c>
      <c r="Q557">
        <f t="shared" si="56"/>
        <v>17</v>
      </c>
      <c r="R557">
        <f t="shared" si="57"/>
        <v>26</v>
      </c>
      <c r="S557" t="str">
        <f t="shared" si="58"/>
        <v>NetCode</v>
      </c>
      <c r="T557" t="str">
        <f>IF(S557&lt;&gt; "", VLOOKUP(S557,Chinese!H:K,4,FALSE), "")</f>
        <v>NetCode</v>
      </c>
      <c r="U557" t="str">
        <f t="shared" si="59"/>
        <v>GuestCode使用者</v>
      </c>
      <c r="V557" t="str">
        <f>IF(U557&lt;&gt; "", IF(U557&lt;&gt;"",Result!E$1 &amp; S557 &amp; Result!F$1 &amp; Eng!U557 &amp; Result!G$1, ""), "")</f>
        <v xml:space="preserve">    &lt;string name="NetCode"&gt;GuestCode使用者&lt;/string&gt;</v>
      </c>
    </row>
    <row r="558" spans="1:22">
      <c r="A558" s="1" t="s">
        <v>210</v>
      </c>
      <c r="J558">
        <f t="shared" si="54"/>
        <v>28</v>
      </c>
      <c r="K558">
        <f t="shared" si="55"/>
        <v>37</v>
      </c>
      <c r="L558" t="str">
        <f t="shared" si="60"/>
        <v>Varicode</v>
      </c>
      <c r="N558" t="str">
        <f>IF(L558&lt;&gt;"", VLOOKUP(L558,Sam_Eng!F:F,1,FALSE), "")</f>
        <v>Varicode</v>
      </c>
      <c r="O558">
        <f>MATCH(N558,Sam_Eng!F:F,0)</f>
        <v>145</v>
      </c>
      <c r="P558" t="str">
        <f>IF(N558&lt;&gt;"", VLOOKUP(O558,Sam_Chi!E:F,2,FALSE), "")</f>
        <v>GuestCode前綴碼和使用者</v>
      </c>
      <c r="Q558">
        <f t="shared" si="56"/>
        <v>17</v>
      </c>
      <c r="R558">
        <f t="shared" si="57"/>
        <v>27</v>
      </c>
      <c r="S558" t="str">
        <f t="shared" si="58"/>
        <v>VariCode</v>
      </c>
      <c r="T558" t="str">
        <f>IF(S558&lt;&gt; "", VLOOKUP(S558,Chinese!H:K,4,FALSE), "")</f>
        <v>演算碼</v>
      </c>
      <c r="U558" t="str">
        <f t="shared" si="59"/>
        <v>GuestCode前綴碼和使用者</v>
      </c>
      <c r="V558" t="str">
        <f>IF(U558&lt;&gt; "", IF(U558&lt;&gt;"",Result!E$1 &amp; S558 &amp; Result!F$1 &amp; Eng!U558 &amp; Result!G$1, ""), "")</f>
        <v xml:space="preserve">    &lt;string name="VariCode"&gt;GuestCode前綴碼和使用者&lt;/string&gt;</v>
      </c>
    </row>
    <row r="559" spans="1:22">
      <c r="A559" s="1" t="s">
        <v>211</v>
      </c>
      <c r="J559">
        <f t="shared" ref="J559:J622" si="61">FIND("&gt;",A559)</f>
        <v>36</v>
      </c>
      <c r="K559">
        <f t="shared" ref="K559:K622" si="62">FIND("&lt;/", A559)</f>
        <v>52</v>
      </c>
      <c r="L559" t="str">
        <f t="shared" si="60"/>
        <v>Standard (Both)</v>
      </c>
      <c r="N559" t="str">
        <f>IF(L559&lt;&gt;"", VLOOKUP(L559,Sam_Eng!F:F,1,FALSE), "")</f>
        <v>Standard (Both)</v>
      </c>
      <c r="O559">
        <f>MATCH(N559,Sam_Eng!F:F,0)</f>
        <v>176</v>
      </c>
      <c r="P559" t="str">
        <f>IF(N559&lt;&gt;"", VLOOKUP(O559,Sam_Chi!E:F,2,FALSE), "")</f>
        <v>使用者名稱</v>
      </c>
      <c r="Q559">
        <f t="shared" si="56"/>
        <v>17</v>
      </c>
      <c r="R559">
        <f t="shared" si="57"/>
        <v>35</v>
      </c>
      <c r="S559" t="str">
        <f t="shared" si="58"/>
        <v>NetCode_standard</v>
      </c>
      <c r="T559" t="str">
        <f>IF(S559&lt;&gt; "", VLOOKUP(S559,Chinese!H:K,4,FALSE), "")</f>
        <v>標準 (含兩者)</v>
      </c>
      <c r="U559" t="str">
        <f t="shared" si="59"/>
        <v>使用者名稱</v>
      </c>
      <c r="V559" t="str">
        <f>IF(U559&lt;&gt; "", IF(U559&lt;&gt;"",Result!E$1 &amp; S559 &amp; Result!F$1 &amp; Eng!U559 &amp; Result!G$1, ""), "")</f>
        <v xml:space="preserve">    &lt;string name="NetCode_standard"&gt;使用者名稱&lt;/string&gt;</v>
      </c>
    </row>
    <row r="560" spans="1:22">
      <c r="A560" s="1" t="s">
        <v>212</v>
      </c>
      <c r="J560">
        <f t="shared" si="61"/>
        <v>40</v>
      </c>
      <c r="K560">
        <f t="shared" si="62"/>
        <v>49</v>
      </c>
      <c r="L560" t="str">
        <f t="shared" si="60"/>
        <v>All Time</v>
      </c>
      <c r="N560" t="str">
        <f>IF(L560&lt;&gt;"", VLOOKUP(L560,Sam_Eng!F:F,1,FALSE), "")</f>
        <v>All Time</v>
      </c>
      <c r="O560">
        <f>MATCH(N560,Sam_Eng!F:F,0)</f>
        <v>83</v>
      </c>
      <c r="P560" t="str">
        <f>IF(N560&lt;&gt;"", VLOOKUP(O560,Sam_Chi!E:F,2,FALSE), "")</f>
        <v>權限設定</v>
      </c>
      <c r="Q560">
        <f t="shared" si="56"/>
        <v>17</v>
      </c>
      <c r="R560">
        <f t="shared" si="57"/>
        <v>39</v>
      </c>
      <c r="S560" t="str">
        <f t="shared" si="58"/>
        <v>NetCode_standard_all</v>
      </c>
      <c r="T560" t="str">
        <f>IF(S560&lt;&gt; "", VLOOKUP(S560,Chinese!H:K,4,FALSE), "")</f>
        <v>標準 (任何時間)</v>
      </c>
      <c r="U560" t="str">
        <f t="shared" si="59"/>
        <v>權限設定</v>
      </c>
      <c r="V560" t="str">
        <f>IF(U560&lt;&gt; "", IF(U560&lt;&gt;"",Result!E$1 &amp; S560 &amp; Result!F$1 &amp; Eng!U560 &amp; Result!G$1, ""), "")</f>
        <v xml:space="preserve">    &lt;string name="NetCode_standard_all"&gt;權限設定&lt;/string&gt;</v>
      </c>
    </row>
    <row r="561" spans="1:22">
      <c r="A561" s="1" t="s">
        <v>213</v>
      </c>
      <c r="J561">
        <f t="shared" si="61"/>
        <v>40</v>
      </c>
      <c r="K561">
        <f t="shared" si="62"/>
        <v>49</v>
      </c>
      <c r="L561" t="str">
        <f t="shared" si="60"/>
        <v>One Time</v>
      </c>
      <c r="N561" t="str">
        <f>IF(L561&lt;&gt;"", VLOOKUP(L561,Sam_Eng!F:F,1,FALSE), "")</f>
        <v>One Time</v>
      </c>
      <c r="O561">
        <f>MATCH(N561,Sam_Eng!F:F,0)</f>
        <v>84</v>
      </c>
      <c r="P561" t="str">
        <f>IF(N561&lt;&gt;"", VLOOKUP(O561,Sam_Chi!E:F,2,FALSE), "")</f>
        <v>管理者</v>
      </c>
      <c r="Q561">
        <f t="shared" si="56"/>
        <v>17</v>
      </c>
      <c r="R561">
        <f t="shared" si="57"/>
        <v>39</v>
      </c>
      <c r="S561" t="str">
        <f t="shared" si="58"/>
        <v>NetCode_standard_one</v>
      </c>
      <c r="T561" t="str">
        <f>IF(S561&lt;&gt; "", VLOOKUP(S561,Chinese!H:K,4,FALSE), "")</f>
        <v>標準 (單次)</v>
      </c>
      <c r="U561" t="str">
        <f t="shared" si="59"/>
        <v>管理者</v>
      </c>
      <c r="V561" t="str">
        <f>IF(U561&lt;&gt; "", IF(U561&lt;&gt;"",Result!E$1 &amp; S561 &amp; Result!F$1 &amp; Eng!U561 &amp; Result!G$1, ""), "")</f>
        <v xml:space="preserve">    &lt;string name="NetCode_standard_one"&gt;管理者&lt;/string&gt;</v>
      </c>
    </row>
    <row r="562" spans="1:22">
      <c r="A562" s="1" t="s">
        <v>214</v>
      </c>
      <c r="J562">
        <f t="shared" si="61"/>
        <v>36</v>
      </c>
      <c r="K562">
        <f t="shared" si="62"/>
        <v>46</v>
      </c>
      <c r="L562" t="str">
        <f t="shared" si="60"/>
        <v>Time Zone</v>
      </c>
      <c r="N562" t="str">
        <f>IF(L562&lt;&gt;"", VLOOKUP(L562,Sam_Eng!F:F,1,FALSE), "")</f>
        <v>Time Zone</v>
      </c>
      <c r="O562">
        <f>MATCH(N562,Sam_Eng!F:F,0)</f>
        <v>166</v>
      </c>
      <c r="P562" t="str">
        <f>IF(N562&lt;&gt;"", VLOOKUP(O562,Sam_Chi!E:F,2,FALSE), "")</f>
        <v>結束日期</v>
      </c>
      <c r="Q562">
        <f t="shared" si="56"/>
        <v>17</v>
      </c>
      <c r="R562">
        <f t="shared" si="57"/>
        <v>35</v>
      </c>
      <c r="S562" t="str">
        <f t="shared" si="58"/>
        <v>NetCode_timezone</v>
      </c>
      <c r="T562" t="str">
        <f>IF(S562&lt;&gt; "", VLOOKUP(S562,Chinese!H:K,4,FALSE), "")</f>
        <v>時區</v>
      </c>
      <c r="U562" t="str">
        <f t="shared" si="59"/>
        <v>結束日期</v>
      </c>
      <c r="V562" t="str">
        <f>IF(U562&lt;&gt; "", IF(U562&lt;&gt;"",Result!E$1 &amp; S562 &amp; Result!F$1 &amp; Eng!U562 &amp; Result!G$1, ""), "")</f>
        <v xml:space="preserve">    &lt;string name="NetCode_timezone"&gt;結束日期&lt;/string&gt;</v>
      </c>
    </row>
    <row r="563" spans="1:22">
      <c r="A563" s="1" t="s">
        <v>215</v>
      </c>
      <c r="J563">
        <f t="shared" si="61"/>
        <v>37</v>
      </c>
      <c r="K563">
        <f t="shared" si="62"/>
        <v>48</v>
      </c>
      <c r="L563" t="str">
        <f t="shared" si="60"/>
        <v>Start Date</v>
      </c>
      <c r="N563" t="str">
        <f>IF(L563&lt;&gt;"", VLOOKUP(L563,Sam_Eng!F:F,1,FALSE), "")</f>
        <v>Start Date</v>
      </c>
      <c r="O563">
        <f>MATCH(N563,Sam_Eng!F:F,0)</f>
        <v>169</v>
      </c>
      <c r="P563" t="str">
        <f>IF(N563&lt;&gt;"", VLOOKUP(O563,Sam_Chi!E:F,2,FALSE), "")</f>
        <v>已啟用</v>
      </c>
      <c r="Q563">
        <f t="shared" si="56"/>
        <v>17</v>
      </c>
      <c r="R563">
        <f t="shared" si="57"/>
        <v>36</v>
      </c>
      <c r="S563" t="str">
        <f t="shared" si="58"/>
        <v>NetCode_startDate</v>
      </c>
      <c r="T563" t="str">
        <f>IF(S563&lt;&gt; "", VLOOKUP(S563,Chinese!H:K,4,FALSE), "")</f>
        <v>開始日期</v>
      </c>
      <c r="U563" t="str">
        <f t="shared" si="59"/>
        <v>已啟用</v>
      </c>
      <c r="V563" t="str">
        <f>IF(U563&lt;&gt; "", IF(U563&lt;&gt;"",Result!E$1 &amp; S563 &amp; Result!F$1 &amp; Eng!U563 &amp; Result!G$1, ""), "")</f>
        <v xml:space="preserve">    &lt;string name="NetCode_startDate"&gt;已啟用&lt;/string&gt;</v>
      </c>
    </row>
    <row r="564" spans="1:22">
      <c r="A564" s="1" t="s">
        <v>216</v>
      </c>
      <c r="J564">
        <f t="shared" si="61"/>
        <v>34</v>
      </c>
      <c r="K564">
        <f t="shared" si="62"/>
        <v>47</v>
      </c>
      <c r="L564" t="str">
        <f t="shared" si="60"/>
        <v>Duration Day</v>
      </c>
      <c r="N564" t="str">
        <f>IF(L564&lt;&gt;"", VLOOKUP(L564,Sam_Eng!F:F,1,FALSE), "")</f>
        <v>Duration Day</v>
      </c>
      <c r="O564">
        <f>MATCH(N564,Sam_Eng!F:F,0)</f>
        <v>171</v>
      </c>
      <c r="P564" t="str">
        <f>IF(N564&lt;&gt;"", VLOOKUP(O564,Sam_Chi!E:F,2,FALSE), "")</f>
        <v>標准</v>
      </c>
      <c r="Q564">
        <f t="shared" si="56"/>
        <v>17</v>
      </c>
      <c r="R564">
        <f t="shared" si="57"/>
        <v>33</v>
      </c>
      <c r="S564" t="str">
        <f t="shared" si="58"/>
        <v>NetCode_Du_Day</v>
      </c>
      <c r="T564" t="str">
        <f>IF(S564&lt;&gt; "", VLOOKUP(S564,Chinese!H:K,4,FALSE), "")</f>
        <v>持續天數</v>
      </c>
      <c r="U564" t="str">
        <f t="shared" si="59"/>
        <v>標准</v>
      </c>
      <c r="V564" t="str">
        <f>IF(U564&lt;&gt; "", IF(U564&lt;&gt;"",Result!E$1 &amp; S564 &amp; Result!F$1 &amp; Eng!U564 &amp; Result!G$1, ""), "")</f>
        <v xml:space="preserve">    &lt;string name="NetCode_Du_Day"&gt;標准&lt;/string&gt;</v>
      </c>
    </row>
    <row r="565" spans="1:22">
      <c r="A565" s="1" t="s">
        <v>217</v>
      </c>
      <c r="J565">
        <f t="shared" si="61"/>
        <v>35</v>
      </c>
      <c r="K565">
        <f t="shared" si="62"/>
        <v>49</v>
      </c>
      <c r="L565" t="str">
        <f t="shared" si="60"/>
        <v>Duration Hour</v>
      </c>
      <c r="N565" t="str">
        <f>IF(L565&lt;&gt;"", VLOOKUP(L565,Sam_Eng!F:F,1,FALSE), "")</f>
        <v>Duration Hour</v>
      </c>
      <c r="O565">
        <f>MATCH(N565,Sam_Eng!F:F,0)</f>
        <v>172</v>
      </c>
      <c r="P565" t="str">
        <f>IF(N565&lt;&gt;"", VLOOKUP(O565,Sam_Chi!E:F,2,FALSE), "")</f>
        <v>標准(含兩者)</v>
      </c>
      <c r="Q565">
        <f t="shared" si="56"/>
        <v>17</v>
      </c>
      <c r="R565">
        <f t="shared" si="57"/>
        <v>34</v>
      </c>
      <c r="S565" t="str">
        <f t="shared" si="58"/>
        <v>NetCode_Du_Hour</v>
      </c>
      <c r="T565" t="str">
        <f>IF(S565&lt;&gt; "", VLOOKUP(S565,Chinese!H:K,4,FALSE), "")</f>
        <v>持續小時數</v>
      </c>
      <c r="U565" t="str">
        <f t="shared" si="59"/>
        <v>標准(含兩者)</v>
      </c>
      <c r="V565" t="str">
        <f>IF(U565&lt;&gt; "", IF(U565&lt;&gt;"",Result!E$1 &amp; S565 &amp; Result!F$1 &amp; Eng!U565 &amp; Result!G$1, ""), "")</f>
        <v xml:space="preserve">    &lt;string name="NetCode_Du_Hour"&gt;標准(含兩者)&lt;/string&gt;</v>
      </c>
    </row>
    <row r="566" spans="1:22">
      <c r="A566" s="1" t="s">
        <v>218</v>
      </c>
      <c r="J566">
        <f t="shared" si="61"/>
        <v>37</v>
      </c>
      <c r="K566">
        <f t="shared" si="62"/>
        <v>48</v>
      </c>
      <c r="L566" t="str">
        <f t="shared" si="60"/>
        <v>Start Hour</v>
      </c>
      <c r="N566" t="str">
        <f>IF(L566&lt;&gt;"", VLOOKUP(L566,Sam_Eng!F:F,1,FALSE), "")</f>
        <v>Start Hour</v>
      </c>
      <c r="O566">
        <f>MATCH(N566,Sam_Eng!F:F,0)</f>
        <v>131</v>
      </c>
      <c r="P566" t="str">
        <f>IF(N566&lt;&gt;"", VLOOKUP(O566,Sam_Chi!E:F,2,FALSE), "")</f>
        <v>通道模式</v>
      </c>
      <c r="Q566">
        <f t="shared" si="56"/>
        <v>17</v>
      </c>
      <c r="R566">
        <f t="shared" si="57"/>
        <v>36</v>
      </c>
      <c r="S566" t="str">
        <f t="shared" si="58"/>
        <v>NetCode_StartHour</v>
      </c>
      <c r="T566" t="str">
        <f>IF(S566&lt;&gt; "", VLOOKUP(S566,Chinese!H:K,4,FALSE), "")</f>
        <v>開始時數</v>
      </c>
      <c r="U566" t="str">
        <f t="shared" si="59"/>
        <v>通道模式</v>
      </c>
      <c r="V566" t="str">
        <f>IF(U566&lt;&gt; "", IF(U566&lt;&gt;"",Result!E$1 &amp; S566 &amp; Result!F$1 &amp; Eng!U566 &amp; Result!G$1, ""), "")</f>
        <v xml:space="preserve">    &lt;string name="NetCode_StartHour"&gt;通道模式&lt;/string&gt;</v>
      </c>
    </row>
    <row r="567" spans="1:22">
      <c r="A567" s="1" t="s">
        <v>219</v>
      </c>
      <c r="J567">
        <f t="shared" si="61"/>
        <v>30</v>
      </c>
      <c r="K567">
        <f t="shared" si="62"/>
        <v>41</v>
      </c>
      <c r="L567" t="str">
        <f t="shared" si="60"/>
        <v>Legal Info</v>
      </c>
      <c r="N567" t="str">
        <f>IF(L567&lt;&gt;"", VLOOKUP(L567,Sam_Eng!F:F,1,FALSE), "")</f>
        <v>Legal Info</v>
      </c>
      <c r="O567">
        <f>MATCH(N567,Sam_Eng!F:F,0)</f>
        <v>104</v>
      </c>
      <c r="P567" t="str">
        <f>IF(N567&lt;&gt;"", VLOOKUP(O567,Sam_Chi!E:F,2,FALSE), "")</f>
        <v>Wi-Fi網路名稱</v>
      </c>
      <c r="Q567">
        <f t="shared" si="56"/>
        <v>17</v>
      </c>
      <c r="R567">
        <f t="shared" si="57"/>
        <v>29</v>
      </c>
      <c r="S567" t="str">
        <f t="shared" si="58"/>
        <v>Web_Source</v>
      </c>
      <c r="T567" t="str">
        <f>IF(S567&lt;&gt; "", VLOOKUP(S567,Chinese!H:K,4,FALSE), "")</f>
        <v>法律資訊</v>
      </c>
      <c r="U567" t="str">
        <f t="shared" si="59"/>
        <v>Wi-Fi網路名稱</v>
      </c>
      <c r="V567" t="str">
        <f>IF(U567&lt;&gt; "", IF(U567&lt;&gt;"",Result!E$1 &amp; S567 &amp; Result!F$1 &amp; Eng!U567 &amp; Result!G$1, ""), "")</f>
        <v xml:space="preserve">    &lt;string name="Web_Source"&gt;Wi-Fi網路名稱&lt;/string&gt;</v>
      </c>
    </row>
    <row r="568" spans="1:22">
      <c r="A568" s="1" t="s">
        <v>220</v>
      </c>
      <c r="J568" s="5">
        <f t="shared" si="61"/>
        <v>43</v>
      </c>
      <c r="K568" s="5">
        <f t="shared" si="62"/>
        <v>61</v>
      </c>
      <c r="L568" s="5" t="str">
        <f t="shared" si="60"/>
        <v>Unsupport Version</v>
      </c>
      <c r="O568" t="e">
        <f>MATCH(N568,Sam_Eng!F:F,0)</f>
        <v>#N/A</v>
      </c>
      <c r="P568" t="str">
        <f>IF(N568&lt;&gt;"", VLOOKUP(O568,Sam_Chi!E:F,2,FALSE), "")</f>
        <v/>
      </c>
      <c r="Q568">
        <f t="shared" si="56"/>
        <v>17</v>
      </c>
      <c r="R568">
        <f t="shared" si="57"/>
        <v>42</v>
      </c>
      <c r="S568" t="str">
        <f t="shared" si="58"/>
        <v>Unsupport_Version_title</v>
      </c>
      <c r="T568" t="str">
        <f>IF(S568&lt;&gt; "", VLOOKUP(S568,Chinese!H:K,4,FALSE), "")</f>
        <v>版本不支援</v>
      </c>
      <c r="U568" t="str">
        <f t="shared" si="59"/>
        <v>版本不支援</v>
      </c>
      <c r="V568" t="str">
        <f>IF(U568&lt;&gt; "", IF(U568&lt;&gt;"",Result!E$1 &amp; S568 &amp; Result!F$1 &amp; Eng!U568 &amp; Result!G$1, ""), "")</f>
        <v xml:space="preserve">    &lt;string name="Unsupport_Version_title"&gt;版本不支援&lt;/string&gt;</v>
      </c>
    </row>
    <row r="569" spans="1:22">
      <c r="A569" s="1" t="s">
        <v>221</v>
      </c>
      <c r="J569" s="5">
        <f t="shared" si="61"/>
        <v>42</v>
      </c>
      <c r="K569" s="5">
        <f t="shared" si="62"/>
        <v>186</v>
      </c>
      <c r="L569" s="5" t="str">
        <f t="shared" si="60"/>
        <v>The Android version in this phone doesn\'t support BLE. The Android version must be after 4.3 for this App. Please check your OS version again.</v>
      </c>
      <c r="O569" t="e">
        <f>MATCH(N569,Sam_Eng!F:F,0)</f>
        <v>#N/A</v>
      </c>
      <c r="P569" t="str">
        <f>IF(N569&lt;&gt;"", VLOOKUP(O569,Sam_Chi!E:F,2,FALSE), "")</f>
        <v/>
      </c>
      <c r="Q569">
        <f t="shared" si="56"/>
        <v>17</v>
      </c>
      <c r="R569">
        <f t="shared" si="57"/>
        <v>41</v>
      </c>
      <c r="S569" t="str">
        <f t="shared" si="58"/>
        <v>Unsupport_Version_cont</v>
      </c>
      <c r="T569" t="str">
        <f>IF(S569&lt;&gt; "", VLOOKUP(S569,Chinese!H:K,4,FALSE), "")</f>
        <v>您手機上的 Android 版本並不支援 BLE 功能. 此 App 要求最低的 Android 版本必須在 4.3 以上. 請再確認您的系統版本.</v>
      </c>
      <c r="U569" t="str">
        <f t="shared" si="59"/>
        <v>您手機上的 Android 版本並不支援 BLE 功能. 此 App 要求最低的 Android 版本必須在 4.3 以上. 請再確認您的系統版本.</v>
      </c>
      <c r="V569" t="str">
        <f>IF(U569&lt;&gt; "", IF(U569&lt;&gt;"",Result!E$1 &amp; S569 &amp; Result!F$1 &amp; Eng!U569 &amp; Result!G$1, ""), "")</f>
        <v xml:space="preserve">    &lt;string name="Unsupport_Version_cont"&gt;您手機上的 Android 版本並不支援 BLE 功能. 此 App 要求最低的 Android 版本必須在 4.3 以上. 請再確認您的系統版本.&lt;/string&gt;</v>
      </c>
    </row>
    <row r="570" spans="1:22">
      <c r="A570" s="1" t="s">
        <v>222</v>
      </c>
      <c r="J570" s="5">
        <f t="shared" si="61"/>
        <v>39</v>
      </c>
      <c r="K570" s="5">
        <f t="shared" si="62"/>
        <v>53</v>
      </c>
      <c r="L570" s="5" t="str">
        <f t="shared" si="60"/>
        <v>Unsupport BLE</v>
      </c>
      <c r="O570" t="e">
        <f>MATCH(N570,Sam_Eng!F:F,0)</f>
        <v>#N/A</v>
      </c>
      <c r="P570" t="str">
        <f>IF(N570&lt;&gt;"", VLOOKUP(O570,Sam_Chi!E:F,2,FALSE), "")</f>
        <v/>
      </c>
      <c r="Q570">
        <f t="shared" si="56"/>
        <v>17</v>
      </c>
      <c r="R570">
        <f t="shared" si="57"/>
        <v>38</v>
      </c>
      <c r="S570" t="str">
        <f t="shared" si="58"/>
        <v>Unsupport_BLE_title</v>
      </c>
      <c r="T570" t="str">
        <f>IF(S570&lt;&gt; "", VLOOKUP(S570,Chinese!H:K,4,FALSE), "")</f>
        <v>無 BLE 功能</v>
      </c>
      <c r="U570" t="str">
        <f t="shared" si="59"/>
        <v>無 BLE 功能</v>
      </c>
      <c r="V570" t="str">
        <f>IF(U570&lt;&gt; "", IF(U570&lt;&gt;"",Result!E$1 &amp; S570 &amp; Result!F$1 &amp; Eng!U570 &amp; Result!G$1, ""), "")</f>
        <v xml:space="preserve">    &lt;string name="Unsupport_BLE_title"&gt;無 BLE 功能&lt;/string&gt;</v>
      </c>
    </row>
    <row r="571" spans="1:22">
      <c r="A571" s="1" t="s">
        <v>223</v>
      </c>
      <c r="J571" s="5">
        <f t="shared" si="61"/>
        <v>38</v>
      </c>
      <c r="K571" s="5">
        <f t="shared" si="62"/>
        <v>117</v>
      </c>
      <c r="L571" s="5" t="str">
        <f t="shared" si="60"/>
        <v>Your phone doesn\'t support BLE. This App can\'t perform without BLE hardware.</v>
      </c>
      <c r="O571" t="e">
        <f>MATCH(N571,Sam_Eng!F:F,0)</f>
        <v>#N/A</v>
      </c>
      <c r="P571" t="str">
        <f>IF(N571&lt;&gt;"", VLOOKUP(O571,Sam_Chi!E:F,2,FALSE), "")</f>
        <v/>
      </c>
      <c r="Q571">
        <f t="shared" si="56"/>
        <v>17</v>
      </c>
      <c r="R571">
        <f t="shared" si="57"/>
        <v>37</v>
      </c>
      <c r="S571" t="str">
        <f t="shared" si="58"/>
        <v>Unsupport_BLE_cont</v>
      </c>
      <c r="T571" t="str">
        <f>IF(S571&lt;&gt; "", VLOOKUP(S571,Chinese!H:K,4,FALSE), "")</f>
        <v>您手機並不支援 BLE 功能, 此 App 需有 BLE 功能才能運作.</v>
      </c>
      <c r="U571" t="str">
        <f t="shared" si="59"/>
        <v>您手機並不支援 BLE 功能, 此 App 需有 BLE 功能才能運作.</v>
      </c>
      <c r="V571" t="str">
        <f>IF(U571&lt;&gt; "", IF(U571&lt;&gt;"",Result!E$1 &amp; S571 &amp; Result!F$1 &amp; Eng!U571 &amp; Result!G$1, ""), "")</f>
        <v xml:space="preserve">    &lt;string name="Unsupport_BLE_cont"&gt;您手機並不支援 BLE 功能, 此 App 需有 BLE 功能才能運作.&lt;/string&gt;</v>
      </c>
    </row>
    <row r="572" spans="1:22">
      <c r="A572" s="1"/>
    </row>
    <row r="573" spans="1:22">
      <c r="A573" s="1" t="s">
        <v>3164</v>
      </c>
      <c r="J573" s="5">
        <f t="shared" si="61"/>
        <v>36</v>
      </c>
      <c r="K573" s="5">
        <f t="shared" si="62"/>
        <v>95</v>
      </c>
      <c r="L573" s="5" t="str">
        <f t="shared" si="60"/>
        <v>There is a backup issue in the Cloud, please try it later.</v>
      </c>
      <c r="O573" t="e">
        <f>MATCH(N573,Sam_Eng!F:F,0)</f>
        <v>#N/A</v>
      </c>
      <c r="P573" t="str">
        <f>IF(N573&lt;&gt;"", VLOOKUP(O573,Sam_Chi!E:F,2,FALSE), "")</f>
        <v/>
      </c>
      <c r="Q573">
        <f t="shared" si="56"/>
        <v>17</v>
      </c>
      <c r="R573">
        <f t="shared" si="57"/>
        <v>35</v>
      </c>
      <c r="S573" t="str">
        <f t="shared" si="58"/>
        <v>ServerExcep_cont</v>
      </c>
      <c r="T573" t="str">
        <f>IF(S573&lt;&gt; "", VLOOKUP(S573,Chinese!H:K,4,FALSE), "")</f>
        <v>備份作業沒有成功, 請再試一次.</v>
      </c>
      <c r="U573" t="str">
        <f t="shared" si="59"/>
        <v>備份作業沒有成功, 請再試一次.</v>
      </c>
      <c r="V573" t="str">
        <f>IF(U573&lt;&gt; "", IF(U573&lt;&gt;"",Result!E$1 &amp; S573 &amp; Result!F$1 &amp; Eng!U573 &amp; Result!G$1, ""), "")</f>
        <v xml:space="preserve">    &lt;string name="ServerExcep_cont"&gt;備份作業沒有成功, 請再試一次.&lt;/string&gt;</v>
      </c>
    </row>
    <row r="574" spans="1:22">
      <c r="A574" s="1"/>
    </row>
    <row r="575" spans="1:22">
      <c r="A575" s="1"/>
    </row>
    <row r="576" spans="1:22">
      <c r="A576" s="1"/>
    </row>
    <row r="577" spans="1:22">
      <c r="A577" s="1" t="s">
        <v>3019</v>
      </c>
      <c r="J577">
        <f t="shared" si="61"/>
        <v>51</v>
      </c>
      <c r="K577">
        <f t="shared" si="62"/>
        <v>127</v>
      </c>
      <c r="L577" t="str">
        <f t="shared" si="60"/>
        <v>Your account has been disabled because you have signed in on another phone.</v>
      </c>
      <c r="N577" t="str">
        <f>IF(L577&lt;&gt;"", VLOOKUP(L577,Sam_Eng!F:F,1,FALSE), "")</f>
        <v>Your account has been disabled because you have signed in on another phone.</v>
      </c>
      <c r="O577">
        <f>MATCH(N577,Sam_Eng!F:F,0)</f>
        <v>498</v>
      </c>
      <c r="P577" t="str">
        <f>IF(N577&lt;&gt;"", VLOOKUP(O577,Sam_Chi!E:F,2,FALSE), "")</f>
        <v>使用者類型</v>
      </c>
      <c r="Q577">
        <f t="shared" si="56"/>
        <v>17</v>
      </c>
      <c r="R577">
        <f t="shared" si="57"/>
        <v>50</v>
      </c>
      <c r="S577" t="str">
        <f t="shared" si="58"/>
        <v>becoming_ghost_briefing_content</v>
      </c>
      <c r="T577" t="str">
        <f>IF(S577&lt;&gt; "", VLOOKUP(S577,Chinese!H:K,4,FALSE), "")</f>
        <v>您的帳號已在另一支手機重新登入.</v>
      </c>
      <c r="U577" t="str">
        <f t="shared" si="59"/>
        <v>使用者類型</v>
      </c>
      <c r="V577" t="str">
        <f>IF(U577&lt;&gt; "", IF(U577&lt;&gt;"",Result!E$1 &amp; S577 &amp; Result!F$1 &amp; Eng!U577 &amp; Result!G$1, ""), "")</f>
        <v xml:space="preserve">    &lt;string name="becoming_ghost_briefing_content"&gt;使用者類型&lt;/string&gt;</v>
      </c>
    </row>
    <row r="578" spans="1:22">
      <c r="A578" s="1" t="s">
        <v>2987</v>
      </c>
      <c r="J578">
        <f t="shared" si="61"/>
        <v>38</v>
      </c>
      <c r="K578">
        <f t="shared" si="62"/>
        <v>47</v>
      </c>
      <c r="L578" t="str">
        <f t="shared" si="60"/>
        <v>Sign Out</v>
      </c>
      <c r="N578" t="str">
        <f>IF(L578&lt;&gt;"", VLOOKUP(L578,Sam_Eng!F:F,1,FALSE), "")</f>
        <v>Sign Out</v>
      </c>
      <c r="O578">
        <f>MATCH(N578,Sam_Eng!F:F,0)</f>
        <v>158</v>
      </c>
      <c r="P578" t="str">
        <f>IF(N578&lt;&gt;"", VLOOKUP(O578,Sam_Chi!E:F,2,FALSE), "")</f>
        <v>Wi-Fi網路名稱</v>
      </c>
      <c r="Q578">
        <f t="shared" ref="Q578:Q641" si="63">FIND("=""",A578)</f>
        <v>17</v>
      </c>
      <c r="R578">
        <f t="shared" ref="R578:R641" si="64">FIND("""&gt;",A578)</f>
        <v>37</v>
      </c>
      <c r="S578" t="str">
        <f t="shared" ref="S578:S641" si="65">IF(A578&lt;&gt;"", MID(A578, Q578 + 2, R578-Q578-2), "")</f>
        <v>logout_alarm_title</v>
      </c>
      <c r="T578" t="str">
        <f>IF(S578&lt;&gt; "", VLOOKUP(S578,Chinese!H:K,4,FALSE), "")</f>
        <v>登出確認</v>
      </c>
      <c r="U578" t="str">
        <f t="shared" ref="U578:U641" si="66">IF(P578&lt;&gt;"", P578, T578)</f>
        <v>Wi-Fi網路名稱</v>
      </c>
      <c r="V578" t="str">
        <f>IF(U578&lt;&gt; "", IF(U578&lt;&gt;"",Result!E$1 &amp; S578 &amp; Result!F$1 &amp; Eng!U578 &amp; Result!G$1, ""), "")</f>
        <v xml:space="preserve">    &lt;string name="logout_alarm_title"&gt;Wi-Fi網路名稱&lt;/string&gt;</v>
      </c>
    </row>
    <row r="579" spans="1:22">
      <c r="A579" s="1" t="s">
        <v>2988</v>
      </c>
      <c r="J579">
        <f t="shared" si="61"/>
        <v>37</v>
      </c>
      <c r="K579">
        <f t="shared" si="62"/>
        <v>72</v>
      </c>
      <c r="L579" t="str">
        <f t="shared" si="60"/>
        <v>Are you sure you want to sign out?</v>
      </c>
      <c r="N579" t="str">
        <f>IF(L579&lt;&gt;"", VLOOKUP(L579,Sam_Eng!F:F,1,FALSE), "")</f>
        <v>Are you sure you want to sign out?</v>
      </c>
      <c r="O579">
        <f>MATCH(N579,Sam_Eng!F:F,0)</f>
        <v>516</v>
      </c>
      <c r="P579" t="str">
        <f>IF(N579&lt;&gt;"", VLOOKUP(O579,Sam_Chi!E:F,2,FALSE), "")</f>
        <v>%@(長度：%@)</v>
      </c>
      <c r="Q579">
        <f t="shared" si="63"/>
        <v>17</v>
      </c>
      <c r="R579">
        <f t="shared" si="64"/>
        <v>36</v>
      </c>
      <c r="S579" t="str">
        <f t="shared" si="65"/>
        <v>logout_alarm_cont</v>
      </c>
      <c r="T579" t="str">
        <f>IF(S579&lt;&gt; "", VLOOKUP(S579,Chinese!H:K,4,FALSE), "")</f>
        <v>您確定要登出此一帳號 ?</v>
      </c>
      <c r="U579" t="str">
        <f t="shared" si="66"/>
        <v>%@(長度：%@)</v>
      </c>
      <c r="V579" t="str">
        <f>IF(U579&lt;&gt; "", IF(U579&lt;&gt;"",Result!E$1 &amp; S579 &amp; Result!F$1 &amp; Eng!U579 &amp; Result!G$1, ""), "")</f>
        <v xml:space="preserve">    &lt;string name="logout_alarm_cont"&gt;%@(長度：%@)&lt;/string&gt;</v>
      </c>
    </row>
    <row r="580" spans="1:22">
      <c r="A580" s="1" t="s">
        <v>224</v>
      </c>
      <c r="J580">
        <f t="shared" si="61"/>
        <v>34</v>
      </c>
      <c r="K580">
        <f t="shared" si="62"/>
        <v>53</v>
      </c>
      <c r="L580" t="str">
        <f t="shared" si="60"/>
        <v>Gateway Management</v>
      </c>
      <c r="N580" t="str">
        <f>IF(L580&lt;&gt;"", VLOOKUP(L580,Sam_Eng!F:F,1,FALSE), "")</f>
        <v>Gateway Management</v>
      </c>
      <c r="O580">
        <f>MATCH(N580,Sam_Eng!F:F,0)</f>
        <v>305</v>
      </c>
      <c r="P580" t="str">
        <f>IF(N580&lt;&gt;"", VLOOKUP(O580,Sam_Chi!E:F,2,FALSE), "")</f>
        <v>刪除Gateway</v>
      </c>
      <c r="Q580">
        <f t="shared" si="63"/>
        <v>17</v>
      </c>
      <c r="R580">
        <f t="shared" si="64"/>
        <v>33</v>
      </c>
      <c r="S580" t="str">
        <f t="shared" si="65"/>
        <v>Gateway_Enable</v>
      </c>
      <c r="T580" t="str">
        <f>IF(S580&lt;&gt; "", VLOOKUP(S580,Chinese!H:K,4,FALSE), "")</f>
        <v>Gateway管理</v>
      </c>
      <c r="U580" t="str">
        <f t="shared" si="66"/>
        <v>刪除Gateway</v>
      </c>
      <c r="V580" t="str">
        <f>IF(U580&lt;&gt; "", IF(U580&lt;&gt;"",Result!E$1 &amp; S580 &amp; Result!F$1 &amp; Eng!U580 &amp; Result!G$1, ""), "")</f>
        <v xml:space="preserve">    &lt;string name="Gateway_Enable"&gt;刪除Gateway&lt;/string&gt;</v>
      </c>
    </row>
    <row r="581" spans="1:22">
      <c r="A581" s="1" t="s">
        <v>2989</v>
      </c>
      <c r="J581">
        <f t="shared" si="61"/>
        <v>40</v>
      </c>
      <c r="K581">
        <f t="shared" si="62"/>
        <v>54</v>
      </c>
      <c r="L581" t="str">
        <f t="shared" si="60"/>
        <v>Already Setup</v>
      </c>
      <c r="N581" t="str">
        <f>IF(L581&lt;&gt;"", VLOOKUP(L581,Sam_Eng!F:F,1,FALSE), "")</f>
        <v>Already Setup</v>
      </c>
      <c r="O581">
        <f>MATCH(N581,Sam_Eng!F:F,0)</f>
        <v>164</v>
      </c>
      <c r="P581" t="str">
        <f>IF(N581&lt;&gt;"", VLOOKUP(O581,Sam_Chi!E:F,2,FALSE), "")</f>
        <v>昵稱</v>
      </c>
      <c r="Q581">
        <f t="shared" si="63"/>
        <v>17</v>
      </c>
      <c r="R581">
        <f t="shared" si="64"/>
        <v>39</v>
      </c>
      <c r="S581" t="str">
        <f t="shared" si="65"/>
        <v>Warm_SetupWifi_title</v>
      </c>
      <c r="T581" t="str">
        <f>IF(S581&lt;&gt; "", VLOOKUP(S581,Chinese!H:K,4,FALSE), "")</f>
        <v>設定確認</v>
      </c>
      <c r="U581" t="str">
        <f t="shared" si="66"/>
        <v>昵稱</v>
      </c>
      <c r="V581" t="str">
        <f>IF(U581&lt;&gt; "", IF(U581&lt;&gt;"",Result!E$1 &amp; S581 &amp; Result!F$1 &amp; Eng!U581 &amp; Result!G$1, ""), "")</f>
        <v xml:space="preserve">    &lt;string name="Warm_SetupWifi_title"&gt;昵稱&lt;/string&gt;</v>
      </c>
    </row>
    <row r="582" spans="1:22">
      <c r="A582" s="1" t="s">
        <v>2991</v>
      </c>
      <c r="J582">
        <f t="shared" si="61"/>
        <v>39</v>
      </c>
      <c r="K582">
        <f t="shared" si="62"/>
        <v>113</v>
      </c>
      <c r="L582" t="str">
        <f t="shared" si="60"/>
        <v>The Gateway has already been setup, are you sure you want to setup again?</v>
      </c>
      <c r="N582" t="str">
        <f>IF(L582&lt;&gt;"", VLOOKUP(L582,Sam_Eng!F:F,1,FALSE), "")</f>
        <v>The Gateway has already been setup, are you sure you want to setup again?</v>
      </c>
      <c r="O582">
        <f>MATCH(N582,Sam_Eng!F:F,0)</f>
        <v>525</v>
      </c>
      <c r="P582" t="str">
        <f>IF(N582&lt;&gt;"", VLOOKUP(O582,Sam_Chi!E:F,2,FALSE), "")</f>
        <v>(合格的數字範圍: %d~%d, 長度: %d~%d)</v>
      </c>
      <c r="Q582">
        <f t="shared" si="63"/>
        <v>17</v>
      </c>
      <c r="R582">
        <f t="shared" si="64"/>
        <v>38</v>
      </c>
      <c r="S582" t="str">
        <f t="shared" si="65"/>
        <v>Warm_SetupWifi_cont</v>
      </c>
      <c r="T582" t="str">
        <f>IF(S582&lt;&gt; "", VLOOKUP(S582,Chinese!H:K,4,FALSE), "")</f>
        <v xml:space="preserve">您之前已完成Gateway設定, 重做Gateway設定將會清除之前的資料, 未生效的命令也會一併失效, 您確認要重做Gateway設定 ? </v>
      </c>
      <c r="U582" t="str">
        <f t="shared" si="66"/>
        <v>(合格的數字範圍: %d~%d, 長度: %d~%d)</v>
      </c>
      <c r="V582" t="str">
        <f>IF(U582&lt;&gt; "", IF(U582&lt;&gt;"",Result!E$1 &amp; S582 &amp; Result!F$1 &amp; Eng!U582 &amp; Result!G$1, ""), "")</f>
        <v xml:space="preserve">    &lt;string name="Warm_SetupWifi_cont"&gt;(合格的數字範圍: %d~%d, 長度: %d~%d)&lt;/string&gt;</v>
      </c>
    </row>
    <row r="583" spans="1:22">
      <c r="A583" s="1" t="s">
        <v>225</v>
      </c>
      <c r="J583">
        <f t="shared" si="61"/>
        <v>54</v>
      </c>
      <c r="K583">
        <f t="shared" si="62"/>
        <v>61</v>
      </c>
      <c r="L583" t="str">
        <f t="shared" si="60"/>
        <v>Get %s</v>
      </c>
      <c r="O583" t="e">
        <f>MATCH(N583,Sam_Eng!F:F,0)</f>
        <v>#N/A</v>
      </c>
      <c r="P583" t="str">
        <f>IF(N583&lt;&gt;"", VLOOKUP(O583,Sam_Chi!E:F,2,FALSE), "")</f>
        <v/>
      </c>
      <c r="Q583">
        <f t="shared" si="63"/>
        <v>17</v>
      </c>
      <c r="R583">
        <f t="shared" si="64"/>
        <v>53</v>
      </c>
      <c r="S583" t="str">
        <f t="shared" si="65"/>
        <v>getNetCode_title" formatted="false</v>
      </c>
      <c r="T583" t="str">
        <f>IF(S583&lt;&gt; "", VLOOKUP(S583,Chinese!H:K,4,FALSE), "")</f>
        <v>產生%s</v>
      </c>
      <c r="U583" t="str">
        <f t="shared" si="66"/>
        <v>產生%s</v>
      </c>
      <c r="V583" t="str">
        <f>IF(U583&lt;&gt; "", IF(U583&lt;&gt;"",Result!E$1 &amp; S583 &amp; Result!F$1 &amp; Eng!U583 &amp; Result!G$1, ""), "")</f>
        <v xml:space="preserve">    &lt;string name="getNetCode_title" formatted="false"&gt;產生%s&lt;/string&gt;</v>
      </c>
    </row>
    <row r="584" spans="1:22">
      <c r="A584" s="1" t="s">
        <v>226</v>
      </c>
      <c r="J584">
        <f t="shared" si="61"/>
        <v>53</v>
      </c>
      <c r="K584">
        <f t="shared" si="62"/>
        <v>71</v>
      </c>
      <c r="L584" t="str">
        <f t="shared" si="60"/>
        <v>Generated %s : %s</v>
      </c>
      <c r="O584" t="e">
        <f>MATCH(N584,Sam_Eng!F:F,0)</f>
        <v>#N/A</v>
      </c>
      <c r="P584" t="str">
        <f>IF(N584&lt;&gt;"", VLOOKUP(O584,Sam_Chi!E:F,2,FALSE), "")</f>
        <v/>
      </c>
      <c r="Q584">
        <f t="shared" si="63"/>
        <v>17</v>
      </c>
      <c r="R584">
        <f t="shared" si="64"/>
        <v>52</v>
      </c>
      <c r="S584" t="str">
        <f t="shared" si="65"/>
        <v>getNetCode_cont" formatted="false</v>
      </c>
      <c r="T584" t="str">
        <f>IF(S584&lt;&gt; "", VLOOKUP(S584,Chinese!H:K,4,FALSE), "")</f>
        <v>%s的值為:\n %s</v>
      </c>
      <c r="U584" t="str">
        <f t="shared" si="66"/>
        <v>%s的值為:\n %s</v>
      </c>
      <c r="V584" t="str">
        <f>IF(U584&lt;&gt; "", IF(U584&lt;&gt;"",Result!E$1 &amp; S584 &amp; Result!F$1 &amp; Eng!U584 &amp; Result!G$1, ""), "")</f>
        <v xml:space="preserve">    &lt;string name="getNetCode_cont" formatted="false"&gt;%s的值為:\n %s&lt;/string&gt;</v>
      </c>
    </row>
    <row r="585" spans="1:22">
      <c r="A585" s="1" t="s">
        <v>2992</v>
      </c>
      <c r="J585">
        <f t="shared" si="61"/>
        <v>39</v>
      </c>
      <c r="K585">
        <f t="shared" si="62"/>
        <v>52</v>
      </c>
      <c r="L585" t="str">
        <f t="shared" si="60"/>
        <v>Netcode Mode</v>
      </c>
      <c r="O585" t="e">
        <f>MATCH(N585,Sam_Eng!F:F,0)</f>
        <v>#N/A</v>
      </c>
      <c r="P585" t="str">
        <f>IF(N585&lt;&gt;"", VLOOKUP(O585,Sam_Chi!E:F,2,FALSE), "")</f>
        <v/>
      </c>
      <c r="Q585">
        <f t="shared" si="63"/>
        <v>17</v>
      </c>
      <c r="R585">
        <f t="shared" si="64"/>
        <v>38</v>
      </c>
      <c r="S585" t="str">
        <f t="shared" si="65"/>
        <v>changeNetCode_title</v>
      </c>
      <c r="T585" t="str">
        <f>IF(S585&lt;&gt; "", VLOOKUP(S585,Chinese!H:K,4,FALSE), "")</f>
        <v>變更演算碼設定</v>
      </c>
      <c r="U585" t="str">
        <f t="shared" si="66"/>
        <v>變更演算碼設定</v>
      </c>
      <c r="V585" t="str">
        <f>IF(U585&lt;&gt; "", IF(U585&lt;&gt;"",Result!E$1 &amp; S585 &amp; Result!F$1 &amp; Eng!U585 &amp; Result!G$1, ""), "")</f>
        <v xml:space="preserve">    &lt;string name="changeNetCode_title"&gt;變更演算碼設定&lt;/string&gt;</v>
      </c>
    </row>
    <row r="586" spans="1:22">
      <c r="A586" s="1" t="s">
        <v>2993</v>
      </c>
      <c r="J586">
        <f t="shared" si="61"/>
        <v>38</v>
      </c>
      <c r="K586">
        <f t="shared" si="62"/>
        <v>136</v>
      </c>
      <c r="L586" t="str">
        <f t="shared" si="60"/>
        <v>Once the Netcode mode is changed, all the existing Netcode are expired, are you sure to continue?</v>
      </c>
      <c r="O586" t="e">
        <f>MATCH(N586,Sam_Eng!F:F,0)</f>
        <v>#N/A</v>
      </c>
      <c r="P586" t="str">
        <f>IF(N586&lt;&gt;"", VLOOKUP(O586,Sam_Chi!E:F,2,FALSE), "")</f>
        <v/>
      </c>
      <c r="Q586">
        <f t="shared" si="63"/>
        <v>17</v>
      </c>
      <c r="R586">
        <f t="shared" si="64"/>
        <v>37</v>
      </c>
      <c r="S586" t="str">
        <f t="shared" si="65"/>
        <v>changeNetCode_cont</v>
      </c>
      <c r="T586" t="str">
        <f>IF(S586&lt;&gt; "", VLOOKUP(S586,Chinese!H:K,4,FALSE), "")</f>
        <v>在變更演算碼設定後, 您必須先與鎖同步才能再產生演算碼, 您是否要進行變更 ?</v>
      </c>
      <c r="U586" t="str">
        <f t="shared" si="66"/>
        <v>在變更演算碼設定後, 您必須先與鎖同步才能再產生演算碼, 您是否要進行變更 ?</v>
      </c>
      <c r="V586" t="str">
        <f>IF(U586&lt;&gt; "", IF(U586&lt;&gt;"",Result!E$1 &amp; S586 &amp; Result!F$1 &amp; Eng!U586 &amp; Result!G$1, ""), "")</f>
        <v xml:space="preserve">    &lt;string name="changeNetCode_cont"&gt;在變更演算碼設定後, 您必須先與鎖同步才能再產生演算碼, 您是否要進行變更 ?&lt;/string&gt;</v>
      </c>
    </row>
    <row r="587" spans="1:22">
      <c r="A587" s="1"/>
      <c r="O587" t="e">
        <f>MATCH(N587,Sam_Eng!F:F,0)</f>
        <v>#N/A</v>
      </c>
      <c r="P587" t="str">
        <f>IF(N587&lt;&gt;"", VLOOKUP(O587,Sam_Chi!E:F,2,FALSE), "")</f>
        <v/>
      </c>
      <c r="Q587" t="e">
        <f t="shared" si="63"/>
        <v>#VALUE!</v>
      </c>
      <c r="R587" t="e">
        <f t="shared" si="64"/>
        <v>#VALUE!</v>
      </c>
      <c r="S587" t="str">
        <f t="shared" si="65"/>
        <v/>
      </c>
      <c r="T587" t="str">
        <f>IF(S587&lt;&gt; "", VLOOKUP(S587,Chinese!H:K,4,FALSE), "")</f>
        <v/>
      </c>
      <c r="U587" t="str">
        <f t="shared" si="66"/>
        <v/>
      </c>
      <c r="V587" t="str">
        <f>IF(U587&lt;&gt; "", IF(U587&lt;&gt;"",Result!E$1 &amp; S587 &amp; Result!F$1 &amp; Eng!U587 &amp; Result!G$1, ""), "")</f>
        <v/>
      </c>
    </row>
    <row r="588" spans="1:22">
      <c r="A588" s="1" t="s">
        <v>2995</v>
      </c>
      <c r="J588">
        <f t="shared" si="61"/>
        <v>36</v>
      </c>
      <c r="K588">
        <f t="shared" si="62"/>
        <v>141</v>
      </c>
      <c r="L588" t="str">
        <f t="shared" si="60"/>
        <v>The Netcode settings of the lock is changed, please synchronize with the lock before adding more clients</v>
      </c>
      <c r="O588" t="e">
        <f>MATCH(N588,Sam_Eng!F:F,0)</f>
        <v>#N/A</v>
      </c>
      <c r="P588" t="str">
        <f>IF(N588&lt;&gt;"", VLOOKUP(O588,Sam_Chi!E:F,2,FALSE), "")</f>
        <v/>
      </c>
      <c r="Q588">
        <f t="shared" si="63"/>
        <v>17</v>
      </c>
      <c r="R588">
        <f t="shared" si="64"/>
        <v>35</v>
      </c>
      <c r="S588" t="str">
        <f t="shared" si="65"/>
        <v>SyncNetCode_cont</v>
      </c>
      <c r="T588" t="str">
        <f>IF(S588&lt;&gt; "", VLOOKUP(S588,Chinese!H:K,4,FALSE), "")</f>
        <v>在演算碼設定變更後, 您必須先與鎖同步後, 才能重新產生演算碼.</v>
      </c>
      <c r="U588" t="str">
        <f t="shared" si="66"/>
        <v>在演算碼設定變更後, 您必須先與鎖同步後, 才能重新產生演算碼.</v>
      </c>
      <c r="V588" t="str">
        <f>IF(U588&lt;&gt; "", IF(U588&lt;&gt;"",Result!E$1 &amp; S588 &amp; Result!F$1 &amp; Eng!U588 &amp; Result!G$1, ""), "")</f>
        <v xml:space="preserve">    &lt;string name="SyncNetCode_cont"&gt;在演算碼設定變更後, 您必須先與鎖同步後, 才能重新產生演算碼.&lt;/string&gt;</v>
      </c>
    </row>
    <row r="589" spans="1:22">
      <c r="A589" s="1" t="s">
        <v>227</v>
      </c>
      <c r="J589">
        <f t="shared" si="61"/>
        <v>42</v>
      </c>
      <c r="K589">
        <f t="shared" si="62"/>
        <v>55</v>
      </c>
      <c r="L589" t="str">
        <f t="shared" si="60"/>
        <v>%s Unlocking</v>
      </c>
      <c r="O589" t="e">
        <f>MATCH(N589,Sam_Eng!F:F,0)</f>
        <v>#N/A</v>
      </c>
      <c r="P589" t="str">
        <f>IF(N589&lt;&gt;"", VLOOKUP(O589,Sam_Chi!E:F,2,FALSE), "")</f>
        <v/>
      </c>
      <c r="Q589">
        <f t="shared" si="63"/>
        <v>17</v>
      </c>
      <c r="R589">
        <f t="shared" si="64"/>
        <v>41</v>
      </c>
      <c r="S589" t="str">
        <f t="shared" si="65"/>
        <v>Tran_log_NetCodeUnlock</v>
      </c>
      <c r="T589" t="str">
        <f>IF(S589&lt;&gt; "", VLOOKUP(S589,Chinese!H:K,4,FALSE), "")</f>
        <v>%s開門</v>
      </c>
      <c r="U589" t="str">
        <f t="shared" si="66"/>
        <v>%s開門</v>
      </c>
      <c r="V589" t="str">
        <f>IF(U589&lt;&gt; "", IF(U589&lt;&gt;"",Result!E$1 &amp; S589 &amp; Result!F$1 &amp; Eng!U589 &amp; Result!G$1, ""), "")</f>
        <v xml:space="preserve">    &lt;string name="Tran_log_NetCodeUnlock"&gt;%s開門&lt;/string&gt;</v>
      </c>
    </row>
    <row r="590" spans="1:22">
      <c r="A590" s="1" t="s">
        <v>228</v>
      </c>
      <c r="J590">
        <f t="shared" si="61"/>
        <v>33</v>
      </c>
      <c r="K590">
        <f t="shared" si="62"/>
        <v>47</v>
      </c>
      <c r="L590" t="str">
        <f t="shared" si="60"/>
        <v>Netcode Setup</v>
      </c>
      <c r="O590" t="e">
        <f>MATCH(N590,Sam_Eng!F:F,0)</f>
        <v>#N/A</v>
      </c>
      <c r="P590" t="str">
        <f>IF(N590&lt;&gt;"", VLOOKUP(O590,Sam_Chi!E:F,2,FALSE), "")</f>
        <v/>
      </c>
      <c r="Q590">
        <f t="shared" si="63"/>
        <v>17</v>
      </c>
      <c r="R590">
        <f t="shared" si="64"/>
        <v>32</v>
      </c>
      <c r="S590" t="str">
        <f t="shared" si="65"/>
        <v>Setup_NetCode</v>
      </c>
      <c r="T590" t="str">
        <f>IF(S590&lt;&gt; "", VLOOKUP(S590,Chinese!H:K,4,FALSE), "")</f>
        <v>演算碼設定</v>
      </c>
      <c r="U590" t="str">
        <f t="shared" si="66"/>
        <v>演算碼設定</v>
      </c>
      <c r="V590" t="str">
        <f>IF(U590&lt;&gt; "", IF(U590&lt;&gt;"",Result!E$1 &amp; S590 &amp; Result!F$1 &amp; Eng!U590 &amp; Result!G$1, ""), "")</f>
        <v xml:space="preserve">    &lt;string name="Setup_NetCode"&gt;演算碼設定&lt;/string&gt;</v>
      </c>
    </row>
    <row r="591" spans="1:22">
      <c r="A591" s="1"/>
      <c r="O591" t="e">
        <f>MATCH(N591,Sam_Eng!F:F,0)</f>
        <v>#N/A</v>
      </c>
      <c r="P591" t="str">
        <f>IF(N591&lt;&gt;"", VLOOKUP(O591,Sam_Chi!E:F,2,FALSE), "")</f>
        <v/>
      </c>
      <c r="Q591" t="e">
        <f t="shared" si="63"/>
        <v>#VALUE!</v>
      </c>
      <c r="R591" t="e">
        <f t="shared" si="64"/>
        <v>#VALUE!</v>
      </c>
      <c r="S591" t="str">
        <f t="shared" si="65"/>
        <v/>
      </c>
      <c r="T591" t="str">
        <f>IF(S591&lt;&gt; "", VLOOKUP(S591,Chinese!H:K,4,FALSE), "")</f>
        <v/>
      </c>
      <c r="U591" t="str">
        <f t="shared" si="66"/>
        <v/>
      </c>
      <c r="V591" t="str">
        <f>IF(U591&lt;&gt; "", IF(U591&lt;&gt;"",Result!E$1 &amp; S591 &amp; Result!F$1 &amp; Eng!U591 &amp; Result!G$1, ""), "")</f>
        <v/>
      </c>
    </row>
    <row r="592" spans="1:22">
      <c r="A592" s="1" t="s">
        <v>2997</v>
      </c>
      <c r="J592">
        <f t="shared" si="61"/>
        <v>45</v>
      </c>
      <c r="K592">
        <f t="shared" si="62"/>
        <v>76</v>
      </c>
      <c r="L592" t="str">
        <f t="shared" si="60"/>
        <v>The validation code is expired</v>
      </c>
      <c r="N592" t="str">
        <f>IF(L592&lt;&gt;"", VLOOKUP(L592,Sam_Eng!F:F,1,FALSE), "")</f>
        <v>The validation code is expired</v>
      </c>
      <c r="O592">
        <f>MATCH(N592,Sam_Eng!F:F,0)</f>
        <v>513</v>
      </c>
      <c r="P592" t="str">
        <f>IF(N592&lt;&gt;"", VLOOKUP(O592,Sam_Chi!E:F,2,FALSE), "")</f>
        <v>目前的密碼</v>
      </c>
      <c r="Q592">
        <f t="shared" si="63"/>
        <v>17</v>
      </c>
      <c r="R592">
        <f t="shared" si="64"/>
        <v>44</v>
      </c>
      <c r="S592" t="str">
        <f t="shared" si="65"/>
        <v>ValidateCode_Expired_cont</v>
      </c>
      <c r="T592" t="str">
        <f>IF(S592&lt;&gt; "", VLOOKUP(S592,Chinese!H:K,4,FALSE), "")</f>
        <v xml:space="preserve">認證碼已過期, 請按 "重送認證碼" 按鈕. </v>
      </c>
      <c r="U592" t="str">
        <f t="shared" si="66"/>
        <v>目前的密碼</v>
      </c>
      <c r="V592" t="str">
        <f>IF(U592&lt;&gt; "", IF(U592&lt;&gt;"",Result!E$1 &amp; S592 &amp; Result!F$1 &amp; Eng!U592 &amp; Result!G$1, ""), "")</f>
        <v xml:space="preserve">    &lt;string name="ValidateCode_Expired_cont"&gt;目前的密碼&lt;/string&gt;</v>
      </c>
    </row>
    <row r="593" spans="1:22">
      <c r="A593" s="2"/>
      <c r="O593" t="e">
        <f>MATCH(N593,Sam_Eng!F:F,0)</f>
        <v>#N/A</v>
      </c>
      <c r="P593" t="str">
        <f>IF(N593&lt;&gt;"", VLOOKUP(O593,Sam_Chi!E:F,2,FALSE), "")</f>
        <v/>
      </c>
      <c r="Q593" t="e">
        <f t="shared" si="63"/>
        <v>#VALUE!</v>
      </c>
      <c r="R593" t="e">
        <f t="shared" si="64"/>
        <v>#VALUE!</v>
      </c>
      <c r="S593" t="str">
        <f t="shared" si="65"/>
        <v/>
      </c>
      <c r="T593" t="str">
        <f>IF(S593&lt;&gt; "", VLOOKUP(S593,Chinese!H:K,4,FALSE), "")</f>
        <v/>
      </c>
      <c r="U593" t="str">
        <f t="shared" si="66"/>
        <v/>
      </c>
      <c r="V593" t="str">
        <f>IF(U593&lt;&gt; "", IF(U593&lt;&gt;"",Result!E$1 &amp; S593 &amp; Result!F$1 &amp; Eng!U593 &amp; Result!G$1, ""), "")</f>
        <v/>
      </c>
    </row>
    <row r="594" spans="1:22">
      <c r="A594" s="1"/>
      <c r="O594" t="e">
        <f>MATCH(N594,Sam_Eng!F:F,0)</f>
        <v>#N/A</v>
      </c>
      <c r="P594" t="str">
        <f>IF(N594&lt;&gt;"", VLOOKUP(O594,Sam_Chi!E:F,2,FALSE), "")</f>
        <v/>
      </c>
      <c r="Q594" t="e">
        <f t="shared" si="63"/>
        <v>#VALUE!</v>
      </c>
      <c r="R594" t="e">
        <f t="shared" si="64"/>
        <v>#VALUE!</v>
      </c>
      <c r="S594" t="str">
        <f t="shared" si="65"/>
        <v/>
      </c>
      <c r="T594" t="str">
        <f>IF(S594&lt;&gt; "", VLOOKUP(S594,Chinese!H:K,4,FALSE), "")</f>
        <v/>
      </c>
      <c r="U594" t="str">
        <f t="shared" si="66"/>
        <v/>
      </c>
      <c r="V594" t="str">
        <f>IF(U594&lt;&gt; "", IF(U594&lt;&gt;"",Result!E$1 &amp; S594 &amp; Result!F$1 &amp; Eng!U594 &amp; Result!G$1, ""), "")</f>
        <v/>
      </c>
    </row>
    <row r="595" spans="1:22">
      <c r="A595" s="1" t="s">
        <v>3070</v>
      </c>
      <c r="J595">
        <f t="shared" si="61"/>
        <v>40</v>
      </c>
      <c r="K595">
        <f t="shared" si="62"/>
        <v>144</v>
      </c>
      <c r="L595" t="str">
        <f t="shared" si="60"/>
        <v>The lock is connectd to the Internet but there is an error in the cloud server, please try again later.</v>
      </c>
      <c r="O595" t="e">
        <f>MATCH(N595,Sam_Eng!F:F,0)</f>
        <v>#N/A</v>
      </c>
      <c r="P595" t="str">
        <f>IF(N595&lt;&gt;"", VLOOKUP(O595,Sam_Chi!E:F,2,FALSE), "")</f>
        <v/>
      </c>
      <c r="Q595">
        <f t="shared" si="63"/>
        <v>17</v>
      </c>
      <c r="R595">
        <f t="shared" si="64"/>
        <v>39</v>
      </c>
      <c r="S595" t="str">
        <f t="shared" si="65"/>
        <v>Wifi_claim_pend_cont</v>
      </c>
      <c r="T595" t="str">
        <f>IF(S595&lt;&gt; "", VLOOKUP(S595,Chinese!H:K,4,FALSE), "")</f>
        <v>鎖具已經連線到網際網路，但是雲端伺服器出現問題，請稍候再試一次。</v>
      </c>
      <c r="U595" t="str">
        <f t="shared" si="66"/>
        <v>鎖具已經連線到網際網路，但是雲端伺服器出現問題，請稍候再試一次。</v>
      </c>
      <c r="V595" t="str">
        <f>IF(U595&lt;&gt; "", IF(U595&lt;&gt;"",Result!E$1 &amp; S595 &amp; Result!F$1 &amp; Eng!U595 &amp; Result!G$1, ""), "")</f>
        <v xml:space="preserve">    &lt;string name="Wifi_claim_pend_cont"&gt;鎖具已經連線到網際網路，但是雲端伺服器出現問題，請稍候再試一次。&lt;/string&gt;</v>
      </c>
    </row>
    <row r="596" spans="1:22">
      <c r="A596" s="1"/>
      <c r="O596" t="e">
        <f>MATCH(N596,Sam_Eng!F:F,0)</f>
        <v>#N/A</v>
      </c>
      <c r="P596" t="str">
        <f>IF(N596&lt;&gt;"", VLOOKUP(O596,Sam_Chi!E:F,2,FALSE), "")</f>
        <v/>
      </c>
      <c r="Q596" t="e">
        <f t="shared" si="63"/>
        <v>#VALUE!</v>
      </c>
      <c r="R596" t="e">
        <f t="shared" si="64"/>
        <v>#VALUE!</v>
      </c>
      <c r="S596" t="str">
        <f t="shared" si="65"/>
        <v/>
      </c>
      <c r="T596" t="str">
        <f>IF(S596&lt;&gt; "", VLOOKUP(S596,Chinese!H:K,4,FALSE), "")</f>
        <v/>
      </c>
      <c r="U596" t="str">
        <f t="shared" si="66"/>
        <v/>
      </c>
      <c r="V596" t="str">
        <f>IF(U596&lt;&gt; "", IF(U596&lt;&gt;"",Result!E$1 &amp; S596 &amp; Result!F$1 &amp; Eng!U596 &amp; Result!G$1, ""), "")</f>
        <v/>
      </c>
    </row>
    <row r="597" spans="1:22">
      <c r="A597" s="1" t="s">
        <v>3068</v>
      </c>
      <c r="J597">
        <f t="shared" si="61"/>
        <v>37</v>
      </c>
      <c r="K597">
        <f t="shared" si="62"/>
        <v>142</v>
      </c>
      <c r="L597" t="str">
        <f t="shared" si="60"/>
        <v xml:space="preserve">The lock is connectd to the Internet but there is an error in the cloud server, please try again later. </v>
      </c>
      <c r="O597" t="e">
        <f>MATCH(N597,Sam_Eng!F:F,0)</f>
        <v>#N/A</v>
      </c>
      <c r="P597" t="str">
        <f>IF(N597&lt;&gt;"", VLOOKUP(O597,Sam_Chi!E:F,2,FALSE), "")</f>
        <v/>
      </c>
      <c r="Q597">
        <f t="shared" si="63"/>
        <v>17</v>
      </c>
      <c r="R597">
        <f t="shared" si="64"/>
        <v>36</v>
      </c>
      <c r="S597" t="str">
        <f t="shared" si="65"/>
        <v>Wifi_NoFound_cont</v>
      </c>
      <c r="T597" t="str">
        <f>IF(S597&lt;&gt; "", VLOOKUP(S597,Chinese!H:K,4,FALSE), "")</f>
        <v>無法找到您所輸入的 SSID, 請再試一次.</v>
      </c>
      <c r="U597" t="str">
        <f t="shared" si="66"/>
        <v>無法找到您所輸入的 SSID, 請再試一次.</v>
      </c>
      <c r="V597" t="str">
        <f>IF(U597&lt;&gt; "", IF(U597&lt;&gt;"",Result!E$1 &amp; S597 &amp; Result!F$1 &amp; Eng!U597 &amp; Result!G$1, ""), "")</f>
        <v xml:space="preserve">    &lt;string name="Wifi_NoFound_cont"&gt;無法找到您所輸入的 SSID, 請再試一次.&lt;/string&gt;</v>
      </c>
    </row>
    <row r="598" spans="1:22">
      <c r="A598" s="1"/>
      <c r="O598" t="e">
        <f>MATCH(N598,Sam_Eng!F:F,0)</f>
        <v>#N/A</v>
      </c>
      <c r="P598" t="str">
        <f>IF(N598&lt;&gt;"", VLOOKUP(O598,Sam_Chi!E:F,2,FALSE), "")</f>
        <v/>
      </c>
      <c r="Q598" t="e">
        <f t="shared" si="63"/>
        <v>#VALUE!</v>
      </c>
      <c r="R598" t="e">
        <f t="shared" si="64"/>
        <v>#VALUE!</v>
      </c>
      <c r="S598" t="str">
        <f t="shared" si="65"/>
        <v/>
      </c>
      <c r="T598" t="str">
        <f>IF(S598&lt;&gt; "", VLOOKUP(S598,Chinese!H:K,4,FALSE), "")</f>
        <v/>
      </c>
      <c r="U598" t="str">
        <f t="shared" si="66"/>
        <v/>
      </c>
      <c r="V598" t="str">
        <f>IF(U598&lt;&gt; "", IF(U598&lt;&gt;"",Result!E$1 &amp; S598 &amp; Result!F$1 &amp; Eng!U598 &amp; Result!G$1, ""), "")</f>
        <v/>
      </c>
    </row>
    <row r="599" spans="1:22">
      <c r="A599" s="1"/>
      <c r="O599" t="e">
        <f>MATCH(N599,Sam_Eng!F:F,0)</f>
        <v>#N/A</v>
      </c>
      <c r="P599" t="str">
        <f>IF(N599&lt;&gt;"", VLOOKUP(O599,Sam_Chi!E:F,2,FALSE), "")</f>
        <v/>
      </c>
      <c r="Q599" t="e">
        <f t="shared" si="63"/>
        <v>#VALUE!</v>
      </c>
      <c r="R599" t="e">
        <f t="shared" si="64"/>
        <v>#VALUE!</v>
      </c>
      <c r="S599" t="str">
        <f t="shared" si="65"/>
        <v/>
      </c>
      <c r="T599" t="str">
        <f>IF(S599&lt;&gt; "", VLOOKUP(S599,Chinese!H:K,4,FALSE), "")</f>
        <v/>
      </c>
      <c r="U599" t="str">
        <f t="shared" si="66"/>
        <v/>
      </c>
      <c r="V599" t="str">
        <f>IF(U599&lt;&gt; "", IF(U599&lt;&gt;"",Result!E$1 &amp; S599 &amp; Result!F$1 &amp; Eng!U599 &amp; Result!G$1, ""), "")</f>
        <v/>
      </c>
    </row>
    <row r="600" spans="1:22">
      <c r="A600" s="2"/>
      <c r="O600" t="e">
        <f>MATCH(N600,Sam_Eng!F:F,0)</f>
        <v>#N/A</v>
      </c>
      <c r="P600" t="str">
        <f>IF(N600&lt;&gt;"", VLOOKUP(O600,Sam_Chi!E:F,2,FALSE), "")</f>
        <v/>
      </c>
      <c r="Q600" t="e">
        <f t="shared" si="63"/>
        <v>#VALUE!</v>
      </c>
      <c r="R600" t="e">
        <f t="shared" si="64"/>
        <v>#VALUE!</v>
      </c>
      <c r="S600" t="str">
        <f t="shared" si="65"/>
        <v/>
      </c>
      <c r="T600" t="str">
        <f>IF(S600&lt;&gt; "", VLOOKUP(S600,Chinese!H:K,4,FALSE), "")</f>
        <v/>
      </c>
      <c r="U600" t="str">
        <f t="shared" si="66"/>
        <v/>
      </c>
      <c r="V600" t="str">
        <f>IF(U600&lt;&gt; "", IF(U600&lt;&gt;"",Result!E$1 &amp; S600 &amp; Result!F$1 &amp; Eng!U600 &amp; Result!G$1, ""), "")</f>
        <v/>
      </c>
    </row>
    <row r="601" spans="1:22">
      <c r="A601" s="1" t="s">
        <v>229</v>
      </c>
      <c r="J601" s="5">
        <f t="shared" si="61"/>
        <v>37</v>
      </c>
      <c r="K601" s="5">
        <f t="shared" si="62"/>
        <v>52</v>
      </c>
      <c r="L601" s="5" t="str">
        <f t="shared" si="60"/>
        <v>No NFC support</v>
      </c>
      <c r="O601" t="e">
        <f>MATCH(N601,Sam_Eng!F:F,0)</f>
        <v>#N/A</v>
      </c>
      <c r="P601" t="str">
        <f>IF(N601&lt;&gt;"", VLOOKUP(O601,Sam_Chi!E:F,2,FALSE), "")</f>
        <v/>
      </c>
      <c r="Q601">
        <f t="shared" si="63"/>
        <v>17</v>
      </c>
      <c r="R601">
        <f t="shared" si="64"/>
        <v>36</v>
      </c>
      <c r="S601" t="str">
        <f t="shared" si="65"/>
        <v>No_NFC_Warn_title</v>
      </c>
      <c r="T601" t="str">
        <f>IF(S601&lt;&gt; "", VLOOKUP(S601,Chinese!H:K,4,FALSE), "")</f>
        <v>不支援 NFC</v>
      </c>
      <c r="U601" t="str">
        <f t="shared" si="66"/>
        <v>不支援 NFC</v>
      </c>
      <c r="V601" t="str">
        <f>IF(U601&lt;&gt; "", IF(U601&lt;&gt;"",Result!E$1 &amp; S601 &amp; Result!F$1 &amp; Eng!U601 &amp; Result!G$1, ""), "")</f>
        <v xml:space="preserve">    &lt;string name="No_NFC_Warn_title"&gt;不支援 NFC&lt;/string&gt;</v>
      </c>
    </row>
    <row r="602" spans="1:22">
      <c r="A602" s="1" t="s">
        <v>230</v>
      </c>
      <c r="J602" s="5">
        <f t="shared" si="61"/>
        <v>36</v>
      </c>
      <c r="K602" s="5">
        <f t="shared" si="62"/>
        <v>79</v>
      </c>
      <c r="L602" s="5" t="str">
        <f t="shared" si="60"/>
        <v>This version doesn\'t support NFC function</v>
      </c>
      <c r="O602" t="e">
        <f>MATCH(N602,Sam_Eng!F:F,0)</f>
        <v>#N/A</v>
      </c>
      <c r="P602" t="str">
        <f>IF(N602&lt;&gt;"", VLOOKUP(O602,Sam_Chi!E:F,2,FALSE), "")</f>
        <v/>
      </c>
      <c r="Q602">
        <f t="shared" si="63"/>
        <v>17</v>
      </c>
      <c r="R602">
        <f t="shared" si="64"/>
        <v>35</v>
      </c>
      <c r="S602" t="str">
        <f t="shared" si="65"/>
        <v>No_NFC_Warn_cont</v>
      </c>
      <c r="T602" t="str">
        <f>IF(S602&lt;&gt; "", VLOOKUP(S602,Chinese!H:K,4,FALSE), "")</f>
        <v>此版本不支援 NFC</v>
      </c>
      <c r="U602" t="str">
        <f t="shared" si="66"/>
        <v>此版本不支援 NFC</v>
      </c>
      <c r="V602" t="str">
        <f>IF(U602&lt;&gt; "", IF(U602&lt;&gt;"",Result!E$1 &amp; S602 &amp; Result!F$1 &amp; Eng!U602 &amp; Result!G$1, ""), "")</f>
        <v xml:space="preserve">    &lt;string name="No_NFC_Warn_cont"&gt;此版本不支援 NFC&lt;/string&gt;</v>
      </c>
    </row>
    <row r="603" spans="1:22">
      <c r="A603" s="2"/>
      <c r="L603" t="str">
        <f t="shared" si="60"/>
        <v/>
      </c>
      <c r="N603" t="str">
        <f>IF(L603&lt;&gt;"", VLOOKUP(L603,Sam_Eng!F:F,1,FALSE), "")</f>
        <v/>
      </c>
      <c r="O603">
        <f>MATCH(N603,Sam_Eng!F:F,0)</f>
        <v>593</v>
      </c>
      <c r="P603" t="str">
        <f>IF(N603&lt;&gt;"", VLOOKUP(O603,Sam_Chi!E:F,2,FALSE), "")</f>
        <v/>
      </c>
      <c r="Q603" t="e">
        <f t="shared" si="63"/>
        <v>#VALUE!</v>
      </c>
      <c r="R603" t="e">
        <f t="shared" si="64"/>
        <v>#VALUE!</v>
      </c>
      <c r="S603" t="str">
        <f t="shared" si="65"/>
        <v/>
      </c>
      <c r="T603" t="str">
        <f>IF(S603&lt;&gt; "", VLOOKUP(S603,Chinese!H:K,4,FALSE), "")</f>
        <v/>
      </c>
      <c r="U603" t="str">
        <f t="shared" si="66"/>
        <v/>
      </c>
      <c r="V603" t="str">
        <f>IF(U603&lt;&gt; "", IF(U603&lt;&gt;"",Result!E$1 &amp; S603 &amp; Result!F$1 &amp; Eng!U603 &amp; Result!G$1, ""), "")</f>
        <v/>
      </c>
    </row>
    <row r="604" spans="1:22">
      <c r="A604" s="1" t="s">
        <v>2998</v>
      </c>
      <c r="J604">
        <f t="shared" si="61"/>
        <v>38</v>
      </c>
      <c r="K604">
        <f t="shared" si="62"/>
        <v>56</v>
      </c>
      <c r="L604" t="str">
        <f t="shared" si="60"/>
        <v>Feature Selection</v>
      </c>
      <c r="N604" t="str">
        <f>IF(L604&lt;&gt;"", VLOOKUP(L604,Sam_Eng!F:F,1,FALSE), "")</f>
        <v>Feature Selection</v>
      </c>
      <c r="O604">
        <f>MATCH(N604,Sam_Eng!F:F,0)</f>
        <v>225</v>
      </c>
      <c r="P604" t="str">
        <f>IF(N604&lt;&gt;"", VLOOKUP(O604,Sam_Chi!E:F,2,FALSE), "")</f>
        <v>在範圍之外</v>
      </c>
      <c r="Q604">
        <f t="shared" si="63"/>
        <v>17</v>
      </c>
      <c r="R604">
        <f t="shared" si="64"/>
        <v>37</v>
      </c>
      <c r="S604" t="str">
        <f t="shared" si="65"/>
        <v>param_group1_title</v>
      </c>
      <c r="T604" t="str">
        <f>IF(S604&lt;&gt; "", VLOOKUP(S604,Chinese!H:K,4,FALSE), "")</f>
        <v>功能選擇:</v>
      </c>
      <c r="U604" t="str">
        <f t="shared" si="66"/>
        <v>在範圍之外</v>
      </c>
      <c r="V604" t="str">
        <f>IF(U604&lt;&gt; "", IF(U604&lt;&gt;"",Result!E$1 &amp; S604 &amp; Result!F$1 &amp; Eng!U604 &amp; Result!G$1, ""), "")</f>
        <v xml:space="preserve">    &lt;string name="param_group1_title"&gt;在範圍之外&lt;/string&gt;</v>
      </c>
    </row>
    <row r="605" spans="1:22">
      <c r="A605" s="1" t="s">
        <v>231</v>
      </c>
      <c r="J605">
        <f t="shared" si="61"/>
        <v>34</v>
      </c>
      <c r="K605">
        <f t="shared" si="62"/>
        <v>39</v>
      </c>
      <c r="L605" t="str">
        <f t="shared" si="60"/>
        <v>Card</v>
      </c>
      <c r="N605" t="str">
        <f>IF(L605&lt;&gt;"", VLOOKUP(L605,Sam_Eng!F:F,1,FALSE), "")</f>
        <v>Card</v>
      </c>
      <c r="O605">
        <f>MATCH(N605,Sam_Eng!F:F,0)</f>
        <v>44</v>
      </c>
      <c r="P605" t="str">
        <f>IF(N605&lt;&gt;"", VLOOKUP(O605,Sam_Chi!E:F,2,FALSE), "")</f>
        <v>編輯名稱</v>
      </c>
      <c r="Q605">
        <f t="shared" si="63"/>
        <v>17</v>
      </c>
      <c r="R605">
        <f t="shared" si="64"/>
        <v>33</v>
      </c>
      <c r="S605" t="str">
        <f t="shared" si="65"/>
        <v>param_TypeCard</v>
      </c>
      <c r="T605" t="str">
        <f>IF(S605&lt;&gt; "", VLOOKUP(S605,Chinese!H:K,4,FALSE), "")</f>
        <v>卡片</v>
      </c>
      <c r="U605" t="str">
        <f t="shared" si="66"/>
        <v>編輯名稱</v>
      </c>
      <c r="V605" t="str">
        <f>IF(U605&lt;&gt; "", IF(U605&lt;&gt;"",Result!E$1 &amp; S605 &amp; Result!F$1 &amp; Eng!U605 &amp; Result!G$1, ""), "")</f>
        <v xml:space="preserve">    &lt;string name="param_TypeCard"&gt;編輯名稱&lt;/string&gt;</v>
      </c>
    </row>
    <row r="606" spans="1:22">
      <c r="A606" s="1" t="s">
        <v>232</v>
      </c>
      <c r="J606">
        <f t="shared" si="61"/>
        <v>34</v>
      </c>
      <c r="K606">
        <f t="shared" si="62"/>
        <v>39</v>
      </c>
      <c r="L606" t="str">
        <f t="shared" si="60"/>
        <v>Code</v>
      </c>
      <c r="N606" t="str">
        <f>IF(L606&lt;&gt;"", VLOOKUP(L606,Sam_Eng!F:F,1,FALSE), "")</f>
        <v>Code</v>
      </c>
      <c r="O606">
        <f>MATCH(N606,Sam_Eng!F:F,0)</f>
        <v>124</v>
      </c>
      <c r="P606" t="str">
        <f>IF(N606&lt;&gt;"", VLOOKUP(O606,Sam_Chi!E:F,2,FALSE), "")</f>
        <v>%@不吻合</v>
      </c>
      <c r="Q606">
        <f t="shared" si="63"/>
        <v>17</v>
      </c>
      <c r="R606">
        <f t="shared" si="64"/>
        <v>33</v>
      </c>
      <c r="S606" t="str">
        <f t="shared" si="65"/>
        <v>param_TypeCode</v>
      </c>
      <c r="T606" t="str">
        <f>IF(S606&lt;&gt; "", VLOOKUP(S606,Chinese!H:K,4,FALSE), "")</f>
        <v>密碼</v>
      </c>
      <c r="U606" t="str">
        <f t="shared" si="66"/>
        <v>%@不吻合</v>
      </c>
      <c r="V606" t="str">
        <f>IF(U606&lt;&gt; "", IF(U606&lt;&gt;"",Result!E$1 &amp; S606 &amp; Result!F$1 &amp; Eng!U606 &amp; Result!G$1, ""), "")</f>
        <v xml:space="preserve">    &lt;string name="param_TypeCode"&gt;%@不吻合&lt;/string&gt;</v>
      </c>
    </row>
    <row r="607" spans="1:22">
      <c r="A607" s="1" t="s">
        <v>233</v>
      </c>
      <c r="J607">
        <f t="shared" si="61"/>
        <v>37</v>
      </c>
      <c r="K607">
        <f t="shared" si="62"/>
        <v>45</v>
      </c>
      <c r="L607" t="str">
        <f t="shared" si="60"/>
        <v>NetCode</v>
      </c>
      <c r="N607" t="str">
        <f>IF(L607&lt;&gt;"", VLOOKUP(L607,Sam_Eng!F:F,1,FALSE), "")</f>
        <v>NetCode</v>
      </c>
      <c r="O607">
        <f>MATCH(N607,Sam_Eng!F:F,0)</f>
        <v>144</v>
      </c>
      <c r="P607" t="str">
        <f>IF(N607&lt;&gt;"", VLOOKUP(O607,Sam_Chi!E:F,2,FALSE), "")</f>
        <v>GuestCode使用者</v>
      </c>
      <c r="Q607">
        <f t="shared" si="63"/>
        <v>17</v>
      </c>
      <c r="R607">
        <f t="shared" si="64"/>
        <v>36</v>
      </c>
      <c r="S607" t="str">
        <f t="shared" si="65"/>
        <v>param_TypeNetcode</v>
      </c>
      <c r="T607" t="str">
        <f>IF(S607&lt;&gt; "", VLOOKUP(S607,Chinese!H:K,4,FALSE), "")</f>
        <v>Netcode</v>
      </c>
      <c r="U607" t="str">
        <f t="shared" si="66"/>
        <v>GuestCode使用者</v>
      </c>
      <c r="V607" t="str">
        <f>IF(U607&lt;&gt; "", IF(U607&lt;&gt;"",Result!E$1 &amp; S607 &amp; Result!F$1 &amp; Eng!U607 &amp; Result!G$1, ""), "")</f>
        <v xml:space="preserve">    &lt;string name="param_TypeNetcode"&gt;GuestCode使用者&lt;/string&gt;</v>
      </c>
    </row>
    <row r="608" spans="1:22">
      <c r="A608" s="2"/>
      <c r="N608" t="str">
        <f>IF(L608&lt;&gt;"", VLOOKUP(L608,Sam_Eng!F:F,1,FALSE), "")</f>
        <v/>
      </c>
      <c r="O608">
        <f>MATCH(N608,Sam_Eng!F:F,0)</f>
        <v>593</v>
      </c>
      <c r="P608" t="str">
        <f>IF(N608&lt;&gt;"", VLOOKUP(O608,Sam_Chi!E:F,2,FALSE), "")</f>
        <v/>
      </c>
      <c r="Q608" t="e">
        <f t="shared" si="63"/>
        <v>#VALUE!</v>
      </c>
      <c r="R608" t="e">
        <f t="shared" si="64"/>
        <v>#VALUE!</v>
      </c>
      <c r="S608" t="str">
        <f t="shared" si="65"/>
        <v/>
      </c>
      <c r="T608" t="str">
        <f>IF(S608&lt;&gt; "", VLOOKUP(S608,Chinese!H:K,4,FALSE), "")</f>
        <v/>
      </c>
      <c r="U608" t="str">
        <f t="shared" si="66"/>
        <v/>
      </c>
      <c r="V608" t="str">
        <f>IF(U608&lt;&gt; "", IF(U608&lt;&gt;"",Result!E$1 &amp; S608 &amp; Result!F$1 &amp; Eng!U608 &amp; Result!G$1, ""), "")</f>
        <v/>
      </c>
    </row>
    <row r="609" spans="1:22">
      <c r="A609" s="1" t="s">
        <v>3144</v>
      </c>
      <c r="J609" s="7">
        <f t="shared" si="61"/>
        <v>35</v>
      </c>
      <c r="K609" s="7">
        <f t="shared" si="62"/>
        <v>51</v>
      </c>
      <c r="L609" s="7" t="str">
        <f t="shared" ref="L609:L671" si="67">IF(A609&lt;&gt;"", MID(A609,J609+1, K609-J609 - 1), "")</f>
        <v>Firmware Update</v>
      </c>
      <c r="N609" t="str">
        <f>IF(L609&lt;&gt;"", VLOOKUP(L609,Sam_Eng!F:F,1,FALSE), "")</f>
        <v>Firmware Update</v>
      </c>
      <c r="O609">
        <f>MATCH(N609,Sam_Eng!F:F,0)</f>
        <v>60</v>
      </c>
      <c r="P609" t="str">
        <f>IF(N609&lt;&gt;"", VLOOKUP(O609,Sam_Chi!E:F,2,FALSE), "")</f>
        <v>鎖的名稱</v>
      </c>
      <c r="Q609">
        <f t="shared" si="63"/>
        <v>17</v>
      </c>
      <c r="R609">
        <f t="shared" si="64"/>
        <v>34</v>
      </c>
      <c r="S609" t="str">
        <f t="shared" si="65"/>
        <v>FW_Update_title</v>
      </c>
      <c r="T609" t="str">
        <f>IF(S609&lt;&gt; "", VLOOKUP(S609,Chinese!H:K,4,FALSE), "")</f>
        <v>韌體更新</v>
      </c>
      <c r="U609" t="str">
        <f t="shared" si="66"/>
        <v>鎖的名稱</v>
      </c>
      <c r="V609" t="str">
        <f>IF(U609&lt;&gt; "", IF(U609&lt;&gt;"",Result!E$1 &amp; S609 &amp; Result!F$1 &amp; Eng!U609 &amp; Result!G$1, ""), "")</f>
        <v xml:space="preserve">    &lt;string name="FW_Update_title"&gt;鎖的名稱&lt;/string&gt;</v>
      </c>
    </row>
    <row r="610" spans="1:22">
      <c r="A610" s="1" t="s">
        <v>3007</v>
      </c>
      <c r="J610">
        <f t="shared" si="61"/>
        <v>34</v>
      </c>
      <c r="K610">
        <f t="shared" si="62"/>
        <v>95</v>
      </c>
      <c r="L610" t="str">
        <f t="shared" si="67"/>
        <v>The App should stay in the foreground for better performance</v>
      </c>
      <c r="N610" t="str">
        <f>IF(L610&lt;&gt;"", VLOOKUP(L610,Sam_Eng!F:F,1,FALSE), "")</f>
        <v>The App should stay in the foreground for better performance</v>
      </c>
      <c r="O610">
        <f>MATCH(N610,Sam_Eng!F:F,0)</f>
        <v>583</v>
      </c>
      <c r="P610" t="str">
        <f>IF(N610&lt;&gt;"", VLOOKUP(O610,Sam_Chi!E:F,2,FALSE), "")</f>
        <v>Gateway正在更新韌體中，請等至完成後再繼續</v>
      </c>
      <c r="Q610">
        <f t="shared" si="63"/>
        <v>17</v>
      </c>
      <c r="R610">
        <f t="shared" si="64"/>
        <v>33</v>
      </c>
      <c r="S610" t="str">
        <f t="shared" si="65"/>
        <v>FW_Update_cont</v>
      </c>
      <c r="T610" t="str">
        <f>IF(S610&lt;&gt; "", VLOOKUP(S610,Chinese!H:K,4,FALSE), "")</f>
        <v>請進入鎖的設定模式, 並將手機移到鎖旁以進行韌體更新.</v>
      </c>
      <c r="U610" t="str">
        <f t="shared" si="66"/>
        <v>Gateway正在更新韌體中，請等至完成後再繼續</v>
      </c>
      <c r="V610" t="str">
        <f>IF(U610&lt;&gt; "", IF(U610&lt;&gt;"",Result!E$1 &amp; S610 &amp; Result!F$1 &amp; Eng!U610 &amp; Result!G$1, ""), "")</f>
        <v xml:space="preserve">    &lt;string name="FW_Update_cont"&gt;Gateway正在更新韌體中，請等至完成後再繼續&lt;/string&gt;</v>
      </c>
    </row>
    <row r="611" spans="1:22">
      <c r="A611" s="1" t="s">
        <v>234</v>
      </c>
      <c r="J611">
        <f t="shared" si="61"/>
        <v>38</v>
      </c>
      <c r="K611">
        <f t="shared" si="62"/>
        <v>56</v>
      </c>
      <c r="L611" t="str">
        <f t="shared" si="67"/>
        <v>Updating Firmware</v>
      </c>
      <c r="N611" t="str">
        <f>IF(L611&lt;&gt;"", VLOOKUP(L611,Sam_Eng!F:F,1,FALSE), "")</f>
        <v>Updating Firmware</v>
      </c>
      <c r="O611">
        <f>MATCH(N611,Sam_Eng!F:F,0)</f>
        <v>121</v>
      </c>
      <c r="P611" t="str">
        <f>IF(N611&lt;&gt;"", VLOOKUP(O611,Sam_Chi!E:F,2,FALSE), "")</f>
        <v>密碼 (再輸入一次)</v>
      </c>
      <c r="Q611">
        <f t="shared" si="63"/>
        <v>17</v>
      </c>
      <c r="R611">
        <f t="shared" si="64"/>
        <v>37</v>
      </c>
      <c r="S611" t="str">
        <f t="shared" si="65"/>
        <v>FW_Update_OK_title</v>
      </c>
      <c r="T611" t="str">
        <f>IF(S611&lt;&gt; "", VLOOKUP(S611,Chinese!H:K,4,FALSE), "")</f>
        <v>正在更新韌體</v>
      </c>
      <c r="U611" t="str">
        <f t="shared" si="66"/>
        <v>密碼 (再輸入一次)</v>
      </c>
      <c r="V611" t="str">
        <f>IF(U611&lt;&gt; "", IF(U611&lt;&gt;"",Result!E$1 &amp; S611 &amp; Result!F$1 &amp; Eng!U611 &amp; Result!G$1, ""), "")</f>
        <v xml:space="preserve">    &lt;string name="FW_Update_OK_title"&gt;密碼 (再輸入一次)&lt;/string&gt;</v>
      </c>
    </row>
    <row r="612" spans="1:22">
      <c r="A612" s="1" t="s">
        <v>3000</v>
      </c>
      <c r="J612">
        <f t="shared" si="61"/>
        <v>37</v>
      </c>
      <c r="K612">
        <f t="shared" si="62"/>
        <v>169</v>
      </c>
      <c r="L612" t="str">
        <f t="shared" si="67"/>
        <v>The firmware is transferred to the lock and it will take a few minutes for the lock to update to the latest version. Please wait...</v>
      </c>
      <c r="N612" t="str">
        <f>IF(L612&lt;&gt;"", VLOOKUP(L612,Sam_Eng!F:F,1,FALSE), "")</f>
        <v>The firmware is transferred to the lock and it will take a few minutes for the lock to update to the latest version. Please wait...</v>
      </c>
      <c r="O612">
        <f>MATCH(N612,Sam_Eng!F:F,0)</f>
        <v>483</v>
      </c>
      <c r="P612" t="str">
        <f>IF(N612&lt;&gt;"", VLOOKUP(O612,Sam_Chi!E:F,2,FALSE), "")</f>
        <v>若您有身為管理員身份的鎖具，可以在此加入新的使用者</v>
      </c>
      <c r="Q612">
        <f t="shared" si="63"/>
        <v>17</v>
      </c>
      <c r="R612">
        <f t="shared" si="64"/>
        <v>36</v>
      </c>
      <c r="S612" t="str">
        <f t="shared" si="65"/>
        <v>FW_Update_OK_cont</v>
      </c>
      <c r="T612" t="str">
        <f>IF(S612&lt;&gt; "", VLOOKUP(S612,Chinese!H:K,4,FALSE), "")</f>
        <v>韌體已經成功傳送至鎖具，燒錄韌體需要幾分鐘的時間。請靜候...</v>
      </c>
      <c r="U612" t="str">
        <f t="shared" si="66"/>
        <v>若您有身為管理員身份的鎖具，可以在此加入新的使用者</v>
      </c>
      <c r="V612" t="str">
        <f>IF(U612&lt;&gt; "", IF(U612&lt;&gt;"",Result!E$1 &amp; S612 &amp; Result!F$1 &amp; Eng!U612 &amp; Result!G$1, ""), "")</f>
        <v xml:space="preserve">    &lt;string name="FW_Update_OK_cont"&gt;若您有身為管理員身份的鎖具，可以在此加入新的使用者&lt;/string&gt;</v>
      </c>
    </row>
    <row r="613" spans="1:22">
      <c r="A613" s="2"/>
      <c r="O613" t="e">
        <f>MATCH(N613,Sam_Eng!F:F,0)</f>
        <v>#N/A</v>
      </c>
      <c r="P613" t="str">
        <f>IF(N613&lt;&gt;"", VLOOKUP(O613,Sam_Chi!E:F,2,FALSE), "")</f>
        <v/>
      </c>
      <c r="Q613" t="e">
        <f t="shared" si="63"/>
        <v>#VALUE!</v>
      </c>
      <c r="R613" t="e">
        <f t="shared" si="64"/>
        <v>#VALUE!</v>
      </c>
      <c r="S613" t="str">
        <f t="shared" si="65"/>
        <v/>
      </c>
      <c r="T613" t="str">
        <f>IF(S613&lt;&gt; "", VLOOKUP(S613,Chinese!H:K,4,FALSE), "")</f>
        <v/>
      </c>
      <c r="U613" t="str">
        <f t="shared" si="66"/>
        <v/>
      </c>
      <c r="V613" t="str">
        <f>IF(U613&lt;&gt; "", IF(U613&lt;&gt;"",Result!E$1 &amp; S613 &amp; Result!F$1 &amp; Eng!U613 &amp; Result!G$1, ""), "")</f>
        <v/>
      </c>
    </row>
    <row r="614" spans="1:22">
      <c r="A614" s="1" t="s">
        <v>3001</v>
      </c>
      <c r="J614">
        <f t="shared" si="61"/>
        <v>38</v>
      </c>
      <c r="K614">
        <f t="shared" si="62"/>
        <v>51</v>
      </c>
      <c r="L614" t="str">
        <f t="shared" si="67"/>
        <v>Day Lock Out</v>
      </c>
      <c r="N614" t="str">
        <f>IF(L614&lt;&gt;"", VLOOKUP(L614,Sam_Eng!F:F,1,FALSE), "")</f>
        <v>Day Lock Out</v>
      </c>
      <c r="O614">
        <f>MATCH(N614,Sam_Eng!F:F,0)</f>
        <v>216</v>
      </c>
      <c r="P614" t="str">
        <f>IF(N614&lt;&gt;"", VLOOKUP(O614,Sam_Chi!E:F,2,FALSE), "")</f>
        <v>日數</v>
      </c>
      <c r="Q614">
        <f t="shared" si="63"/>
        <v>17</v>
      </c>
      <c r="R614">
        <f t="shared" si="64"/>
        <v>37</v>
      </c>
      <c r="S614" t="str">
        <f t="shared" si="65"/>
        <v>param_group2_title</v>
      </c>
      <c r="T614" t="str">
        <f>IF(S614&lt;&gt; "", VLOOKUP(S614,Chinese!H:K,4,FALSE), "")</f>
        <v>日封鎖:</v>
      </c>
      <c r="U614" t="str">
        <f t="shared" si="66"/>
        <v>日數</v>
      </c>
      <c r="V614" t="str">
        <f>IF(U614&lt;&gt; "", IF(U614&lt;&gt;"",Result!E$1 &amp; S614 &amp; Result!F$1 &amp; Eng!U614 &amp; Result!G$1, ""), "")</f>
        <v xml:space="preserve">    &lt;string name="param_group2_title"&gt;日數&lt;/string&gt;</v>
      </c>
    </row>
    <row r="615" spans="1:22">
      <c r="A615" s="1" t="s">
        <v>235</v>
      </c>
      <c r="J615">
        <f t="shared" si="61"/>
        <v>43</v>
      </c>
      <c r="K615">
        <f t="shared" si="62"/>
        <v>57</v>
      </c>
      <c r="L615" t="str">
        <f t="shared" si="67"/>
        <v>00:00 - 24:00</v>
      </c>
      <c r="O615" t="e">
        <f>MATCH(N615,Sam_Eng!F:F,0)</f>
        <v>#N/A</v>
      </c>
      <c r="P615" t="str">
        <f>IF(N615&lt;&gt;"", VLOOKUP(O615,Sam_Chi!E:F,2,FALSE), "")</f>
        <v/>
      </c>
      <c r="Q615">
        <f t="shared" si="63"/>
        <v>17</v>
      </c>
      <c r="R615">
        <f t="shared" si="64"/>
        <v>42</v>
      </c>
      <c r="S615" t="str">
        <f t="shared" si="65"/>
        <v>param_day_lockout_title</v>
      </c>
      <c r="T615" t="str">
        <f>IF(S615&lt;&gt; "", VLOOKUP(S615,Chinese!H:K,4,FALSE), "")</f>
        <v>00:00 - 24:00</v>
      </c>
      <c r="U615" t="str">
        <f t="shared" si="66"/>
        <v>00:00 - 24:00</v>
      </c>
      <c r="V615" t="str">
        <f>IF(U615&lt;&gt; "", IF(U615&lt;&gt;"",Result!E$1 &amp; S615 &amp; Result!F$1 &amp; Eng!U615 &amp; Result!G$1, ""), "")</f>
        <v xml:space="preserve">    &lt;string name="param_day_lockout_title"&gt;00:00 - 24:00&lt;/string&gt;</v>
      </c>
    </row>
    <row r="616" spans="1:22">
      <c r="A616" s="1" t="s">
        <v>3005</v>
      </c>
      <c r="J616">
        <f t="shared" si="61"/>
        <v>35</v>
      </c>
      <c r="K616">
        <f t="shared" si="62"/>
        <v>50</v>
      </c>
      <c r="L616" t="str">
        <f t="shared" si="67"/>
        <v>Code-Free Mode</v>
      </c>
      <c r="N616" t="str">
        <f>IF(L616&lt;&gt;"", VLOOKUP(L616,Sam_Eng!F:F,1,FALSE), "")</f>
        <v>Code-Free Mode</v>
      </c>
      <c r="O616">
        <f>MATCH(N616,Sam_Eng!F:F,0)</f>
        <v>205</v>
      </c>
      <c r="P616" t="str">
        <f>IF(N616&lt;&gt;"", VLOOKUP(O616,Sam_Chi!E:F,2,FALSE), "")</f>
        <v>開關狀態LED</v>
      </c>
      <c r="Q616">
        <f t="shared" si="63"/>
        <v>17</v>
      </c>
      <c r="R616">
        <f t="shared" si="64"/>
        <v>34</v>
      </c>
      <c r="S616" t="str">
        <f t="shared" si="65"/>
        <v>param_code_free</v>
      </c>
      <c r="T616" t="str">
        <f>IF(S616&lt;&gt; "", VLOOKUP(S616,Chinese!H:K,4,FALSE), "")</f>
        <v>自由通道模式</v>
      </c>
      <c r="U616" t="str">
        <f t="shared" si="66"/>
        <v>開關狀態LED</v>
      </c>
      <c r="V616" t="str">
        <f>IF(U616&lt;&gt; "", IF(U616&lt;&gt;"",Result!E$1 &amp; S616 &amp; Result!F$1 &amp; Eng!U616 &amp; Result!G$1, ""), "")</f>
        <v xml:space="preserve">    &lt;string name="param_code_free"&gt;開關狀態LED&lt;/string&gt;</v>
      </c>
    </row>
    <row r="617" spans="1:22">
      <c r="A617" s="1" t="s">
        <v>236</v>
      </c>
      <c r="J617">
        <f t="shared" si="61"/>
        <v>36</v>
      </c>
      <c r="K617">
        <f t="shared" si="62"/>
        <v>44</v>
      </c>
      <c r="L617" t="str">
        <f t="shared" si="67"/>
        <v>Actions</v>
      </c>
      <c r="N617" t="str">
        <f>IF(L617&lt;&gt;"", VLOOKUP(L617,Sam_Eng!F:F,1,FALSE), "")</f>
        <v>Actions</v>
      </c>
      <c r="O617">
        <f>MATCH(N617,Sam_Eng!F:F,0)</f>
        <v>207</v>
      </c>
      <c r="P617" t="str">
        <f>IF(N617&lt;&gt;"", VLOOKUP(O617,Sam_Chi!E:F,2,FALSE), "")</f>
        <v>回鎖延遲</v>
      </c>
      <c r="Q617">
        <f t="shared" si="63"/>
        <v>17</v>
      </c>
      <c r="R617">
        <f t="shared" si="64"/>
        <v>35</v>
      </c>
      <c r="S617" t="str">
        <f t="shared" si="65"/>
        <v>code_free_action</v>
      </c>
      <c r="T617" t="str">
        <f>IF(S617&lt;&gt; "", VLOOKUP(S617,Chinese!H:K,4,FALSE), "")</f>
        <v>動作</v>
      </c>
      <c r="U617" t="str">
        <f t="shared" si="66"/>
        <v>回鎖延遲</v>
      </c>
      <c r="V617" t="str">
        <f>IF(U617&lt;&gt; "", IF(U617&lt;&gt;"",Result!E$1 &amp; S617 &amp; Result!F$1 &amp; Eng!U617 &amp; Result!G$1, ""), "")</f>
        <v xml:space="preserve">    &lt;string name="code_free_action"&gt;回鎖延遲&lt;/string&gt;</v>
      </c>
    </row>
    <row r="618" spans="1:22">
      <c r="A618" s="1" t="s">
        <v>3002</v>
      </c>
      <c r="J618">
        <f t="shared" si="61"/>
        <v>40</v>
      </c>
      <c r="K618">
        <f t="shared" si="62"/>
        <v>60</v>
      </c>
      <c r="L618" t="str">
        <f t="shared" si="67"/>
        <v>Restore All Clients</v>
      </c>
      <c r="N618" t="str">
        <f>IF(L618&lt;&gt;"", VLOOKUP(L618,Sam_Eng!F:F,1,FALSE), "")</f>
        <v>Restore All Clients</v>
      </c>
      <c r="O618">
        <f>MATCH(N618,Sam_Eng!F:F,0)</f>
        <v>238</v>
      </c>
      <c r="P618" t="str">
        <f>IF(N618&lt;&gt;"", VLOOKUP(O618,Sam_Chi!E:F,2,FALSE), "")</f>
        <v>權限類型</v>
      </c>
      <c r="Q618">
        <f t="shared" si="63"/>
        <v>17</v>
      </c>
      <c r="R618">
        <f t="shared" si="64"/>
        <v>39</v>
      </c>
      <c r="S618" t="str">
        <f t="shared" si="65"/>
        <v>code_free_RestoreAll</v>
      </c>
      <c r="T618" t="str">
        <f>IF(S618&lt;&gt; "", VLOOKUP(S618,Chinese!H:K,4,FALSE), "")</f>
        <v>啟動所有通行週期</v>
      </c>
      <c r="U618" t="str">
        <f t="shared" si="66"/>
        <v>權限類型</v>
      </c>
      <c r="V618" t="str">
        <f>IF(U618&lt;&gt; "", IF(U618&lt;&gt;"",Result!E$1 &amp; S618 &amp; Result!F$1 &amp; Eng!U618 &amp; Result!G$1, ""), "")</f>
        <v xml:space="preserve">    &lt;string name="code_free_RestoreAll"&gt;權限類型&lt;/string&gt;</v>
      </c>
    </row>
    <row r="619" spans="1:22">
      <c r="A619" s="1" t="s">
        <v>3003</v>
      </c>
      <c r="J619">
        <f t="shared" si="61"/>
        <v>40</v>
      </c>
      <c r="K619">
        <f t="shared" si="62"/>
        <v>60</v>
      </c>
      <c r="L619" t="str">
        <f t="shared" si="67"/>
        <v>Suspend All Clients</v>
      </c>
      <c r="N619" t="str">
        <f>IF(L619&lt;&gt;"", VLOOKUP(L619,Sam_Eng!F:F,1,FALSE), "")</f>
        <v>Suspend All Clients</v>
      </c>
      <c r="O619">
        <f>MATCH(N619,Sam_Eng!F:F,0)</f>
        <v>237</v>
      </c>
      <c r="P619" t="str">
        <f>IF(N619&lt;&gt;"", VLOOKUP(O619,Sam_Chi!E:F,2,FALSE), "")</f>
        <v>取消所有%@</v>
      </c>
      <c r="Q619">
        <f t="shared" si="63"/>
        <v>17</v>
      </c>
      <c r="R619">
        <f t="shared" si="64"/>
        <v>39</v>
      </c>
      <c r="S619" t="str">
        <f t="shared" si="65"/>
        <v>code_free_SuspendAll</v>
      </c>
      <c r="T619" t="str">
        <f>IF(S619&lt;&gt; "", VLOOKUP(S619,Chinese!H:K,4,FALSE), "")</f>
        <v>取消所有通行週期</v>
      </c>
      <c r="U619" t="str">
        <f t="shared" si="66"/>
        <v>取消所有%@</v>
      </c>
      <c r="V619" t="str">
        <f>IF(U619&lt;&gt; "", IF(U619&lt;&gt;"",Result!E$1 &amp; S619 &amp; Result!F$1 &amp; Eng!U619 &amp; Result!G$1, ""), "")</f>
        <v xml:space="preserve">    &lt;string name="code_free_SuspendAll"&gt;取消所有%@&lt;/string&gt;</v>
      </c>
    </row>
    <row r="620" spans="1:22">
      <c r="A620" s="1" t="s">
        <v>237</v>
      </c>
      <c r="J620">
        <f t="shared" si="61"/>
        <v>42</v>
      </c>
      <c r="K620">
        <f t="shared" si="62"/>
        <v>66</v>
      </c>
      <c r="L620" t="str">
        <f t="shared" si="67"/>
        <v>Please select an action</v>
      </c>
      <c r="N620" t="str">
        <f>IF(L620&lt;&gt;"", VLOOKUP(L620,Sam_Eng!F:F,1,FALSE), "")</f>
        <v>Please select an action</v>
      </c>
      <c r="O620">
        <f>MATCH(N620,Sam_Eng!F:F,0)</f>
        <v>556</v>
      </c>
      <c r="P620" t="str">
        <f>IF(N620&lt;&gt;"", VLOOKUP(O620,Sam_Chi!E:F,2,FALSE), "")</f>
        <v>可在此輸入訊息...</v>
      </c>
      <c r="Q620">
        <f t="shared" si="63"/>
        <v>17</v>
      </c>
      <c r="R620">
        <f t="shared" si="64"/>
        <v>41</v>
      </c>
      <c r="S620" t="str">
        <f t="shared" si="65"/>
        <v>code_free_ActionChoose</v>
      </c>
      <c r="T620" t="str">
        <f>IF(S620&lt;&gt; "", VLOOKUP(S620,Chinese!H:K,4,FALSE), "")</f>
        <v>請選擇一項動作</v>
      </c>
      <c r="U620" t="str">
        <f t="shared" si="66"/>
        <v>可在此輸入訊息...</v>
      </c>
      <c r="V620" t="str">
        <f>IF(U620&lt;&gt; "", IF(U620&lt;&gt;"",Result!E$1 &amp; S620 &amp; Result!F$1 &amp; Eng!U620 &amp; Result!G$1, ""), "")</f>
        <v xml:space="preserve">    &lt;string name="code_free_ActionChoose"&gt;可在此輸入訊息...&lt;/string&gt;</v>
      </c>
    </row>
    <row r="621" spans="1:22">
      <c r="A621" s="1" t="s">
        <v>238</v>
      </c>
      <c r="J621">
        <f t="shared" si="61"/>
        <v>29</v>
      </c>
      <c r="K621">
        <f t="shared" si="62"/>
        <v>45</v>
      </c>
      <c r="L621" t="str">
        <f t="shared" si="67"/>
        <v>Daylight Saving</v>
      </c>
      <c r="N621" t="str">
        <f>IF(L621&lt;&gt;"", VLOOKUP(L621,Sam_Eng!F:F,1,FALSE), "")</f>
        <v>Daylight Saving</v>
      </c>
      <c r="O621">
        <f>MATCH(N621,Sam_Eng!F:F,0)</f>
        <v>167</v>
      </c>
      <c r="P621" t="str">
        <f>IF(N621&lt;&gt;"", VLOOKUP(O621,Sam_Chi!E:F,2,FALSE), "")</f>
        <v>持續天數</v>
      </c>
      <c r="Q621">
        <f t="shared" si="63"/>
        <v>17</v>
      </c>
      <c r="R621">
        <f t="shared" si="64"/>
        <v>28</v>
      </c>
      <c r="S621" t="str">
        <f t="shared" si="65"/>
        <v>DST_title</v>
      </c>
      <c r="T621" t="str">
        <f>IF(S621&lt;&gt; "", VLOOKUP(S621,Chinese!H:K,4,FALSE), "")</f>
        <v>日光節約時間</v>
      </c>
      <c r="U621" t="str">
        <f t="shared" si="66"/>
        <v>持續天數</v>
      </c>
      <c r="V621" t="str">
        <f>IF(U621&lt;&gt; "", IF(U621&lt;&gt;"",Result!E$1 &amp; S621 &amp; Result!F$1 &amp; Eng!U621 &amp; Result!G$1, ""), "")</f>
        <v xml:space="preserve">    &lt;string name="DST_title"&gt;持續天數&lt;/string&gt;</v>
      </c>
    </row>
    <row r="622" spans="1:22">
      <c r="A622" s="1" t="s">
        <v>3008</v>
      </c>
      <c r="J622">
        <f t="shared" si="61"/>
        <v>33</v>
      </c>
      <c r="K622">
        <f t="shared" si="62"/>
        <v>52</v>
      </c>
      <c r="L622" t="str">
        <f t="shared" si="67"/>
        <v>Change Master Code</v>
      </c>
      <c r="O622" t="e">
        <f>MATCH(N622,Sam_Eng!F:F,0)</f>
        <v>#N/A</v>
      </c>
      <c r="P622" t="str">
        <f>IF(N622&lt;&gt;"", VLOOKUP(O622,Sam_Chi!E:F,2,FALSE), "")</f>
        <v/>
      </c>
      <c r="Q622">
        <f t="shared" si="63"/>
        <v>17</v>
      </c>
      <c r="R622">
        <f t="shared" si="64"/>
        <v>32</v>
      </c>
      <c r="S622" t="str">
        <f t="shared" si="65"/>
        <v>Change_Master</v>
      </c>
      <c r="T622" t="str">
        <f>IF(S622&lt;&gt; "", VLOOKUP(S622,Chinese!H:K,4,FALSE), "")</f>
        <v>變更管理員密碼</v>
      </c>
      <c r="U622" t="str">
        <f t="shared" si="66"/>
        <v>變更管理員密碼</v>
      </c>
      <c r="V622" t="str">
        <f>IF(U622&lt;&gt; "", IF(U622&lt;&gt;"",Result!E$1 &amp; S622 &amp; Result!F$1 &amp; Eng!U622 &amp; Result!G$1, ""), "")</f>
        <v xml:space="preserve">    &lt;string name="Change_Master"&gt;變更管理員密碼&lt;/string&gt;</v>
      </c>
    </row>
    <row r="623" spans="1:22">
      <c r="A623" s="1" t="s">
        <v>239</v>
      </c>
      <c r="J623">
        <f t="shared" ref="J623:J686" si="68">FIND("&gt;",A623)</f>
        <v>36</v>
      </c>
      <c r="K623">
        <f t="shared" ref="K623:K686" si="69">FIND("&lt;/", A623)</f>
        <v>59</v>
      </c>
      <c r="L623" t="str">
        <f t="shared" si="67"/>
        <v>Change Sub-Master Code</v>
      </c>
      <c r="O623" t="e">
        <f>MATCH(N623,Sam_Eng!F:F,0)</f>
        <v>#N/A</v>
      </c>
      <c r="P623" t="str">
        <f>IF(N623&lt;&gt;"", VLOOKUP(O623,Sam_Chi!E:F,2,FALSE), "")</f>
        <v/>
      </c>
      <c r="Q623">
        <f t="shared" si="63"/>
        <v>17</v>
      </c>
      <c r="R623">
        <f t="shared" si="64"/>
        <v>35</v>
      </c>
      <c r="S623" t="str">
        <f t="shared" si="65"/>
        <v>Change_SubMaster</v>
      </c>
      <c r="T623" t="str">
        <f>IF(S623&lt;&gt; "", VLOOKUP(S623,Chinese!H:K,4,FALSE), "")</f>
        <v>變更副管理員密碼</v>
      </c>
      <c r="U623" t="str">
        <f t="shared" si="66"/>
        <v>變更副管理員密碼</v>
      </c>
      <c r="V623" t="str">
        <f>IF(U623&lt;&gt; "", IF(U623&lt;&gt;"",Result!E$1 &amp; S623 &amp; Result!F$1 &amp; Eng!U623 &amp; Result!G$1, ""), "")</f>
        <v xml:space="preserve">    &lt;string name="Change_SubMaster"&gt;變更副管理員密碼&lt;/string&gt;</v>
      </c>
    </row>
    <row r="624" spans="1:22">
      <c r="A624" s="1" t="s">
        <v>240</v>
      </c>
      <c r="J624">
        <f t="shared" si="68"/>
        <v>36</v>
      </c>
      <c r="K624">
        <f t="shared" si="69"/>
        <v>59</v>
      </c>
      <c r="L624" t="str">
        <f t="shared" si="67"/>
        <v>Delete Sub-Master Code</v>
      </c>
      <c r="O624" t="e">
        <f>MATCH(N624,Sam_Eng!F:F,0)</f>
        <v>#N/A</v>
      </c>
      <c r="P624" t="str">
        <f>IF(N624&lt;&gt;"", VLOOKUP(O624,Sam_Chi!E:F,2,FALSE), "")</f>
        <v/>
      </c>
      <c r="Q624">
        <f t="shared" si="63"/>
        <v>17</v>
      </c>
      <c r="R624">
        <f t="shared" si="64"/>
        <v>35</v>
      </c>
      <c r="S624" t="str">
        <f t="shared" si="65"/>
        <v>Delete_SubMaster</v>
      </c>
      <c r="T624" t="str">
        <f>IF(S624&lt;&gt; "", VLOOKUP(S624,Chinese!H:K,4,FALSE), "")</f>
        <v>刪除副管理員密碼</v>
      </c>
      <c r="U624" t="str">
        <f t="shared" si="66"/>
        <v>刪除副管理員密碼</v>
      </c>
      <c r="V624" t="str">
        <f>IF(U624&lt;&gt; "", IF(U624&lt;&gt;"",Result!E$1 &amp; S624 &amp; Result!F$1 &amp; Eng!U624 &amp; Result!G$1, ""), "")</f>
        <v xml:space="preserve">    &lt;string name="Delete_SubMaster"&gt;刪除副管理員密碼&lt;/string&gt;</v>
      </c>
    </row>
    <row r="625" spans="1:22">
      <c r="A625" s="1" t="s">
        <v>241</v>
      </c>
      <c r="J625">
        <f t="shared" si="68"/>
        <v>34</v>
      </c>
      <c r="K625">
        <f t="shared" si="69"/>
        <v>62</v>
      </c>
      <c r="L625" t="str">
        <f t="shared" si="67"/>
        <v>Emergency Open Cancellation</v>
      </c>
      <c r="N625" t="str">
        <f>IF(L625&lt;&gt;"", VLOOKUP(L625,Sam_Eng!F:F,1,FALSE), "")</f>
        <v>Emergency Open Cancellation</v>
      </c>
      <c r="O625">
        <f>MATCH(N625,Sam_Eng!F:F,0)</f>
        <v>210</v>
      </c>
      <c r="P625" t="str">
        <f>IF(N625&lt;&gt;"", VLOOKUP(O625,Sam_Chi!E:F,2,FALSE), "")</f>
        <v>自動回鎖延遲</v>
      </c>
      <c r="Q625">
        <f t="shared" si="63"/>
        <v>17</v>
      </c>
      <c r="R625">
        <f t="shared" si="64"/>
        <v>33</v>
      </c>
      <c r="S625" t="str">
        <f t="shared" si="65"/>
        <v>Emergency_Open</v>
      </c>
      <c r="T625" t="str">
        <f>IF(S625&lt;&gt; "", VLOOKUP(S625,Chinese!H:K,4,FALSE), "")</f>
        <v>取消緊急通道模式</v>
      </c>
      <c r="U625" t="str">
        <f t="shared" si="66"/>
        <v>自動回鎖延遲</v>
      </c>
      <c r="V625" t="str">
        <f>IF(U625&lt;&gt; "", IF(U625&lt;&gt;"",Result!E$1 &amp; S625 &amp; Result!F$1 &amp; Eng!U625 &amp; Result!G$1, ""), "")</f>
        <v xml:space="preserve">    &lt;string name="Emergency_Open"&gt;自動回鎖延遲&lt;/string&gt;</v>
      </c>
    </row>
    <row r="626" spans="1:22">
      <c r="A626" s="1" t="s">
        <v>242</v>
      </c>
      <c r="J626">
        <f t="shared" si="68"/>
        <v>32</v>
      </c>
      <c r="K626">
        <f t="shared" si="69"/>
        <v>52</v>
      </c>
      <c r="L626" t="str">
        <f t="shared" si="67"/>
        <v>Keypad Illumination</v>
      </c>
      <c r="N626" t="str">
        <f>IF(L626&lt;&gt;"", VLOOKUP(L626,Sam_Eng!F:F,1,FALSE), "")</f>
        <v>Keypad Illumination</v>
      </c>
      <c r="O626">
        <f>MATCH(N626,Sam_Eng!F:F,0)</f>
        <v>215</v>
      </c>
      <c r="P626" t="str">
        <f>IF(N626&lt;&gt;"", VLOOKUP(O626,Sam_Chi!E:F,2,FALSE), "")</f>
        <v>跨日</v>
      </c>
      <c r="Q626">
        <f t="shared" si="63"/>
        <v>17</v>
      </c>
      <c r="R626">
        <f t="shared" si="64"/>
        <v>31</v>
      </c>
      <c r="S626" t="str">
        <f t="shared" si="65"/>
        <v>Illumination</v>
      </c>
      <c r="T626" t="str">
        <f>IF(S626&lt;&gt; "", VLOOKUP(S626,Chinese!H:K,4,FALSE), "")</f>
        <v>鍵盤照明</v>
      </c>
      <c r="U626" t="str">
        <f t="shared" si="66"/>
        <v>跨日</v>
      </c>
      <c r="V626" t="str">
        <f>IF(U626&lt;&gt; "", IF(U626&lt;&gt;"",Result!E$1 &amp; S626 &amp; Result!F$1 &amp; Eng!U626 &amp; Result!G$1, ""), "")</f>
        <v xml:space="preserve">    &lt;string name="Illumination"&gt;跨日&lt;/string&gt;</v>
      </c>
    </row>
    <row r="627" spans="1:22" s="7" customFormat="1">
      <c r="A627" s="6" t="s">
        <v>1814</v>
      </c>
      <c r="J627" s="7">
        <f t="shared" si="68"/>
        <v>28</v>
      </c>
      <c r="K627" s="7">
        <f t="shared" si="69"/>
        <v>38</v>
      </c>
      <c r="L627" s="7" t="str">
        <f t="shared" si="67"/>
        <v>Lock Down</v>
      </c>
      <c r="O627" t="e">
        <f>MATCH(N627,Sam_Eng!F:F,0)</f>
        <v>#N/A</v>
      </c>
      <c r="P627" t="str">
        <f>IF(N627&lt;&gt;"", VLOOKUP(O627,Sam_Chi!E:F,2,FALSE), "")</f>
        <v/>
      </c>
      <c r="Q627">
        <f t="shared" si="63"/>
        <v>17</v>
      </c>
      <c r="R627">
        <f t="shared" si="64"/>
        <v>27</v>
      </c>
      <c r="S627" t="str">
        <f t="shared" si="65"/>
        <v>Lockdown</v>
      </c>
      <c r="T627" t="str">
        <f>IF(S627&lt;&gt; "", VLOOKUP(S627,Chinese!H:K,4,FALSE), "")</f>
        <v>封鎖</v>
      </c>
      <c r="U627" t="str">
        <f t="shared" si="66"/>
        <v>封鎖</v>
      </c>
      <c r="V627" t="str">
        <f>IF(U627&lt;&gt; "", IF(U627&lt;&gt;"",Result!E$1 &amp; S627 &amp; Result!F$1 &amp; Eng!U627 &amp; Result!G$1, ""), "")</f>
        <v xml:space="preserve">    &lt;string name="Lockdown"&gt;封鎖&lt;/string&gt;</v>
      </c>
    </row>
    <row r="628" spans="1:22">
      <c r="A628" s="1" t="s">
        <v>3009</v>
      </c>
      <c r="J628">
        <f t="shared" si="68"/>
        <v>30</v>
      </c>
      <c r="K628">
        <f t="shared" si="69"/>
        <v>57</v>
      </c>
      <c r="L628" t="str">
        <f t="shared" si="67"/>
        <v>Locked/Unlocked Status LED</v>
      </c>
      <c r="N628" t="str">
        <f>IF(L628&lt;&gt;"", VLOOKUP(L628,Sam_Eng!F:F,1,FALSE), "")</f>
        <v>Locked/Unlocked Status LED</v>
      </c>
      <c r="O628">
        <f>MATCH(N628,Sam_Eng!F:F,0)</f>
        <v>209</v>
      </c>
      <c r="P628" t="str">
        <f>IF(N628&lt;&gt;"", VLOOKUP(O628,Sam_Chi!E:F,2,FALSE), "")</f>
        <v>自動回鎖</v>
      </c>
      <c r="Q628">
        <f t="shared" si="63"/>
        <v>17</v>
      </c>
      <c r="R628">
        <f t="shared" si="64"/>
        <v>29</v>
      </c>
      <c r="S628" t="str">
        <f t="shared" si="65"/>
        <v>LockStatus</v>
      </c>
      <c r="T628" t="str">
        <f>IF(S628&lt;&gt; "", VLOOKUP(S628,Chinese!H:K,4,FALSE), "")</f>
        <v>關閉狀態LED</v>
      </c>
      <c r="U628" t="str">
        <f t="shared" si="66"/>
        <v>自動回鎖</v>
      </c>
      <c r="V628" t="str">
        <f>IF(U628&lt;&gt; "", IF(U628&lt;&gt;"",Result!E$1 &amp; S628 &amp; Result!F$1 &amp; Eng!U628 &amp; Result!G$1, ""), "")</f>
        <v xml:space="preserve">    &lt;string name="LockStatus"&gt;自動回鎖&lt;/string&gt;</v>
      </c>
    </row>
    <row r="629" spans="1:22">
      <c r="A629" s="1" t="s">
        <v>3010</v>
      </c>
      <c r="J629">
        <f t="shared" si="68"/>
        <v>31</v>
      </c>
      <c r="K629">
        <f t="shared" si="69"/>
        <v>45</v>
      </c>
      <c r="L629" t="str">
        <f t="shared" si="67"/>
        <v>Re-lock Delay</v>
      </c>
      <c r="N629" t="str">
        <f>IF(L629&lt;&gt;"", VLOOKUP(L629,Sam_Eng!F:F,1,FALSE), "")</f>
        <v>Re-lock Delay</v>
      </c>
      <c r="O629">
        <f>MATCH(N629,Sam_Eng!F:F,0)</f>
        <v>211</v>
      </c>
      <c r="P629" t="str">
        <f>IF(N629&lt;&gt;"", VLOOKUP(O629,Sam_Chi!E:F,2,FALSE), "")</f>
        <v>鍵盤照明</v>
      </c>
      <c r="Q629">
        <f t="shared" si="63"/>
        <v>17</v>
      </c>
      <c r="R629">
        <f t="shared" si="64"/>
        <v>30</v>
      </c>
      <c r="S629" t="str">
        <f t="shared" si="65"/>
        <v>RelockDelay</v>
      </c>
      <c r="T629" t="str">
        <f>IF(S629&lt;&gt; "", VLOOKUP(S629,Chinese!H:K,4,FALSE), "")</f>
        <v>回鎖延遲(秒)</v>
      </c>
      <c r="U629" t="str">
        <f t="shared" si="66"/>
        <v>鍵盤照明</v>
      </c>
      <c r="V629" t="str">
        <f>IF(U629&lt;&gt; "", IF(U629&lt;&gt;"",Result!E$1 &amp; S629 &amp; Result!F$1 &amp; Eng!U629 &amp; Result!G$1, ""), "")</f>
        <v xml:space="preserve">    &lt;string name="RelockDelay"&gt;鍵盤照明&lt;/string&gt;</v>
      </c>
    </row>
    <row r="630" spans="1:22">
      <c r="A630" s="1" t="s">
        <v>243</v>
      </c>
      <c r="J630">
        <f t="shared" si="68"/>
        <v>34</v>
      </c>
      <c r="K630">
        <f t="shared" si="69"/>
        <v>42</v>
      </c>
      <c r="L630" t="str">
        <f t="shared" si="67"/>
        <v>Restore</v>
      </c>
      <c r="N630" t="str">
        <f>IF(L630&lt;&gt;"", VLOOKUP(L630,Sam_Eng!F:F,1,FALSE), "")</f>
        <v>Restore</v>
      </c>
      <c r="O630">
        <f>MATCH(N630,Sam_Eng!F:F,0)</f>
        <v>227</v>
      </c>
      <c r="P630" t="str">
        <f>IF(N630&lt;&gt;"", VLOOKUP(O630,Sam_Chi!E:F,2,FALSE), "")</f>
        <v>正常</v>
      </c>
      <c r="Q630">
        <f t="shared" si="63"/>
        <v>17</v>
      </c>
      <c r="R630">
        <f t="shared" si="64"/>
        <v>33</v>
      </c>
      <c r="S630" t="str">
        <f t="shared" si="65"/>
        <v>Client_Restore</v>
      </c>
      <c r="T630" t="str">
        <f>IF(S630&lt;&gt; "", VLOOKUP(S630,Chinese!H:K,4,FALSE), "")</f>
        <v>恢復</v>
      </c>
      <c r="U630" t="str">
        <f t="shared" si="66"/>
        <v>正常</v>
      </c>
      <c r="V630" t="str">
        <f>IF(U630&lt;&gt; "", IF(U630&lt;&gt;"",Result!E$1 &amp; S630 &amp; Result!F$1 &amp; Eng!U630 &amp; Result!G$1, ""), "")</f>
        <v xml:space="preserve">    &lt;string name="Client_Restore"&gt;正常&lt;/string&gt;</v>
      </c>
    </row>
    <row r="631" spans="1:22">
      <c r="A631" s="1" t="s">
        <v>244</v>
      </c>
      <c r="J631">
        <f t="shared" si="68"/>
        <v>34</v>
      </c>
      <c r="K631">
        <f t="shared" si="69"/>
        <v>42</v>
      </c>
      <c r="L631" t="str">
        <f t="shared" si="67"/>
        <v>Suspend</v>
      </c>
      <c r="N631" t="str">
        <f>IF(L631&lt;&gt;"", VLOOKUP(L631,Sam_Eng!F:F,1,FALSE), "")</f>
        <v>Suspend</v>
      </c>
      <c r="O631">
        <f>MATCH(N631,Sam_Eng!F:F,0)</f>
        <v>226</v>
      </c>
      <c r="P631" t="str">
        <f>IF(N631&lt;&gt;"", VLOOKUP(O631,Sam_Chi!E:F,2,FALSE), "")</f>
        <v>加入中</v>
      </c>
      <c r="Q631">
        <f t="shared" si="63"/>
        <v>17</v>
      </c>
      <c r="R631">
        <f t="shared" si="64"/>
        <v>33</v>
      </c>
      <c r="S631" t="str">
        <f t="shared" si="65"/>
        <v>Client_Suspend</v>
      </c>
      <c r="T631" t="str">
        <f>IF(S631&lt;&gt; "", VLOOKUP(S631,Chinese!H:K,4,FALSE), "")</f>
        <v>停權</v>
      </c>
      <c r="U631" t="str">
        <f t="shared" si="66"/>
        <v>加入中</v>
      </c>
      <c r="V631" t="str">
        <f>IF(U631&lt;&gt; "", IF(U631&lt;&gt;"",Result!E$1 &amp; S631 &amp; Result!F$1 &amp; Eng!U631 &amp; Result!G$1, ""), "")</f>
        <v xml:space="preserve">    &lt;string name="Client_Suspend"&gt;加入中&lt;/string&gt;</v>
      </c>
    </row>
    <row r="632" spans="1:22">
      <c r="A632" s="1" t="s">
        <v>3027</v>
      </c>
      <c r="J632">
        <f t="shared" si="68"/>
        <v>40</v>
      </c>
      <c r="K632">
        <f t="shared" si="69"/>
        <v>62</v>
      </c>
      <c r="L632" t="str">
        <f t="shared" si="67"/>
        <v>Data format incorrect</v>
      </c>
      <c r="N632" t="str">
        <f>IF(L632&lt;&gt;"", VLOOKUP(L632,Sam_Eng!F:F,1,FALSE), "")</f>
        <v>Data format incorrect</v>
      </c>
      <c r="O632">
        <f>MATCH(N632,Sam_Eng!F:F,0)</f>
        <v>632</v>
      </c>
      <c r="P632" t="str">
        <f>IF(N632&lt;&gt;"", VLOOKUP(O632,Sam_Chi!E:F,2,FALSE), "")</f>
        <v>不支援此鎖具，請將您的App升級至最新版本</v>
      </c>
      <c r="Q632">
        <f t="shared" si="63"/>
        <v>17</v>
      </c>
      <c r="R632">
        <f t="shared" si="64"/>
        <v>39</v>
      </c>
      <c r="S632" t="str">
        <f t="shared" si="65"/>
        <v>Incompatible_Command</v>
      </c>
      <c r="T632" t="str">
        <f>IF(S632&lt;&gt; "", VLOOKUP(S632,Chinese!H:K,4,FALSE), "")</f>
        <v>命令錯誤</v>
      </c>
      <c r="U632" t="str">
        <f t="shared" si="66"/>
        <v>不支援此鎖具，請將您的App升級至最新版本</v>
      </c>
      <c r="V632" t="str">
        <f>IF(U632&lt;&gt; "", IF(U632&lt;&gt;"",Result!E$1 &amp; S632 &amp; Result!F$1 &amp; Eng!U632 &amp; Result!G$1, ""), "")</f>
        <v xml:space="preserve">    &lt;string name="Incompatible_Command"&gt;不支援此鎖具，請將您的App升級至最新版本&lt;/string&gt;</v>
      </c>
    </row>
    <row r="633" spans="1:22">
      <c r="A633" s="1"/>
      <c r="O633" t="e">
        <f>MATCH(N633,Sam_Eng!F:F,0)</f>
        <v>#N/A</v>
      </c>
      <c r="P633" t="str">
        <f>IF(N633&lt;&gt;"", VLOOKUP(O633,Sam_Chi!E:F,2,FALSE), "")</f>
        <v/>
      </c>
      <c r="Q633" t="e">
        <f t="shared" si="63"/>
        <v>#VALUE!</v>
      </c>
      <c r="R633" t="e">
        <f t="shared" si="64"/>
        <v>#VALUE!</v>
      </c>
      <c r="S633" t="str">
        <f t="shared" si="65"/>
        <v/>
      </c>
      <c r="T633" t="str">
        <f>IF(S633&lt;&gt; "", VLOOKUP(S633,Chinese!H:K,4,FALSE), "")</f>
        <v/>
      </c>
      <c r="U633" t="str">
        <f t="shared" si="66"/>
        <v/>
      </c>
      <c r="V633" t="str">
        <f>IF(U633&lt;&gt; "", IF(U633&lt;&gt;"",Result!E$1 &amp; S633 &amp; Result!F$1 &amp; Eng!U633 &amp; Result!G$1, ""), "")</f>
        <v/>
      </c>
    </row>
    <row r="634" spans="1:22">
      <c r="A634" s="1" t="s">
        <v>245</v>
      </c>
      <c r="J634">
        <f t="shared" si="68"/>
        <v>40</v>
      </c>
      <c r="K634">
        <f t="shared" si="69"/>
        <v>45</v>
      </c>
      <c r="L634" t="str">
        <f t="shared" si="67"/>
        <v>None</v>
      </c>
      <c r="N634" t="str">
        <f>IF(L634&lt;&gt;"", VLOOKUP(L634,Sam_Eng!F:F,1,FALSE), "")</f>
        <v>None</v>
      </c>
      <c r="O634">
        <f>MATCH(N634,Sam_Eng!F:F,0)</f>
        <v>116</v>
      </c>
      <c r="P634" t="str">
        <f>IF(N634&lt;&gt;"", VLOOKUP(O634,Sam_Chi!E:F,2,FALSE), "")</f>
        <v>沒有新的使用者</v>
      </c>
      <c r="Q634">
        <f t="shared" si="63"/>
        <v>17</v>
      </c>
      <c r="R634">
        <f t="shared" si="64"/>
        <v>39</v>
      </c>
      <c r="S634" t="str">
        <f t="shared" si="65"/>
        <v>ParamIlliminate_none</v>
      </c>
      <c r="T634" t="str">
        <f>IF(S634&lt;&gt; "", VLOOKUP(S634,Chinese!H:K,4,FALSE), "")</f>
        <v>無</v>
      </c>
      <c r="U634" t="str">
        <f t="shared" si="66"/>
        <v>沒有新的使用者</v>
      </c>
      <c r="V634" t="str">
        <f>IF(U634&lt;&gt; "", IF(U634&lt;&gt;"",Result!E$1 &amp; S634 &amp; Result!F$1 &amp; Eng!U634 &amp; Result!G$1, ""), "")</f>
        <v xml:space="preserve">    &lt;string name="ParamIlliminate_none"&gt;沒有新的使用者&lt;/string&gt;</v>
      </c>
    </row>
    <row r="635" spans="1:22">
      <c r="A635" s="1" t="s">
        <v>3012</v>
      </c>
      <c r="J635">
        <f t="shared" si="68"/>
        <v>41</v>
      </c>
      <c r="K635">
        <f t="shared" si="69"/>
        <v>56</v>
      </c>
      <c r="L635" t="str">
        <f t="shared" si="67"/>
        <v>Button Pressed</v>
      </c>
      <c r="N635" t="str">
        <f>IF(L635&lt;&gt;"", VLOOKUP(L635,Sam_Eng!F:F,1,FALSE), "")</f>
        <v>Button Pressed</v>
      </c>
      <c r="O635">
        <f>MATCH(N635,Sam_Eng!F:F,0)</f>
        <v>218</v>
      </c>
      <c r="P635" t="str">
        <f>IF(N635&lt;&gt;"", VLOOKUP(O635,Sam_Chi!E:F,2,FALSE), "")</f>
        <v>自己開門</v>
      </c>
      <c r="Q635">
        <f t="shared" si="63"/>
        <v>17</v>
      </c>
      <c r="R635">
        <f t="shared" si="64"/>
        <v>40</v>
      </c>
      <c r="S635" t="str">
        <f t="shared" si="65"/>
        <v>ParamIlliminate_press</v>
      </c>
      <c r="T635" t="str">
        <f>IF(S635&lt;&gt; "", VLOOKUP(S635,Chinese!H:K,4,FALSE), "")</f>
        <v>按下按鍵</v>
      </c>
      <c r="U635" t="str">
        <f t="shared" si="66"/>
        <v>自己開門</v>
      </c>
      <c r="V635" t="str">
        <f>IF(U635&lt;&gt; "", IF(U635&lt;&gt;"",Result!E$1 &amp; S635 &amp; Result!F$1 &amp; Eng!U635 &amp; Result!G$1, ""), "")</f>
        <v xml:space="preserve">    &lt;string name="ParamIlliminate_press"&gt;自己開門&lt;/string&gt;</v>
      </c>
    </row>
    <row r="636" spans="1:22">
      <c r="A636" s="1" t="s">
        <v>246</v>
      </c>
      <c r="J636">
        <f t="shared" si="68"/>
        <v>45</v>
      </c>
      <c r="K636">
        <f t="shared" si="69"/>
        <v>55</v>
      </c>
      <c r="L636" t="str">
        <f t="shared" si="67"/>
        <v>Proximity</v>
      </c>
      <c r="N636" t="str">
        <f>IF(L636&lt;&gt;"", VLOOKUP(L636,Sam_Eng!F:F,1,FALSE), "")</f>
        <v>Proximity</v>
      </c>
      <c r="O636">
        <f>MATCH(N636,Sam_Eng!F:F,0)</f>
        <v>217</v>
      </c>
      <c r="P636" t="str">
        <f>IF(N636&lt;&gt;"", VLOOKUP(O636,Sam_Chi!E:F,2,FALSE), "")</f>
        <v>功能未啟用</v>
      </c>
      <c r="Q636">
        <f t="shared" si="63"/>
        <v>17</v>
      </c>
      <c r="R636">
        <f t="shared" si="64"/>
        <v>44</v>
      </c>
      <c r="S636" t="str">
        <f t="shared" si="65"/>
        <v>ParamIlliminate_proximity</v>
      </c>
      <c r="T636" t="str">
        <f>IF(S636&lt;&gt; "", VLOOKUP(S636,Chinese!H:K,4,FALSE), "")</f>
        <v>接近按鍵</v>
      </c>
      <c r="U636" t="str">
        <f t="shared" si="66"/>
        <v>功能未啟用</v>
      </c>
      <c r="V636" t="str">
        <f>IF(U636&lt;&gt; "", IF(U636&lt;&gt;"",Result!E$1 &amp; S636 &amp; Result!F$1 &amp; Eng!U636 &amp; Result!G$1, ""), "")</f>
        <v xml:space="preserve">    &lt;string name="ParamIlliminate_proximity"&gt;功能未啟用&lt;/string&gt;</v>
      </c>
    </row>
    <row r="637" spans="1:22">
      <c r="A637" s="1" t="s">
        <v>247</v>
      </c>
      <c r="J637">
        <f t="shared" si="68"/>
        <v>31</v>
      </c>
      <c r="K637">
        <f t="shared" si="69"/>
        <v>40</v>
      </c>
      <c r="L637" t="str">
        <f t="shared" si="67"/>
        <v>Standard</v>
      </c>
      <c r="N637" t="str">
        <f>IF(L637&lt;&gt;"", VLOOKUP(L637,Sam_Eng!F:F,1,FALSE), "")</f>
        <v>Standard</v>
      </c>
      <c r="O637">
        <f>MATCH(N637,Sam_Eng!F:F,0)</f>
        <v>175</v>
      </c>
      <c r="P637" t="str">
        <f>IF(N637&lt;&gt;"", VLOOKUP(O637,Sam_Chi!E:F,2,FALSE), "")</f>
        <v>管理者名稱</v>
      </c>
      <c r="Q637">
        <f t="shared" si="63"/>
        <v>17</v>
      </c>
      <c r="R637">
        <f t="shared" si="64"/>
        <v>30</v>
      </c>
      <c r="S637" t="str">
        <f t="shared" si="65"/>
        <v>AR_Standard</v>
      </c>
      <c r="T637" t="str">
        <f>IF(S637&lt;&gt; "", VLOOKUP(S637,Chinese!H:K,4,FALSE), "")</f>
        <v>標準</v>
      </c>
      <c r="U637" t="str">
        <f t="shared" si="66"/>
        <v>管理者名稱</v>
      </c>
      <c r="V637" t="str">
        <f>IF(U637&lt;&gt; "", IF(U637&lt;&gt;"",Result!E$1 &amp; S637 &amp; Result!F$1 &amp; Eng!U637 &amp; Result!G$1, ""), "")</f>
        <v xml:space="preserve">    &lt;string name="AR_Standard"&gt;管理者名稱&lt;/string&gt;</v>
      </c>
    </row>
    <row r="638" spans="1:22">
      <c r="A638" s="1" t="s">
        <v>248</v>
      </c>
      <c r="J638">
        <f t="shared" si="68"/>
        <v>33</v>
      </c>
      <c r="K638">
        <f t="shared" si="69"/>
        <v>44</v>
      </c>
      <c r="L638" t="str">
        <f t="shared" si="67"/>
        <v>Technician</v>
      </c>
      <c r="N638" t="str">
        <f>IF(L638&lt;&gt;"", VLOOKUP(L638,Sam_Eng!F:F,1,FALSE), "")</f>
        <v>Technician</v>
      </c>
      <c r="O638">
        <f>MATCH(N638,Sam_Eng!F:F,0)</f>
        <v>248</v>
      </c>
      <c r="P638" t="str">
        <f>IF(N638&lt;&gt;"", VLOOKUP(O638,Sam_Chi!E:F,2,FALSE), "")</f>
        <v>步驟%d (可略過)</v>
      </c>
      <c r="Q638">
        <f t="shared" si="63"/>
        <v>17</v>
      </c>
      <c r="R638">
        <f t="shared" si="64"/>
        <v>32</v>
      </c>
      <c r="S638" t="str">
        <f t="shared" si="65"/>
        <v>AR_Technician</v>
      </c>
      <c r="T638" t="str">
        <f>IF(S638&lt;&gt; "", VLOOKUP(S638,Chinese!H:K,4,FALSE), "")</f>
        <v>技術人員</v>
      </c>
      <c r="U638" t="str">
        <f t="shared" si="66"/>
        <v>步驟%d (可略過)</v>
      </c>
      <c r="V638" t="str">
        <f>IF(U638&lt;&gt; "", IF(U638&lt;&gt;"",Result!E$1 &amp; S638 &amp; Result!F$1 &amp; Eng!U638 &amp; Result!G$1, ""), "")</f>
        <v xml:space="preserve">    &lt;string name="AR_Technician"&gt;步驟%d (可略過)&lt;/string&gt;</v>
      </c>
    </row>
    <row r="639" spans="1:22">
      <c r="A639" s="1" t="s">
        <v>249</v>
      </c>
      <c r="J639">
        <f t="shared" si="68"/>
        <v>27</v>
      </c>
      <c r="K639">
        <f t="shared" si="69"/>
        <v>39</v>
      </c>
      <c r="L639" t="str">
        <f t="shared" si="67"/>
        <v>Access Type</v>
      </c>
      <c r="N639" t="str">
        <f>IF(L639&lt;&gt;"", VLOOKUP(L639,Sam_Eng!F:F,1,FALSE), "")</f>
        <v>Access Type</v>
      </c>
      <c r="O639">
        <f>MATCH(N639,Sam_Eng!F:F,0)</f>
        <v>242</v>
      </c>
      <c r="P639" t="str">
        <f>IF(N639&lt;&gt;"", VLOOKUP(O639,Sam_Chi!E:F,2,FALSE), "")</f>
        <v>進入鎖的範圍即開門</v>
      </c>
      <c r="Q639">
        <f t="shared" si="63"/>
        <v>17</v>
      </c>
      <c r="R639">
        <f t="shared" si="64"/>
        <v>26</v>
      </c>
      <c r="S639" t="str">
        <f t="shared" si="65"/>
        <v>AR_Type</v>
      </c>
      <c r="T639" t="str">
        <f>IF(S639&lt;&gt; "", VLOOKUP(S639,Chinese!H:K,4,FALSE), "")</f>
        <v>權限類型</v>
      </c>
      <c r="U639" t="str">
        <f t="shared" si="66"/>
        <v>進入鎖的範圍即開門</v>
      </c>
      <c r="V639" t="str">
        <f>IF(U639&lt;&gt; "", IF(U639&lt;&gt;"",Result!E$1 &amp; S639 &amp; Result!F$1 &amp; Eng!U639 &amp; Result!G$1, ""), "")</f>
        <v xml:space="preserve">    &lt;string name="AR_Type"&gt;進入鎖的範圍即開門&lt;/string&gt;</v>
      </c>
    </row>
    <row r="640" spans="1:22">
      <c r="A640" s="1"/>
      <c r="O640" t="e">
        <f>MATCH(N640,Sam_Eng!F:F,0)</f>
        <v>#N/A</v>
      </c>
      <c r="P640" t="str">
        <f>IF(N640&lt;&gt;"", VLOOKUP(O640,Sam_Chi!E:F,2,FALSE), "")</f>
        <v/>
      </c>
      <c r="Q640" t="e">
        <f t="shared" si="63"/>
        <v>#VALUE!</v>
      </c>
      <c r="R640" t="e">
        <f t="shared" si="64"/>
        <v>#VALUE!</v>
      </c>
      <c r="S640" t="str">
        <f t="shared" si="65"/>
        <v/>
      </c>
      <c r="T640" t="str">
        <f>IF(S640&lt;&gt; "", VLOOKUP(S640,Chinese!H:K,4,FALSE), "")</f>
        <v/>
      </c>
      <c r="U640" t="str">
        <f t="shared" si="66"/>
        <v/>
      </c>
      <c r="V640" t="str">
        <f>IF(U640&lt;&gt; "", IF(U640&lt;&gt;"",Result!E$1 &amp; S640 &amp; Result!F$1 &amp; Eng!U640 &amp; Result!G$1, ""), "")</f>
        <v/>
      </c>
    </row>
    <row r="641" spans="1:22">
      <c r="A641" s="1" t="s">
        <v>250</v>
      </c>
      <c r="J641">
        <f t="shared" si="68"/>
        <v>34</v>
      </c>
      <c r="K641">
        <f t="shared" si="69"/>
        <v>49</v>
      </c>
      <c r="L641" t="str">
        <f t="shared" si="67"/>
        <v>Active Periods</v>
      </c>
      <c r="N641" t="str">
        <f>IF(L641&lt;&gt;"", VLOOKUP(L641,Sam_Eng!F:F,1,FALSE), "")</f>
        <v>Active Periods</v>
      </c>
      <c r="O641">
        <f>MATCH(N641,Sam_Eng!F:F,0)</f>
        <v>206</v>
      </c>
      <c r="P641" t="str">
        <f>IF(N641&lt;&gt;"", VLOOKUP(O641,Sam_Chi!E:F,2,FALSE), "")</f>
        <v>取消緊急通道模式</v>
      </c>
      <c r="Q641">
        <f t="shared" si="63"/>
        <v>17</v>
      </c>
      <c r="R641">
        <f t="shared" si="64"/>
        <v>33</v>
      </c>
      <c r="S641" t="str">
        <f t="shared" si="65"/>
        <v>access_pattern</v>
      </c>
      <c r="T641" t="str">
        <f>IF(S641&lt;&gt; "", VLOOKUP(S641,Chinese!H:K,4,FALSE), "")</f>
        <v>權限選擇</v>
      </c>
      <c r="U641" t="str">
        <f t="shared" si="66"/>
        <v>取消緊急通道模式</v>
      </c>
      <c r="V641" t="str">
        <f>IF(U641&lt;&gt; "", IF(U641&lt;&gt;"",Result!E$1 &amp; S641 &amp; Result!F$1 &amp; Eng!U641 &amp; Result!G$1, ""), "")</f>
        <v xml:space="preserve">    &lt;string name="access_pattern"&gt;取消緊急通道模式&lt;/string&gt;</v>
      </c>
    </row>
    <row r="642" spans="1:22">
      <c r="A642" s="1" t="s">
        <v>3015</v>
      </c>
      <c r="J642">
        <f t="shared" si="68"/>
        <v>28</v>
      </c>
      <c r="K642">
        <f t="shared" si="69"/>
        <v>38</v>
      </c>
      <c r="L642" t="str">
        <f t="shared" si="67"/>
        <v>Lock Busy</v>
      </c>
      <c r="O642" t="e">
        <f>MATCH(N642,Sam_Eng!F:F,0)</f>
        <v>#N/A</v>
      </c>
      <c r="P642" t="str">
        <f>IF(N642&lt;&gt;"", VLOOKUP(O642,Sam_Chi!E:F,2,FALSE), "")</f>
        <v/>
      </c>
      <c r="Q642">
        <f t="shared" ref="Q642:Q705" si="70">FIND("=""",A642)</f>
        <v>17</v>
      </c>
      <c r="R642">
        <f t="shared" ref="R642:R705" si="71">FIND("""&gt;",A642)</f>
        <v>27</v>
      </c>
      <c r="S642" t="str">
        <f t="shared" ref="S642:S705" si="72">IF(A642&lt;&gt;"", MID(A642, Q642 + 2, R642-Q642-2), "")</f>
        <v>LockBusy</v>
      </c>
      <c r="T642" t="str">
        <f>IF(S642&lt;&gt; "", VLOOKUP(S642,Chinese!H:K,4,FALSE), "")</f>
        <v>鎖具忙碌中</v>
      </c>
      <c r="U642" t="str">
        <f t="shared" ref="U642:U705" si="73">IF(P642&lt;&gt;"", P642, T642)</f>
        <v>鎖具忙碌中</v>
      </c>
      <c r="V642" t="str">
        <f>IF(U642&lt;&gt; "", IF(U642&lt;&gt;"",Result!E$1 &amp; S642 &amp; Result!F$1 &amp; Eng!U642 &amp; Result!G$1, ""), "")</f>
        <v xml:space="preserve">    &lt;string name="LockBusy"&gt;鎖具忙碌中&lt;/string&gt;</v>
      </c>
    </row>
    <row r="643" spans="1:22">
      <c r="A643" s="1" t="s">
        <v>3014</v>
      </c>
      <c r="J643">
        <f t="shared" si="68"/>
        <v>33</v>
      </c>
      <c r="K643">
        <f t="shared" si="69"/>
        <v>60</v>
      </c>
      <c r="L643" t="str">
        <f t="shared" si="67"/>
        <v>The lock is currently busy</v>
      </c>
      <c r="N643" t="str">
        <f>IF(L643&lt;&gt;"", VLOOKUP(L643,Sam_Eng!F:F,1,FALSE), "")</f>
        <v>The lock is currently busy</v>
      </c>
      <c r="O643">
        <f>MATCH(N643,Sam_Eng!F:F,0)</f>
        <v>633</v>
      </c>
      <c r="P643" t="str">
        <f>IF(N643&lt;&gt;"", VLOOKUP(O643,Sam_Chi!E:F,2,FALSE), "")</f>
        <v>鎖具在連線範圍之外</v>
      </c>
      <c r="Q643">
        <f t="shared" si="70"/>
        <v>17</v>
      </c>
      <c r="R643">
        <f t="shared" si="71"/>
        <v>32</v>
      </c>
      <c r="S643" t="str">
        <f t="shared" si="72"/>
        <v>LockBusy_cont</v>
      </c>
      <c r="T643" t="str">
        <f>IF(S643&lt;&gt; "", VLOOKUP(S643,Chinese!H:K,4,FALSE), "")</f>
        <v>待連線之鎖具目前忙碌中, 請再試一次.</v>
      </c>
      <c r="U643" t="str">
        <f t="shared" si="73"/>
        <v>鎖具在連線範圍之外</v>
      </c>
      <c r="V643" t="str">
        <f>IF(U643&lt;&gt; "", IF(U643&lt;&gt;"",Result!E$1 &amp; S643 &amp; Result!F$1 &amp; Eng!U643 &amp; Result!G$1, ""), "")</f>
        <v xml:space="preserve">    &lt;string name="LockBusy_cont"&gt;鎖具在連線範圍之外&lt;/string&gt;</v>
      </c>
    </row>
    <row r="644" spans="1:22">
      <c r="A644" s="1" t="s">
        <v>3016</v>
      </c>
      <c r="J644">
        <f t="shared" si="68"/>
        <v>38</v>
      </c>
      <c r="K644">
        <f t="shared" si="69"/>
        <v>48</v>
      </c>
      <c r="L644" t="str">
        <f t="shared" si="67"/>
        <v>activated</v>
      </c>
      <c r="O644" t="e">
        <f>MATCH(N644,Sam_Eng!F:F,0)</f>
        <v>#N/A</v>
      </c>
      <c r="P644" t="str">
        <f>IF(N644&lt;&gt;"", VLOOKUP(O644,Sam_Chi!E:F,2,FALSE), "")</f>
        <v/>
      </c>
      <c r="Q644">
        <f t="shared" si="70"/>
        <v>17</v>
      </c>
      <c r="R644">
        <f t="shared" si="71"/>
        <v>37</v>
      </c>
      <c r="S644" t="str">
        <f t="shared" si="72"/>
        <v>Access_ActivateQty</v>
      </c>
      <c r="T644" t="str">
        <f>IF(S644&lt;&gt; "", VLOOKUP(S644,Chinese!H:K,4,FALSE), "")</f>
        <v>組啟用</v>
      </c>
      <c r="U644" t="str">
        <f t="shared" si="73"/>
        <v>組啟用</v>
      </c>
      <c r="V644" t="str">
        <f>IF(U644&lt;&gt; "", IF(U644&lt;&gt;"",Result!E$1 &amp; S644 &amp; Result!F$1 &amp; Eng!U644 &amp; Result!G$1, ""), "")</f>
        <v xml:space="preserve">    &lt;string name="Access_ActivateQty"&gt;組啟用&lt;/string&gt;</v>
      </c>
    </row>
    <row r="645" spans="1:22">
      <c r="A645" s="1" t="s">
        <v>3017</v>
      </c>
      <c r="J645">
        <f t="shared" si="68"/>
        <v>39</v>
      </c>
      <c r="K645">
        <f t="shared" si="69"/>
        <v>48</v>
      </c>
      <c r="L645" t="str">
        <f t="shared" si="67"/>
        <v>Sign Out</v>
      </c>
      <c r="N645" t="str">
        <f>IF(L645&lt;&gt;"", VLOOKUP(L645,Sam_Eng!F:F,1,FALSE), "")</f>
        <v>Sign Out</v>
      </c>
      <c r="O645">
        <f>MATCH(N645,Sam_Eng!F:F,0)</f>
        <v>158</v>
      </c>
      <c r="P645" t="str">
        <f>IF(N645&lt;&gt;"", VLOOKUP(O645,Sam_Chi!E:F,2,FALSE), "")</f>
        <v>Wi-Fi網路名稱</v>
      </c>
      <c r="Q645">
        <f t="shared" si="70"/>
        <v>17</v>
      </c>
      <c r="R645">
        <f t="shared" si="71"/>
        <v>38</v>
      </c>
      <c r="S645" t="str">
        <f t="shared" si="72"/>
        <v>LoginByOthers_title</v>
      </c>
      <c r="T645" t="str">
        <f>IF(S645&lt;&gt; "", VLOOKUP(S645,Chinese!H:K,4,FALSE), "")</f>
        <v>登出</v>
      </c>
      <c r="U645" t="str">
        <f t="shared" si="73"/>
        <v>Wi-Fi網路名稱</v>
      </c>
      <c r="V645" t="str">
        <f>IF(U645&lt;&gt; "", IF(U645&lt;&gt;"",Result!E$1 &amp; S645 &amp; Result!F$1 &amp; Eng!U645 &amp; Result!G$1, ""), "")</f>
        <v xml:space="preserve">    &lt;string name="LoginByOthers_title"&gt;Wi-Fi網路名稱&lt;/string&gt;</v>
      </c>
    </row>
    <row r="646" spans="1:22">
      <c r="A646" s="1" t="s">
        <v>3022</v>
      </c>
      <c r="J646">
        <f t="shared" si="68"/>
        <v>38</v>
      </c>
      <c r="K646">
        <f t="shared" si="69"/>
        <v>114</v>
      </c>
      <c r="L646" t="str">
        <f t="shared" si="67"/>
        <v>Your account has been disabled because you have signed in on another phone.</v>
      </c>
      <c r="N646" t="str">
        <f>IF(L646&lt;&gt;"", VLOOKUP(L646,Sam_Eng!F:F,1,FALSE), "")</f>
        <v>Your account has been disabled because you have signed in on another phone.</v>
      </c>
      <c r="O646">
        <f>MATCH(N646,Sam_Eng!F:F,0)</f>
        <v>498</v>
      </c>
      <c r="P646" t="str">
        <f>IF(N646&lt;&gt;"", VLOOKUP(O646,Sam_Chi!E:F,2,FALSE), "")</f>
        <v>使用者類型</v>
      </c>
      <c r="Q646">
        <f t="shared" si="70"/>
        <v>17</v>
      </c>
      <c r="R646">
        <f t="shared" si="71"/>
        <v>37</v>
      </c>
      <c r="S646" t="str">
        <f t="shared" si="72"/>
        <v>LoginByOthers_cont</v>
      </c>
      <c r="T646" t="str">
        <f>IF(S646&lt;&gt; "", VLOOKUP(S646,Chinese!H:K,4,FALSE), "")</f>
        <v>此一帳號已在其它手機登入, 您將會被強迫登出.</v>
      </c>
      <c r="U646" t="str">
        <f t="shared" si="73"/>
        <v>使用者類型</v>
      </c>
      <c r="V646" t="str">
        <f>IF(U646&lt;&gt; "", IF(U646&lt;&gt;"",Result!E$1 &amp; S646 &amp; Result!F$1 &amp; Eng!U646 &amp; Result!G$1, ""), "")</f>
        <v xml:space="preserve">    &lt;string name="LoginByOthers_cont"&gt;使用者類型&lt;/string&gt;</v>
      </c>
    </row>
    <row r="647" spans="1:22">
      <c r="A647" s="2"/>
      <c r="O647" t="e">
        <f>MATCH(N647,Sam_Eng!F:F,0)</f>
        <v>#N/A</v>
      </c>
      <c r="P647" t="str">
        <f>IF(N647&lt;&gt;"", VLOOKUP(O647,Sam_Chi!E:F,2,FALSE), "")</f>
        <v/>
      </c>
      <c r="Q647" t="e">
        <f t="shared" si="70"/>
        <v>#VALUE!</v>
      </c>
      <c r="R647" t="e">
        <f t="shared" si="71"/>
        <v>#VALUE!</v>
      </c>
      <c r="S647" t="str">
        <f t="shared" si="72"/>
        <v/>
      </c>
      <c r="T647" t="str">
        <f>IF(S647&lt;&gt; "", VLOOKUP(S647,Chinese!H:K,4,FALSE), "")</f>
        <v/>
      </c>
      <c r="U647" t="str">
        <f t="shared" si="73"/>
        <v/>
      </c>
      <c r="V647" t="str">
        <f>IF(U647&lt;&gt; "", IF(U647&lt;&gt;"",Result!E$1 &amp; S647 &amp; Result!F$1 &amp; Eng!U647 &amp; Result!G$1, ""), "")</f>
        <v/>
      </c>
    </row>
    <row r="648" spans="1:22">
      <c r="A648" s="1" t="s">
        <v>2945</v>
      </c>
      <c r="J648">
        <f t="shared" si="68"/>
        <v>39</v>
      </c>
      <c r="K648">
        <f t="shared" si="69"/>
        <v>55</v>
      </c>
      <c r="L648" t="str">
        <f t="shared" si="67"/>
        <v>Firmware Update</v>
      </c>
      <c r="N648" t="str">
        <f>IF(L648&lt;&gt;"", VLOOKUP(L648,Sam_Eng!F:F,1,FALSE), "")</f>
        <v>Firmware Update</v>
      </c>
      <c r="O648">
        <f>MATCH(N648,Sam_Eng!F:F,0)</f>
        <v>60</v>
      </c>
      <c r="P648" t="str">
        <f>IF(N648&lt;&gt;"", VLOOKUP(O648,Sam_Chi!E:F,2,FALSE), "")</f>
        <v>鎖的名稱</v>
      </c>
      <c r="Q648">
        <f t="shared" si="70"/>
        <v>17</v>
      </c>
      <c r="R648">
        <f t="shared" si="71"/>
        <v>38</v>
      </c>
      <c r="S648" t="str">
        <f t="shared" si="72"/>
        <v>Tran_log_FW_upgrade</v>
      </c>
      <c r="T648" t="str">
        <f>IF(S648&lt;&gt; "", VLOOKUP(S648,Chinese!H:K,4,FALSE), "")</f>
        <v>韌體更新</v>
      </c>
      <c r="U648" t="str">
        <f t="shared" si="73"/>
        <v>鎖的名稱</v>
      </c>
      <c r="V648" t="str">
        <f>IF(U648&lt;&gt; "", IF(U648&lt;&gt;"",Result!E$1 &amp; S648 &amp; Result!F$1 &amp; Eng!U648 &amp; Result!G$1, ""), "")</f>
        <v xml:space="preserve">    &lt;string name="Tran_log_FW_upgrade"&gt;鎖的名稱&lt;/string&gt;</v>
      </c>
    </row>
    <row r="649" spans="1:22">
      <c r="A649" s="1"/>
      <c r="O649" t="e">
        <f>MATCH(N649,Sam_Eng!F:F,0)</f>
        <v>#N/A</v>
      </c>
      <c r="P649" t="str">
        <f>IF(N649&lt;&gt;"", VLOOKUP(O649,Sam_Chi!E:F,2,FALSE), "")</f>
        <v/>
      </c>
      <c r="Q649" t="e">
        <f t="shared" si="70"/>
        <v>#VALUE!</v>
      </c>
      <c r="R649" t="e">
        <f t="shared" si="71"/>
        <v>#VALUE!</v>
      </c>
      <c r="S649" t="str">
        <f t="shared" si="72"/>
        <v/>
      </c>
      <c r="T649" t="str">
        <f>IF(S649&lt;&gt; "", VLOOKUP(S649,Chinese!H:K,4,FALSE), "")</f>
        <v/>
      </c>
      <c r="U649" t="str">
        <f t="shared" si="73"/>
        <v/>
      </c>
      <c r="V649" t="str">
        <f>IF(U649&lt;&gt; "", IF(U649&lt;&gt;"",Result!E$1 &amp; S649 &amp; Result!F$1 &amp; Eng!U649 &amp; Result!G$1, ""), "")</f>
        <v/>
      </c>
    </row>
    <row r="650" spans="1:22">
      <c r="A650" s="1" t="s">
        <v>251</v>
      </c>
      <c r="J650">
        <f t="shared" si="68"/>
        <v>44</v>
      </c>
      <c r="K650">
        <f t="shared" si="69"/>
        <v>64</v>
      </c>
      <c r="L650" t="str">
        <f t="shared" si="67"/>
        <v>GuestCode Unlocking</v>
      </c>
      <c r="N650" t="str">
        <f>IF(L650&lt;&gt;"", VLOOKUP(L650,Sam_Eng!F:F,1,FALSE), "")</f>
        <v>GuestCode Unlocking</v>
      </c>
      <c r="O650">
        <f>MATCH(N650,Sam_Eng!F:F,0)</f>
        <v>269</v>
      </c>
      <c r="P650" t="str">
        <f>IF(N650&lt;&gt;"", VLOOKUP(O650,Sam_Chi!E:F,2,FALSE), "")</f>
        <v>NetCode開門</v>
      </c>
      <c r="Q650">
        <f t="shared" si="70"/>
        <v>17</v>
      </c>
      <c r="R650">
        <f t="shared" si="71"/>
        <v>43</v>
      </c>
      <c r="S650" t="str">
        <f t="shared" si="72"/>
        <v>Tran_log_GuestcodeUnlock</v>
      </c>
      <c r="T650" t="str">
        <f>IF(S650&lt;&gt; "", VLOOKUP(S650,Chinese!H:K,4,FALSE), "")</f>
        <v>GuestCode開門</v>
      </c>
      <c r="U650" t="str">
        <f t="shared" si="73"/>
        <v>NetCode開門</v>
      </c>
      <c r="V650" t="str">
        <f>IF(U650&lt;&gt; "", IF(U650&lt;&gt;"",Result!E$1 &amp; S650 &amp; Result!F$1 &amp; Eng!U650 &amp; Result!G$1, ""), "")</f>
        <v xml:space="preserve">    &lt;string name="Tran_log_GuestcodeUnlock"&gt;NetCode開門&lt;/string&gt;</v>
      </c>
    </row>
    <row r="651" spans="1:22">
      <c r="A651" s="1" t="s">
        <v>252</v>
      </c>
      <c r="J651">
        <f t="shared" si="68"/>
        <v>47</v>
      </c>
      <c r="K651">
        <f t="shared" si="69"/>
        <v>68</v>
      </c>
      <c r="L651" t="str">
        <f t="shared" si="67"/>
        <v>GuestCode Registered</v>
      </c>
      <c r="N651" t="str">
        <f>IF(L651&lt;&gt;"", VLOOKUP(L651,Sam_Eng!F:F,1,FALSE), "")</f>
        <v>GuestCode Registered</v>
      </c>
      <c r="O651">
        <f>MATCH(N651,Sam_Eng!F:F,0)</f>
        <v>270</v>
      </c>
      <c r="P651" t="str">
        <f>IF(N651&lt;&gt;"", VLOOKUP(O651,Sam_Chi!E:F,2,FALSE), "")</f>
        <v>演算碼開門</v>
      </c>
      <c r="Q651">
        <f t="shared" si="70"/>
        <v>17</v>
      </c>
      <c r="R651">
        <f t="shared" si="71"/>
        <v>46</v>
      </c>
      <c r="S651" t="str">
        <f t="shared" si="72"/>
        <v>Tran_log_GuescodeRegistered</v>
      </c>
      <c r="T651" t="str">
        <f>IF(S651&lt;&gt; "", VLOOKUP(S651,Chinese!H:K,4,FALSE), "")</f>
        <v>GuestCode註冊</v>
      </c>
      <c r="U651" t="str">
        <f t="shared" si="73"/>
        <v>演算碼開門</v>
      </c>
      <c r="V651" t="str">
        <f>IF(U651&lt;&gt; "", IF(U651&lt;&gt;"",Result!E$1 &amp; S651 &amp; Result!F$1 &amp; Eng!U651 &amp; Result!G$1, ""), "")</f>
        <v xml:space="preserve">    &lt;string name="Tran_log_GuescodeRegistered"&gt;演算碼開門&lt;/string&gt;</v>
      </c>
    </row>
    <row r="652" spans="1:22">
      <c r="A652" s="1" t="s">
        <v>253</v>
      </c>
      <c r="J652">
        <f t="shared" si="68"/>
        <v>45</v>
      </c>
      <c r="K652">
        <f t="shared" si="69"/>
        <v>63</v>
      </c>
      <c r="L652" t="str">
        <f t="shared" si="67"/>
        <v>GuestCode Cleared</v>
      </c>
      <c r="N652" t="str">
        <f>IF(L652&lt;&gt;"", VLOOKUP(L652,Sam_Eng!F:F,1,FALSE), "")</f>
        <v>GuestCode Cleared</v>
      </c>
      <c r="O652">
        <f>MATCH(N652,Sam_Eng!F:F,0)</f>
        <v>271</v>
      </c>
      <c r="P652" t="str">
        <f>IF(N652&lt;&gt;"", VLOOKUP(O652,Sam_Chi!E:F,2,FALSE), "")</f>
        <v>已更新權限</v>
      </c>
      <c r="Q652">
        <f t="shared" si="70"/>
        <v>17</v>
      </c>
      <c r="R652">
        <f t="shared" si="71"/>
        <v>44</v>
      </c>
      <c r="S652" t="str">
        <f t="shared" si="72"/>
        <v>Tran_log_GuestcodeCleared</v>
      </c>
      <c r="T652" t="str">
        <f>IF(S652&lt;&gt; "", VLOOKUP(S652,Chinese!H:K,4,FALSE), "")</f>
        <v>GuestCode清除</v>
      </c>
      <c r="U652" t="str">
        <f t="shared" si="73"/>
        <v>已更新權限</v>
      </c>
      <c r="V652" t="str">
        <f>IF(U652&lt;&gt; "", IF(U652&lt;&gt;"",Result!E$1 &amp; S652 &amp; Result!F$1 &amp; Eng!U652 &amp; Result!G$1, ""), "")</f>
        <v xml:space="preserve">    &lt;string name="Tran_log_GuestcodeCleared"&gt;已更新權限&lt;/string&gt;</v>
      </c>
    </row>
    <row r="653" spans="1:22">
      <c r="A653" s="1" t="s">
        <v>254</v>
      </c>
      <c r="J653">
        <f t="shared" si="68"/>
        <v>48</v>
      </c>
      <c r="K653">
        <f t="shared" si="69"/>
        <v>69</v>
      </c>
      <c r="L653" t="str">
        <f t="shared" si="67"/>
        <v>GuestCode Prefix Set</v>
      </c>
      <c r="N653" t="str">
        <f>IF(L653&lt;&gt;"", VLOOKUP(L653,Sam_Eng!F:F,1,FALSE), "")</f>
        <v>GuestCode Prefix Set</v>
      </c>
      <c r="O653">
        <f>MATCH(N653,Sam_Eng!F:F,0)</f>
        <v>272</v>
      </c>
      <c r="P653" t="str">
        <f>IF(N653&lt;&gt;"", VLOOKUP(O653,Sam_Chi!E:F,2,FALSE), "")</f>
        <v>App版本不夠新</v>
      </c>
      <c r="Q653">
        <f t="shared" si="70"/>
        <v>17</v>
      </c>
      <c r="R653">
        <f t="shared" si="71"/>
        <v>47</v>
      </c>
      <c r="S653" t="str">
        <f t="shared" si="72"/>
        <v>Tran_log_GuestcodePrefixSset</v>
      </c>
      <c r="T653" t="str">
        <f>IF(S653&lt;&gt; "", VLOOKUP(S653,Chinese!H:K,4,FALSE), "")</f>
        <v>GuestCode設定</v>
      </c>
      <c r="U653" t="str">
        <f t="shared" si="73"/>
        <v>App版本不夠新</v>
      </c>
      <c r="V653" t="str">
        <f>IF(U653&lt;&gt; "", IF(U653&lt;&gt;"",Result!E$1 &amp; S653 &amp; Result!F$1 &amp; Eng!U653 &amp; Result!G$1, ""), "")</f>
        <v xml:space="preserve">    &lt;string name="Tran_log_GuestcodePrefixSset"&gt;App版本不夠新&lt;/string&gt;</v>
      </c>
    </row>
    <row r="654" spans="1:22">
      <c r="A654" s="1" t="s">
        <v>255</v>
      </c>
      <c r="J654">
        <f t="shared" si="68"/>
        <v>33</v>
      </c>
      <c r="K654">
        <f t="shared" si="69"/>
        <v>53</v>
      </c>
      <c r="L654" t="str">
        <f t="shared" si="67"/>
        <v>Communication Issue</v>
      </c>
      <c r="N654" t="str">
        <f>IF(L654&lt;&gt;"", VLOOKUP(L654,Sam_Eng!F:F,1,FALSE), "")</f>
        <v>Communication issue</v>
      </c>
      <c r="O654">
        <f>MATCH(N654,Sam_Eng!F:F,0)</f>
        <v>652</v>
      </c>
      <c r="P654" t="e">
        <f>IF(N654&lt;&gt;"", VLOOKUP(O654,Sam_Chi!E:F,2,FALSE), "")</f>
        <v>#VALUE!</v>
      </c>
      <c r="Q654">
        <f t="shared" si="70"/>
        <v>17</v>
      </c>
      <c r="R654">
        <f t="shared" si="71"/>
        <v>32</v>
      </c>
      <c r="S654" t="str">
        <f t="shared" si="72"/>
        <v>BLE_133_title</v>
      </c>
      <c r="T654" t="str">
        <f>IF(S654&lt;&gt; "", VLOOKUP(S654,Chinese!H:K,4,FALSE), "")</f>
        <v>通信問題</v>
      </c>
      <c r="U654" t="e">
        <f t="shared" si="73"/>
        <v>#VALUE!</v>
      </c>
      <c r="V654" t="e">
        <f>IF(U654&lt;&gt; "", IF(U654&lt;&gt;"",Result!E$1 &amp; S654 &amp; Result!F$1 &amp; Eng!U654 &amp; Result!G$1, ""), "")</f>
        <v>#VALUE!</v>
      </c>
    </row>
    <row r="655" spans="1:22">
      <c r="A655" s="1" t="s">
        <v>3024</v>
      </c>
      <c r="J655">
        <f t="shared" si="68"/>
        <v>32</v>
      </c>
      <c r="K655">
        <f t="shared" si="69"/>
        <v>52</v>
      </c>
      <c r="L655" t="str">
        <f t="shared" si="67"/>
        <v>Communication issue</v>
      </c>
      <c r="N655" t="str">
        <f>IF(L655&lt;&gt;"", VLOOKUP(L655,Sam_Eng!F:F,1,FALSE), "")</f>
        <v>Communication issue</v>
      </c>
      <c r="O655">
        <f>MATCH(N655,Sam_Eng!F:F,0)</f>
        <v>652</v>
      </c>
      <c r="P655" t="e">
        <f>IF(N655&lt;&gt;"", VLOOKUP(O655,Sam_Chi!E:F,2,FALSE), "")</f>
        <v>#VALUE!</v>
      </c>
      <c r="Q655">
        <f t="shared" si="70"/>
        <v>17</v>
      </c>
      <c r="R655">
        <f t="shared" si="71"/>
        <v>31</v>
      </c>
      <c r="S655" t="str">
        <f t="shared" si="72"/>
        <v>BLE_133_cont</v>
      </c>
      <c r="T655" t="str">
        <f>IF(S655&lt;&gt; "", VLOOKUP(S655,Chinese!H:K,4,FALSE), "")</f>
        <v>通信問題, 請再試一次.</v>
      </c>
      <c r="U655" t="e">
        <f t="shared" si="73"/>
        <v>#VALUE!</v>
      </c>
      <c r="V655" t="e">
        <f>IF(U655&lt;&gt; "", IF(U655&lt;&gt;"",Result!E$1 &amp; S655 &amp; Result!F$1 &amp; Eng!U655 &amp; Result!G$1, ""), "")</f>
        <v>#VALUE!</v>
      </c>
    </row>
    <row r="656" spans="1:22">
      <c r="A656" s="1" t="s">
        <v>256</v>
      </c>
      <c r="J656">
        <f t="shared" si="68"/>
        <v>36</v>
      </c>
      <c r="K656">
        <f t="shared" si="69"/>
        <v>46</v>
      </c>
      <c r="L656" t="str">
        <f t="shared" si="67"/>
        <v>Suspended</v>
      </c>
      <c r="N656" t="str">
        <f>IF(L656&lt;&gt;"", VLOOKUP(L656,Sam_Eng!F:F,1,FALSE), "")</f>
        <v>Suspended</v>
      </c>
      <c r="O656">
        <f>MATCH(N656,Sam_Eng!F:F,0)</f>
        <v>266</v>
      </c>
      <c r="P656" t="str">
        <f>IF(N656&lt;&gt;"", VLOOKUP(O656,Sam_Chi!E:F,2,FALSE), "")</f>
        <v>GuestCode註冊</v>
      </c>
      <c r="Q656">
        <f t="shared" si="70"/>
        <v>17</v>
      </c>
      <c r="R656">
        <f t="shared" si="71"/>
        <v>35</v>
      </c>
      <c r="S656" t="str">
        <f t="shared" si="72"/>
        <v>Tran_log_Suspend</v>
      </c>
      <c r="T656" t="str">
        <f>IF(S656&lt;&gt; "", VLOOKUP(S656,Chinese!H:K,4,FALSE), "")</f>
        <v>已停權</v>
      </c>
      <c r="U656" t="str">
        <f t="shared" si="73"/>
        <v>GuestCode註冊</v>
      </c>
      <c r="V656" t="str">
        <f>IF(U656&lt;&gt; "", IF(U656&lt;&gt;"",Result!E$1 &amp; S656 &amp; Result!F$1 &amp; Eng!U656 &amp; Result!G$1, ""), "")</f>
        <v xml:space="preserve">    &lt;string name="Tran_log_Suspend"&gt;GuestCode註冊&lt;/string&gt;</v>
      </c>
    </row>
    <row r="657" spans="1:22">
      <c r="A657" s="1" t="s">
        <v>257</v>
      </c>
      <c r="J657">
        <f t="shared" si="68"/>
        <v>36</v>
      </c>
      <c r="K657">
        <f t="shared" si="69"/>
        <v>45</v>
      </c>
      <c r="L657" t="str">
        <f t="shared" si="67"/>
        <v>Restored</v>
      </c>
      <c r="N657" t="str">
        <f>IF(L657&lt;&gt;"", VLOOKUP(L657,Sam_Eng!F:F,1,FALSE), "")</f>
        <v>Restored</v>
      </c>
      <c r="O657">
        <f>MATCH(N657,Sam_Eng!F:F,0)</f>
        <v>267</v>
      </c>
      <c r="P657" t="str">
        <f>IF(N657&lt;&gt;"", VLOOKUP(O657,Sam_Chi!E:F,2,FALSE), "")</f>
        <v>GuestCode清除</v>
      </c>
      <c r="Q657">
        <f t="shared" si="70"/>
        <v>17</v>
      </c>
      <c r="R657">
        <f t="shared" si="71"/>
        <v>35</v>
      </c>
      <c r="S657" t="str">
        <f t="shared" si="72"/>
        <v>Tran_log_Restore</v>
      </c>
      <c r="T657" t="str">
        <f>IF(S657&lt;&gt; "", VLOOKUP(S657,Chinese!H:K,4,FALSE), "")</f>
        <v>已恢復權限</v>
      </c>
      <c r="U657" t="str">
        <f t="shared" si="73"/>
        <v>GuestCode清除</v>
      </c>
      <c r="V657" t="str">
        <f>IF(U657&lt;&gt; "", IF(U657&lt;&gt;"",Result!E$1 &amp; S657 &amp; Result!F$1 &amp; Eng!U657 &amp; Result!G$1, ""), "")</f>
        <v xml:space="preserve">    &lt;string name="Tran_log_Restore"&gt;GuestCode清除&lt;/string&gt;</v>
      </c>
    </row>
    <row r="658" spans="1:22">
      <c r="A658" s="2"/>
      <c r="O658" t="e">
        <f>MATCH(N658,Sam_Eng!F:F,0)</f>
        <v>#N/A</v>
      </c>
      <c r="P658" t="str">
        <f>IF(N658&lt;&gt;"", VLOOKUP(O658,Sam_Chi!E:F,2,FALSE), "")</f>
        <v/>
      </c>
      <c r="Q658" t="e">
        <f t="shared" si="70"/>
        <v>#VALUE!</v>
      </c>
      <c r="R658" t="e">
        <f t="shared" si="71"/>
        <v>#VALUE!</v>
      </c>
      <c r="S658" t="str">
        <f t="shared" si="72"/>
        <v/>
      </c>
      <c r="T658" t="str">
        <f>IF(S658&lt;&gt; "", VLOOKUP(S658,Chinese!H:K,4,FALSE), "")</f>
        <v/>
      </c>
      <c r="U658" t="str">
        <f t="shared" si="73"/>
        <v/>
      </c>
      <c r="V658" t="str">
        <f>IF(U658&lt;&gt; "", IF(U658&lt;&gt;"",Result!E$1 &amp; S658 &amp; Result!F$1 &amp; Eng!U658 &amp; Result!G$1, ""), "")</f>
        <v/>
      </c>
    </row>
    <row r="659" spans="1:22">
      <c r="A659" s="1" t="s">
        <v>258</v>
      </c>
      <c r="J659">
        <f t="shared" si="68"/>
        <v>34</v>
      </c>
      <c r="K659">
        <f t="shared" si="69"/>
        <v>39</v>
      </c>
      <c r="L659" t="str">
        <f t="shared" si="67"/>
        <v>Type</v>
      </c>
      <c r="N659" t="str">
        <f>IF(L659&lt;&gt;"", VLOOKUP(L659,Sam_Eng!F:F,1,FALSE), "")</f>
        <v>Type</v>
      </c>
      <c r="O659">
        <f>MATCH(N659,Sam_Eng!F:F,0)</f>
        <v>42</v>
      </c>
      <c r="P659" t="str">
        <f>IF(N659&lt;&gt;"", VLOOKUP(O659,Sam_Chi!E:F,2,FALSE), "")</f>
        <v>設定密碼</v>
      </c>
      <c r="Q659">
        <f t="shared" si="70"/>
        <v>17</v>
      </c>
      <c r="R659">
        <f t="shared" si="71"/>
        <v>33</v>
      </c>
      <c r="S659" t="str">
        <f t="shared" si="72"/>
        <v>Netcode_Option</v>
      </c>
      <c r="T659" t="str">
        <f>IF(S659&lt;&gt; "", VLOOKUP(S659,Chinese!H:K,4,FALSE), "")</f>
        <v>類型</v>
      </c>
      <c r="U659" t="str">
        <f t="shared" si="73"/>
        <v>設定密碼</v>
      </c>
      <c r="V659" t="str">
        <f>IF(U659&lt;&gt; "", IF(U659&lt;&gt;"",Result!E$1 &amp; S659 &amp; Result!F$1 &amp; Eng!U659 &amp; Result!G$1, ""), "")</f>
        <v xml:space="preserve">    &lt;string name="Netcode_Option"&gt;設定密碼&lt;/string&gt;</v>
      </c>
    </row>
    <row r="660" spans="1:22">
      <c r="A660" s="2"/>
      <c r="O660" t="e">
        <f>MATCH(N660,Sam_Eng!F:F,0)</f>
        <v>#N/A</v>
      </c>
      <c r="P660" t="str">
        <f>IF(N660&lt;&gt;"", VLOOKUP(O660,Sam_Chi!E:F,2,FALSE), "")</f>
        <v/>
      </c>
      <c r="Q660" t="e">
        <f t="shared" si="70"/>
        <v>#VALUE!</v>
      </c>
      <c r="R660" t="e">
        <f t="shared" si="71"/>
        <v>#VALUE!</v>
      </c>
      <c r="S660" t="str">
        <f t="shared" si="72"/>
        <v/>
      </c>
      <c r="T660" t="str">
        <f>IF(S660&lt;&gt; "", VLOOKUP(S660,Chinese!H:K,4,FALSE), "")</f>
        <v/>
      </c>
      <c r="U660" t="str">
        <f t="shared" si="73"/>
        <v/>
      </c>
      <c r="V660" t="str">
        <f>IF(U660&lt;&gt; "", IF(U660&lt;&gt;"",Result!E$1 &amp; S660 &amp; Result!F$1 &amp; Eng!U660 &amp; Result!G$1, ""), "")</f>
        <v/>
      </c>
    </row>
    <row r="661" spans="1:22">
      <c r="A661" s="1" t="s">
        <v>259</v>
      </c>
      <c r="J661">
        <f t="shared" si="68"/>
        <v>29</v>
      </c>
      <c r="K661">
        <f t="shared" si="69"/>
        <v>39</v>
      </c>
      <c r="L661" t="str">
        <f t="shared" si="67"/>
        <v>GuestCode</v>
      </c>
      <c r="N661" t="str">
        <f>IF(L661&lt;&gt;"", VLOOKUP(L661,Sam_Eng!F:F,1,FALSE), "")</f>
        <v>GuestCode</v>
      </c>
      <c r="O661">
        <f>MATCH(N661,Sam_Eng!F:F,0)</f>
        <v>146</v>
      </c>
      <c r="P661" t="str">
        <f>IF(N661&lt;&gt;"", VLOOKUP(O661,Sam_Chi!E:F,2,FALSE), "")</f>
        <v>模式</v>
      </c>
      <c r="Q661">
        <f t="shared" si="70"/>
        <v>17</v>
      </c>
      <c r="R661">
        <f t="shared" si="71"/>
        <v>28</v>
      </c>
      <c r="S661" t="str">
        <f t="shared" si="72"/>
        <v>GuestCode</v>
      </c>
      <c r="T661" t="str">
        <f>IF(S661&lt;&gt; "", VLOOKUP(S661,Chinese!H:K,4,FALSE), "")</f>
        <v>Guest Code</v>
      </c>
      <c r="U661" t="str">
        <f t="shared" si="73"/>
        <v>模式</v>
      </c>
      <c r="V661" t="str">
        <f>IF(U661&lt;&gt; "", IF(U661&lt;&gt;"",Result!E$1 &amp; S661 &amp; Result!F$1 &amp; Eng!U661 &amp; Result!G$1, ""), "")</f>
        <v xml:space="preserve">    &lt;string name="GuestCode"&gt;模式&lt;/string&gt;</v>
      </c>
    </row>
    <row r="662" spans="1:22">
      <c r="A662" s="1" t="s">
        <v>3025</v>
      </c>
      <c r="J662">
        <f t="shared" si="68"/>
        <v>35</v>
      </c>
      <c r="K662">
        <f t="shared" si="69"/>
        <v>59</v>
      </c>
      <c r="L662" t="str">
        <f t="shared" si="67"/>
        <v>Change GuestCode Prefix</v>
      </c>
      <c r="O662" t="e">
        <f>MATCH(N662,Sam_Eng!F:F,0)</f>
        <v>#N/A</v>
      </c>
      <c r="P662" t="str">
        <f>IF(N662&lt;&gt;"", VLOOKUP(O662,Sam_Chi!E:F,2,FALSE), "")</f>
        <v/>
      </c>
      <c r="Q662">
        <f t="shared" si="70"/>
        <v>17</v>
      </c>
      <c r="R662">
        <f t="shared" si="71"/>
        <v>34</v>
      </c>
      <c r="S662" t="str">
        <f t="shared" si="72"/>
        <v>ChangeGuestCode</v>
      </c>
      <c r="T662" t="str">
        <f>IF(S662&lt;&gt; "", VLOOKUP(S662,Chinese!H:K,4,FALSE), "")</f>
        <v>變更 GuestCode 前置碼</v>
      </c>
      <c r="U662" t="str">
        <f t="shared" si="73"/>
        <v>變更 GuestCode 前置碼</v>
      </c>
      <c r="V662" t="str">
        <f>IF(U662&lt;&gt; "", IF(U662&lt;&gt;"",Result!E$1 &amp; S662 &amp; Result!F$1 &amp; Eng!U662 &amp; Result!G$1, ""), "")</f>
        <v xml:space="preserve">    &lt;string name="ChangeGuestCode"&gt;變更 GuestCode 前置碼&lt;/string&gt;</v>
      </c>
    </row>
    <row r="663" spans="1:22">
      <c r="A663" s="1" t="s">
        <v>260</v>
      </c>
      <c r="J663">
        <f t="shared" si="68"/>
        <v>35</v>
      </c>
      <c r="K663">
        <f t="shared" si="69"/>
        <v>57</v>
      </c>
      <c r="L663" t="str">
        <f t="shared" si="67"/>
        <v>Delete GuestCode User</v>
      </c>
      <c r="O663" t="e">
        <f>MATCH(N663,Sam_Eng!F:F,0)</f>
        <v>#N/A</v>
      </c>
      <c r="P663" t="str">
        <f>IF(N663&lt;&gt;"", VLOOKUP(O663,Sam_Chi!E:F,2,FALSE), "")</f>
        <v/>
      </c>
      <c r="Q663">
        <f t="shared" si="70"/>
        <v>17</v>
      </c>
      <c r="R663">
        <f t="shared" si="71"/>
        <v>34</v>
      </c>
      <c r="S663" t="str">
        <f t="shared" si="72"/>
        <v>DeleteGuestCode</v>
      </c>
      <c r="T663" t="str">
        <f>IF(S663&lt;&gt; "", VLOOKUP(S663,Chinese!H:K,4,FALSE), "")</f>
        <v>刪除 GuestCode 使用者</v>
      </c>
      <c r="U663" t="str">
        <f t="shared" si="73"/>
        <v>刪除 GuestCode 使用者</v>
      </c>
      <c r="V663" t="str">
        <f>IF(U663&lt;&gt; "", IF(U663&lt;&gt;"",Result!E$1 &amp; S663 &amp; Result!F$1 &amp; Eng!U663 &amp; Result!G$1, ""), "")</f>
        <v xml:space="preserve">    &lt;string name="DeleteGuestCode"&gt;刪除 GuestCode 使用者&lt;/string&gt;</v>
      </c>
    </row>
    <row r="664" spans="1:22">
      <c r="A664" s="1" t="s">
        <v>261</v>
      </c>
      <c r="J664">
        <f t="shared" si="68"/>
        <v>36</v>
      </c>
      <c r="K664">
        <f t="shared" si="69"/>
        <v>71</v>
      </c>
      <c r="L664" t="str">
        <f t="shared" si="67"/>
        <v>Delete GuestCode Prefix &amp;amp; User</v>
      </c>
      <c r="O664" t="e">
        <f>MATCH(N664,Sam_Eng!F:F,0)</f>
        <v>#N/A</v>
      </c>
      <c r="P664" t="str">
        <f>IF(N664&lt;&gt;"", VLOOKUP(O664,Sam_Chi!E:F,2,FALSE), "")</f>
        <v/>
      </c>
      <c r="Q664">
        <f t="shared" si="70"/>
        <v>17</v>
      </c>
      <c r="R664">
        <f t="shared" si="71"/>
        <v>35</v>
      </c>
      <c r="S664" t="str">
        <f t="shared" si="72"/>
        <v>DisableGuestCode</v>
      </c>
      <c r="T664" t="str">
        <f>IF(S664&lt;&gt; "", VLOOKUP(S664,Chinese!H:K,4,FALSE), "")</f>
        <v>刪除 GuestCode 前綴碼和使用者</v>
      </c>
      <c r="U664" t="str">
        <f t="shared" si="73"/>
        <v>刪除 GuestCode 前綴碼和使用者</v>
      </c>
      <c r="V664" t="str">
        <f>IF(U664&lt;&gt; "", IF(U664&lt;&gt;"",Result!E$1 &amp; S664 &amp; Result!F$1 &amp; Eng!U664 &amp; Result!G$1, ""), "")</f>
        <v xml:space="preserve">    &lt;string name="DisableGuestCode"&gt;刪除 GuestCode 前綴碼和使用者&lt;/string&gt;</v>
      </c>
    </row>
    <row r="665" spans="1:22">
      <c r="A665" s="2"/>
      <c r="O665" t="e">
        <f>MATCH(N665,Sam_Eng!F:F,0)</f>
        <v>#N/A</v>
      </c>
      <c r="P665" t="str">
        <f>IF(N665&lt;&gt;"", VLOOKUP(O665,Sam_Chi!E:F,2,FALSE), "")</f>
        <v/>
      </c>
      <c r="Q665" t="e">
        <f t="shared" si="70"/>
        <v>#VALUE!</v>
      </c>
      <c r="R665" t="e">
        <f t="shared" si="71"/>
        <v>#VALUE!</v>
      </c>
      <c r="S665" t="str">
        <f t="shared" si="72"/>
        <v/>
      </c>
      <c r="T665" t="str">
        <f>IF(S665&lt;&gt; "", VLOOKUP(S665,Chinese!H:K,4,FALSE), "")</f>
        <v/>
      </c>
      <c r="U665" t="str">
        <f t="shared" si="73"/>
        <v/>
      </c>
      <c r="V665" t="str">
        <f>IF(U665&lt;&gt; "", IF(U665&lt;&gt;"",Result!E$1 &amp; S665 &amp; Result!F$1 &amp; Eng!U665 &amp; Result!G$1, ""), "")</f>
        <v/>
      </c>
    </row>
    <row r="666" spans="1:22">
      <c r="A666" s="1" t="s">
        <v>262</v>
      </c>
      <c r="J666">
        <f t="shared" si="68"/>
        <v>32</v>
      </c>
      <c r="K666">
        <f t="shared" si="69"/>
        <v>46</v>
      </c>
      <c r="L666" t="str">
        <f t="shared" si="67"/>
        <v>Gateway Model</v>
      </c>
      <c r="N666" t="str">
        <f>IF(L666&lt;&gt;"", VLOOKUP(L666,Sam_Eng!F:F,1,FALSE), "")</f>
        <v>Gateway Model</v>
      </c>
      <c r="O666">
        <f>MATCH(N666,Sam_Eng!F:F,0)</f>
        <v>288</v>
      </c>
      <c r="P666" t="str">
        <f>IF(N666&lt;&gt;"", VLOOKUP(O666,Sam_Chi!E:F,2,FALSE), "")</f>
        <v>Gateway MAC</v>
      </c>
      <c r="Q666">
        <f t="shared" si="70"/>
        <v>17</v>
      </c>
      <c r="R666">
        <f t="shared" si="71"/>
        <v>31</v>
      </c>
      <c r="S666" t="str">
        <f t="shared" si="72"/>
        <v>GatewayModel</v>
      </c>
      <c r="T666" t="str">
        <f>IF(S666&lt;&gt; "", VLOOKUP(S666,Chinese!H:K,4,FALSE), "")</f>
        <v>Gateway型號</v>
      </c>
      <c r="U666" t="str">
        <f t="shared" si="73"/>
        <v>Gateway MAC</v>
      </c>
      <c r="V666" t="str">
        <f>IF(U666&lt;&gt; "", IF(U666&lt;&gt;"",Result!E$1 &amp; S666 &amp; Result!F$1 &amp; Eng!U666 &amp; Result!G$1, ""), "")</f>
        <v xml:space="preserve">    &lt;string name="GatewayModel"&gt;Gateway MAC&lt;/string&gt;</v>
      </c>
    </row>
    <row r="667" spans="1:22">
      <c r="A667" s="1" t="s">
        <v>3086</v>
      </c>
      <c r="J667">
        <f t="shared" si="68"/>
        <v>29</v>
      </c>
      <c r="K667">
        <f t="shared" si="69"/>
        <v>46</v>
      </c>
      <c r="L667" t="str">
        <f t="shared" si="67"/>
        <v>Gateway Firmware</v>
      </c>
      <c r="N667" t="str">
        <f>IF(L667&lt;&gt;"", VLOOKUP(L667,Sam_Eng!F:F,1,FALSE), "")</f>
        <v>Gateway Firmware</v>
      </c>
      <c r="O667">
        <f>MATCH(N667,Sam_Eng!F:F,0)</f>
        <v>289</v>
      </c>
      <c r="P667" t="str">
        <f>IF(N667&lt;&gt;"", VLOOKUP(O667,Sam_Chi!E:F,2,FALSE), "")</f>
        <v>結果</v>
      </c>
      <c r="Q667">
        <f t="shared" si="70"/>
        <v>17</v>
      </c>
      <c r="R667">
        <f t="shared" si="71"/>
        <v>28</v>
      </c>
      <c r="S667" t="str">
        <f t="shared" si="72"/>
        <v>GatewayFW</v>
      </c>
      <c r="T667" t="str">
        <f>IF(S667&lt;&gt; "", VLOOKUP(S667,Chinese!H:K,4,FALSE), "")</f>
        <v>Gateway韌體版本</v>
      </c>
      <c r="U667" t="str">
        <f t="shared" si="73"/>
        <v>結果</v>
      </c>
      <c r="V667" t="str">
        <f>IF(U667&lt;&gt; "", IF(U667&lt;&gt;"",Result!E$1 &amp; S667 &amp; Result!F$1 &amp; Eng!U667 &amp; Result!G$1, ""), "")</f>
        <v xml:space="preserve">    &lt;string name="GatewayFW"&gt;結果&lt;/string&gt;</v>
      </c>
    </row>
    <row r="668" spans="1:22">
      <c r="A668" s="1" t="s">
        <v>263</v>
      </c>
      <c r="J668">
        <f t="shared" si="68"/>
        <v>31</v>
      </c>
      <c r="K668">
        <f t="shared" si="69"/>
        <v>44</v>
      </c>
      <c r="L668" t="str">
        <f t="shared" si="67"/>
        <v>Gateway Code</v>
      </c>
      <c r="N668" t="str">
        <f>IF(L668&lt;&gt;"", VLOOKUP(L668,Sam_Eng!F:F,1,FALSE), "")</f>
        <v>Gateway Code</v>
      </c>
      <c r="O668">
        <f>MATCH(N668,Sam_Eng!F:F,0)</f>
        <v>290</v>
      </c>
      <c r="P668" t="str">
        <f>IF(N668&lt;&gt;"", VLOOKUP(O668,Sam_Chi!E:F,2,FALSE), "")</f>
        <v>通行密鑰</v>
      </c>
      <c r="Q668">
        <f t="shared" si="70"/>
        <v>17</v>
      </c>
      <c r="R668">
        <f t="shared" si="71"/>
        <v>30</v>
      </c>
      <c r="S668" t="str">
        <f t="shared" si="72"/>
        <v>GatewayCode</v>
      </c>
      <c r="T668" t="str">
        <f>IF(S668&lt;&gt; "", VLOOKUP(S668,Chinese!H:K,4,FALSE), "")</f>
        <v>Gateway程式碼版本</v>
      </c>
      <c r="U668" t="str">
        <f t="shared" si="73"/>
        <v>通行密鑰</v>
      </c>
      <c r="V668" t="str">
        <f>IF(U668&lt;&gt; "", IF(U668&lt;&gt;"",Result!E$1 &amp; S668 &amp; Result!F$1 &amp; Eng!U668 &amp; Result!G$1, ""), "")</f>
        <v xml:space="preserve">    &lt;string name="GatewayCode"&gt;通行密鑰&lt;/string&gt;</v>
      </c>
    </row>
    <row r="669" spans="1:22">
      <c r="A669" s="1" t="s">
        <v>264</v>
      </c>
      <c r="J669">
        <f t="shared" si="68"/>
        <v>29</v>
      </c>
      <c r="K669">
        <f t="shared" si="69"/>
        <v>40</v>
      </c>
      <c r="L669" t="str">
        <f t="shared" si="67"/>
        <v>Gateway ID</v>
      </c>
      <c r="N669" t="str">
        <f>IF(L669&lt;&gt;"", VLOOKUP(L669,Sam_Eng!F:F,1,FALSE), "")</f>
        <v>Gateway ID</v>
      </c>
      <c r="O669">
        <f>MATCH(N669,Sam_Eng!F:F,0)</f>
        <v>291</v>
      </c>
      <c r="P669" t="str">
        <f>IF(N669&lt;&gt;"", VLOOKUP(O669,Sam_Chi!E:F,2,FALSE), "")</f>
        <v>取得新的通行密鑰</v>
      </c>
      <c r="Q669">
        <f t="shared" si="70"/>
        <v>17</v>
      </c>
      <c r="R669">
        <f t="shared" si="71"/>
        <v>28</v>
      </c>
      <c r="S669" t="str">
        <f t="shared" si="72"/>
        <v>GatewayID</v>
      </c>
      <c r="T669" t="str">
        <f>IF(S669&lt;&gt; "", VLOOKUP(S669,Chinese!H:K,4,FALSE), "")</f>
        <v>Gateway ID</v>
      </c>
      <c r="U669" t="str">
        <f t="shared" si="73"/>
        <v>取得新的通行密鑰</v>
      </c>
      <c r="V669" t="str">
        <f>IF(U669&lt;&gt; "", IF(U669&lt;&gt;"",Result!E$1 &amp; S669 &amp; Result!F$1 &amp; Eng!U669 &amp; Result!G$1, ""), "")</f>
        <v xml:space="preserve">    &lt;string name="GatewayID"&gt;取得新的通行密鑰&lt;/string&gt;</v>
      </c>
    </row>
    <row r="670" spans="1:22">
      <c r="A670" s="1" t="s">
        <v>265</v>
      </c>
      <c r="J670">
        <f t="shared" si="68"/>
        <v>30</v>
      </c>
      <c r="K670">
        <f t="shared" si="69"/>
        <v>42</v>
      </c>
      <c r="L670" t="str">
        <f t="shared" si="67"/>
        <v>Gateway MAC</v>
      </c>
      <c r="N670" t="str">
        <f>IF(L670&lt;&gt;"", VLOOKUP(L670,Sam_Eng!F:F,1,FALSE), "")</f>
        <v>Gateway MAC</v>
      </c>
      <c r="O670">
        <f>MATCH(N670,Sam_Eng!F:F,0)</f>
        <v>292</v>
      </c>
      <c r="P670" t="str">
        <f>IF(N670&lt;&gt;"", VLOOKUP(O670,Sam_Chi!E:F,2,FALSE), "")</f>
        <v>取消通行密鑰</v>
      </c>
      <c r="Q670">
        <f t="shared" si="70"/>
        <v>17</v>
      </c>
      <c r="R670">
        <f t="shared" si="71"/>
        <v>29</v>
      </c>
      <c r="S670" t="str">
        <f t="shared" si="72"/>
        <v>GatewayMac</v>
      </c>
      <c r="T670" t="str">
        <f>IF(S670&lt;&gt; "", VLOOKUP(S670,Chinese!H:K,4,FALSE), "")</f>
        <v>Gateway MAC</v>
      </c>
      <c r="U670" t="str">
        <f t="shared" si="73"/>
        <v>取消通行密鑰</v>
      </c>
      <c r="V670" t="str">
        <f>IF(U670&lt;&gt; "", IF(U670&lt;&gt;"",Result!E$1 &amp; S670 &amp; Result!F$1 &amp; Eng!U670 &amp; Result!G$1, ""), "")</f>
        <v xml:space="preserve">    &lt;string name="GatewayMac"&gt;取消通行密鑰&lt;/string&gt;</v>
      </c>
    </row>
    <row r="671" spans="1:22">
      <c r="A671" s="1" t="s">
        <v>266</v>
      </c>
      <c r="J671">
        <f t="shared" si="68"/>
        <v>35</v>
      </c>
      <c r="K671">
        <f t="shared" si="69"/>
        <v>52</v>
      </c>
      <c r="L671" t="str">
        <f t="shared" si="67"/>
        <v>Diagnose Gateway</v>
      </c>
      <c r="N671" t="str">
        <f>IF(L671&lt;&gt;"", VLOOKUP(L671,Sam_Eng!F:F,1,FALSE), "")</f>
        <v>Diagnose Gateway</v>
      </c>
      <c r="O671">
        <f>MATCH(N671,Sam_Eng!F:F,0)</f>
        <v>163</v>
      </c>
      <c r="P671" t="str">
        <f>IF(N671&lt;&gt;"", VLOOKUP(O671,Sam_Chi!E:F,2,FALSE), "")</f>
        <v>日光節約時間</v>
      </c>
      <c r="Q671">
        <f t="shared" si="70"/>
        <v>17</v>
      </c>
      <c r="R671">
        <f t="shared" si="71"/>
        <v>34</v>
      </c>
      <c r="S671" t="str">
        <f t="shared" si="72"/>
        <v>GatewayDiagnose</v>
      </c>
      <c r="T671" t="str">
        <f>IF(S671&lt;&gt; "", VLOOKUP(S671,Chinese!H:K,4,FALSE), "")</f>
        <v>診斷Gateway</v>
      </c>
      <c r="U671" t="str">
        <f t="shared" si="73"/>
        <v>日光節約時間</v>
      </c>
      <c r="V671" t="str">
        <f>IF(U671&lt;&gt; "", IF(U671&lt;&gt;"",Result!E$1 &amp; S671 &amp; Result!F$1 &amp; Eng!U671 &amp; Result!G$1, ""), "")</f>
        <v xml:space="preserve">    &lt;string name="GatewayDiagnose"&gt;日光節約時間&lt;/string&gt;</v>
      </c>
    </row>
    <row r="672" spans="1:22">
      <c r="A672" s="1"/>
      <c r="O672" t="e">
        <f>MATCH(N672,Sam_Eng!F:F,0)</f>
        <v>#N/A</v>
      </c>
      <c r="P672" t="str">
        <f>IF(N672&lt;&gt;"", VLOOKUP(O672,Sam_Chi!E:F,2,FALSE), "")</f>
        <v/>
      </c>
      <c r="Q672" t="e">
        <f t="shared" si="70"/>
        <v>#VALUE!</v>
      </c>
      <c r="R672" t="e">
        <f t="shared" si="71"/>
        <v>#VALUE!</v>
      </c>
      <c r="S672" t="str">
        <f t="shared" si="72"/>
        <v/>
      </c>
      <c r="T672" t="str">
        <f>IF(S672&lt;&gt; "", VLOOKUP(S672,Chinese!H:K,4,FALSE), "")</f>
        <v/>
      </c>
      <c r="U672" t="str">
        <f t="shared" si="73"/>
        <v/>
      </c>
      <c r="V672" t="str">
        <f>IF(U672&lt;&gt; "", IF(U672&lt;&gt;"",Result!E$1 &amp; S672 &amp; Result!F$1 &amp; Eng!U672 &amp; Result!G$1, ""), "")</f>
        <v/>
      </c>
    </row>
    <row r="673" spans="1:22">
      <c r="A673" s="1"/>
      <c r="O673" t="e">
        <f>MATCH(N673,Sam_Eng!F:F,0)</f>
        <v>#N/A</v>
      </c>
      <c r="P673" t="str">
        <f>IF(N673&lt;&gt;"", VLOOKUP(O673,Sam_Chi!E:F,2,FALSE), "")</f>
        <v/>
      </c>
      <c r="Q673" t="e">
        <f t="shared" si="70"/>
        <v>#VALUE!</v>
      </c>
      <c r="R673" t="e">
        <f t="shared" si="71"/>
        <v>#VALUE!</v>
      </c>
      <c r="S673" t="str">
        <f t="shared" si="72"/>
        <v/>
      </c>
      <c r="T673" t="str">
        <f>IF(S673&lt;&gt; "", VLOOKUP(S673,Chinese!H:K,4,FALSE), "")</f>
        <v/>
      </c>
      <c r="U673" t="str">
        <f t="shared" si="73"/>
        <v/>
      </c>
      <c r="V673" t="str">
        <f>IF(U673&lt;&gt; "", IF(U673&lt;&gt;"",Result!E$1 &amp; S673 &amp; Result!F$1 &amp; Eng!U673 &amp; Result!G$1, ""), "")</f>
        <v/>
      </c>
    </row>
    <row r="674" spans="1:22">
      <c r="A674" s="1" t="s">
        <v>3075</v>
      </c>
      <c r="O674" t="e">
        <f>MATCH(N674,Sam_Eng!F:F,0)</f>
        <v>#N/A</v>
      </c>
      <c r="P674" t="str">
        <f>IF(N674&lt;&gt;"", VLOOKUP(O674,Sam_Chi!E:F,2,FALSE), "")</f>
        <v/>
      </c>
      <c r="Q674">
        <f t="shared" si="70"/>
        <v>17</v>
      </c>
      <c r="R674">
        <f t="shared" si="71"/>
        <v>34</v>
      </c>
      <c r="S674" t="str">
        <f t="shared" si="72"/>
        <v>Wifi_SendRemote</v>
      </c>
      <c r="T674" t="str">
        <f>IF(S674&lt;&gt; "", VLOOKUP(S674,Chinese!H:K,4,FALSE), "")</f>
        <v>送出</v>
      </c>
      <c r="U674" t="str">
        <f t="shared" si="73"/>
        <v>送出</v>
      </c>
      <c r="V674" t="str">
        <f>IF(U674&lt;&gt; "", IF(U674&lt;&gt;"",Result!E$1 &amp; S674 &amp; Result!F$1 &amp; Eng!U674 &amp; Result!G$1, ""), "")</f>
        <v xml:space="preserve">    &lt;string name="Wifi_SendRemote"&gt;送出&lt;/string&gt;</v>
      </c>
    </row>
    <row r="675" spans="1:22">
      <c r="A675" s="1" t="s">
        <v>267</v>
      </c>
      <c r="J675">
        <f t="shared" si="68"/>
        <v>35</v>
      </c>
      <c r="K675">
        <f t="shared" si="69"/>
        <v>53</v>
      </c>
      <c r="L675" t="str">
        <f>IF(A675&lt;&gt;"", MID(A675,J675+1, K675-J675 - 1), "")</f>
        <v>Setup New Gateway</v>
      </c>
      <c r="N675" t="str">
        <f>IF(L675&lt;&gt;"", VLOOKUP(L675,Sam_Eng!F:F,1,FALSE), "")</f>
        <v>Setup New Gateway</v>
      </c>
      <c r="O675">
        <f>MATCH(N675,Sam_Eng!F:F,0)</f>
        <v>306</v>
      </c>
      <c r="P675" t="str">
        <f>IF(N675&lt;&gt;"", VLOOKUP(O675,Sam_Chi!E:F,2,FALSE), "")</f>
        <v>Gateway名稱</v>
      </c>
      <c r="Q675">
        <f t="shared" si="70"/>
        <v>17</v>
      </c>
      <c r="R675">
        <f t="shared" si="71"/>
        <v>34</v>
      </c>
      <c r="S675" t="str">
        <f t="shared" si="72"/>
        <v>SetupNewGateway</v>
      </c>
      <c r="T675" t="str">
        <f>IF(S675&lt;&gt; "", VLOOKUP(S675,Chinese!H:K,4,FALSE), "")</f>
        <v>設定新Gateway</v>
      </c>
      <c r="U675" t="str">
        <f t="shared" si="73"/>
        <v>Gateway名稱</v>
      </c>
      <c r="V675" t="str">
        <f>IF(U675&lt;&gt; "", IF(U675&lt;&gt;"",Result!E$1 &amp; S675 &amp; Result!F$1 &amp; Eng!U675 &amp; Result!G$1, ""), "")</f>
        <v xml:space="preserve">    &lt;string name="SetupNewGateway"&gt;Gateway名稱&lt;/string&gt;</v>
      </c>
    </row>
    <row r="676" spans="1:22">
      <c r="A676" s="1" t="s">
        <v>268</v>
      </c>
      <c r="J676">
        <f t="shared" si="68"/>
        <v>32</v>
      </c>
      <c r="K676">
        <f t="shared" si="69"/>
        <v>53</v>
      </c>
      <c r="L676" t="str">
        <f>IF(A676&lt;&gt;"", MID(A676,J676+1, K676-J676 - 1), "")</f>
        <v>Use Existing Gateway</v>
      </c>
      <c r="N676" t="str">
        <f>IF(L676&lt;&gt;"", VLOOKUP(L676,Sam_Eng!F:F,1,FALSE), "")</f>
        <v>Use Existing Gateway</v>
      </c>
      <c r="O676">
        <f>MATCH(N676,Sam_Eng!F:F,0)</f>
        <v>307</v>
      </c>
      <c r="P676" t="str">
        <f>IF(N676&lt;&gt;"", VLOOKUP(O676,Sam_Chi!E:F,2,FALSE), "")</f>
        <v>Gateway設定</v>
      </c>
      <c r="Q676">
        <f t="shared" si="70"/>
        <v>17</v>
      </c>
      <c r="R676">
        <f t="shared" si="71"/>
        <v>31</v>
      </c>
      <c r="S676" t="str">
        <f t="shared" si="72"/>
        <v>ExistGateway</v>
      </c>
      <c r="T676" t="str">
        <f>IF(S676&lt;&gt; "", VLOOKUP(S676,Chinese!H:K,4,FALSE), "")</f>
        <v>使用現有Gateway</v>
      </c>
      <c r="U676" t="str">
        <f t="shared" si="73"/>
        <v>Gateway設定</v>
      </c>
      <c r="V676" t="str">
        <f>IF(U676&lt;&gt; "", IF(U676&lt;&gt;"",Result!E$1 &amp; S676 &amp; Result!F$1 &amp; Eng!U676 &amp; Result!G$1, ""), "")</f>
        <v xml:space="preserve">    &lt;string name="ExistGateway"&gt;Gateway設定&lt;/string&gt;</v>
      </c>
    </row>
    <row r="677" spans="1:22">
      <c r="A677" s="1" t="s">
        <v>269</v>
      </c>
      <c r="J677">
        <f t="shared" si="68"/>
        <v>34</v>
      </c>
      <c r="K677">
        <f t="shared" si="69"/>
        <v>50</v>
      </c>
      <c r="L677" t="str">
        <f>IF(A677&lt;&gt;"", MID(A677,J677+1, K677-J677 - 1), "")</f>
        <v>Release Gateway</v>
      </c>
      <c r="N677" t="str">
        <f>IF(L677&lt;&gt;"", VLOOKUP(L677,Sam_Eng!F:F,1,FALSE), "")</f>
        <v>Release Gateway</v>
      </c>
      <c r="O677">
        <f>MATCH(N677,Sam_Eng!F:F,0)</f>
        <v>309</v>
      </c>
      <c r="P677" t="str">
        <f>IF(N677&lt;&gt;"", VLOOKUP(O677,Sam_Chi!E:F,2,FALSE), "")</f>
        <v>正在傳送韌體</v>
      </c>
      <c r="Q677">
        <f t="shared" si="70"/>
        <v>17</v>
      </c>
      <c r="R677">
        <f t="shared" si="71"/>
        <v>33</v>
      </c>
      <c r="S677" t="str">
        <f t="shared" si="72"/>
        <v>ReleaseGateway</v>
      </c>
      <c r="T677" t="str">
        <f>IF(S677&lt;&gt; "", VLOOKUP(S677,Chinese!H:K,4,FALSE), "")</f>
        <v>刪除Gateway</v>
      </c>
      <c r="U677" t="str">
        <f t="shared" si="73"/>
        <v>正在傳送韌體</v>
      </c>
      <c r="V677" t="str">
        <f>IF(U677&lt;&gt; "", IF(U677&lt;&gt;"",Result!E$1 &amp; S677 &amp; Result!F$1 &amp; Eng!U677 &amp; Result!G$1, ""), "")</f>
        <v xml:space="preserve">    &lt;string name="ReleaseGateway"&gt;正在傳送韌體&lt;/string&gt;</v>
      </c>
    </row>
    <row r="678" spans="1:22">
      <c r="A678" s="1"/>
      <c r="O678" t="e">
        <f>MATCH(N678,Sam_Eng!F:F,0)</f>
        <v>#N/A</v>
      </c>
      <c r="P678" t="str">
        <f>IF(N678&lt;&gt;"", VLOOKUP(O678,Sam_Chi!E:F,2,FALSE), "")</f>
        <v/>
      </c>
      <c r="Q678" t="e">
        <f t="shared" si="70"/>
        <v>#VALUE!</v>
      </c>
      <c r="R678" t="e">
        <f t="shared" si="71"/>
        <v>#VALUE!</v>
      </c>
      <c r="S678" t="str">
        <f t="shared" si="72"/>
        <v/>
      </c>
      <c r="T678" t="str">
        <f>IF(S678&lt;&gt; "", VLOOKUP(S678,Chinese!H:K,4,FALSE), "")</f>
        <v/>
      </c>
      <c r="U678" t="str">
        <f t="shared" si="73"/>
        <v/>
      </c>
      <c r="V678" t="str">
        <f>IF(U678&lt;&gt; "", IF(U678&lt;&gt;"",Result!E$1 &amp; S678 &amp; Result!F$1 &amp; Eng!U678 &amp; Result!G$1, ""), "")</f>
        <v/>
      </c>
    </row>
    <row r="679" spans="1:22">
      <c r="A679" s="1"/>
      <c r="O679" t="e">
        <f>MATCH(N679,Sam_Eng!F:F,0)</f>
        <v>#N/A</v>
      </c>
      <c r="P679" t="str">
        <f>IF(N679&lt;&gt;"", VLOOKUP(O679,Sam_Chi!E:F,2,FALSE), "")</f>
        <v/>
      </c>
      <c r="Q679" t="e">
        <f t="shared" si="70"/>
        <v>#VALUE!</v>
      </c>
      <c r="R679" t="e">
        <f t="shared" si="71"/>
        <v>#VALUE!</v>
      </c>
      <c r="S679" t="str">
        <f t="shared" si="72"/>
        <v/>
      </c>
      <c r="T679" t="str">
        <f>IF(S679&lt;&gt; "", VLOOKUP(S679,Chinese!H:K,4,FALSE), "")</f>
        <v/>
      </c>
      <c r="U679" t="str">
        <f t="shared" si="73"/>
        <v/>
      </c>
      <c r="V679" t="str">
        <f>IF(U679&lt;&gt; "", IF(U679&lt;&gt;"",Result!E$1 &amp; S679 &amp; Result!F$1 &amp; Eng!U679 &amp; Result!G$1, ""), "")</f>
        <v/>
      </c>
    </row>
    <row r="680" spans="1:22">
      <c r="A680" s="1"/>
      <c r="O680" t="e">
        <f>MATCH(N680,Sam_Eng!F:F,0)</f>
        <v>#N/A</v>
      </c>
      <c r="P680" t="str">
        <f>IF(N680&lt;&gt;"", VLOOKUP(O680,Sam_Chi!E:F,2,FALSE), "")</f>
        <v/>
      </c>
      <c r="Q680" t="e">
        <f t="shared" si="70"/>
        <v>#VALUE!</v>
      </c>
      <c r="R680" t="e">
        <f t="shared" si="71"/>
        <v>#VALUE!</v>
      </c>
      <c r="S680" t="str">
        <f t="shared" si="72"/>
        <v/>
      </c>
      <c r="T680" t="str">
        <f>IF(S680&lt;&gt; "", VLOOKUP(S680,Chinese!H:K,4,FALSE), "")</f>
        <v/>
      </c>
      <c r="U680" t="str">
        <f t="shared" si="73"/>
        <v/>
      </c>
      <c r="V680" t="str">
        <f>IF(U680&lt;&gt; "", IF(U680&lt;&gt;"",Result!E$1 &amp; S680 &amp; Result!F$1 &amp; Eng!U680 &amp; Result!G$1, ""), "")</f>
        <v/>
      </c>
    </row>
    <row r="681" spans="1:22">
      <c r="A681" s="1" t="s">
        <v>270</v>
      </c>
      <c r="J681">
        <f t="shared" si="68"/>
        <v>39</v>
      </c>
      <c r="K681">
        <f t="shared" si="69"/>
        <v>46</v>
      </c>
      <c r="L681" t="str">
        <f>IF(A681&lt;&gt;"", MID(A681,J681+1, K681-J681 - 1), "")</f>
        <v>Enable</v>
      </c>
      <c r="N681" t="str">
        <f>IF(L681&lt;&gt;"", VLOOKUP(L681,Sam_Eng!F:F,1,FALSE), "")</f>
        <v>Enable</v>
      </c>
      <c r="O681">
        <f>MATCH(N681,Sam_Eng!F:F,0)</f>
        <v>282</v>
      </c>
      <c r="P681" t="str">
        <f>IF(N681&lt;&gt;"", VLOOKUP(O681,Sam_Chi!E:F,2,FALSE), "")</f>
        <v>Wi-Fi分享器信號品質</v>
      </c>
      <c r="Q681">
        <f t="shared" si="70"/>
        <v>17</v>
      </c>
      <c r="R681">
        <f t="shared" si="71"/>
        <v>38</v>
      </c>
      <c r="S681" t="str">
        <f t="shared" si="72"/>
        <v>DayLightSave_Enable</v>
      </c>
      <c r="T681" t="str">
        <f>IF(S681&lt;&gt; "", VLOOKUP(S681,Chinese!H:K,4,FALSE), "")</f>
        <v>啟用</v>
      </c>
      <c r="U681" t="str">
        <f t="shared" si="73"/>
        <v>Wi-Fi分享器信號品質</v>
      </c>
      <c r="V681" t="str">
        <f>IF(U681&lt;&gt; "", IF(U681&lt;&gt;"",Result!E$1 &amp; S681 &amp; Result!F$1 &amp; Eng!U681 &amp; Result!G$1, ""), "")</f>
        <v xml:space="preserve">    &lt;string name="DayLightSave_Enable"&gt;Wi-Fi分享器信號品質&lt;/string&gt;</v>
      </c>
    </row>
    <row r="682" spans="1:22">
      <c r="A682" s="1" t="s">
        <v>271</v>
      </c>
      <c r="J682">
        <f t="shared" si="68"/>
        <v>40</v>
      </c>
      <c r="K682">
        <f t="shared" si="69"/>
        <v>49</v>
      </c>
      <c r="L682" t="str">
        <f>IF(A682&lt;&gt;"", MID(A682,J682+1, K682-J682 - 1), "")</f>
        <v>End Date</v>
      </c>
      <c r="N682" t="str">
        <f>IF(L682&lt;&gt;"", VLOOKUP(L682,Sam_Eng!F:F,1,FALSE), "")</f>
        <v>End Date</v>
      </c>
      <c r="O682">
        <f>MATCH(N682,Sam_Eng!F:F,0)</f>
        <v>170</v>
      </c>
      <c r="P682" t="str">
        <f>IF(N682&lt;&gt;"", VLOOKUP(O682,Sam_Chi!E:F,2,FALSE), "")</f>
        <v>已關閉</v>
      </c>
      <c r="Q682">
        <f t="shared" si="70"/>
        <v>17</v>
      </c>
      <c r="R682">
        <f t="shared" si="71"/>
        <v>39</v>
      </c>
      <c r="S682" t="str">
        <f t="shared" si="72"/>
        <v>DayLightSave_EndDate</v>
      </c>
      <c r="T682" t="str">
        <f>IF(S682&lt;&gt; "", VLOOKUP(S682,Chinese!H:K,4,FALSE), "")</f>
        <v>結束日期</v>
      </c>
      <c r="U682" t="str">
        <f t="shared" si="73"/>
        <v>已關閉</v>
      </c>
      <c r="V682" t="str">
        <f>IF(U682&lt;&gt; "", IF(U682&lt;&gt;"",Result!E$1 &amp; S682 &amp; Result!F$1 &amp; Eng!U682 &amp; Result!G$1, ""), "")</f>
        <v xml:space="preserve">    &lt;string name="DayLightSave_EndDate"&gt;已關閉&lt;/string&gt;</v>
      </c>
    </row>
    <row r="683" spans="1:22">
      <c r="A683" s="1"/>
      <c r="O683" t="e">
        <f>MATCH(N683,Sam_Eng!F:F,0)</f>
        <v>#N/A</v>
      </c>
      <c r="P683" t="str">
        <f>IF(N683&lt;&gt;"", VLOOKUP(O683,Sam_Chi!E:F,2,FALSE), "")</f>
        <v/>
      </c>
      <c r="Q683" t="e">
        <f t="shared" si="70"/>
        <v>#VALUE!</v>
      </c>
      <c r="R683" t="e">
        <f t="shared" si="71"/>
        <v>#VALUE!</v>
      </c>
      <c r="S683" t="str">
        <f t="shared" si="72"/>
        <v/>
      </c>
      <c r="T683" t="str">
        <f>IF(S683&lt;&gt; "", VLOOKUP(S683,Chinese!H:K,4,FALSE), "")</f>
        <v/>
      </c>
      <c r="U683" t="str">
        <f t="shared" si="73"/>
        <v/>
      </c>
      <c r="V683" t="str">
        <f>IF(U683&lt;&gt; "", IF(U683&lt;&gt;"",Result!E$1 &amp; S683 &amp; Result!F$1 &amp; Eng!U683 &amp; Result!G$1, ""), "")</f>
        <v/>
      </c>
    </row>
    <row r="684" spans="1:22">
      <c r="A684" s="1" t="s">
        <v>272</v>
      </c>
      <c r="J684">
        <f t="shared" si="68"/>
        <v>33</v>
      </c>
      <c r="K684">
        <f t="shared" si="69"/>
        <v>38</v>
      </c>
      <c r="L684" t="str">
        <f>IF(A684&lt;&gt;"", MID(A684,J684+1, K684-J684 - 1), "")</f>
        <v>None</v>
      </c>
      <c r="N684" t="str">
        <f>IF(L684&lt;&gt;"", VLOOKUP(L684,Sam_Eng!F:F,1,FALSE), "")</f>
        <v>None</v>
      </c>
      <c r="O684">
        <f>MATCH(N684,Sam_Eng!F:F,0)</f>
        <v>116</v>
      </c>
      <c r="P684" t="str">
        <f>IF(N684&lt;&gt;"", VLOOKUP(O684,Sam_Chi!E:F,2,FALSE), "")</f>
        <v>沒有新的使用者</v>
      </c>
      <c r="Q684">
        <f t="shared" si="70"/>
        <v>17</v>
      </c>
      <c r="R684">
        <f t="shared" si="71"/>
        <v>32</v>
      </c>
      <c r="S684" t="str">
        <f t="shared" si="72"/>
        <v>Daylight_None</v>
      </c>
      <c r="T684" t="str">
        <f>IF(S684&lt;&gt; "", VLOOKUP(S684,Chinese!H:K,4,FALSE), "")</f>
        <v>無</v>
      </c>
      <c r="U684" t="str">
        <f t="shared" si="73"/>
        <v>沒有新的使用者</v>
      </c>
      <c r="V684" t="str">
        <f>IF(U684&lt;&gt; "", IF(U684&lt;&gt;"",Result!E$1 &amp; S684 &amp; Result!F$1 &amp; Eng!U684 &amp; Result!G$1, ""), "")</f>
        <v xml:space="preserve">    &lt;string name="Daylight_None"&gt;沒有新的使用者&lt;/string&gt;</v>
      </c>
    </row>
    <row r="685" spans="1:22">
      <c r="A685" s="1" t="s">
        <v>273</v>
      </c>
      <c r="J685">
        <f t="shared" si="68"/>
        <v>33</v>
      </c>
      <c r="K685">
        <f t="shared" si="69"/>
        <v>49</v>
      </c>
      <c r="L685" t="str">
        <f>IF(A685&lt;&gt;"", MID(A685,J685+1, K685-J685 - 1), "")</f>
        <v>Daylight Saving</v>
      </c>
      <c r="N685" t="str">
        <f>IF(L685&lt;&gt;"", VLOOKUP(L685,Sam_Eng!F:F,1,FALSE), "")</f>
        <v>Daylight Saving</v>
      </c>
      <c r="O685">
        <f>MATCH(N685,Sam_Eng!F:F,0)</f>
        <v>167</v>
      </c>
      <c r="P685" t="str">
        <f>IF(N685&lt;&gt;"", VLOOKUP(O685,Sam_Chi!E:F,2,FALSE), "")</f>
        <v>持續天數</v>
      </c>
      <c r="Q685">
        <f t="shared" si="70"/>
        <v>17</v>
      </c>
      <c r="R685">
        <f t="shared" si="71"/>
        <v>32</v>
      </c>
      <c r="S685" t="str">
        <f t="shared" si="72"/>
        <v>Daylight_Save</v>
      </c>
      <c r="T685" t="str">
        <f>IF(S685&lt;&gt; "", VLOOKUP(S685,Chinese!H:K,4,FALSE), "")</f>
        <v>日光節約時間</v>
      </c>
      <c r="U685" t="str">
        <f t="shared" si="73"/>
        <v>持續天數</v>
      </c>
      <c r="V685" t="str">
        <f>IF(U685&lt;&gt; "", IF(U685&lt;&gt;"",Result!E$1 &amp; S685 &amp; Result!F$1 &amp; Eng!U685 &amp; Result!G$1, ""), "")</f>
        <v xml:space="preserve">    &lt;string name="Daylight_Save"&gt;持續天數&lt;/string&gt;</v>
      </c>
    </row>
    <row r="686" spans="1:22">
      <c r="A686" s="1" t="s">
        <v>274</v>
      </c>
      <c r="J686">
        <f t="shared" si="68"/>
        <v>36</v>
      </c>
      <c r="K686">
        <f t="shared" si="69"/>
        <v>61</v>
      </c>
      <c r="L686" t="str">
        <f>IF(A686&lt;&gt;"", MID(A686,J686+1, K686-J686 - 1), "")</f>
        <v>Use Recommended Settings</v>
      </c>
      <c r="N686" t="str">
        <f>IF(L686&lt;&gt;"", VLOOKUP(L686,Sam_Eng!F:F,1,FALSE), "")</f>
        <v>Use Recommended Settings</v>
      </c>
      <c r="O686">
        <f>MATCH(N686,Sam_Eng!F:F,0)</f>
        <v>581</v>
      </c>
      <c r="P686" t="str">
        <f>IF(N686&lt;&gt;"", VLOOKUP(O686,Sam_Chi!E:F,2,FALSE), "")</f>
        <v>韌體沒有更新至最新版本</v>
      </c>
      <c r="Q686">
        <f t="shared" si="70"/>
        <v>17</v>
      </c>
      <c r="R686">
        <f t="shared" si="71"/>
        <v>35</v>
      </c>
      <c r="S686" t="str">
        <f t="shared" si="72"/>
        <v>Daylight_default</v>
      </c>
      <c r="T686" t="str">
        <f>IF(S686&lt;&gt; "", VLOOKUP(S686,Chinese!H:K,4,FALSE), "")</f>
        <v>使用預設值</v>
      </c>
      <c r="U686" t="str">
        <f t="shared" si="73"/>
        <v>韌體沒有更新至最新版本</v>
      </c>
      <c r="V686" t="str">
        <f>IF(U686&lt;&gt; "", IF(U686&lt;&gt;"",Result!E$1 &amp; S686 &amp; Result!F$1 &amp; Eng!U686 &amp; Result!G$1, ""), "")</f>
        <v xml:space="preserve">    &lt;string name="Daylight_default"&gt;韌體沒有更新至最新版本&lt;/string&gt;</v>
      </c>
    </row>
    <row r="687" spans="1:22">
      <c r="A687" s="1"/>
      <c r="O687" t="e">
        <f>MATCH(N687,Sam_Eng!F:F,0)</f>
        <v>#N/A</v>
      </c>
      <c r="P687" t="str">
        <f>IF(N687&lt;&gt;"", VLOOKUP(O687,Sam_Chi!E:F,2,FALSE), "")</f>
        <v/>
      </c>
      <c r="Q687" t="e">
        <f t="shared" si="70"/>
        <v>#VALUE!</v>
      </c>
      <c r="R687" t="e">
        <f t="shared" si="71"/>
        <v>#VALUE!</v>
      </c>
      <c r="S687" t="str">
        <f t="shared" si="72"/>
        <v/>
      </c>
      <c r="T687" t="str">
        <f>IF(S687&lt;&gt; "", VLOOKUP(S687,Chinese!H:K,4,FALSE), "")</f>
        <v/>
      </c>
      <c r="U687" t="str">
        <f t="shared" si="73"/>
        <v/>
      </c>
      <c r="V687" t="str">
        <f>IF(U687&lt;&gt; "", IF(U687&lt;&gt;"",Result!E$1 &amp; S687 &amp; Result!F$1 &amp; Eng!U687 &amp; Result!G$1, ""), "")</f>
        <v/>
      </c>
    </row>
    <row r="688" spans="1:22">
      <c r="A688" s="1"/>
      <c r="O688" t="e">
        <f>MATCH(N688,Sam_Eng!F:F,0)</f>
        <v>#N/A</v>
      </c>
      <c r="P688" t="str">
        <f>IF(N688&lt;&gt;"", VLOOKUP(O688,Sam_Chi!E:F,2,FALSE), "")</f>
        <v/>
      </c>
      <c r="Q688" t="e">
        <f t="shared" si="70"/>
        <v>#VALUE!</v>
      </c>
      <c r="R688" t="e">
        <f t="shared" si="71"/>
        <v>#VALUE!</v>
      </c>
      <c r="S688" t="str">
        <f t="shared" si="72"/>
        <v/>
      </c>
      <c r="T688" t="str">
        <f>IF(S688&lt;&gt; "", VLOOKUP(S688,Chinese!H:K,4,FALSE), "")</f>
        <v/>
      </c>
      <c r="U688" t="str">
        <f t="shared" si="73"/>
        <v/>
      </c>
      <c r="V688" t="str">
        <f>IF(U688&lt;&gt; "", IF(U688&lt;&gt;"",Result!E$1 &amp; S688 &amp; Result!F$1 &amp; Eng!U688 &amp; Result!G$1, ""), "")</f>
        <v/>
      </c>
    </row>
    <row r="689" spans="1:22">
      <c r="A689" s="2"/>
      <c r="O689" t="e">
        <f>MATCH(N689,Sam_Eng!F:F,0)</f>
        <v>#N/A</v>
      </c>
      <c r="P689" t="str">
        <f>IF(N689&lt;&gt;"", VLOOKUP(O689,Sam_Chi!E:F,2,FALSE), "")</f>
        <v/>
      </c>
      <c r="Q689" t="e">
        <f t="shared" si="70"/>
        <v>#VALUE!</v>
      </c>
      <c r="R689" t="e">
        <f t="shared" si="71"/>
        <v>#VALUE!</v>
      </c>
      <c r="S689" t="str">
        <f t="shared" si="72"/>
        <v/>
      </c>
      <c r="T689" t="str">
        <f>IF(S689&lt;&gt; "", VLOOKUP(S689,Chinese!H:K,4,FALSE), "")</f>
        <v/>
      </c>
      <c r="U689" t="str">
        <f t="shared" si="73"/>
        <v/>
      </c>
      <c r="V689" t="str">
        <f>IF(U689&lt;&gt; "", IF(U689&lt;&gt;"",Result!E$1 &amp; S689 &amp; Result!F$1 &amp; Eng!U689 &amp; Result!G$1, ""), "")</f>
        <v/>
      </c>
    </row>
    <row r="690" spans="1:22">
      <c r="A690" s="2"/>
      <c r="O690" t="e">
        <f>MATCH(N690,Sam_Eng!F:F,0)</f>
        <v>#N/A</v>
      </c>
      <c r="P690" t="str">
        <f>IF(N690&lt;&gt;"", VLOOKUP(O690,Sam_Chi!E:F,2,FALSE), "")</f>
        <v/>
      </c>
      <c r="Q690" t="e">
        <f t="shared" si="70"/>
        <v>#VALUE!</v>
      </c>
      <c r="R690" t="e">
        <f t="shared" si="71"/>
        <v>#VALUE!</v>
      </c>
      <c r="S690" t="str">
        <f t="shared" si="72"/>
        <v/>
      </c>
      <c r="T690" t="str">
        <f>IF(S690&lt;&gt; "", VLOOKUP(S690,Chinese!H:K,4,FALSE), "")</f>
        <v/>
      </c>
      <c r="U690" t="str">
        <f t="shared" si="73"/>
        <v/>
      </c>
      <c r="V690" t="str">
        <f>IF(U690&lt;&gt; "", IF(U690&lt;&gt;"",Result!E$1 &amp; S690 &amp; Result!F$1 &amp; Eng!U690 &amp; Result!G$1, ""), "")</f>
        <v/>
      </c>
    </row>
    <row r="691" spans="1:22">
      <c r="A691" s="1"/>
      <c r="O691" t="e">
        <f>MATCH(N691,Sam_Eng!F:F,0)</f>
        <v>#N/A</v>
      </c>
      <c r="P691" t="str">
        <f>IF(N691&lt;&gt;"", VLOOKUP(O691,Sam_Chi!E:F,2,FALSE), "")</f>
        <v/>
      </c>
      <c r="Q691" t="e">
        <f t="shared" si="70"/>
        <v>#VALUE!</v>
      </c>
      <c r="R691" t="e">
        <f t="shared" si="71"/>
        <v>#VALUE!</v>
      </c>
      <c r="S691" t="str">
        <f t="shared" si="72"/>
        <v/>
      </c>
      <c r="T691" t="str">
        <f>IF(S691&lt;&gt; "", VLOOKUP(S691,Chinese!H:K,4,FALSE), "")</f>
        <v/>
      </c>
      <c r="U691" t="str">
        <f t="shared" si="73"/>
        <v/>
      </c>
      <c r="V691" t="str">
        <f>IF(U691&lt;&gt; "", IF(U691&lt;&gt;"",Result!E$1 &amp; S691 &amp; Result!F$1 &amp; Eng!U691 &amp; Result!G$1, ""), "")</f>
        <v/>
      </c>
    </row>
    <row r="692" spans="1:22">
      <c r="A692" s="1" t="s">
        <v>275</v>
      </c>
      <c r="J692">
        <f t="shared" ref="J692:J748" si="74">FIND("&gt;",A692)</f>
        <v>35</v>
      </c>
      <c r="K692">
        <f t="shared" ref="K692:K748" si="75">FIND("&lt;/", A692)</f>
        <v>139</v>
      </c>
      <c r="L692" t="str">
        <f>IF(A692&lt;&gt;"", MID(A692,J692+1, K692-J692 - 1), "")</f>
        <v>The password of your account is not enabled, please enable it with the original phone or sign up again.</v>
      </c>
      <c r="N692" t="str">
        <f>IF(L692&lt;&gt;"", VLOOKUP(L692,Sam_Eng!F:F,1,FALSE), "")</f>
        <v>The password of your account is not enabled, please enable it with the original phone or sign up again.</v>
      </c>
      <c r="O692">
        <f>MATCH(N692,Sam_Eng!F:F,0)</f>
        <v>509</v>
      </c>
      <c r="P692" t="str">
        <f>IF(N692&lt;&gt;"", VLOOKUP(O692,Sam_Chi!E:F,2,FALSE), "")</f>
        <v>驗證碼已過期</v>
      </c>
      <c r="Q692">
        <f t="shared" si="70"/>
        <v>17</v>
      </c>
      <c r="R692">
        <f t="shared" si="71"/>
        <v>34</v>
      </c>
      <c r="S692" t="str">
        <f t="shared" si="72"/>
        <v>NoPassword_cont</v>
      </c>
      <c r="T692" t="str">
        <f>IF(S692&lt;&gt; "", VLOOKUP(S692,Chinese!H:K,4,FALSE), "")</f>
        <v>如果您沒有勾選 "建立密碼" , 您將無法使用 "備份至雲端" 功能. 且若有其他人可進入您的信箱, 則此一帳號可被其他人用您的信箱重複註冊.</v>
      </c>
      <c r="U692" t="str">
        <f t="shared" si="73"/>
        <v>驗證碼已過期</v>
      </c>
      <c r="V692" t="str">
        <f>IF(U692&lt;&gt; "", IF(U692&lt;&gt;"",Result!E$1 &amp; S692 &amp; Result!F$1 &amp; Eng!U692 &amp; Result!G$1, ""), "")</f>
        <v xml:space="preserve">    &lt;string name="NoPassword_cont"&gt;驗證碼已過期&lt;/string&gt;</v>
      </c>
    </row>
    <row r="693" spans="1:22">
      <c r="A693" s="2"/>
      <c r="O693" t="e">
        <f>MATCH(N693,Sam_Eng!F:F,0)</f>
        <v>#N/A</v>
      </c>
      <c r="P693" t="str">
        <f>IF(N693&lt;&gt;"", VLOOKUP(O693,Sam_Chi!E:F,2,FALSE), "")</f>
        <v/>
      </c>
      <c r="Q693" t="e">
        <f t="shared" si="70"/>
        <v>#VALUE!</v>
      </c>
      <c r="R693" t="e">
        <f t="shared" si="71"/>
        <v>#VALUE!</v>
      </c>
      <c r="S693" t="str">
        <f t="shared" si="72"/>
        <v/>
      </c>
      <c r="T693" t="str">
        <f>IF(S693&lt;&gt; "", VLOOKUP(S693,Chinese!H:K,4,FALSE), "")</f>
        <v/>
      </c>
      <c r="U693" t="str">
        <f t="shared" si="73"/>
        <v/>
      </c>
      <c r="V693" t="str">
        <f>IF(U693&lt;&gt; "", IF(U693&lt;&gt;"",Result!E$1 &amp; S693 &amp; Result!F$1 &amp; Eng!U693 &amp; Result!G$1, ""), "")</f>
        <v/>
      </c>
    </row>
    <row r="694" spans="1:22">
      <c r="A694" s="2"/>
      <c r="O694" t="e">
        <f>MATCH(N694,Sam_Eng!F:F,0)</f>
        <v>#N/A</v>
      </c>
      <c r="P694" t="str">
        <f>IF(N694&lt;&gt;"", VLOOKUP(O694,Sam_Chi!E:F,2,FALSE), "")</f>
        <v/>
      </c>
      <c r="Q694" t="e">
        <f t="shared" si="70"/>
        <v>#VALUE!</v>
      </c>
      <c r="R694" t="e">
        <f t="shared" si="71"/>
        <v>#VALUE!</v>
      </c>
      <c r="S694" t="str">
        <f t="shared" si="72"/>
        <v/>
      </c>
      <c r="T694" t="str">
        <f>IF(S694&lt;&gt; "", VLOOKUP(S694,Chinese!H:K,4,FALSE), "")</f>
        <v/>
      </c>
      <c r="U694" t="str">
        <f t="shared" si="73"/>
        <v/>
      </c>
      <c r="V694" t="str">
        <f>IF(U694&lt;&gt; "", IF(U694&lt;&gt;"",Result!E$1 &amp; S694 &amp; Result!F$1 &amp; Eng!U694 &amp; Result!G$1, ""), "")</f>
        <v/>
      </c>
    </row>
    <row r="695" spans="1:22">
      <c r="A695" s="1" t="s">
        <v>276</v>
      </c>
      <c r="J695">
        <f t="shared" si="74"/>
        <v>36</v>
      </c>
      <c r="K695">
        <f t="shared" si="75"/>
        <v>43</v>
      </c>
      <c r="L695" t="str">
        <f>IF(A695&lt;&gt;"", MID(A695,J695+1, K695-J695 - 1), "")</f>
        <v>Adding</v>
      </c>
      <c r="N695" t="str">
        <f>IF(L695&lt;&gt;"", VLOOKUP(L695,Sam_Eng!F:F,1,FALSE), "")</f>
        <v>Adding</v>
      </c>
      <c r="O695">
        <f>MATCH(N695,Sam_Eng!F:F,0)</f>
        <v>230</v>
      </c>
      <c r="P695" t="str">
        <f>IF(N695&lt;&gt;"", VLOOKUP(O695,Sam_Chi!E:F,2,FALSE), "")</f>
        <v>恢復權限中</v>
      </c>
      <c r="Q695">
        <f t="shared" si="70"/>
        <v>17</v>
      </c>
      <c r="R695">
        <f t="shared" si="71"/>
        <v>35</v>
      </c>
      <c r="S695" t="str">
        <f t="shared" si="72"/>
        <v>GatewayAdd_title</v>
      </c>
      <c r="T695" t="str">
        <f>IF(S695&lt;&gt; "", VLOOKUP(S695,Chinese!H:K,4,FALSE), "")</f>
        <v>Adding</v>
      </c>
      <c r="U695" t="str">
        <f t="shared" si="73"/>
        <v>恢復權限中</v>
      </c>
      <c r="V695" t="str">
        <f>IF(U695&lt;&gt; "", IF(U695&lt;&gt;"",Result!E$1 &amp; S695 &amp; Result!F$1 &amp; Eng!U695 &amp; Result!G$1, ""), "")</f>
        <v xml:space="preserve">    &lt;string name="GatewayAdd_title"&gt;恢復權限中&lt;/string&gt;</v>
      </c>
    </row>
    <row r="696" spans="1:22">
      <c r="A696" s="1"/>
      <c r="O696" t="e">
        <f>MATCH(N696,Sam_Eng!F:F,0)</f>
        <v>#N/A</v>
      </c>
      <c r="P696" t="str">
        <f>IF(N696&lt;&gt;"", VLOOKUP(O696,Sam_Chi!E:F,2,FALSE), "")</f>
        <v/>
      </c>
      <c r="Q696" t="e">
        <f t="shared" si="70"/>
        <v>#VALUE!</v>
      </c>
      <c r="R696" t="e">
        <f t="shared" si="71"/>
        <v>#VALUE!</v>
      </c>
      <c r="S696" t="str">
        <f t="shared" si="72"/>
        <v/>
      </c>
      <c r="T696" t="str">
        <f>IF(S696&lt;&gt; "", VLOOKUP(S696,Chinese!H:K,4,FALSE), "")</f>
        <v/>
      </c>
      <c r="U696" t="str">
        <f t="shared" si="73"/>
        <v/>
      </c>
      <c r="V696" t="str">
        <f>IF(U696&lt;&gt; "", IF(U696&lt;&gt;"",Result!E$1 &amp; S696 &amp; Result!F$1 &amp; Eng!U696 &amp; Result!G$1, ""), "")</f>
        <v/>
      </c>
    </row>
    <row r="697" spans="1:22">
      <c r="A697" s="1"/>
      <c r="O697" t="e">
        <f>MATCH(N697,Sam_Eng!F:F,0)</f>
        <v>#N/A</v>
      </c>
      <c r="P697" t="str">
        <f>IF(N697&lt;&gt;"", VLOOKUP(O697,Sam_Chi!E:F,2,FALSE), "")</f>
        <v/>
      </c>
      <c r="Q697" t="e">
        <f t="shared" si="70"/>
        <v>#VALUE!</v>
      </c>
      <c r="R697" t="e">
        <f t="shared" si="71"/>
        <v>#VALUE!</v>
      </c>
      <c r="S697" t="str">
        <f t="shared" si="72"/>
        <v/>
      </c>
      <c r="T697" t="str">
        <f>IF(S697&lt;&gt; "", VLOOKUP(S697,Chinese!H:K,4,FALSE), "")</f>
        <v/>
      </c>
      <c r="U697" t="str">
        <f t="shared" si="73"/>
        <v/>
      </c>
      <c r="V697" t="str">
        <f>IF(U697&lt;&gt; "", IF(U697&lt;&gt;"",Result!E$1 &amp; S697 &amp; Result!F$1 &amp; Eng!U697 &amp; Result!G$1, ""), "")</f>
        <v/>
      </c>
    </row>
    <row r="698" spans="1:22">
      <c r="A698" s="1"/>
      <c r="O698" t="e">
        <f>MATCH(N698,Sam_Eng!F:F,0)</f>
        <v>#N/A</v>
      </c>
      <c r="P698" t="str">
        <f>IF(N698&lt;&gt;"", VLOOKUP(O698,Sam_Chi!E:F,2,FALSE), "")</f>
        <v/>
      </c>
      <c r="Q698" t="e">
        <f t="shared" si="70"/>
        <v>#VALUE!</v>
      </c>
      <c r="R698" t="e">
        <f t="shared" si="71"/>
        <v>#VALUE!</v>
      </c>
      <c r="S698" t="str">
        <f t="shared" si="72"/>
        <v/>
      </c>
      <c r="T698" t="str">
        <f>IF(S698&lt;&gt; "", VLOOKUP(S698,Chinese!H:K,4,FALSE), "")</f>
        <v/>
      </c>
      <c r="U698" t="str">
        <f t="shared" si="73"/>
        <v/>
      </c>
      <c r="V698" t="str">
        <f>IF(U698&lt;&gt; "", IF(U698&lt;&gt;"",Result!E$1 &amp; S698 &amp; Result!F$1 &amp; Eng!U698 &amp; Result!G$1, ""), "")</f>
        <v/>
      </c>
    </row>
    <row r="699" spans="1:22">
      <c r="A699" s="2"/>
      <c r="O699" t="e">
        <f>MATCH(N699,Sam_Eng!F:F,0)</f>
        <v>#N/A</v>
      </c>
      <c r="P699" t="str">
        <f>IF(N699&lt;&gt;"", VLOOKUP(O699,Sam_Chi!E:F,2,FALSE), "")</f>
        <v/>
      </c>
      <c r="Q699" t="e">
        <f t="shared" si="70"/>
        <v>#VALUE!</v>
      </c>
      <c r="R699" t="e">
        <f t="shared" si="71"/>
        <v>#VALUE!</v>
      </c>
      <c r="S699" t="str">
        <f t="shared" si="72"/>
        <v/>
      </c>
      <c r="T699" t="str">
        <f>IF(S699&lt;&gt; "", VLOOKUP(S699,Chinese!H:K,4,FALSE), "")</f>
        <v/>
      </c>
      <c r="U699" t="str">
        <f t="shared" si="73"/>
        <v/>
      </c>
      <c r="V699" t="str">
        <f>IF(U699&lt;&gt; "", IF(U699&lt;&gt;"",Result!E$1 &amp; S699 &amp; Result!F$1 &amp; Eng!U699 &amp; Result!G$1, ""), "")</f>
        <v/>
      </c>
    </row>
    <row r="700" spans="1:22">
      <c r="A700" s="1"/>
      <c r="O700" t="e">
        <f>MATCH(N700,Sam_Eng!F:F,0)</f>
        <v>#N/A</v>
      </c>
      <c r="P700" t="str">
        <f>IF(N700&lt;&gt;"", VLOOKUP(O700,Sam_Chi!E:F,2,FALSE), "")</f>
        <v/>
      </c>
      <c r="Q700" t="e">
        <f t="shared" si="70"/>
        <v>#VALUE!</v>
      </c>
      <c r="R700" t="e">
        <f t="shared" si="71"/>
        <v>#VALUE!</v>
      </c>
      <c r="S700" t="str">
        <f t="shared" si="72"/>
        <v/>
      </c>
      <c r="T700" t="str">
        <f>IF(S700&lt;&gt; "", VLOOKUP(S700,Chinese!H:K,4,FALSE), "")</f>
        <v/>
      </c>
      <c r="U700" t="str">
        <f t="shared" si="73"/>
        <v/>
      </c>
      <c r="V700" t="str">
        <f>IF(U700&lt;&gt; "", IF(U700&lt;&gt;"",Result!E$1 &amp; S700 &amp; Result!F$1 &amp; Eng!U700 &amp; Result!G$1, ""), "")</f>
        <v/>
      </c>
    </row>
    <row r="701" spans="1:22">
      <c r="A701" s="1" t="s">
        <v>279</v>
      </c>
      <c r="J701">
        <f t="shared" si="74"/>
        <v>55</v>
      </c>
      <c r="K701">
        <f t="shared" si="75"/>
        <v>107</v>
      </c>
      <c r="L701" t="str">
        <f>IF(A701&lt;&gt;"", MID(A701,J701+1, K701-J701 - 1), "")</f>
        <v>You have added lock %s into gateway %s successfully</v>
      </c>
      <c r="N701" t="e">
        <f>IF(L701&lt;&gt;"", VLOOKUP(L701,Sam_Eng!F:F,1,FALSE), "")</f>
        <v>#N/A</v>
      </c>
      <c r="O701" t="e">
        <f>MATCH(N701,Sam_Eng!F:F,0)</f>
        <v>#N/A</v>
      </c>
      <c r="P701" t="e">
        <f>IF(N701&lt;&gt;"", VLOOKUP(O701,Sam_Chi!E:F,2,FALSE), "")</f>
        <v>#N/A</v>
      </c>
      <c r="Q701">
        <f t="shared" si="70"/>
        <v>17</v>
      </c>
      <c r="R701">
        <f t="shared" si="71"/>
        <v>54</v>
      </c>
      <c r="S701" t="str">
        <f t="shared" si="72"/>
        <v>GatewayAddOK_cont" formatted="false</v>
      </c>
      <c r="T701" t="str">
        <f>IF(S701&lt;&gt; "", VLOOKUP(S701,Chinese!H:K,4,FALSE), "")</f>
        <v>鎖具與手機之間的通訊已成功建立</v>
      </c>
      <c r="U701" t="e">
        <f t="shared" si="73"/>
        <v>#N/A</v>
      </c>
      <c r="V701" t="e">
        <f>IF(U701&lt;&gt; "", IF(U701&lt;&gt;"",Result!E$1 &amp; S701 &amp; Result!F$1 &amp; Eng!U701 &amp; Result!G$1, ""), "")</f>
        <v>#N/A</v>
      </c>
    </row>
    <row r="702" spans="1:22">
      <c r="A702" s="1"/>
      <c r="O702" t="e">
        <f>MATCH(N702,Sam_Eng!F:F,0)</f>
        <v>#N/A</v>
      </c>
      <c r="P702" t="str">
        <f>IF(N702&lt;&gt;"", VLOOKUP(O702,Sam_Chi!E:F,2,FALSE), "")</f>
        <v/>
      </c>
      <c r="Q702" t="e">
        <f t="shared" si="70"/>
        <v>#VALUE!</v>
      </c>
      <c r="R702" t="e">
        <f t="shared" si="71"/>
        <v>#VALUE!</v>
      </c>
      <c r="S702" t="str">
        <f t="shared" si="72"/>
        <v/>
      </c>
      <c r="T702" t="str">
        <f>IF(S702&lt;&gt; "", VLOOKUP(S702,Chinese!H:K,4,FALSE), "")</f>
        <v/>
      </c>
      <c r="U702" t="str">
        <f t="shared" si="73"/>
        <v/>
      </c>
      <c r="V702" t="str">
        <f>IF(U702&lt;&gt; "", IF(U702&lt;&gt;"",Result!E$1 &amp; S702 &amp; Result!F$1 &amp; Eng!U702 &amp; Result!G$1, ""), "")</f>
        <v/>
      </c>
    </row>
    <row r="703" spans="1:22">
      <c r="A703" s="1" t="s">
        <v>3077</v>
      </c>
      <c r="J703">
        <f t="shared" si="74"/>
        <v>57</v>
      </c>
      <c r="K703">
        <f t="shared" si="75"/>
        <v>121</v>
      </c>
      <c r="L703" t="str">
        <f>IF(A703&lt;&gt;"", MID(A703,J703+1, K703-J703 - 1), "")</f>
        <v>The lock %s is failed to add into gateway %s, please try again.</v>
      </c>
      <c r="N703" t="e">
        <f>IF(L703&lt;&gt;"", VLOOKUP(L703,Sam_Eng!F:F,1,FALSE), "")</f>
        <v>#N/A</v>
      </c>
      <c r="O703" t="e">
        <f>MATCH(N703,Sam_Eng!F:F,0)</f>
        <v>#N/A</v>
      </c>
      <c r="P703" t="e">
        <f>IF(N703&lt;&gt;"", VLOOKUP(O703,Sam_Chi!E:F,2,FALSE), "")</f>
        <v>#N/A</v>
      </c>
      <c r="Q703">
        <f t="shared" si="70"/>
        <v>17</v>
      </c>
      <c r="R703">
        <f t="shared" si="71"/>
        <v>56</v>
      </c>
      <c r="S703" t="str">
        <f t="shared" si="72"/>
        <v>GatewayAddFail_cont" formatted="false</v>
      </c>
      <c r="T703" t="str">
        <f>IF(S703&lt;&gt; "", VLOOKUP(S703,Chinese!H:K,4,FALSE), "")</f>
        <v>鎖具無法透過網路建立通訊，請檢查鎖具與Gateway是否正常運作</v>
      </c>
      <c r="U703" t="e">
        <f t="shared" si="73"/>
        <v>#N/A</v>
      </c>
      <c r="V703" t="e">
        <f>IF(U703&lt;&gt; "", IF(U703&lt;&gt;"",Result!E$1 &amp; S703 &amp; Result!F$1 &amp; Eng!U703 &amp; Result!G$1, ""), "")</f>
        <v>#N/A</v>
      </c>
    </row>
    <row r="704" spans="1:22">
      <c r="A704" s="1"/>
      <c r="O704" t="e">
        <f>MATCH(N704,Sam_Eng!F:F,0)</f>
        <v>#N/A</v>
      </c>
      <c r="P704" t="str">
        <f>IF(N704&lt;&gt;"", VLOOKUP(O704,Sam_Chi!E:F,2,FALSE), "")</f>
        <v/>
      </c>
      <c r="Q704" t="e">
        <f t="shared" si="70"/>
        <v>#VALUE!</v>
      </c>
      <c r="R704" t="e">
        <f t="shared" si="71"/>
        <v>#VALUE!</v>
      </c>
      <c r="S704" t="str">
        <f t="shared" si="72"/>
        <v/>
      </c>
      <c r="T704" t="str">
        <f>IF(S704&lt;&gt; "", VLOOKUP(S704,Chinese!H:K,4,FALSE), "")</f>
        <v/>
      </c>
      <c r="U704" t="str">
        <f t="shared" si="73"/>
        <v/>
      </c>
      <c r="V704" t="str">
        <f>IF(U704&lt;&gt; "", IF(U704&lt;&gt;"",Result!E$1 &amp; S704 &amp; Result!F$1 &amp; Eng!U704 &amp; Result!G$1, ""), "")</f>
        <v/>
      </c>
    </row>
    <row r="705" spans="1:22">
      <c r="A705" s="1"/>
      <c r="O705" t="e">
        <f>MATCH(N705,Sam_Eng!F:F,0)</f>
        <v>#N/A</v>
      </c>
      <c r="P705" t="str">
        <f>IF(N705&lt;&gt;"", VLOOKUP(O705,Sam_Chi!E:F,2,FALSE), "")</f>
        <v/>
      </c>
      <c r="Q705" t="e">
        <f t="shared" si="70"/>
        <v>#VALUE!</v>
      </c>
      <c r="R705" t="e">
        <f t="shared" si="71"/>
        <v>#VALUE!</v>
      </c>
      <c r="S705" t="str">
        <f t="shared" si="72"/>
        <v/>
      </c>
      <c r="T705" t="str">
        <f>IF(S705&lt;&gt; "", VLOOKUP(S705,Chinese!H:K,4,FALSE), "")</f>
        <v/>
      </c>
      <c r="U705" t="str">
        <f t="shared" si="73"/>
        <v/>
      </c>
      <c r="V705" t="str">
        <f>IF(U705&lt;&gt; "", IF(U705&lt;&gt;"",Result!E$1 &amp; S705 &amp; Result!F$1 &amp; Eng!U705 &amp; Result!G$1, ""), "")</f>
        <v/>
      </c>
    </row>
    <row r="706" spans="1:22">
      <c r="A706" s="1"/>
      <c r="O706" t="e">
        <f>MATCH(N706,Sam_Eng!F:F,0)</f>
        <v>#N/A</v>
      </c>
      <c r="P706" t="str">
        <f>IF(N706&lt;&gt;"", VLOOKUP(O706,Sam_Chi!E:F,2,FALSE), "")</f>
        <v/>
      </c>
      <c r="Q706" t="e">
        <f t="shared" ref="Q706:Q769" si="76">FIND("=""",A706)</f>
        <v>#VALUE!</v>
      </c>
      <c r="R706" t="e">
        <f t="shared" ref="R706:R769" si="77">FIND("""&gt;",A706)</f>
        <v>#VALUE!</v>
      </c>
      <c r="S706" t="str">
        <f t="shared" ref="S706:S769" si="78">IF(A706&lt;&gt;"", MID(A706, Q706 + 2, R706-Q706-2), "")</f>
        <v/>
      </c>
      <c r="T706" t="str">
        <f>IF(S706&lt;&gt; "", VLOOKUP(S706,Chinese!H:K,4,FALSE), "")</f>
        <v/>
      </c>
      <c r="U706" t="str">
        <f t="shared" ref="U706:U769" si="79">IF(P706&lt;&gt;"", P706, T706)</f>
        <v/>
      </c>
      <c r="V706" t="str">
        <f>IF(U706&lt;&gt; "", IF(U706&lt;&gt;"",Result!E$1 &amp; S706 &amp; Result!F$1 &amp; Eng!U706 &amp; Result!G$1, ""), "")</f>
        <v/>
      </c>
    </row>
    <row r="707" spans="1:22">
      <c r="A707" s="1"/>
      <c r="O707" t="e">
        <f>MATCH(N707,Sam_Eng!F:F,0)</f>
        <v>#N/A</v>
      </c>
      <c r="P707" t="str">
        <f>IF(N707&lt;&gt;"", VLOOKUP(O707,Sam_Chi!E:F,2,FALSE), "")</f>
        <v/>
      </c>
      <c r="Q707" t="e">
        <f t="shared" si="76"/>
        <v>#VALUE!</v>
      </c>
      <c r="R707" t="e">
        <f t="shared" si="77"/>
        <v>#VALUE!</v>
      </c>
      <c r="S707" t="str">
        <f t="shared" si="78"/>
        <v/>
      </c>
      <c r="T707" t="str">
        <f>IF(S707&lt;&gt; "", VLOOKUP(S707,Chinese!H:K,4,FALSE), "")</f>
        <v/>
      </c>
      <c r="U707" t="str">
        <f t="shared" si="79"/>
        <v/>
      </c>
      <c r="V707" t="str">
        <f>IF(U707&lt;&gt; "", IF(U707&lt;&gt;"",Result!E$1 &amp; S707 &amp; Result!F$1 &amp; Eng!U707 &amp; Result!G$1, ""), "")</f>
        <v/>
      </c>
    </row>
    <row r="708" spans="1:22">
      <c r="A708" s="1"/>
      <c r="O708" t="e">
        <f>MATCH(N708,Sam_Eng!F:F,0)</f>
        <v>#N/A</v>
      </c>
      <c r="P708" t="str">
        <f>IF(N708&lt;&gt;"", VLOOKUP(O708,Sam_Chi!E:F,2,FALSE), "")</f>
        <v/>
      </c>
      <c r="Q708" t="e">
        <f t="shared" si="76"/>
        <v>#VALUE!</v>
      </c>
      <c r="R708" t="e">
        <f t="shared" si="77"/>
        <v>#VALUE!</v>
      </c>
      <c r="S708" t="str">
        <f t="shared" si="78"/>
        <v/>
      </c>
      <c r="T708" t="str">
        <f>IF(S708&lt;&gt; "", VLOOKUP(S708,Chinese!H:K,4,FALSE), "")</f>
        <v/>
      </c>
      <c r="U708" t="str">
        <f t="shared" si="79"/>
        <v/>
      </c>
      <c r="V708" t="str">
        <f>IF(U708&lt;&gt; "", IF(U708&lt;&gt;"",Result!E$1 &amp; S708 &amp; Result!F$1 &amp; Eng!U708 &amp; Result!G$1, ""), "")</f>
        <v/>
      </c>
    </row>
    <row r="709" spans="1:22">
      <c r="A709" s="1" t="s">
        <v>3078</v>
      </c>
      <c r="J709">
        <f t="shared" si="74"/>
        <v>39</v>
      </c>
      <c r="K709">
        <f t="shared" si="75"/>
        <v>55</v>
      </c>
      <c r="L709" t="str">
        <f>IF(A709&lt;&gt;"", MID(A709,J709+1, K709-J709 - 1), "")</f>
        <v>Release Gateway</v>
      </c>
      <c r="N709" t="str">
        <f>IF(L709&lt;&gt;"", VLOOKUP(L709,Sam_Eng!F:F,1,FALSE), "")</f>
        <v>Release Gateway</v>
      </c>
      <c r="O709">
        <f>MATCH(N709,Sam_Eng!F:F,0)</f>
        <v>309</v>
      </c>
      <c r="P709" t="str">
        <f>IF(N709&lt;&gt;"", VLOOKUP(O709,Sam_Chi!E:F,2,FALSE), "")</f>
        <v>正在傳送韌體</v>
      </c>
      <c r="Q709">
        <f t="shared" si="76"/>
        <v>17</v>
      </c>
      <c r="R709">
        <f t="shared" si="77"/>
        <v>38</v>
      </c>
      <c r="S709" t="str">
        <f t="shared" si="78"/>
        <v>GatewayDelete_title</v>
      </c>
      <c r="T709" t="str">
        <f>IF(S709&lt;&gt; "", VLOOKUP(S709,Chinese!H:K,4,FALSE), "")</f>
        <v>刪除Gateway</v>
      </c>
      <c r="U709" t="str">
        <f t="shared" si="79"/>
        <v>正在傳送韌體</v>
      </c>
      <c r="V709" t="str">
        <f>IF(U709&lt;&gt; "", IF(U709&lt;&gt;"",Result!E$1 &amp; S709 &amp; Result!F$1 &amp; Eng!U709 &amp; Result!G$1, ""), "")</f>
        <v xml:space="preserve">    &lt;string name="GatewayDelete_title"&gt;正在傳送韌體&lt;/string&gt;</v>
      </c>
    </row>
    <row r="710" spans="1:22">
      <c r="A710" s="1"/>
      <c r="O710" t="e">
        <f>MATCH(N710,Sam_Eng!F:F,0)</f>
        <v>#N/A</v>
      </c>
      <c r="P710" t="str">
        <f>IF(N710&lt;&gt;"", VLOOKUP(O710,Sam_Chi!E:F,2,FALSE), "")</f>
        <v/>
      </c>
      <c r="Q710" t="e">
        <f t="shared" si="76"/>
        <v>#VALUE!</v>
      </c>
      <c r="R710" t="e">
        <f t="shared" si="77"/>
        <v>#VALUE!</v>
      </c>
      <c r="S710" t="str">
        <f t="shared" si="78"/>
        <v/>
      </c>
      <c r="T710" t="str">
        <f>IF(S710&lt;&gt; "", VLOOKUP(S710,Chinese!H:K,4,FALSE), "")</f>
        <v/>
      </c>
      <c r="U710" t="str">
        <f t="shared" si="79"/>
        <v/>
      </c>
      <c r="V710" t="str">
        <f>IF(U710&lt;&gt; "", IF(U710&lt;&gt;"",Result!E$1 &amp; S710 &amp; Result!F$1 &amp; Eng!U710 &amp; Result!G$1, ""), "")</f>
        <v/>
      </c>
    </row>
    <row r="711" spans="1:22">
      <c r="A711" s="1" t="s">
        <v>280</v>
      </c>
      <c r="J711">
        <f t="shared" si="74"/>
        <v>30</v>
      </c>
      <c r="K711">
        <f t="shared" si="75"/>
        <v>41</v>
      </c>
      <c r="L711" t="str">
        <f>IF(A711&lt;&gt;"", MID(A711,J711+1, K711-J711 - 1), "")</f>
        <v>Access Key</v>
      </c>
      <c r="N711" t="str">
        <f>IF(L711&lt;&gt;"", VLOOKUP(L711,Sam_Eng!F:F,1,FALSE), "")</f>
        <v>Access Key</v>
      </c>
      <c r="O711">
        <f>MATCH(N711,Sam_Eng!F:F,0)</f>
        <v>294</v>
      </c>
      <c r="P711" t="str">
        <f>IF(N711&lt;&gt;"", VLOOKUP(O711,Sam_Chi!E:F,2,FALSE), "")</f>
        <v>REM2警報啟用</v>
      </c>
      <c r="Q711">
        <f t="shared" si="76"/>
        <v>17</v>
      </c>
      <c r="R711">
        <f t="shared" si="77"/>
        <v>29</v>
      </c>
      <c r="S711" t="str">
        <f t="shared" si="78"/>
        <v>access_key</v>
      </c>
      <c r="T711" t="str">
        <f>IF(S711&lt;&gt; "", VLOOKUP(S711,Chinese!H:K,4,FALSE), "")</f>
        <v>通行密鑰</v>
      </c>
      <c r="U711" t="str">
        <f t="shared" si="79"/>
        <v>REM2警報啟用</v>
      </c>
      <c r="V711" t="str">
        <f>IF(U711&lt;&gt; "", IF(U711&lt;&gt;"",Result!E$1 &amp; S711 &amp; Result!F$1 &amp; Eng!U711 &amp; Result!G$1, ""), "")</f>
        <v xml:space="preserve">    &lt;string name="access_key"&gt;REM2警報啟用&lt;/string&gt;</v>
      </c>
    </row>
    <row r="712" spans="1:22">
      <c r="A712" s="1" t="s">
        <v>281</v>
      </c>
      <c r="J712">
        <f t="shared" si="74"/>
        <v>57</v>
      </c>
      <c r="K712">
        <f t="shared" si="75"/>
        <v>109</v>
      </c>
      <c r="L712" t="str">
        <f>IF(A712&lt;&gt;"", MID(A712,J712+1, K712-J712 - 1), "")</f>
        <v>Are you sue to delete the lock %s from gateway %s ?</v>
      </c>
      <c r="O712" t="e">
        <f>MATCH(N712,Sam_Eng!F:F,0)</f>
        <v>#N/A</v>
      </c>
      <c r="P712" t="str">
        <f>IF(N712&lt;&gt;"", VLOOKUP(O712,Sam_Chi!E:F,2,FALSE), "")</f>
        <v/>
      </c>
      <c r="Q712">
        <f t="shared" si="76"/>
        <v>17</v>
      </c>
      <c r="R712">
        <f t="shared" si="77"/>
        <v>56</v>
      </c>
      <c r="S712" t="str">
        <f t="shared" si="78"/>
        <v>delete_lock_gateway" formatted="false</v>
      </c>
      <c r="T712" t="str">
        <f>IF(S712&lt;&gt; "", VLOOKUP(S712,Chinese!H:K,4,FALSE), "")</f>
        <v>您確定要刪除 %s 和 %s 之間的關聯?</v>
      </c>
      <c r="U712" t="str">
        <f t="shared" si="79"/>
        <v>您確定要刪除 %s 和 %s 之間的關聯?</v>
      </c>
      <c r="V712" t="str">
        <f>IF(U712&lt;&gt; "", IF(U712&lt;&gt;"",Result!E$1 &amp; S712 &amp; Result!F$1 &amp; Eng!U712 &amp; Result!G$1, ""), "")</f>
        <v xml:space="preserve">    &lt;string name="delete_lock_gateway" formatted="false"&gt;您確定要刪除 %s 和 %s 之間的關聯?&lt;/string&gt;</v>
      </c>
    </row>
    <row r="713" spans="1:22">
      <c r="A713" s="2"/>
      <c r="O713" t="e">
        <f>MATCH(N713,Sam_Eng!F:F,0)</f>
        <v>#N/A</v>
      </c>
      <c r="P713" t="str">
        <f>IF(N713&lt;&gt;"", VLOOKUP(O713,Sam_Chi!E:F,2,FALSE), "")</f>
        <v/>
      </c>
      <c r="Q713" t="e">
        <f t="shared" si="76"/>
        <v>#VALUE!</v>
      </c>
      <c r="R713" t="e">
        <f t="shared" si="77"/>
        <v>#VALUE!</v>
      </c>
      <c r="S713" t="str">
        <f t="shared" si="78"/>
        <v/>
      </c>
      <c r="T713" t="str">
        <f>IF(S713&lt;&gt; "", VLOOKUP(S713,Chinese!H:K,4,FALSE), "")</f>
        <v/>
      </c>
      <c r="U713" t="str">
        <f t="shared" si="79"/>
        <v/>
      </c>
      <c r="V713" t="str">
        <f>IF(U713&lt;&gt; "", IF(U713&lt;&gt;"",Result!E$1 &amp; S713 &amp; Result!F$1 &amp; Eng!U713 &amp; Result!G$1, ""), "")</f>
        <v/>
      </c>
    </row>
    <row r="714" spans="1:22">
      <c r="A714" s="1" t="s">
        <v>3085</v>
      </c>
      <c r="J714">
        <f t="shared" si="74"/>
        <v>47</v>
      </c>
      <c r="K714">
        <f t="shared" si="75"/>
        <v>83</v>
      </c>
      <c r="L714" t="str">
        <f>IF(A714&lt;&gt;"", MID(A714,J714+1, K714-J714 - 1), "")</f>
        <v>New gateway firmware available (%s)</v>
      </c>
      <c r="O714" t="e">
        <f>MATCH(N714,Sam_Eng!F:F,0)</f>
        <v>#N/A</v>
      </c>
      <c r="P714" t="str">
        <f>IF(N714&lt;&gt;"", VLOOKUP(O714,Sam_Chi!E:F,2,FALSE), "")</f>
        <v/>
      </c>
      <c r="Q714">
        <f t="shared" si="76"/>
        <v>17</v>
      </c>
      <c r="R714">
        <f t="shared" si="77"/>
        <v>46</v>
      </c>
      <c r="S714" t="str">
        <f t="shared" si="78"/>
        <v>GW_FW_New" formatted="false</v>
      </c>
      <c r="T714" t="str">
        <f>IF(S714&lt;&gt; "", VLOOKUP(S714,Chinese!H:K,4,FALSE), "")</f>
        <v>New gateway firmware available (%s)</v>
      </c>
      <c r="U714" t="str">
        <f t="shared" si="79"/>
        <v>New gateway firmware available (%s)</v>
      </c>
      <c r="V714" t="str">
        <f>IF(U714&lt;&gt; "", IF(U714&lt;&gt;"",Result!E$1 &amp; S714 &amp; Result!F$1 &amp; Eng!U714 &amp; Result!G$1, ""), "")</f>
        <v xml:space="preserve">    &lt;string name="GW_FW_New" formatted="false"&gt;New gateway firmware available (%s)&lt;/string&gt;</v>
      </c>
    </row>
    <row r="715" spans="1:22">
      <c r="A715" s="1"/>
      <c r="O715" t="e">
        <f>MATCH(N715,Sam_Eng!F:F,0)</f>
        <v>#N/A</v>
      </c>
      <c r="P715" t="str">
        <f>IF(N715&lt;&gt;"", VLOOKUP(O715,Sam_Chi!E:F,2,FALSE), "")</f>
        <v/>
      </c>
      <c r="Q715" t="e">
        <f t="shared" si="76"/>
        <v>#VALUE!</v>
      </c>
      <c r="R715" t="e">
        <f t="shared" si="77"/>
        <v>#VALUE!</v>
      </c>
      <c r="S715" t="str">
        <f t="shared" si="78"/>
        <v/>
      </c>
      <c r="T715" t="str">
        <f>IF(S715&lt;&gt; "", VLOOKUP(S715,Chinese!H:K,4,FALSE), "")</f>
        <v/>
      </c>
      <c r="U715" t="str">
        <f t="shared" si="79"/>
        <v/>
      </c>
      <c r="V715" t="str">
        <f>IF(U715&lt;&gt; "", IF(U715&lt;&gt;"",Result!E$1 &amp; S715 &amp; Result!F$1 &amp; Eng!U715 &amp; Result!G$1, ""), "")</f>
        <v/>
      </c>
    </row>
    <row r="716" spans="1:22">
      <c r="A716" s="1"/>
      <c r="O716" t="e">
        <f>MATCH(N716,Sam_Eng!F:F,0)</f>
        <v>#N/A</v>
      </c>
      <c r="P716" t="str">
        <f>IF(N716&lt;&gt;"", VLOOKUP(O716,Sam_Chi!E:F,2,FALSE), "")</f>
        <v/>
      </c>
      <c r="Q716" t="e">
        <f t="shared" si="76"/>
        <v>#VALUE!</v>
      </c>
      <c r="R716" t="e">
        <f t="shared" si="77"/>
        <v>#VALUE!</v>
      </c>
      <c r="S716" t="str">
        <f t="shared" si="78"/>
        <v/>
      </c>
      <c r="T716" t="str">
        <f>IF(S716&lt;&gt; "", VLOOKUP(S716,Chinese!H:K,4,FALSE), "")</f>
        <v/>
      </c>
      <c r="U716" t="str">
        <f t="shared" si="79"/>
        <v/>
      </c>
      <c r="V716" t="str">
        <f>IF(U716&lt;&gt; "", IF(U716&lt;&gt;"",Result!E$1 &amp; S716 &amp; Result!F$1 &amp; Eng!U716 &amp; Result!G$1, ""), "")</f>
        <v/>
      </c>
    </row>
    <row r="717" spans="1:22">
      <c r="A717" s="1" t="s">
        <v>3079</v>
      </c>
      <c r="J717">
        <f t="shared" si="74"/>
        <v>32</v>
      </c>
      <c r="K717">
        <f t="shared" si="75"/>
        <v>79</v>
      </c>
      <c r="L717" t="str">
        <f t="shared" ref="L717:L724" si="80">IF(A717&lt;&gt;"", MID(A717,J717+1, K717-J717 - 1), "")</f>
        <v>Lock is trying to connect to your Wi-Fi AP....</v>
      </c>
      <c r="N717" t="e">
        <f>IF(L717&lt;&gt;"", VLOOKUP(L717,Sam_Eng!F:F,1,FALSE), "")</f>
        <v>#N/A</v>
      </c>
      <c r="O717" t="e">
        <f>MATCH(N717,Sam_Eng!F:F,0)</f>
        <v>#N/A</v>
      </c>
      <c r="P717" t="e">
        <f>IF(N717&lt;&gt;"", VLOOKUP(O717,Sam_Chi!E:F,2,FALSE), "")</f>
        <v>#N/A</v>
      </c>
      <c r="Q717">
        <f t="shared" si="76"/>
        <v>17</v>
      </c>
      <c r="R717">
        <f t="shared" si="77"/>
        <v>31</v>
      </c>
      <c r="S717" t="str">
        <f t="shared" si="78"/>
        <v>Adding_Check</v>
      </c>
      <c r="T717" t="str">
        <f>IF(S717&lt;&gt; "", VLOOKUP(S717,Chinese!H:K,4,FALSE), "")</f>
        <v>Lock is trying to connect to your Wi-Fi AP....</v>
      </c>
      <c r="U717" t="e">
        <f t="shared" si="79"/>
        <v>#N/A</v>
      </c>
      <c r="V717" t="e">
        <f>IF(U717&lt;&gt; "", IF(U717&lt;&gt;"",Result!E$1 &amp; S717 &amp; Result!F$1 &amp; Eng!U717 &amp; Result!G$1, ""), "")</f>
        <v>#N/A</v>
      </c>
    </row>
    <row r="718" spans="1:22">
      <c r="A718" s="1" t="s">
        <v>286</v>
      </c>
      <c r="J718">
        <f t="shared" si="74"/>
        <v>41</v>
      </c>
      <c r="K718">
        <f t="shared" si="75"/>
        <v>56</v>
      </c>
      <c r="L718" t="str">
        <f t="shared" si="80"/>
        <v>REM1 Unlocking</v>
      </c>
      <c r="N718" t="str">
        <f>IF(L718&lt;&gt;"", VLOOKUP(L718,Sam_Eng!F:F,1,FALSE), "")</f>
        <v>REM1 Unlocking</v>
      </c>
      <c r="O718">
        <f>MATCH(N718,Sam_Eng!F:F,0)</f>
        <v>297</v>
      </c>
      <c r="P718" t="str">
        <f>IF(N718&lt;&gt;"", VLOOKUP(O718,Sam_Chi!E:F,2,FALSE), "")</f>
        <v>設定副管理密碼</v>
      </c>
      <c r="Q718">
        <f t="shared" si="76"/>
        <v>17</v>
      </c>
      <c r="R718">
        <f t="shared" si="77"/>
        <v>40</v>
      </c>
      <c r="S718" t="str">
        <f t="shared" si="78"/>
        <v>Tran_log_REM_1_UNLOCK</v>
      </c>
      <c r="T718" t="str">
        <f>IF(S718&lt;&gt; "", VLOOKUP(S718,Chinese!H:K,4,FALSE), "")</f>
        <v>REM1開門</v>
      </c>
      <c r="U718" t="str">
        <f t="shared" si="79"/>
        <v>設定副管理密碼</v>
      </c>
      <c r="V718" t="str">
        <f>IF(U718&lt;&gt; "", IF(U718&lt;&gt;"",Result!E$1 &amp; S718 &amp; Result!F$1 &amp; Eng!U718 &amp; Result!G$1, ""), "")</f>
        <v xml:space="preserve">    &lt;string name="Tran_log_REM_1_UNLOCK"&gt;設定副管理密碼&lt;/string&gt;</v>
      </c>
    </row>
    <row r="719" spans="1:22">
      <c r="A719" s="1" t="s">
        <v>287</v>
      </c>
      <c r="J719">
        <f t="shared" si="74"/>
        <v>45</v>
      </c>
      <c r="K719">
        <f t="shared" si="75"/>
        <v>59</v>
      </c>
      <c r="L719" t="str">
        <f t="shared" si="80"/>
        <v>REM2 Alarm On</v>
      </c>
      <c r="N719" t="str">
        <f>IF(L719&lt;&gt;"", VLOOKUP(L719,Sam_Eng!F:F,1,FALSE), "")</f>
        <v>REM2 Alarm On</v>
      </c>
      <c r="O719">
        <f>MATCH(N719,Sam_Eng!F:F,0)</f>
        <v>298</v>
      </c>
      <c r="P719" t="str">
        <f>IF(N719&lt;&gt;"", VLOOKUP(O719,Sam_Chi!E:F,2,FALSE), "")</f>
        <v>運作方式</v>
      </c>
      <c r="Q719">
        <f t="shared" si="76"/>
        <v>17</v>
      </c>
      <c r="R719">
        <f t="shared" si="77"/>
        <v>44</v>
      </c>
      <c r="S719" t="str">
        <f t="shared" si="78"/>
        <v>Tran_log_REM_2_FIRE_ALARM</v>
      </c>
      <c r="T719" t="str">
        <f>IF(S719&lt;&gt; "", VLOOKUP(S719,Chinese!H:K,4,FALSE), "")</f>
        <v>REM2警報啟用</v>
      </c>
      <c r="U719" t="str">
        <f t="shared" si="79"/>
        <v>運作方式</v>
      </c>
      <c r="V719" t="str">
        <f>IF(U719&lt;&gt; "", IF(U719&lt;&gt;"",Result!E$1 &amp; S719 &amp; Result!F$1 &amp; Eng!U719 &amp; Result!G$1, ""), "")</f>
        <v xml:space="preserve">    &lt;string name="Tran_log_REM_2_FIRE_ALARM"&gt;運作方式&lt;/string&gt;</v>
      </c>
    </row>
    <row r="720" spans="1:22">
      <c r="A720" s="1" t="s">
        <v>288</v>
      </c>
      <c r="J720">
        <f t="shared" si="74"/>
        <v>46</v>
      </c>
      <c r="K720">
        <f t="shared" si="75"/>
        <v>61</v>
      </c>
      <c r="L720" t="str">
        <f t="shared" si="80"/>
        <v>REM2 Alarm Off</v>
      </c>
      <c r="N720" t="str">
        <f>IF(L720&lt;&gt;"", VLOOKUP(L720,Sam_Eng!F:F,1,FALSE), "")</f>
        <v>REM2 Alarm Off</v>
      </c>
      <c r="O720">
        <f>MATCH(N720,Sam_Eng!F:F,0)</f>
        <v>299</v>
      </c>
      <c r="P720" t="str">
        <f>IF(N720&lt;&gt;"", VLOOKUP(O720,Sam_Chi!E:F,2,FALSE), "")</f>
        <v>放棄設定</v>
      </c>
      <c r="Q720">
        <f t="shared" si="76"/>
        <v>17</v>
      </c>
      <c r="R720">
        <f t="shared" si="77"/>
        <v>45</v>
      </c>
      <c r="S720" t="str">
        <f t="shared" si="78"/>
        <v>Tran_log_REM_2_FIRE_CANCEL</v>
      </c>
      <c r="T720" t="str">
        <f>IF(S720&lt;&gt; "", VLOOKUP(S720,Chinese!H:K,4,FALSE), "")</f>
        <v>REM2警報關閉</v>
      </c>
      <c r="U720" t="str">
        <f t="shared" si="79"/>
        <v>放棄設定</v>
      </c>
      <c r="V720" t="str">
        <f>IF(U720&lt;&gt; "", IF(U720&lt;&gt;"",Result!E$1 &amp; S720 &amp; Result!F$1 &amp; Eng!U720 &amp; Result!G$1, ""), "")</f>
        <v xml:space="preserve">    &lt;string name="Tran_log_REM_2_FIRE_CANCEL"&gt;放棄設定&lt;/string&gt;</v>
      </c>
    </row>
    <row r="721" spans="1:22">
      <c r="A721" s="1" t="s">
        <v>289</v>
      </c>
      <c r="J721">
        <f t="shared" si="74"/>
        <v>44</v>
      </c>
      <c r="K721">
        <f t="shared" si="75"/>
        <v>60</v>
      </c>
      <c r="L721" t="str">
        <f t="shared" si="80"/>
        <v>Set Master Code</v>
      </c>
      <c r="N721" t="str">
        <f>IF(L721&lt;&gt;"", VLOOKUP(L721,Sam_Eng!F:F,1,FALSE), "")</f>
        <v>Set Master Code</v>
      </c>
      <c r="O721">
        <f>MATCH(N721,Sam_Eng!F:F,0)</f>
        <v>300</v>
      </c>
      <c r="P721" t="str">
        <f>IF(N721&lt;&gt;"", VLOOKUP(O721,Sam_Chi!E:F,2,FALSE), "")</f>
        <v>秒</v>
      </c>
      <c r="Q721">
        <f t="shared" si="76"/>
        <v>17</v>
      </c>
      <c r="R721">
        <f t="shared" si="77"/>
        <v>43</v>
      </c>
      <c r="S721" t="str">
        <f t="shared" si="78"/>
        <v>Tran_log_SET_MASTER_CODE</v>
      </c>
      <c r="T721" t="str">
        <f>IF(S721&lt;&gt; "", VLOOKUP(S721,Chinese!H:K,4,FALSE), "")</f>
        <v>設定管理密碼</v>
      </c>
      <c r="U721" t="str">
        <f t="shared" si="79"/>
        <v>秒</v>
      </c>
      <c r="V721" t="str">
        <f>IF(U721&lt;&gt; "", IF(U721&lt;&gt;"",Result!E$1 &amp; S721 &amp; Result!F$1 &amp; Eng!U721 &amp; Result!G$1, ""), "")</f>
        <v xml:space="preserve">    &lt;string name="Tran_log_SET_MASTER_CODE"&gt;秒&lt;/string&gt;</v>
      </c>
    </row>
    <row r="722" spans="1:22">
      <c r="A722" s="1" t="s">
        <v>3026</v>
      </c>
      <c r="J722">
        <f t="shared" si="74"/>
        <v>48</v>
      </c>
      <c r="K722">
        <f t="shared" si="75"/>
        <v>68</v>
      </c>
      <c r="L722" t="str">
        <f t="shared" si="80"/>
        <v>Set Sub-master Code</v>
      </c>
      <c r="O722" t="e">
        <f>MATCH(N722,Sam_Eng!F:F,0)</f>
        <v>#N/A</v>
      </c>
      <c r="P722" t="str">
        <f>IF(N722&lt;&gt;"", VLOOKUP(O722,Sam_Chi!E:F,2,FALSE), "")</f>
        <v/>
      </c>
      <c r="Q722">
        <f t="shared" si="76"/>
        <v>17</v>
      </c>
      <c r="R722">
        <f t="shared" si="77"/>
        <v>47</v>
      </c>
      <c r="S722" t="str">
        <f t="shared" si="78"/>
        <v>Tran_log_SET_SUB_MASTER_CODE</v>
      </c>
      <c r="T722" t="str">
        <f>IF(S722&lt;&gt; "", VLOOKUP(S722,Chinese!H:K,4,FALSE), "")</f>
        <v>設定副管理密碼</v>
      </c>
      <c r="U722" t="str">
        <f t="shared" si="79"/>
        <v>設定副管理密碼</v>
      </c>
      <c r="V722" t="str">
        <f>IF(U722&lt;&gt; "", IF(U722&lt;&gt;"",Result!E$1 &amp; S722 &amp; Result!F$1 &amp; Eng!U722 &amp; Result!G$1, ""), "")</f>
        <v xml:space="preserve">    &lt;string name="Tran_log_SET_SUB_MASTER_CODE"&gt;設定副管理密碼&lt;/string&gt;</v>
      </c>
    </row>
    <row r="723" spans="1:22">
      <c r="A723" s="1" t="s">
        <v>290</v>
      </c>
      <c r="J723">
        <f t="shared" si="74"/>
        <v>39</v>
      </c>
      <c r="K723">
        <f t="shared" si="75"/>
        <v>58</v>
      </c>
      <c r="L723" t="str">
        <f t="shared" si="80"/>
        <v>Gateway Management</v>
      </c>
      <c r="N723" t="str">
        <f>IF(L723&lt;&gt;"", VLOOKUP(L723,Sam_Eng!F:F,1,FALSE), "")</f>
        <v>Gateway Management</v>
      </c>
      <c r="O723">
        <f>MATCH(N723,Sam_Eng!F:F,0)</f>
        <v>305</v>
      </c>
      <c r="P723" t="str">
        <f>IF(N723&lt;&gt;"", VLOOKUP(O723,Sam_Chi!E:F,2,FALSE), "")</f>
        <v>刪除Gateway</v>
      </c>
      <c r="Q723">
        <f t="shared" si="76"/>
        <v>17</v>
      </c>
      <c r="R723">
        <f t="shared" si="77"/>
        <v>38</v>
      </c>
      <c r="S723" t="str">
        <f t="shared" si="78"/>
        <v>GatewayManage_title</v>
      </c>
      <c r="T723" t="str">
        <f>IF(S723&lt;&gt; "", VLOOKUP(S723,Chinese!H:K,4,FALSE), "")</f>
        <v>Gateway管理</v>
      </c>
      <c r="U723" t="str">
        <f t="shared" si="79"/>
        <v>刪除Gateway</v>
      </c>
      <c r="V723" t="str">
        <f>IF(U723&lt;&gt; "", IF(U723&lt;&gt;"",Result!E$1 &amp; S723 &amp; Result!F$1 &amp; Eng!U723 &amp; Result!G$1, ""), "")</f>
        <v xml:space="preserve">    &lt;string name="GatewayManage_title"&gt;刪除Gateway&lt;/string&gt;</v>
      </c>
    </row>
    <row r="724" spans="1:22">
      <c r="A724" s="1" t="s">
        <v>291</v>
      </c>
      <c r="J724">
        <f t="shared" si="74"/>
        <v>36</v>
      </c>
      <c r="K724">
        <f t="shared" si="75"/>
        <v>52</v>
      </c>
      <c r="L724" t="str">
        <f t="shared" si="80"/>
        <v>Gateway Setting</v>
      </c>
      <c r="N724" t="str">
        <f>IF(L724&lt;&gt;"", VLOOKUP(L724,Sam_Eng!F:F,1,FALSE), "")</f>
        <v>Gateway Setting</v>
      </c>
      <c r="O724">
        <f>MATCH(N724,Sam_Eng!F:F,0)</f>
        <v>311</v>
      </c>
      <c r="P724" t="str">
        <f>IF(N724&lt;&gt;"", VLOOKUP(O724,Sam_Chi!E:F,2,FALSE), "")</f>
        <v>配對失敗</v>
      </c>
      <c r="Q724">
        <f t="shared" si="76"/>
        <v>17</v>
      </c>
      <c r="R724">
        <f t="shared" si="77"/>
        <v>35</v>
      </c>
      <c r="S724" t="str">
        <f t="shared" si="78"/>
        <v>GatewaySet_title</v>
      </c>
      <c r="T724" t="str">
        <f>IF(S724&lt;&gt; "", VLOOKUP(S724,Chinese!H:K,4,FALSE), "")</f>
        <v>Gateway設定</v>
      </c>
      <c r="U724" t="str">
        <f t="shared" si="79"/>
        <v>配對失敗</v>
      </c>
      <c r="V724" t="str">
        <f>IF(U724&lt;&gt; "", IF(U724&lt;&gt;"",Result!E$1 &amp; S724 &amp; Result!F$1 &amp; Eng!U724 &amp; Result!G$1, ""), "")</f>
        <v xml:space="preserve">    &lt;string name="GatewaySet_title"&gt;配對失敗&lt;/string&gt;</v>
      </c>
    </row>
    <row r="725" spans="1:22">
      <c r="A725" s="1"/>
      <c r="O725" t="e">
        <f>MATCH(N725,Sam_Eng!F:F,0)</f>
        <v>#N/A</v>
      </c>
      <c r="P725" t="str">
        <f>IF(N725&lt;&gt;"", VLOOKUP(O725,Sam_Chi!E:F,2,FALSE), "")</f>
        <v/>
      </c>
      <c r="Q725" t="e">
        <f t="shared" si="76"/>
        <v>#VALUE!</v>
      </c>
      <c r="R725" t="e">
        <f t="shared" si="77"/>
        <v>#VALUE!</v>
      </c>
      <c r="S725" t="str">
        <f t="shared" si="78"/>
        <v/>
      </c>
      <c r="T725" t="str">
        <f>IF(S725&lt;&gt; "", VLOOKUP(S725,Chinese!H:K,4,FALSE), "")</f>
        <v/>
      </c>
      <c r="U725" t="str">
        <f t="shared" si="79"/>
        <v/>
      </c>
      <c r="V725" t="str">
        <f>IF(U725&lt;&gt; "", IF(U725&lt;&gt;"",Result!E$1 &amp; S725 &amp; Result!F$1 &amp; Eng!U725 &amp; Result!G$1, ""), "")</f>
        <v/>
      </c>
    </row>
    <row r="726" spans="1:22">
      <c r="A726" s="1" t="s">
        <v>292</v>
      </c>
      <c r="J726">
        <f t="shared" si="74"/>
        <v>38</v>
      </c>
      <c r="K726">
        <f t="shared" si="75"/>
        <v>55</v>
      </c>
      <c r="L726" t="str">
        <f>IF(A726&lt;&gt;"", MID(A726,J726+1, K726-J726 - 1), "")</f>
        <v>Gateway Add Lock</v>
      </c>
      <c r="N726" t="str">
        <f>IF(L726&lt;&gt;"", VLOOKUP(L726,Sam_Eng!F:F,1,FALSE), "")</f>
        <v>Gateway Add Lock</v>
      </c>
      <c r="O726">
        <f>MATCH(N726,Sam_Eng!F:F,0)</f>
        <v>308</v>
      </c>
      <c r="P726" t="str">
        <f>IF(N726&lt;&gt;"", VLOOKUP(O726,Sam_Chi!E:F,2,FALSE), "")</f>
        <v>與鎖同步</v>
      </c>
      <c r="Q726">
        <f t="shared" si="76"/>
        <v>17</v>
      </c>
      <c r="R726">
        <f t="shared" si="77"/>
        <v>37</v>
      </c>
      <c r="S726" t="str">
        <f t="shared" si="78"/>
        <v>GatewayAdd_titleUI</v>
      </c>
      <c r="T726" t="str">
        <f>IF(S726&lt;&gt; "", VLOOKUP(S726,Chinese!H:K,4,FALSE), "")</f>
        <v>Gateway加鎖</v>
      </c>
      <c r="U726" t="str">
        <f t="shared" si="79"/>
        <v>與鎖同步</v>
      </c>
      <c r="V726" t="str">
        <f>IF(U726&lt;&gt; "", IF(U726&lt;&gt;"",Result!E$1 &amp; S726 &amp; Result!F$1 &amp; Eng!U726 &amp; Result!G$1, ""), "")</f>
        <v xml:space="preserve">    &lt;string name="GatewayAdd_titleUI"&gt;與鎖同步&lt;/string&gt;</v>
      </c>
    </row>
    <row r="727" spans="1:22">
      <c r="A727" s="1" t="s">
        <v>293</v>
      </c>
      <c r="J727">
        <f t="shared" si="74"/>
        <v>31</v>
      </c>
      <c r="K727">
        <f t="shared" si="75"/>
        <v>44</v>
      </c>
      <c r="L727" t="str">
        <f>IF(A727&lt;&gt;"", MID(A727,J727+1, K727-J727 - 1), "")</f>
        <v>Gateway Name</v>
      </c>
      <c r="N727" t="str">
        <f>IF(L727&lt;&gt;"", VLOOKUP(L727,Sam_Eng!F:F,1,FALSE), "")</f>
        <v>Gateway Name</v>
      </c>
      <c r="O727">
        <f>MATCH(N727,Sam_Eng!F:F,0)</f>
        <v>310</v>
      </c>
      <c r="P727" t="str">
        <f>IF(N727&lt;&gt;"", VLOOKUP(O727,Sam_Chi!E:F,2,FALSE), "")</f>
        <v>略過等待結果</v>
      </c>
      <c r="Q727">
        <f t="shared" si="76"/>
        <v>17</v>
      </c>
      <c r="R727">
        <f t="shared" si="77"/>
        <v>30</v>
      </c>
      <c r="S727" t="str">
        <f t="shared" si="78"/>
        <v>GatewayName</v>
      </c>
      <c r="T727" t="str">
        <f>IF(S727&lt;&gt; "", VLOOKUP(S727,Chinese!H:K,4,FALSE), "")</f>
        <v>Gateway名稱</v>
      </c>
      <c r="U727" t="str">
        <f t="shared" si="79"/>
        <v>略過等待結果</v>
      </c>
      <c r="V727" t="str">
        <f>IF(U727&lt;&gt; "", IF(U727&lt;&gt;"",Result!E$1 &amp; S727 &amp; Result!F$1 &amp; Eng!U727 &amp; Result!G$1, ""), "")</f>
        <v xml:space="preserve">    &lt;string name="GatewayName"&gt;略過等待結果&lt;/string&gt;</v>
      </c>
    </row>
    <row r="728" spans="1:22">
      <c r="A728" s="1" t="s">
        <v>3074</v>
      </c>
      <c r="J728">
        <f t="shared" si="74"/>
        <v>44</v>
      </c>
      <c r="K728">
        <f t="shared" si="75"/>
        <v>65</v>
      </c>
      <c r="L728" t="str">
        <f>IF(A728&lt;&gt;"", MID(A728,J728+1, K728-J728 - 1), "")</f>
        <v>Pleasse enter a SSID</v>
      </c>
      <c r="O728" t="e">
        <f>MATCH(N728,Sam_Eng!F:F,0)</f>
        <v>#N/A</v>
      </c>
      <c r="P728" t="str">
        <f>IF(N728&lt;&gt;"", VLOOKUP(O728,Sam_Chi!E:F,2,FALSE), "")</f>
        <v/>
      </c>
      <c r="Q728">
        <f t="shared" si="76"/>
        <v>17</v>
      </c>
      <c r="R728">
        <f t="shared" si="77"/>
        <v>43</v>
      </c>
      <c r="S728" t="str">
        <f t="shared" si="78"/>
        <v>Msg_FieldWrong_Wifi_cont</v>
      </c>
      <c r="T728" t="str">
        <f>IF(S728&lt;&gt; "", VLOOKUP(S728,Chinese!H:K,4,FALSE), "")</f>
        <v>請輸入 SSID</v>
      </c>
      <c r="U728" t="str">
        <f t="shared" si="79"/>
        <v>請輸入 SSID</v>
      </c>
      <c r="V728" t="str">
        <f>IF(U728&lt;&gt; "", IF(U728&lt;&gt;"",Result!E$1 &amp; S728 &amp; Result!F$1 &amp; Eng!U728 &amp; Result!G$1, ""), "")</f>
        <v xml:space="preserve">    &lt;string name="Msg_FieldWrong_Wifi_cont"&gt;請輸入 SSID&lt;/string&gt;</v>
      </c>
    </row>
    <row r="729" spans="1:22">
      <c r="A729" s="1"/>
      <c r="O729" t="e">
        <f>MATCH(N729,Sam_Eng!F:F,0)</f>
        <v>#N/A</v>
      </c>
      <c r="P729" t="str">
        <f>IF(N729&lt;&gt;"", VLOOKUP(O729,Sam_Chi!E:F,2,FALSE), "")</f>
        <v/>
      </c>
      <c r="Q729" t="e">
        <f t="shared" si="76"/>
        <v>#VALUE!</v>
      </c>
      <c r="R729" t="e">
        <f t="shared" si="77"/>
        <v>#VALUE!</v>
      </c>
      <c r="S729" t="str">
        <f t="shared" si="78"/>
        <v/>
      </c>
      <c r="T729" t="str">
        <f>IF(S729&lt;&gt; "", VLOOKUP(S729,Chinese!H:K,4,FALSE), "")</f>
        <v/>
      </c>
      <c r="U729" t="str">
        <f t="shared" si="79"/>
        <v/>
      </c>
      <c r="V729" t="str">
        <f>IF(U729&lt;&gt; "", IF(U729&lt;&gt;"",Result!E$1 &amp; S729 &amp; Result!F$1 &amp; Eng!U729 &amp; Result!G$1, ""), "")</f>
        <v/>
      </c>
    </row>
    <row r="730" spans="1:22">
      <c r="A730" s="1"/>
      <c r="O730" t="e">
        <f>MATCH(N730,Sam_Eng!F:F,0)</f>
        <v>#N/A</v>
      </c>
      <c r="P730" t="str">
        <f>IF(N730&lt;&gt;"", VLOOKUP(O730,Sam_Chi!E:F,2,FALSE), "")</f>
        <v/>
      </c>
      <c r="Q730" t="e">
        <f t="shared" si="76"/>
        <v>#VALUE!</v>
      </c>
      <c r="R730" t="e">
        <f t="shared" si="77"/>
        <v>#VALUE!</v>
      </c>
      <c r="S730" t="str">
        <f t="shared" si="78"/>
        <v/>
      </c>
      <c r="T730" t="str">
        <f>IF(S730&lt;&gt; "", VLOOKUP(S730,Chinese!H:K,4,FALSE), "")</f>
        <v/>
      </c>
      <c r="U730" t="str">
        <f t="shared" si="79"/>
        <v/>
      </c>
      <c r="V730" t="str">
        <f>IF(U730&lt;&gt; "", IF(U730&lt;&gt;"",Result!E$1 &amp; S730 &amp; Result!F$1 &amp; Eng!U730 &amp; Result!G$1, ""), "")</f>
        <v/>
      </c>
    </row>
    <row r="731" spans="1:22">
      <c r="A731" s="1"/>
      <c r="O731" t="e">
        <f>MATCH(N731,Sam_Eng!F:F,0)</f>
        <v>#N/A</v>
      </c>
      <c r="P731" t="str">
        <f>IF(N731&lt;&gt;"", VLOOKUP(O731,Sam_Chi!E:F,2,FALSE), "")</f>
        <v/>
      </c>
      <c r="Q731" t="e">
        <f t="shared" si="76"/>
        <v>#VALUE!</v>
      </c>
      <c r="R731" t="e">
        <f t="shared" si="77"/>
        <v>#VALUE!</v>
      </c>
      <c r="S731" t="str">
        <f t="shared" si="78"/>
        <v/>
      </c>
      <c r="T731" t="str">
        <f>IF(S731&lt;&gt; "", VLOOKUP(S731,Chinese!H:K,4,FALSE), "")</f>
        <v/>
      </c>
      <c r="U731" t="str">
        <f t="shared" si="79"/>
        <v/>
      </c>
      <c r="V731" t="str">
        <f>IF(U731&lt;&gt; "", IF(U731&lt;&gt;"",Result!E$1 &amp; S731 &amp; Result!F$1 &amp; Eng!U731 &amp; Result!G$1, ""), "")</f>
        <v/>
      </c>
    </row>
    <row r="732" spans="1:22">
      <c r="A732" s="1"/>
      <c r="O732" t="e">
        <f>MATCH(N732,Sam_Eng!F:F,0)</f>
        <v>#N/A</v>
      </c>
      <c r="P732" t="str">
        <f>IF(N732&lt;&gt;"", VLOOKUP(O732,Sam_Chi!E:F,2,FALSE), "")</f>
        <v/>
      </c>
      <c r="Q732" t="e">
        <f t="shared" si="76"/>
        <v>#VALUE!</v>
      </c>
      <c r="R732" t="e">
        <f t="shared" si="77"/>
        <v>#VALUE!</v>
      </c>
      <c r="S732" t="str">
        <f t="shared" si="78"/>
        <v/>
      </c>
      <c r="T732" t="str">
        <f>IF(S732&lt;&gt; "", VLOOKUP(S732,Chinese!H:K,4,FALSE), "")</f>
        <v/>
      </c>
      <c r="U732" t="str">
        <f t="shared" si="79"/>
        <v/>
      </c>
      <c r="V732" t="str">
        <f>IF(U732&lt;&gt; "", IF(U732&lt;&gt;"",Result!E$1 &amp; S732 &amp; Result!F$1 &amp; Eng!U732 &amp; Result!G$1, ""), "")</f>
        <v/>
      </c>
    </row>
    <row r="733" spans="1:22">
      <c r="A733" s="1"/>
      <c r="O733" t="e">
        <f>MATCH(N733,Sam_Eng!F:F,0)</f>
        <v>#N/A</v>
      </c>
      <c r="P733" t="str">
        <f>IF(N733&lt;&gt;"", VLOOKUP(O733,Sam_Chi!E:F,2,FALSE), "")</f>
        <v/>
      </c>
      <c r="Q733" t="e">
        <f t="shared" si="76"/>
        <v>#VALUE!</v>
      </c>
      <c r="R733" t="e">
        <f t="shared" si="77"/>
        <v>#VALUE!</v>
      </c>
      <c r="S733" t="str">
        <f t="shared" si="78"/>
        <v/>
      </c>
      <c r="T733" t="str">
        <f>IF(S733&lt;&gt; "", VLOOKUP(S733,Chinese!H:K,4,FALSE), "")</f>
        <v/>
      </c>
      <c r="U733" t="str">
        <f t="shared" si="79"/>
        <v/>
      </c>
      <c r="V733" t="str">
        <f>IF(U733&lt;&gt; "", IF(U733&lt;&gt;"",Result!E$1 &amp; S733 &amp; Result!F$1 &amp; Eng!U733 &amp; Result!G$1, ""), "")</f>
        <v/>
      </c>
    </row>
    <row r="734" spans="1:22">
      <c r="A734" s="1" t="s">
        <v>295</v>
      </c>
      <c r="J734">
        <f t="shared" si="74"/>
        <v>36</v>
      </c>
      <c r="K734">
        <f t="shared" si="75"/>
        <v>47</v>
      </c>
      <c r="L734" t="str">
        <f>IF(A734&lt;&gt;"", MID(A734,J734+1, K734-J734 - 1), "")</f>
        <v>Secret Key</v>
      </c>
      <c r="N734" t="str">
        <f>IF(L734&lt;&gt;"", VLOOKUP(L734,Sam_Eng!F:F,1,FALSE), "")</f>
        <v>Secret Key</v>
      </c>
      <c r="O734">
        <f>MATCH(N734,Sam_Eng!F:F,0)</f>
        <v>223</v>
      </c>
      <c r="P734" t="str">
        <f>IF(N734&lt;&gt;"", VLOOKUP(O734,Sam_Chi!E:F,2,FALSE), "")</f>
        <v>恢復</v>
      </c>
      <c r="Q734">
        <f t="shared" si="76"/>
        <v>17</v>
      </c>
      <c r="R734">
        <f t="shared" si="77"/>
        <v>35</v>
      </c>
      <c r="S734" t="str">
        <f t="shared" si="78"/>
        <v>ifttt_secret_key</v>
      </c>
      <c r="T734" t="str">
        <f>IF(S734&lt;&gt; "", VLOOKUP(S734,Chinese!H:K,4,FALSE), "")</f>
        <v>密鑰</v>
      </c>
      <c r="U734" t="str">
        <f t="shared" si="79"/>
        <v>恢復</v>
      </c>
      <c r="V734" t="str">
        <f>IF(U734&lt;&gt; "", IF(U734&lt;&gt;"",Result!E$1 &amp; S734 &amp; Result!F$1 &amp; Eng!U734 &amp; Result!G$1, ""), "")</f>
        <v xml:space="preserve">    &lt;string name="ifttt_secret_key"&gt;恢復&lt;/string&gt;</v>
      </c>
    </row>
    <row r="735" spans="1:22">
      <c r="A735" s="1" t="s">
        <v>3072</v>
      </c>
      <c r="J735">
        <f t="shared" si="74"/>
        <v>39</v>
      </c>
      <c r="K735">
        <f t="shared" si="75"/>
        <v>53</v>
      </c>
      <c r="L735" t="str">
        <f>IF(A735&lt;&gt;"", MID(A735,J735+1, K735-J735 - 1), "")</f>
        <v>Maker Channel</v>
      </c>
      <c r="O735" t="e">
        <f>MATCH(N735,Sam_Eng!F:F,0)</f>
        <v>#N/A</v>
      </c>
      <c r="P735" t="str">
        <f>IF(N735&lt;&gt;"", VLOOKUP(O735,Sam_Chi!E:F,2,FALSE), "")</f>
        <v/>
      </c>
      <c r="Q735">
        <f t="shared" si="76"/>
        <v>17</v>
      </c>
      <c r="R735">
        <f t="shared" si="77"/>
        <v>38</v>
      </c>
      <c r="S735" t="str">
        <f t="shared" si="78"/>
        <v>ifttt_maker_channel</v>
      </c>
      <c r="T735" t="str">
        <f>IF(S735&lt;&gt; "", VLOOKUP(S735,Chinese!H:K,4,FALSE), "")</f>
        <v>Maker Channel</v>
      </c>
      <c r="U735" t="str">
        <f t="shared" si="79"/>
        <v>Maker Channel</v>
      </c>
      <c r="V735" t="str">
        <f>IF(U735&lt;&gt; "", IF(U735&lt;&gt;"",Result!E$1 &amp; S735 &amp; Result!F$1 &amp; Eng!U735 &amp; Result!G$1, ""), "")</f>
        <v xml:space="preserve">    &lt;string name="ifttt_maker_channel"&gt;Maker Channel&lt;/string&gt;</v>
      </c>
    </row>
    <row r="736" spans="1:22">
      <c r="A736" s="1" t="s">
        <v>297</v>
      </c>
      <c r="J736">
        <f t="shared" si="74"/>
        <v>44</v>
      </c>
      <c r="K736">
        <f t="shared" si="75"/>
        <v>211</v>
      </c>
      <c r="L736" t="str">
        <f t="shared" ref="L736:L798" si="81">IF(A736&lt;&gt;"", MID(A736,J736+1, K736-J736 - 1), "")</f>
        <v>Maker Channel allows you to connect IFTTT to your personal DIY projects. You can enter your secret key here and we\'ll notify you when the following events happen. \n</v>
      </c>
      <c r="O736" t="e">
        <f>MATCH(N736,Sam_Eng!F:F,0)</f>
        <v>#N/A</v>
      </c>
      <c r="P736" t="str">
        <f>IF(N736&lt;&gt;"", VLOOKUP(O736,Sam_Chi!E:F,2,FALSE), "")</f>
        <v/>
      </c>
      <c r="Q736">
        <f t="shared" si="76"/>
        <v>17</v>
      </c>
      <c r="R736">
        <f t="shared" si="77"/>
        <v>43</v>
      </c>
      <c r="S736" t="str">
        <f t="shared" si="78"/>
        <v>ifttt_maker_channel_cont</v>
      </c>
      <c r="T736" t="str">
        <f>IF(S736&lt;&gt; "", VLOOKUP(S736,Chinese!H:K,4,FALSE), "")</f>
        <v>Maker Channel 允許您連結 IFTTT 至您的DIY專案. 您可以在此輸入密鑰，並且在下列事件發生時得到通知, \n</v>
      </c>
      <c r="U736" t="str">
        <f t="shared" si="79"/>
        <v>Maker Channel 允許您連結 IFTTT 至您的DIY專案. 您可以在此輸入密鑰，並且在下列事件發生時得到通知, \n</v>
      </c>
      <c r="V736" t="str">
        <f>IF(U736&lt;&gt; "", IF(U736&lt;&gt;"",Result!E$1 &amp; S736 &amp; Result!F$1 &amp; Eng!U736 &amp; Result!G$1, ""), "")</f>
        <v xml:space="preserve">    &lt;string name="ifttt_maker_channel_cont"&gt;Maker Channel 允許您連結 IFTTT 至您的DIY專案. 您可以在此輸入密鑰，並且在下列事件發生時得到通知, \n&lt;/string&gt;</v>
      </c>
    </row>
    <row r="737" spans="1:22">
      <c r="A737" s="1" t="s">
        <v>298</v>
      </c>
      <c r="J737">
        <f t="shared" si="74"/>
        <v>37</v>
      </c>
      <c r="K737">
        <f t="shared" si="75"/>
        <v>52</v>
      </c>
      <c r="L737" t="str">
        <f t="shared" si="81"/>
        <v>Self Unlocking</v>
      </c>
      <c r="N737" t="str">
        <f>IF(L737&lt;&gt;"", VLOOKUP(L737,Sam_Eng!F:F,1,FALSE), "")</f>
        <v>Self Unlocking</v>
      </c>
      <c r="O737">
        <f>MATCH(N737,Sam_Eng!F:F,0)</f>
        <v>222</v>
      </c>
      <c r="P737" t="str">
        <f>IF(N737&lt;&gt;"", VLOOKUP(O737,Sam_Chi!E:F,2,FALSE), "")</f>
        <v>停權</v>
      </c>
      <c r="Q737">
        <f t="shared" si="76"/>
        <v>17</v>
      </c>
      <c r="R737">
        <f t="shared" si="77"/>
        <v>36</v>
      </c>
      <c r="S737" t="str">
        <f t="shared" si="78"/>
        <v>ifttt_self_unlock</v>
      </c>
      <c r="T737" t="str">
        <f>IF(S737&lt;&gt; "", VLOOKUP(S737,Chinese!H:K,4,FALSE), "")</f>
        <v>自己開門</v>
      </c>
      <c r="U737" t="str">
        <f t="shared" si="79"/>
        <v>停權</v>
      </c>
      <c r="V737" t="str">
        <f>IF(U737&lt;&gt; "", IF(U737&lt;&gt;"",Result!E$1 &amp; S737 &amp; Result!F$1 &amp; Eng!U737 &amp; Result!G$1, ""), "")</f>
        <v xml:space="preserve">    &lt;string name="ifttt_self_unlock"&gt;停權&lt;/string&gt;</v>
      </c>
    </row>
    <row r="738" spans="1:22">
      <c r="A738" s="1" t="s">
        <v>299</v>
      </c>
      <c r="J738">
        <f t="shared" si="74"/>
        <v>37</v>
      </c>
      <c r="K738">
        <f t="shared" si="75"/>
        <v>43</v>
      </c>
      <c r="L738" t="str">
        <f t="shared" si="81"/>
        <v>Event</v>
      </c>
      <c r="N738" t="str">
        <f>IF(L738&lt;&gt;"", VLOOKUP(L738,Sam_Eng!F:F,1,FALSE), "")</f>
        <v>Event</v>
      </c>
      <c r="O738">
        <f>MATCH(N738,Sam_Eng!F:F,0)</f>
        <v>58</v>
      </c>
      <c r="P738" t="str">
        <f>IF(N738&lt;&gt;"", VLOOKUP(O738,Sam_Chi!E:F,2,FALSE), "")</f>
        <v>下載中</v>
      </c>
      <c r="Q738">
        <f t="shared" si="76"/>
        <v>17</v>
      </c>
      <c r="R738">
        <f t="shared" si="77"/>
        <v>36</v>
      </c>
      <c r="S738" t="str">
        <f t="shared" si="78"/>
        <v>ifttt_event_title</v>
      </c>
      <c r="T738" t="str">
        <f>IF(S738&lt;&gt; "", VLOOKUP(S738,Chinese!H:K,4,FALSE), "")</f>
        <v>事件</v>
      </c>
      <c r="U738" t="str">
        <f t="shared" si="79"/>
        <v>下載中</v>
      </c>
      <c r="V738" t="str">
        <f>IF(U738&lt;&gt; "", IF(U738&lt;&gt;"",Result!E$1 &amp; S738 &amp; Result!F$1 &amp; Eng!U738 &amp; Result!G$1, ""), "")</f>
        <v xml:space="preserve">    &lt;string name="ifttt_event_title"&gt;下載中&lt;/string&gt;</v>
      </c>
    </row>
    <row r="739" spans="1:22">
      <c r="A739" s="1" t="s">
        <v>3053</v>
      </c>
      <c r="J739">
        <f t="shared" si="74"/>
        <v>36</v>
      </c>
      <c r="K739">
        <f t="shared" si="75"/>
        <v>61</v>
      </c>
      <c r="L739" t="str">
        <f t="shared" si="81"/>
        <v>k3connect-self-unlocking</v>
      </c>
      <c r="O739" t="e">
        <f>MATCH(N739,Sam_Eng!F:F,0)</f>
        <v>#N/A</v>
      </c>
      <c r="P739" t="str">
        <f>IF(N739&lt;&gt;"", VLOOKUP(O739,Sam_Chi!E:F,2,FALSE), "")</f>
        <v/>
      </c>
      <c r="Q739">
        <f t="shared" si="76"/>
        <v>17</v>
      </c>
      <c r="R739">
        <f t="shared" si="77"/>
        <v>35</v>
      </c>
      <c r="S739" t="str">
        <f t="shared" si="78"/>
        <v>ifttt_event_lock</v>
      </c>
      <c r="T739" t="str">
        <f>IF(S739&lt;&gt; "", VLOOKUP(S739,Chinese!H:K,4,FALSE), "")</f>
        <v>k3connect-self-unlocking</v>
      </c>
      <c r="U739" t="str">
        <f t="shared" si="79"/>
        <v>k3connect-self-unlocking</v>
      </c>
      <c r="V739" t="str">
        <f>IF(U739&lt;&gt; "", IF(U739&lt;&gt;"",Result!E$1 &amp; S739 &amp; Result!F$1 &amp; Eng!U739 &amp; Result!G$1, ""), "")</f>
        <v xml:space="preserve">    &lt;string name="ifttt_event_lock"&gt;k3connect-self-unlocking&lt;/string&gt;</v>
      </c>
    </row>
    <row r="740" spans="1:22">
      <c r="A740" s="1" t="s">
        <v>301</v>
      </c>
      <c r="J740">
        <f t="shared" si="74"/>
        <v>35</v>
      </c>
      <c r="K740">
        <f t="shared" si="75"/>
        <v>168</v>
      </c>
      <c r="L740" t="str">
        <f t="shared" si="81"/>
        <v>Each time when you unlocking the door, we\'ll notify you on the maker channel with  \"Lock Name (value1)\" and \"Time (value2)\". \n</v>
      </c>
      <c r="O740" t="e">
        <f>MATCH(N740,Sam_Eng!F:F,0)</f>
        <v>#N/A</v>
      </c>
      <c r="P740" t="str">
        <f>IF(N740&lt;&gt;"", VLOOKUP(O740,Sam_Chi!E:F,2,FALSE), "")</f>
        <v/>
      </c>
      <c r="Q740">
        <f t="shared" si="76"/>
        <v>17</v>
      </c>
      <c r="R740">
        <f t="shared" si="77"/>
        <v>34</v>
      </c>
      <c r="S740" t="str">
        <f t="shared" si="78"/>
        <v>ifttt_lock_cont</v>
      </c>
      <c r="T740" t="str">
        <f>IF(S740&lt;&gt; "", VLOOKUP(S740,Chinese!H:K,4,FALSE), "")</f>
        <v>每當您自己開門時, 我們會在maker channel上面通知您，並附帶這些參數:  \"鎖具名稱 (value1)\" , \"時間 (value2)\". \n</v>
      </c>
      <c r="U740" t="str">
        <f t="shared" si="79"/>
        <v>每當您自己開門時, 我們會在maker channel上面通知您，並附帶這些參數:  \"鎖具名稱 (value1)\" , \"時間 (value2)\". \n</v>
      </c>
      <c r="V740" t="str">
        <f>IF(U740&lt;&gt; "", IF(U740&lt;&gt;"",Result!E$1 &amp; S740 &amp; Result!F$1 &amp; Eng!U740 &amp; Result!G$1, ""), "")</f>
        <v xml:space="preserve">    &lt;string name="ifttt_lock_cont"&gt;每當您自己開門時, 我們會在maker channel上面通知您，並附帶這些參數:  \"鎖具名稱 (value1)\" , \"時間 (value2)\". \n&lt;/string&gt;</v>
      </c>
    </row>
    <row r="741" spans="1:22">
      <c r="A741" s="1" t="s">
        <v>302</v>
      </c>
      <c r="J741">
        <f t="shared" si="74"/>
        <v>32</v>
      </c>
      <c r="K741">
        <f t="shared" si="75"/>
        <v>46</v>
      </c>
      <c r="L741" t="str">
        <f t="shared" si="81"/>
        <v>Access Denied</v>
      </c>
      <c r="N741" t="str">
        <f>IF(L741&lt;&gt;"", VLOOKUP(L741,Sam_Eng!F:F,1,FALSE), "")</f>
        <v>Access Denied</v>
      </c>
      <c r="O741">
        <f>MATCH(N741,Sam_Eng!F:F,0)</f>
        <v>191</v>
      </c>
      <c r="P741" t="str">
        <f>IF(N741&lt;&gt;"", VLOOKUP(O741,Sam_Chi!E:F,2,FALSE), "")</f>
        <v>關閉</v>
      </c>
      <c r="Q741">
        <f t="shared" si="76"/>
        <v>17</v>
      </c>
      <c r="R741">
        <f t="shared" si="77"/>
        <v>31</v>
      </c>
      <c r="S741" t="str">
        <f t="shared" si="78"/>
        <v>ifttt_denied</v>
      </c>
      <c r="T741" t="str">
        <f>IF(S741&lt;&gt; "", VLOOKUP(S741,Chinese!H:K,4,FALSE), "")</f>
        <v>拒絕進出</v>
      </c>
      <c r="U741" t="str">
        <f t="shared" si="79"/>
        <v>關閉</v>
      </c>
      <c r="V741" t="str">
        <f>IF(U741&lt;&gt; "", IF(U741&lt;&gt;"",Result!E$1 &amp; S741 &amp; Result!F$1 &amp; Eng!U741 &amp; Result!G$1, ""), "")</f>
        <v xml:space="preserve">    &lt;string name="ifttt_denied"&gt;關閉&lt;/string&gt;</v>
      </c>
    </row>
    <row r="742" spans="1:22">
      <c r="A742" s="1" t="s">
        <v>303</v>
      </c>
      <c r="J742">
        <f t="shared" si="74"/>
        <v>38</v>
      </c>
      <c r="K742">
        <f t="shared" si="75"/>
        <v>62</v>
      </c>
      <c r="L742" t="str">
        <f t="shared" si="81"/>
        <v>k3connect-access-denied</v>
      </c>
      <c r="O742" t="e">
        <f>MATCH(N742,Sam_Eng!F:F,0)</f>
        <v>#N/A</v>
      </c>
      <c r="P742" t="str">
        <f>IF(N742&lt;&gt;"", VLOOKUP(O742,Sam_Chi!E:F,2,FALSE), "")</f>
        <v/>
      </c>
      <c r="Q742">
        <f t="shared" si="76"/>
        <v>17</v>
      </c>
      <c r="R742">
        <f t="shared" si="77"/>
        <v>37</v>
      </c>
      <c r="S742" t="str">
        <f t="shared" si="78"/>
        <v>ifttt_event_denied</v>
      </c>
      <c r="T742" t="str">
        <f>IF(S742&lt;&gt; "", VLOOKUP(S742,Chinese!H:K,4,FALSE), "")</f>
        <v>k3connect-access-denied</v>
      </c>
      <c r="U742" t="str">
        <f t="shared" si="79"/>
        <v>k3connect-access-denied</v>
      </c>
      <c r="V742" t="str">
        <f>IF(U742&lt;&gt; "", IF(U742&lt;&gt;"",Result!E$1 &amp; S742 &amp; Result!F$1 &amp; Eng!U742 &amp; Result!G$1, ""), "")</f>
        <v xml:space="preserve">    &lt;string name="ifttt_event_denied"&gt;k3connect-access-denied&lt;/string&gt;</v>
      </c>
    </row>
    <row r="743" spans="1:22">
      <c r="A743" s="1" t="s">
        <v>304</v>
      </c>
      <c r="J743">
        <f t="shared" si="74"/>
        <v>37</v>
      </c>
      <c r="K743">
        <f t="shared" si="75"/>
        <v>253</v>
      </c>
      <c r="L743" t="str">
        <f t="shared" si="81"/>
        <v>Each time when your lock has an authorized unlocking attemp, we\'ll notify you on the maker channel with  \"Lock Name (value1)\" and \"Time (value2)\", and a \"Client Name (value3)\" if the lock can recognize it. \n</v>
      </c>
      <c r="O743" t="e">
        <f>MATCH(N743,Sam_Eng!F:F,0)</f>
        <v>#N/A</v>
      </c>
      <c r="P743" t="str">
        <f>IF(N743&lt;&gt;"", VLOOKUP(O743,Sam_Chi!E:F,2,FALSE), "")</f>
        <v/>
      </c>
      <c r="Q743">
        <f t="shared" si="76"/>
        <v>17</v>
      </c>
      <c r="R743">
        <f t="shared" si="77"/>
        <v>36</v>
      </c>
      <c r="S743" t="str">
        <f t="shared" si="78"/>
        <v>ifttt_denied_cont</v>
      </c>
      <c r="T743" t="str">
        <f>IF(S743&lt;&gt; "", VLOOKUP(S743,Chinese!H:K,4,FALSE), "")</f>
        <v>每當您的鎖具有未經授權的開門嘗試時，我們會在maker channel上面通知您，並附帶這些參數:  \"鎖具名稱 (value1)\" , \"時間 (value2)\", 若鎖具能辨識的話還會包含 \"使用者名稱 (value3)\". \n</v>
      </c>
      <c r="U743" t="str">
        <f t="shared" si="79"/>
        <v>每當您的鎖具有未經授權的開門嘗試時，我們會在maker channel上面通知您，並附帶這些參數:  \"鎖具名稱 (value1)\" , \"時間 (value2)\", 若鎖具能辨識的話還會包含 \"使用者名稱 (value3)\". \n</v>
      </c>
      <c r="V743" t="str">
        <f>IF(U743&lt;&gt; "", IF(U743&lt;&gt;"",Result!E$1 &amp; S743 &amp; Result!F$1 &amp; Eng!U743 &amp; Result!G$1, ""), "")</f>
        <v xml:space="preserve">    &lt;string name="ifttt_denied_cont"&gt;每當您的鎖具有未經授權的開門嘗試時，我們會在maker channel上面通知您，並附帶這些參數:  \"鎖具名稱 (value1)\" , \"時間 (value2)\", 若鎖具能辨識的話還會包含 \"使用者名稱 (value3)\". \n&lt;/string&gt;</v>
      </c>
    </row>
    <row r="744" spans="1:22">
      <c r="A744" s="1" t="s">
        <v>3073</v>
      </c>
      <c r="J744">
        <f t="shared" si="74"/>
        <v>31</v>
      </c>
      <c r="K744">
        <f t="shared" si="75"/>
        <v>51</v>
      </c>
      <c r="L744" t="str">
        <f t="shared" si="81"/>
        <v>IFTTT Maker Channel</v>
      </c>
      <c r="O744" t="e">
        <f>MATCH(N744,Sam_Eng!F:F,0)</f>
        <v>#N/A</v>
      </c>
      <c r="P744" t="str">
        <f>IF(N744&lt;&gt;"", VLOOKUP(O744,Sam_Chi!E:F,2,FALSE), "")</f>
        <v/>
      </c>
      <c r="Q744">
        <f t="shared" si="76"/>
        <v>17</v>
      </c>
      <c r="R744">
        <f t="shared" si="77"/>
        <v>30</v>
      </c>
      <c r="S744" t="str">
        <f t="shared" si="78"/>
        <v>ifttt_title</v>
      </c>
      <c r="T744" t="str">
        <f>IF(S744&lt;&gt; "", VLOOKUP(S744,Chinese!H:K,4,FALSE), "")</f>
        <v>IFTTT Maker Channel</v>
      </c>
      <c r="U744" t="str">
        <f t="shared" si="79"/>
        <v>IFTTT Maker Channel</v>
      </c>
      <c r="V744" t="str">
        <f>IF(U744&lt;&gt; "", IF(U744&lt;&gt;"",Result!E$1 &amp; S744 &amp; Result!F$1 &amp; Eng!U744 &amp; Result!G$1, ""), "")</f>
        <v xml:space="preserve">    &lt;string name="ifttt_title"&gt;IFTTT Maker Channel&lt;/string&gt;</v>
      </c>
    </row>
    <row r="745" spans="1:22">
      <c r="A745" s="1" t="s">
        <v>306</v>
      </c>
      <c r="J745">
        <f t="shared" si="74"/>
        <v>43</v>
      </c>
      <c r="K745">
        <f t="shared" si="75"/>
        <v>57</v>
      </c>
      <c r="L745" t="str">
        <f t="shared" si="81"/>
        <v>No Secret Key</v>
      </c>
      <c r="N745" t="str">
        <f>IF(L745&lt;&gt;"", VLOOKUP(L745,Sam_Eng!F:F,1,FALSE), "")</f>
        <v>No Secret Key</v>
      </c>
      <c r="O745">
        <f>MATCH(N745,Sam_Eng!F:F,0)</f>
        <v>224</v>
      </c>
      <c r="P745" t="str">
        <f>IF(N745&lt;&gt;"", VLOOKUP(O745,Sam_Chi!E:F,2,FALSE), "")</f>
        <v>已經開啟</v>
      </c>
      <c r="Q745">
        <f t="shared" si="76"/>
        <v>17</v>
      </c>
      <c r="R745">
        <f t="shared" si="77"/>
        <v>42</v>
      </c>
      <c r="S745" t="str">
        <f t="shared" si="78"/>
        <v>ifttt_noSecretKey_title</v>
      </c>
      <c r="T745" t="str">
        <f>IF(S745&lt;&gt; "", VLOOKUP(S745,Chinese!H:K,4,FALSE), "")</f>
        <v>沒有密鑰</v>
      </c>
      <c r="U745" t="str">
        <f t="shared" si="79"/>
        <v>已經開啟</v>
      </c>
      <c r="V745" t="str">
        <f>IF(U745&lt;&gt; "", IF(U745&lt;&gt;"",Result!E$1 &amp; S745 &amp; Result!F$1 &amp; Eng!U745 &amp; Result!G$1, ""), "")</f>
        <v xml:space="preserve">    &lt;string name="ifttt_noSecretKey_title"&gt;已經開啟&lt;/string&gt;</v>
      </c>
    </row>
    <row r="746" spans="1:22">
      <c r="A746" s="1" t="s">
        <v>3080</v>
      </c>
      <c r="J746">
        <f t="shared" si="74"/>
        <v>42</v>
      </c>
      <c r="K746">
        <f t="shared" si="75"/>
        <v>78</v>
      </c>
      <c r="L746" t="str">
        <f t="shared" si="81"/>
        <v>Please enter your secret key first.</v>
      </c>
      <c r="N746" t="str">
        <f>IF(L746&lt;&gt;"", VLOOKUP(L746,Sam_Eng!F:F,1,FALSE), "")</f>
        <v>Please enter your secret key first.</v>
      </c>
      <c r="O746">
        <f>MATCH(N746,Sam_Eng!F:F,0)</f>
        <v>555</v>
      </c>
      <c r="P746" t="str">
        <f>IF(N746&lt;&gt;"", VLOOKUP(O746,Sam_Chi!E:F,2,FALSE), "")</f>
        <v>請先與鎖具同步再刪除使用者</v>
      </c>
      <c r="Q746">
        <f t="shared" si="76"/>
        <v>17</v>
      </c>
      <c r="R746">
        <f t="shared" si="77"/>
        <v>41</v>
      </c>
      <c r="S746" t="str">
        <f t="shared" si="78"/>
        <v>ifttt_noSecretKey_cont</v>
      </c>
      <c r="T746" t="str">
        <f>IF(S746&lt;&gt; "", VLOOKUP(S746,Chinese!H:K,4,FALSE), "")</f>
        <v>請先輸入您的密鑰</v>
      </c>
      <c r="U746" t="str">
        <f t="shared" si="79"/>
        <v>請先與鎖具同步再刪除使用者</v>
      </c>
      <c r="V746" t="str">
        <f>IF(U746&lt;&gt; "", IF(U746&lt;&gt;"",Result!E$1 &amp; S746 &amp; Result!F$1 &amp; Eng!U746 &amp; Result!G$1, ""), "")</f>
        <v xml:space="preserve">    &lt;string name="ifttt_noSecretKey_cont"&gt;請先與鎖具同步再刪除使用者&lt;/string&gt;</v>
      </c>
    </row>
    <row r="747" spans="1:22">
      <c r="A747" s="1" t="s">
        <v>3081</v>
      </c>
      <c r="J747">
        <f t="shared" si="74"/>
        <v>42</v>
      </c>
      <c r="K747">
        <f t="shared" si="75"/>
        <v>77</v>
      </c>
      <c r="L747" t="str">
        <f t="shared" si="81"/>
        <v>Copy \"Secret Key\" and paste here</v>
      </c>
      <c r="O747" t="e">
        <f>MATCH(N747,Sam_Eng!F:F,0)</f>
        <v>#N/A</v>
      </c>
      <c r="P747" t="str">
        <f>IF(N747&lt;&gt;"", VLOOKUP(O747,Sam_Chi!E:F,2,FALSE), "")</f>
        <v/>
      </c>
      <c r="Q747">
        <f t="shared" si="76"/>
        <v>17</v>
      </c>
      <c r="R747">
        <f t="shared" si="77"/>
        <v>41</v>
      </c>
      <c r="S747" t="str">
        <f t="shared" si="78"/>
        <v>ifttt_paste_secret_key</v>
      </c>
      <c r="T747" t="str">
        <f>IF(S747&lt;&gt; "", VLOOKUP(S747,Chinese!H:K,4,FALSE), "")</f>
        <v>複製密鑰並在此貼上</v>
      </c>
      <c r="U747" t="str">
        <f t="shared" si="79"/>
        <v>複製密鑰並在此貼上</v>
      </c>
      <c r="V747" t="str">
        <f>IF(U747&lt;&gt; "", IF(U747&lt;&gt;"",Result!E$1 &amp; S747 &amp; Result!F$1 &amp; Eng!U747 &amp; Result!G$1, ""), "")</f>
        <v xml:space="preserve">    &lt;string name="ifttt_paste_secret_key"&gt;複製密鑰並在此貼上&lt;/string&gt;</v>
      </c>
    </row>
    <row r="748" spans="1:22">
      <c r="A748" s="1" t="s">
        <v>3082</v>
      </c>
      <c r="J748">
        <f t="shared" si="74"/>
        <v>49</v>
      </c>
      <c r="K748">
        <f t="shared" si="75"/>
        <v>80</v>
      </c>
      <c r="L748" t="str">
        <f t="shared" si="81"/>
        <v>Gateway %s is paired by others</v>
      </c>
      <c r="O748" t="e">
        <f>MATCH(N748,Sam_Eng!F:F,0)</f>
        <v>#N/A</v>
      </c>
      <c r="P748" t="str">
        <f>IF(N748&lt;&gt;"", VLOOKUP(O748,Sam_Chi!E:F,2,FALSE), "")</f>
        <v/>
      </c>
      <c r="Q748">
        <f t="shared" si="76"/>
        <v>17</v>
      </c>
      <c r="R748">
        <f t="shared" si="77"/>
        <v>48</v>
      </c>
      <c r="S748" t="str">
        <f t="shared" si="78"/>
        <v>GW_Denounce" formatted="false</v>
      </c>
      <c r="T748" t="str">
        <f>IF(S748&lt;&gt; "", VLOOKUP(S748,Chinese!H:K,4,FALSE), "")</f>
        <v>Gateway%s已被他人配對</v>
      </c>
      <c r="U748" t="str">
        <f t="shared" si="79"/>
        <v>Gateway%s已被他人配對</v>
      </c>
      <c r="V748" t="str">
        <f>IF(U748&lt;&gt; "", IF(U748&lt;&gt;"",Result!E$1 &amp; S748 &amp; Result!F$1 &amp; Eng!U748 &amp; Result!G$1, ""), "")</f>
        <v xml:space="preserve">    &lt;string name="GW_Denounce" formatted="false"&gt;Gateway%s已被他人配對&lt;/string&gt;</v>
      </c>
    </row>
    <row r="749" spans="1:22">
      <c r="A749" s="1"/>
      <c r="O749" t="e">
        <f>MATCH(N749,Sam_Eng!F:F,0)</f>
        <v>#N/A</v>
      </c>
      <c r="P749" t="str">
        <f>IF(N749&lt;&gt;"", VLOOKUP(O749,Sam_Chi!E:F,2,FALSE), "")</f>
        <v/>
      </c>
      <c r="Q749" t="e">
        <f t="shared" si="76"/>
        <v>#VALUE!</v>
      </c>
      <c r="R749" t="e">
        <f t="shared" si="77"/>
        <v>#VALUE!</v>
      </c>
      <c r="S749" t="str">
        <f t="shared" si="78"/>
        <v/>
      </c>
      <c r="T749" t="str">
        <f>IF(S749&lt;&gt; "", VLOOKUP(S749,Chinese!H:K,4,FALSE), "")</f>
        <v/>
      </c>
      <c r="U749" t="str">
        <f t="shared" si="79"/>
        <v/>
      </c>
      <c r="V749" t="str">
        <f>IF(U749&lt;&gt; "", IF(U749&lt;&gt;"",Result!E$1 &amp; S749 &amp; Result!F$1 &amp; Eng!U749 &amp; Result!G$1, ""), "")</f>
        <v/>
      </c>
    </row>
    <row r="750" spans="1:22">
      <c r="A750" s="1"/>
      <c r="O750" t="e">
        <f>MATCH(N750,Sam_Eng!F:F,0)</f>
        <v>#N/A</v>
      </c>
      <c r="P750" t="str">
        <f>IF(N750&lt;&gt;"", VLOOKUP(O750,Sam_Chi!E:F,2,FALSE), "")</f>
        <v/>
      </c>
      <c r="Q750" t="e">
        <f t="shared" si="76"/>
        <v>#VALUE!</v>
      </c>
      <c r="R750" t="e">
        <f t="shared" si="77"/>
        <v>#VALUE!</v>
      </c>
      <c r="S750" t="str">
        <f t="shared" si="78"/>
        <v/>
      </c>
      <c r="T750" t="str">
        <f>IF(S750&lt;&gt; "", VLOOKUP(S750,Chinese!H:K,4,FALSE), "")</f>
        <v/>
      </c>
      <c r="U750" t="str">
        <f t="shared" si="79"/>
        <v/>
      </c>
      <c r="V750" t="str">
        <f>IF(U750&lt;&gt; "", IF(U750&lt;&gt;"",Result!E$1 &amp; S750 &amp; Result!F$1 &amp; Eng!U750 &amp; Result!G$1, ""), "")</f>
        <v/>
      </c>
    </row>
    <row r="751" spans="1:22">
      <c r="A751" s="1" t="s">
        <v>3083</v>
      </c>
      <c r="J751" s="5">
        <f t="shared" ref="J751:J813" si="82">FIND("&gt;",A751)</f>
        <v>39</v>
      </c>
      <c r="K751" s="5">
        <f t="shared" ref="K751:K813" si="83">FIND("&lt;/", A751)</f>
        <v>108</v>
      </c>
      <c r="L751" s="5" t="str">
        <f t="shared" si="81"/>
        <v>The account is under operation in Server, please wait for 5 minutes.</v>
      </c>
      <c r="O751" t="e">
        <f>MATCH(N751,Sam_Eng!F:F,0)</f>
        <v>#N/A</v>
      </c>
      <c r="P751" t="str">
        <f>IF(N751&lt;&gt;"", VLOOKUP(O751,Sam_Chi!E:F,2,FALSE), "")</f>
        <v/>
      </c>
      <c r="Q751">
        <f t="shared" si="76"/>
        <v>17</v>
      </c>
      <c r="R751">
        <f t="shared" si="77"/>
        <v>38</v>
      </c>
      <c r="S751" t="str">
        <f t="shared" si="78"/>
        <v>TooManyRequest_cont</v>
      </c>
      <c r="T751" t="str">
        <f>IF(S751&lt;&gt; "", VLOOKUP(S751,Chinese!H:K,4,FALSE), "")</f>
        <v>The account is under operation in Server, please wait for 5 minutes.</v>
      </c>
      <c r="U751" t="str">
        <f t="shared" si="79"/>
        <v>The account is under operation in Server, please wait for 5 minutes.</v>
      </c>
      <c r="V751" t="str">
        <f>IF(U751&lt;&gt; "", IF(U751&lt;&gt;"",Result!E$1 &amp; S751 &amp; Result!F$1 &amp; Eng!U751 &amp; Result!G$1, ""), "")</f>
        <v xml:space="preserve">    &lt;string name="TooManyRequest_cont"&gt;The account is under operation in Server, please wait for 5 minutes.&lt;/string&gt;</v>
      </c>
    </row>
    <row r="752" spans="1:22">
      <c r="A752" s="1" t="s">
        <v>3087</v>
      </c>
      <c r="J752">
        <f t="shared" si="82"/>
        <v>40</v>
      </c>
      <c r="K752">
        <f t="shared" si="83"/>
        <v>71</v>
      </c>
      <c r="L752" t="str">
        <f t="shared" si="81"/>
        <v>New gateway firmware available</v>
      </c>
      <c r="O752" t="e">
        <f>MATCH(N752,Sam_Eng!F:F,0)</f>
        <v>#N/A</v>
      </c>
      <c r="P752" t="str">
        <f>IF(N752&lt;&gt;"", VLOOKUP(O752,Sam_Chi!E:F,2,FALSE), "")</f>
        <v/>
      </c>
      <c r="Q752">
        <f t="shared" si="76"/>
        <v>17</v>
      </c>
      <c r="R752">
        <f t="shared" si="77"/>
        <v>39</v>
      </c>
      <c r="S752" t="str">
        <f t="shared" si="78"/>
        <v>GatewayFW_sent_title</v>
      </c>
      <c r="T752" t="str">
        <f>IF(S752&lt;&gt; "", VLOOKUP(S752,Chinese!H:K,4,FALSE), "")</f>
        <v>Gateway FW Upgrade</v>
      </c>
      <c r="U752" t="str">
        <f t="shared" si="79"/>
        <v>Gateway FW Upgrade</v>
      </c>
      <c r="V752" t="str">
        <f>IF(U752&lt;&gt; "", IF(U752&lt;&gt;"",Result!E$1 &amp; S752 &amp; Result!F$1 &amp; Eng!U752 &amp; Result!G$1, ""), "")</f>
        <v xml:space="preserve">    &lt;string name="GatewayFW_sent_title"&gt;Gateway FW Upgrade&lt;/string&gt;</v>
      </c>
    </row>
    <row r="753" spans="1:22">
      <c r="A753" s="1" t="s">
        <v>3084</v>
      </c>
      <c r="J753">
        <f t="shared" si="82"/>
        <v>39</v>
      </c>
      <c r="K753">
        <f t="shared" si="83"/>
        <v>56</v>
      </c>
      <c r="L753" t="str">
        <f t="shared" si="81"/>
        <v>Under Processing</v>
      </c>
      <c r="N753" t="str">
        <f>IF(L753&lt;&gt;"", VLOOKUP(L753,Sam_Eng!F:F,1,FALSE), "")</f>
        <v>Under Processing</v>
      </c>
      <c r="O753">
        <f>MATCH(N753,Sam_Eng!F:F,0)</f>
        <v>118</v>
      </c>
      <c r="P753" t="str">
        <f>IF(N753&lt;&gt;"", VLOOKUP(O753,Sam_Chi!E:F,2,FALSE), "")</f>
        <v>模式</v>
      </c>
      <c r="Q753">
        <f t="shared" si="76"/>
        <v>17</v>
      </c>
      <c r="R753">
        <f t="shared" si="77"/>
        <v>38</v>
      </c>
      <c r="S753" t="str">
        <f t="shared" si="78"/>
        <v>GatewayFW_sent_cont</v>
      </c>
      <c r="T753" t="str">
        <f>IF(S753&lt;&gt; "", VLOOKUP(S753,Chinese!H:K,4,FALSE), "")</f>
        <v>Gateway firmware is under upgading, a notification will be recieved after firmware update has been done.</v>
      </c>
      <c r="U753" t="str">
        <f t="shared" si="79"/>
        <v>模式</v>
      </c>
      <c r="V753" t="str">
        <f>IF(U753&lt;&gt; "", IF(U753&lt;&gt;"",Result!E$1 &amp; S753 &amp; Result!F$1 &amp; Eng!U753 &amp; Result!G$1, ""), "")</f>
        <v xml:space="preserve">    &lt;string name="GatewayFW_sent_cont"&gt;模式&lt;/string&gt;</v>
      </c>
    </row>
    <row r="754" spans="1:22">
      <c r="A754" s="1" t="s">
        <v>3088</v>
      </c>
      <c r="J754">
        <f t="shared" si="82"/>
        <v>57</v>
      </c>
      <c r="K754">
        <f t="shared" si="83"/>
        <v>101</v>
      </c>
      <c r="L754" t="str">
        <f t="shared" si="81"/>
        <v>Gateway %s \'s firmware is under processing</v>
      </c>
      <c r="O754" t="e">
        <f>MATCH(N754,Sam_Eng!F:F,0)</f>
        <v>#N/A</v>
      </c>
      <c r="P754" t="str">
        <f>IF(N754&lt;&gt;"", VLOOKUP(O754,Sam_Chi!E:F,2,FALSE), "")</f>
        <v/>
      </c>
      <c r="Q754">
        <f t="shared" si="76"/>
        <v>17</v>
      </c>
      <c r="R754">
        <f t="shared" si="77"/>
        <v>56</v>
      </c>
      <c r="S754" t="str">
        <f t="shared" si="78"/>
        <v>GatewayFW_OnUpgrade" formatted="false</v>
      </c>
      <c r="T754" t="str">
        <f>IF(S754&lt;&gt; "", VLOOKUP(S754,Chinese!H:K,4,FALSE), "")</f>
        <v>Gateway %s \'s firmware is under upgrading, please wait....</v>
      </c>
      <c r="U754" t="str">
        <f t="shared" si="79"/>
        <v>Gateway %s \'s firmware is under upgrading, please wait....</v>
      </c>
      <c r="V754" t="str">
        <f>IF(U754&lt;&gt; "", IF(U754&lt;&gt;"",Result!E$1 &amp; S754 &amp; Result!F$1 &amp; Eng!U754 &amp; Result!G$1, ""), "")</f>
        <v xml:space="preserve">    &lt;string name="GatewayFW_OnUpgrade" formatted="false"&gt;Gateway %s \'s firmware is under upgrading, please wait....&lt;/string&gt;</v>
      </c>
    </row>
    <row r="755" spans="1:22">
      <c r="A755" s="2"/>
      <c r="O755" t="e">
        <f>MATCH(N755,Sam_Eng!F:F,0)</f>
        <v>#N/A</v>
      </c>
      <c r="P755" t="str">
        <f>IF(N755&lt;&gt;"", VLOOKUP(O755,Sam_Chi!E:F,2,FALSE), "")</f>
        <v/>
      </c>
      <c r="Q755" t="e">
        <f t="shared" si="76"/>
        <v>#VALUE!</v>
      </c>
      <c r="R755" t="e">
        <f t="shared" si="77"/>
        <v>#VALUE!</v>
      </c>
      <c r="S755" t="str">
        <f t="shared" si="78"/>
        <v/>
      </c>
      <c r="T755" t="str">
        <f>IF(S755&lt;&gt; "", VLOOKUP(S755,Chinese!H:K,4,FALSE), "")</f>
        <v/>
      </c>
      <c r="U755" t="str">
        <f t="shared" si="79"/>
        <v/>
      </c>
      <c r="V755" t="str">
        <f>IF(U755&lt;&gt; "", IF(U755&lt;&gt;"",Result!E$1 &amp; S755 &amp; Result!F$1 &amp; Eng!U755 &amp; Result!G$1, ""), "")</f>
        <v/>
      </c>
    </row>
    <row r="756" spans="1:22">
      <c r="A756" s="1"/>
      <c r="O756" t="e">
        <f>MATCH(N756,Sam_Eng!F:F,0)</f>
        <v>#N/A</v>
      </c>
      <c r="P756" t="str">
        <f>IF(N756&lt;&gt;"", VLOOKUP(O756,Sam_Chi!E:F,2,FALSE), "")</f>
        <v/>
      </c>
      <c r="Q756" t="e">
        <f t="shared" si="76"/>
        <v>#VALUE!</v>
      </c>
      <c r="R756" t="e">
        <f t="shared" si="77"/>
        <v>#VALUE!</v>
      </c>
      <c r="S756" t="str">
        <f t="shared" si="78"/>
        <v/>
      </c>
      <c r="T756" t="str">
        <f>IF(S756&lt;&gt; "", VLOOKUP(S756,Chinese!H:K,4,FALSE), "")</f>
        <v/>
      </c>
      <c r="U756" t="str">
        <f t="shared" si="79"/>
        <v/>
      </c>
      <c r="V756" t="str">
        <f>IF(U756&lt;&gt; "", IF(U756&lt;&gt;"",Result!E$1 &amp; S756 &amp; Result!F$1 &amp; Eng!U756 &amp; Result!G$1, ""), "")</f>
        <v/>
      </c>
    </row>
    <row r="757" spans="1:22">
      <c r="A757" s="1"/>
      <c r="O757" t="e">
        <f>MATCH(N757,Sam_Eng!F:F,0)</f>
        <v>#N/A</v>
      </c>
      <c r="P757" t="str">
        <f>IF(N757&lt;&gt;"", VLOOKUP(O757,Sam_Chi!E:F,2,FALSE), "")</f>
        <v/>
      </c>
      <c r="Q757" t="e">
        <f t="shared" si="76"/>
        <v>#VALUE!</v>
      </c>
      <c r="R757" t="e">
        <f t="shared" si="77"/>
        <v>#VALUE!</v>
      </c>
      <c r="S757" t="str">
        <f t="shared" si="78"/>
        <v/>
      </c>
      <c r="T757" t="str">
        <f>IF(S757&lt;&gt; "", VLOOKUP(S757,Chinese!H:K,4,FALSE), "")</f>
        <v/>
      </c>
      <c r="U757" t="str">
        <f t="shared" si="79"/>
        <v/>
      </c>
      <c r="V757" t="str">
        <f>IF(U757&lt;&gt; "", IF(U757&lt;&gt;"",Result!E$1 &amp; S757 &amp; Result!F$1 &amp; Eng!U757 &amp; Result!G$1, ""), "")</f>
        <v/>
      </c>
    </row>
    <row r="758" spans="1:22">
      <c r="A758" s="1" t="s">
        <v>3092</v>
      </c>
      <c r="J758">
        <f t="shared" si="82"/>
        <v>43</v>
      </c>
      <c r="K758">
        <f t="shared" si="83"/>
        <v>66</v>
      </c>
      <c r="L758" t="str">
        <f t="shared" si="81"/>
        <v>Location Authorization</v>
      </c>
      <c r="N758" t="str">
        <f>IF(L758&lt;&gt;"", VLOOKUP(L758,Sam_Eng!F:F,1,FALSE), "")</f>
        <v>Location Authorization</v>
      </c>
      <c r="O758">
        <f>MATCH(N758,Sam_Eng!F:F,0)</f>
        <v>360</v>
      </c>
      <c r="P758" t="str">
        <f>IF(N758&lt;&gt;"", VLOOKUP(O758,Sam_Chi!E:F,2,FALSE), "")</f>
        <v>卡片名稱</v>
      </c>
      <c r="Q758">
        <f t="shared" si="76"/>
        <v>17</v>
      </c>
      <c r="R758">
        <f t="shared" si="77"/>
        <v>42</v>
      </c>
      <c r="S758" t="str">
        <f t="shared" si="78"/>
        <v>GPS_FailGetLocate_title</v>
      </c>
      <c r="T758" t="str">
        <f>IF(S758&lt;&gt; "", VLOOKUP(S758,Chinese!H:K,4,FALSE), "")</f>
        <v>定位失敗</v>
      </c>
      <c r="U758" t="str">
        <f t="shared" si="79"/>
        <v>卡片名稱</v>
      </c>
      <c r="V758" t="str">
        <f>IF(U758&lt;&gt; "", IF(U758&lt;&gt;"",Result!E$1 &amp; S758 &amp; Result!F$1 &amp; Eng!U758 &amp; Result!G$1, ""), "")</f>
        <v xml:space="preserve">    &lt;string name="GPS_FailGetLocate_title"&gt;卡片名稱&lt;/string&gt;</v>
      </c>
    </row>
    <row r="759" spans="1:22">
      <c r="A759" s="1" t="s">
        <v>3094</v>
      </c>
      <c r="J759">
        <f t="shared" si="82"/>
        <v>42</v>
      </c>
      <c r="K759">
        <f t="shared" si="83"/>
        <v>227</v>
      </c>
      <c r="L759" t="str">
        <f t="shared" si="81"/>
        <v>Auto unlocking (trigger by entring region) are enabled on some of your locks but the Location Services is disabled. Please enable it, otherwise the auto unlocking will not be triggered</v>
      </c>
      <c r="N759" t="str">
        <f>IF(L759&lt;&gt;"", VLOOKUP(L759,Sam_Eng!F:F,1,FALSE), "")</f>
        <v>Auto unlocking (trigger by entring region) are enabled on some of your locks but the Location Services is disabled. Please enable it, otherwise the auto unlocking will not be triggered</v>
      </c>
      <c r="O759">
        <f>MATCH(N759,Sam_Eng!F:F,0)</f>
        <v>397</v>
      </c>
      <c r="P759" t="str">
        <f>IF(N759&lt;&gt;"", VLOOKUP(O759,Sam_Chi!E:F,2,FALSE), "")</f>
        <v>請輸入Wi-Fi網路名稱</v>
      </c>
      <c r="Q759">
        <f t="shared" si="76"/>
        <v>17</v>
      </c>
      <c r="R759">
        <f t="shared" si="77"/>
        <v>41</v>
      </c>
      <c r="S759" t="str">
        <f t="shared" si="78"/>
        <v>GPS_FailGetLocate_cont</v>
      </c>
      <c r="T759" t="str">
        <f>IF(S759&lt;&gt; "", VLOOKUP(S759,Chinese!H:K,4,FALSE), "")</f>
        <v>GPS 定位失敗, 請確認手機的 GPS 定位功能是否打開, 並再試一次.</v>
      </c>
      <c r="U759" t="str">
        <f t="shared" si="79"/>
        <v>請輸入Wi-Fi網路名稱</v>
      </c>
      <c r="V759" t="str">
        <f>IF(U759&lt;&gt; "", IF(U759&lt;&gt;"",Result!E$1 &amp; S759 &amp; Result!F$1 &amp; Eng!U759 &amp; Result!G$1, ""), "")</f>
        <v xml:space="preserve">    &lt;string name="GPS_FailGetLocate_cont"&gt;請輸入Wi-Fi網路名稱&lt;/string&gt;</v>
      </c>
    </row>
    <row r="760" spans="1:22">
      <c r="A760" s="1" t="s">
        <v>3091</v>
      </c>
      <c r="J760">
        <f t="shared" si="82"/>
        <v>29</v>
      </c>
      <c r="K760">
        <f t="shared" si="83"/>
        <v>42</v>
      </c>
      <c r="L760" t="str">
        <f t="shared" si="81"/>
        <v>Gateway Name</v>
      </c>
      <c r="N760" t="str">
        <f>IF(L760&lt;&gt;"", VLOOKUP(L760,Sam_Eng!F:F,1,FALSE), "")</f>
        <v>Gateway Name</v>
      </c>
      <c r="O760">
        <f>MATCH(N760,Sam_Eng!F:F,0)</f>
        <v>310</v>
      </c>
      <c r="P760" t="str">
        <f>IF(N760&lt;&gt;"", VLOOKUP(O760,Sam_Chi!E:F,2,FALSE), "")</f>
        <v>略過等待結果</v>
      </c>
      <c r="Q760">
        <f t="shared" si="76"/>
        <v>17</v>
      </c>
      <c r="R760">
        <f t="shared" si="77"/>
        <v>28</v>
      </c>
      <c r="S760" t="str">
        <f t="shared" si="78"/>
        <v>GatewayNM</v>
      </c>
      <c r="T760" t="str">
        <f>IF(S760&lt;&gt; "", VLOOKUP(S760,Chinese!H:K,4,FALSE), "")</f>
        <v>Gateway名稱</v>
      </c>
      <c r="U760" t="str">
        <f t="shared" si="79"/>
        <v>略過等待結果</v>
      </c>
      <c r="V760" t="str">
        <f>IF(U760&lt;&gt; "", IF(U760&lt;&gt;"",Result!E$1 &amp; S760 &amp; Result!F$1 &amp; Eng!U760 &amp; Result!G$1, ""), "")</f>
        <v xml:space="preserve">    &lt;string name="GatewayNM"&gt;略過等待結果&lt;/string&gt;</v>
      </c>
    </row>
    <row r="761" spans="1:22">
      <c r="A761" s="1" t="s">
        <v>311</v>
      </c>
      <c r="J761">
        <f t="shared" si="82"/>
        <v>42</v>
      </c>
      <c r="K761">
        <f t="shared" si="83"/>
        <v>64</v>
      </c>
      <c r="L761" t="str">
        <f t="shared" si="81"/>
        <v>Adding is not allowed</v>
      </c>
      <c r="N761" t="str">
        <f>IF(L761&lt;&gt;"", VLOOKUP(L761,Sam_Eng!F:F,1,FALSE), "")</f>
        <v>Adding is Not Allowed</v>
      </c>
      <c r="O761">
        <f>MATCH(N761,Sam_Eng!F:F,0)</f>
        <v>361</v>
      </c>
      <c r="P761" t="str">
        <f>IF(N761&lt;&gt;"", VLOOKUP(O761,Sam_Chi!E:F,2,FALSE), "")</f>
        <v>鎖具不合適</v>
      </c>
      <c r="Q761">
        <f t="shared" si="76"/>
        <v>17</v>
      </c>
      <c r="R761">
        <f t="shared" si="77"/>
        <v>41</v>
      </c>
      <c r="S761" t="str">
        <f t="shared" si="78"/>
        <v>Gateway_MaxCount_title</v>
      </c>
      <c r="T761" t="str">
        <f>IF(S761&lt;&gt; "", VLOOKUP(S761,Chinese!H:K,4,FALSE), "")</f>
        <v>加鎖失敗</v>
      </c>
      <c r="U761" t="str">
        <f t="shared" si="79"/>
        <v>鎖具不合適</v>
      </c>
      <c r="V761" t="str">
        <f>IF(U761&lt;&gt; "", IF(U761&lt;&gt;"",Result!E$1 &amp; S761 &amp; Result!F$1 &amp; Eng!U761 &amp; Result!G$1, ""), "")</f>
        <v xml:space="preserve">    &lt;string name="Gateway_MaxCount_title"&gt;鎖具不合適&lt;/string&gt;</v>
      </c>
    </row>
    <row r="762" spans="1:22">
      <c r="A762" s="1" t="s">
        <v>3090</v>
      </c>
      <c r="J762">
        <f t="shared" si="82"/>
        <v>59</v>
      </c>
      <c r="K762">
        <f t="shared" si="83"/>
        <v>164</v>
      </c>
      <c r="L762" t="str">
        <f t="shared" si="81"/>
        <v>This gateway\'s maximun linked lock quantity is %s, and you can not add lock into this gateway any more.</v>
      </c>
      <c r="O762" t="e">
        <f>MATCH(N762,Sam_Eng!F:F,0)</f>
        <v>#N/A</v>
      </c>
      <c r="P762" t="str">
        <f>IF(N762&lt;&gt;"", VLOOKUP(O762,Sam_Chi!E:F,2,FALSE), "")</f>
        <v/>
      </c>
      <c r="Q762">
        <f t="shared" si="76"/>
        <v>17</v>
      </c>
      <c r="R762">
        <f t="shared" si="77"/>
        <v>58</v>
      </c>
      <c r="S762" t="str">
        <f t="shared" si="78"/>
        <v>Gateway_MaxCount_cont" formatted="false</v>
      </c>
      <c r="T762" t="str">
        <f>IF(S762&lt;&gt; "", VLOOKUP(S762,Chinese!H:K,4,FALSE), "")</f>
        <v>本Gateway的最大連鎖數量為 %s, 鎖的數量已達上限.</v>
      </c>
      <c r="U762" t="str">
        <f t="shared" si="79"/>
        <v>本Gateway的最大連鎖數量為 %s, 鎖的數量已達上限.</v>
      </c>
      <c r="V762" t="str">
        <f>IF(U762&lt;&gt; "", IF(U762&lt;&gt;"",Result!E$1 &amp; S762 &amp; Result!F$1 &amp; Eng!U762 &amp; Result!G$1, ""), "")</f>
        <v xml:space="preserve">    &lt;string name="Gateway_MaxCount_cont" formatted="false"&gt;本Gateway的最大連鎖數量為 %s, 鎖的數量已達上限.&lt;/string&gt;</v>
      </c>
    </row>
    <row r="763" spans="1:22">
      <c r="A763" s="1" t="s">
        <v>312</v>
      </c>
      <c r="J763">
        <f t="shared" si="82"/>
        <v>56</v>
      </c>
      <c r="K763">
        <f t="shared" si="83"/>
        <v>76</v>
      </c>
      <c r="L763" t="str">
        <f t="shared" si="81"/>
        <v>Auto unlocking (%s)</v>
      </c>
      <c r="O763" t="e">
        <f>MATCH(N763,Sam_Eng!F:F,0)</f>
        <v>#N/A</v>
      </c>
      <c r="P763" t="str">
        <f>IF(N763&lt;&gt;"", VLOOKUP(O763,Sam_Chi!E:F,2,FALSE), "")</f>
        <v/>
      </c>
      <c r="Q763">
        <f t="shared" si="76"/>
        <v>17</v>
      </c>
      <c r="R763">
        <f t="shared" si="77"/>
        <v>55</v>
      </c>
      <c r="S763" t="str">
        <f t="shared" si="78"/>
        <v>GPS_Unlock_Success" formatted="false</v>
      </c>
      <c r="T763" t="str">
        <f>IF(S763&lt;&gt; "", VLOOKUP(S763,Chinese!H:K,4,FALSE), "")</f>
        <v>自動開鎖 (%s)</v>
      </c>
      <c r="U763" t="str">
        <f t="shared" si="79"/>
        <v>自動開鎖 (%s)</v>
      </c>
      <c r="V763" t="str">
        <f>IF(U763&lt;&gt; "", IF(U763&lt;&gt;"",Result!E$1 &amp; S763 &amp; Result!F$1 &amp; Eng!U763 &amp; Result!G$1, ""), "")</f>
        <v xml:space="preserve">    &lt;string name="GPS_Unlock_Success" formatted="false"&gt;自動開鎖 (%s)&lt;/string&gt;</v>
      </c>
    </row>
    <row r="764" spans="1:22">
      <c r="A764" s="1" t="s">
        <v>313</v>
      </c>
      <c r="J764">
        <f t="shared" si="82"/>
        <v>37</v>
      </c>
      <c r="K764">
        <f t="shared" si="83"/>
        <v>52</v>
      </c>
      <c r="L764" t="str">
        <f t="shared" si="81"/>
        <v>Lock Not Found</v>
      </c>
      <c r="N764" t="str">
        <f>IF(L764&lt;&gt;"", VLOOKUP(L764,Sam_Eng!F:F,1,FALSE), "")</f>
        <v>Lock Not Found</v>
      </c>
      <c r="O764">
        <f>MATCH(N764,Sam_Eng!F:F,0)</f>
        <v>329</v>
      </c>
      <c r="P764" t="str">
        <f>IF(N764&lt;&gt;"", VLOOKUP(O764,Sam_Chi!E:F,2,FALSE), "")</f>
        <v>%@現在聯系不上</v>
      </c>
      <c r="Q764">
        <f t="shared" si="76"/>
        <v>17</v>
      </c>
      <c r="R764">
        <f t="shared" si="77"/>
        <v>36</v>
      </c>
      <c r="S764" t="str">
        <f t="shared" si="78"/>
        <v>LockNotScan_title</v>
      </c>
      <c r="T764" t="str">
        <f>IF(S764&lt;&gt; "", VLOOKUP(S764,Chinese!H:K,4,FALSE), "")</f>
        <v>找不到鎖具</v>
      </c>
      <c r="U764" t="str">
        <f t="shared" si="79"/>
        <v>%@現在聯系不上</v>
      </c>
      <c r="V764" t="str">
        <f>IF(U764&lt;&gt; "", IF(U764&lt;&gt;"",Result!E$1 &amp; S764 &amp; Result!F$1 &amp; Eng!U764 &amp; Result!G$1, ""), "")</f>
        <v xml:space="preserve">    &lt;string name="LockNotScan_title"&gt;%@現在聯系不上&lt;/string&gt;</v>
      </c>
    </row>
    <row r="765" spans="1:22">
      <c r="A765" s="1" t="s">
        <v>3128</v>
      </c>
      <c r="J765">
        <f t="shared" si="82"/>
        <v>36</v>
      </c>
      <c r="K765">
        <f t="shared" si="83"/>
        <v>112</v>
      </c>
      <c r="L765" t="str">
        <f t="shared" si="81"/>
        <v>Please check if the lock is nearby and make sure it\'s functioning properly</v>
      </c>
      <c r="O765" t="e">
        <f>MATCH(N765,Sam_Eng!F:F,0)</f>
        <v>#N/A</v>
      </c>
      <c r="P765" t="str">
        <f>IF(N765&lt;&gt;"", VLOOKUP(O765,Sam_Chi!E:F,2,FALSE), "")</f>
        <v/>
      </c>
      <c r="Q765">
        <f t="shared" si="76"/>
        <v>17</v>
      </c>
      <c r="R765">
        <f t="shared" si="77"/>
        <v>35</v>
      </c>
      <c r="S765" t="str">
        <f t="shared" si="78"/>
        <v>LockNotScan_cont</v>
      </c>
      <c r="T765" t="e">
        <f>IF(S765&lt;&gt; "", VLOOKUP(S765,Chinese!H:K,4,FALSE), "")</f>
        <v>#N/A</v>
      </c>
      <c r="U765" t="e">
        <f t="shared" si="79"/>
        <v>#N/A</v>
      </c>
      <c r="V765" t="e">
        <f>IF(U765&lt;&gt; "", IF(U765&lt;&gt;"",Result!E$1 &amp; S765 &amp; Result!F$1 &amp; Eng!U765 &amp; Result!G$1, ""), "")</f>
        <v>#N/A</v>
      </c>
    </row>
    <row r="766" spans="1:22">
      <c r="A766" s="2"/>
      <c r="O766" t="e">
        <f>MATCH(N766,Sam_Eng!F:F,0)</f>
        <v>#N/A</v>
      </c>
      <c r="P766" t="str">
        <f>IF(N766&lt;&gt;"", VLOOKUP(O766,Sam_Chi!E:F,2,FALSE), "")</f>
        <v/>
      </c>
      <c r="Q766" t="e">
        <f t="shared" si="76"/>
        <v>#VALUE!</v>
      </c>
      <c r="R766" t="e">
        <f t="shared" si="77"/>
        <v>#VALUE!</v>
      </c>
      <c r="S766" t="str">
        <f t="shared" si="78"/>
        <v/>
      </c>
      <c r="T766" t="str">
        <f>IF(S766&lt;&gt; "", VLOOKUP(S766,Chinese!H:K,4,FALSE), "")</f>
        <v/>
      </c>
      <c r="U766" t="str">
        <f t="shared" si="79"/>
        <v/>
      </c>
      <c r="V766" t="str">
        <f>IF(U766&lt;&gt; "", IF(U766&lt;&gt;"",Result!E$1 &amp; S766 &amp; Result!F$1 &amp; Eng!U766 &amp; Result!G$1, ""), "")</f>
        <v/>
      </c>
    </row>
    <row r="767" spans="1:22">
      <c r="A767" s="1" t="s">
        <v>314</v>
      </c>
      <c r="J767">
        <f t="shared" si="82"/>
        <v>33</v>
      </c>
      <c r="K767">
        <f t="shared" si="83"/>
        <v>45</v>
      </c>
      <c r="L767" t="str">
        <f t="shared" si="81"/>
        <v>Delete Lock</v>
      </c>
      <c r="N767" t="str">
        <f>IF(L767&lt;&gt;"", VLOOKUP(L767,Sam_Eng!F:F,1,FALSE), "")</f>
        <v>Delete Lock</v>
      </c>
      <c r="O767">
        <f>MATCH(N767,Sam_Eng!F:F,0)</f>
        <v>278</v>
      </c>
      <c r="P767" t="str">
        <f>IF(N767&lt;&gt;"", VLOOKUP(O767,Sam_Chi!E:F,2,FALSE), "")</f>
        <v>啟用</v>
      </c>
      <c r="Q767">
        <f t="shared" si="76"/>
        <v>17</v>
      </c>
      <c r="R767">
        <f t="shared" si="77"/>
        <v>32</v>
      </c>
      <c r="S767" t="str">
        <f t="shared" si="78"/>
        <v>UI_DeleteLock</v>
      </c>
      <c r="T767" t="str">
        <f>IF(S767&lt;&gt; "", VLOOKUP(S767,Chinese!H:K,4,FALSE), "")</f>
        <v>刪除鎖具</v>
      </c>
      <c r="U767" t="str">
        <f t="shared" si="79"/>
        <v>啟用</v>
      </c>
      <c r="V767" t="str">
        <f>IF(U767&lt;&gt; "", IF(U767&lt;&gt;"",Result!E$1 &amp; S767 &amp; Result!F$1 &amp; Eng!U767 &amp; Result!G$1, ""), "")</f>
        <v xml:space="preserve">    &lt;string name="UI_DeleteLock"&gt;啟用&lt;/string&gt;</v>
      </c>
    </row>
    <row r="768" spans="1:22">
      <c r="A768" s="1" t="s">
        <v>315</v>
      </c>
      <c r="J768">
        <f t="shared" si="82"/>
        <v>32</v>
      </c>
      <c r="K768">
        <f t="shared" si="83"/>
        <v>38</v>
      </c>
      <c r="L768" t="str">
        <f t="shared" si="81"/>
        <v>Share</v>
      </c>
      <c r="N768" t="str">
        <f>IF(L768&lt;&gt;"", VLOOKUP(L768,Sam_Eng!F:F,1,FALSE), "")</f>
        <v>Share</v>
      </c>
      <c r="O768">
        <f>MATCH(N768,Sam_Eng!F:F,0)</f>
        <v>196</v>
      </c>
      <c r="P768" t="str">
        <f>IF(N768&lt;&gt;"", VLOOKUP(O768,Sam_Chi!E:F,2,FALSE), "")</f>
        <v>周三</v>
      </c>
      <c r="Q768">
        <f t="shared" si="76"/>
        <v>17</v>
      </c>
      <c r="R768">
        <f t="shared" si="77"/>
        <v>31</v>
      </c>
      <c r="S768" t="str">
        <f t="shared" si="78"/>
        <v>ShareNetCode</v>
      </c>
      <c r="T768" t="str">
        <f>IF(S768&lt;&gt; "", VLOOKUP(S768,Chinese!H:K,4,FALSE), "")</f>
        <v>分享</v>
      </c>
      <c r="U768" t="str">
        <f t="shared" si="79"/>
        <v>周三</v>
      </c>
      <c r="V768" t="str">
        <f>IF(U768&lt;&gt; "", IF(U768&lt;&gt;"",Result!E$1 &amp; S768 &amp; Result!F$1 &amp; Eng!U768 &amp; Result!G$1, ""), "")</f>
        <v xml:space="preserve">    &lt;string name="ShareNetCode"&gt;周三&lt;/string&gt;</v>
      </c>
    </row>
    <row r="769" spans="1:22">
      <c r="A769" s="1" t="s">
        <v>316</v>
      </c>
      <c r="J769">
        <f t="shared" si="82"/>
        <v>34</v>
      </c>
      <c r="K769">
        <f t="shared" si="83"/>
        <v>42</v>
      </c>
      <c r="L769" t="str">
        <f t="shared" si="81"/>
        <v>Actions</v>
      </c>
      <c r="N769" t="str">
        <f>IF(L769&lt;&gt;"", VLOOKUP(L769,Sam_Eng!F:F,1,FALSE), "")</f>
        <v>Actions</v>
      </c>
      <c r="O769">
        <f>MATCH(N769,Sam_Eng!F:F,0)</f>
        <v>207</v>
      </c>
      <c r="P769" t="str">
        <f>IF(N769&lt;&gt;"", VLOOKUP(O769,Sam_Chi!E:F,2,FALSE), "")</f>
        <v>回鎖延遲</v>
      </c>
      <c r="Q769">
        <f t="shared" si="76"/>
        <v>17</v>
      </c>
      <c r="R769">
        <f t="shared" si="77"/>
        <v>33</v>
      </c>
      <c r="S769" t="str">
        <f t="shared" si="78"/>
        <v>slide_act_lock</v>
      </c>
      <c r="T769" t="str">
        <f>IF(S769&lt;&gt; "", VLOOKUP(S769,Chinese!H:K,4,FALSE), "")</f>
        <v>動作</v>
      </c>
      <c r="U769" t="str">
        <f t="shared" si="79"/>
        <v>回鎖延遲</v>
      </c>
      <c r="V769" t="str">
        <f>IF(U769&lt;&gt; "", IF(U769&lt;&gt;"",Result!E$1 &amp; S769 &amp; Result!F$1 &amp; Eng!U769 &amp; Result!G$1, ""), "")</f>
        <v xml:space="preserve">    &lt;string name="slide_act_lock"&gt;回鎖延遲&lt;/string&gt;</v>
      </c>
    </row>
    <row r="770" spans="1:22">
      <c r="A770" s="1" t="s">
        <v>3004</v>
      </c>
      <c r="J770">
        <f t="shared" si="82"/>
        <v>37</v>
      </c>
      <c r="K770">
        <f t="shared" si="83"/>
        <v>56</v>
      </c>
      <c r="L770" t="str">
        <f t="shared" si="81"/>
        <v>Delete All Clients</v>
      </c>
      <c r="N770" t="str">
        <f>IF(L770&lt;&gt;"", VLOOKUP(L770,Sam_Eng!F:F,1,FALSE), "")</f>
        <v>Delete All Clients</v>
      </c>
      <c r="O770">
        <f>MATCH(N770,Sam_Eng!F:F,0)</f>
        <v>239</v>
      </c>
      <c r="P770" t="str">
        <f>IF(N770&lt;&gt;"", VLOOKUP(O770,Sam_Chi!E:F,2,FALSE), "")</f>
        <v>使用者</v>
      </c>
      <c r="Q770">
        <f t="shared" ref="Q770:Q833" si="84">FIND("=""",A770)</f>
        <v>17</v>
      </c>
      <c r="R770">
        <f t="shared" ref="R770:R833" si="85">FIND("""&gt;",A770)</f>
        <v>36</v>
      </c>
      <c r="S770" t="str">
        <f t="shared" ref="S770:S833" si="86">IF(A770&lt;&gt;"", MID(A770, Q770 + 2, R770-Q770-2), "")</f>
        <v>LockAct_DeleteAll</v>
      </c>
      <c r="T770" t="str">
        <f>IF(S770&lt;&gt; "", VLOOKUP(S770,Chinese!H:K,4,FALSE), "")</f>
        <v>刪除所有使用者</v>
      </c>
      <c r="U770" t="str">
        <f t="shared" ref="U770:U833" si="87">IF(P770&lt;&gt;"", P770, T770)</f>
        <v>使用者</v>
      </c>
      <c r="V770" t="str">
        <f>IF(U770&lt;&gt; "", IF(U770&lt;&gt;"",Result!E$1 &amp; S770 &amp; Result!F$1 &amp; Eng!U770 &amp; Result!G$1, ""), "")</f>
        <v xml:space="preserve">    &lt;string name="LockAct_DeleteAll"&gt;使用者&lt;/string&gt;</v>
      </c>
    </row>
    <row r="771" spans="1:22">
      <c r="A771" s="1"/>
      <c r="O771" t="e">
        <f>MATCH(N771,Sam_Eng!F:F,0)</f>
        <v>#N/A</v>
      </c>
      <c r="P771" t="str">
        <f>IF(N771&lt;&gt;"", VLOOKUP(O771,Sam_Chi!E:F,2,FALSE), "")</f>
        <v/>
      </c>
      <c r="Q771" t="e">
        <f t="shared" si="84"/>
        <v>#VALUE!</v>
      </c>
      <c r="R771" t="e">
        <f t="shared" si="85"/>
        <v>#VALUE!</v>
      </c>
      <c r="S771" t="str">
        <f t="shared" si="86"/>
        <v/>
      </c>
      <c r="T771" t="str">
        <f>IF(S771&lt;&gt; "", VLOOKUP(S771,Chinese!H:K,4,FALSE), "")</f>
        <v/>
      </c>
      <c r="U771" t="str">
        <f t="shared" si="87"/>
        <v/>
      </c>
      <c r="V771" t="str">
        <f>IF(U771&lt;&gt; "", IF(U771&lt;&gt;"",Result!E$1 &amp; S771 &amp; Result!F$1 &amp; Eng!U771 &amp; Result!G$1, ""), "")</f>
        <v/>
      </c>
    </row>
    <row r="772" spans="1:22">
      <c r="A772" s="1" t="s">
        <v>3098</v>
      </c>
      <c r="J772">
        <f t="shared" si="82"/>
        <v>32</v>
      </c>
      <c r="K772">
        <f t="shared" si="83"/>
        <v>46</v>
      </c>
      <c r="L772" t="str">
        <f t="shared" si="81"/>
        <v xml:space="preserve">New clients: </v>
      </c>
      <c r="O772" t="e">
        <f>MATCH(N772,Sam_Eng!F:F,0)</f>
        <v>#N/A</v>
      </c>
      <c r="P772" t="str">
        <f>IF(N772&lt;&gt;"", VLOOKUP(O772,Sam_Chi!E:F,2,FALSE), "")</f>
        <v/>
      </c>
      <c r="Q772">
        <f t="shared" si="84"/>
        <v>17</v>
      </c>
      <c r="R772">
        <f t="shared" si="85"/>
        <v>31</v>
      </c>
      <c r="S772" t="str">
        <f t="shared" si="86"/>
        <v>AddNewClient</v>
      </c>
      <c r="T772" t="str">
        <f>IF(S772&lt;&gt; "", VLOOKUP(S772,Chinese!H:K,4,FALSE), "")</f>
        <v xml:space="preserve">新加入的使用者: </v>
      </c>
      <c r="U772" t="str">
        <f t="shared" si="87"/>
        <v xml:space="preserve">新加入的使用者: </v>
      </c>
      <c r="V772" t="str">
        <f>IF(U772&lt;&gt; "", IF(U772&lt;&gt;"",Result!E$1 &amp; S772 &amp; Result!F$1 &amp; Eng!U772 &amp; Result!G$1, ""), "")</f>
        <v xml:space="preserve">    &lt;string name="AddNewClient"&gt;新加入的使用者: &lt;/string&gt;</v>
      </c>
    </row>
    <row r="773" spans="1:22">
      <c r="A773" s="1" t="s">
        <v>3030</v>
      </c>
      <c r="J773">
        <f t="shared" si="82"/>
        <v>45</v>
      </c>
      <c r="K773">
        <f t="shared" si="83"/>
        <v>59</v>
      </c>
      <c r="L773" t="str">
        <f t="shared" si="81"/>
        <v>Administrator</v>
      </c>
      <c r="N773" t="str">
        <f>IF(L773&lt;&gt;"", VLOOKUP(L773,Sam_Eng!F:F,1,FALSE), "")</f>
        <v>Administrator</v>
      </c>
      <c r="O773">
        <f>MATCH(N773,Sam_Eng!F:F,0)</f>
        <v>283</v>
      </c>
      <c r="P773" t="str">
        <f>IF(N773&lt;&gt;"", VLOOKUP(O773,Sam_Chi!E:F,2,FALSE), "")</f>
        <v>Gateway藍芽信號品質</v>
      </c>
      <c r="Q773">
        <f t="shared" si="84"/>
        <v>17</v>
      </c>
      <c r="R773">
        <f t="shared" si="85"/>
        <v>44</v>
      </c>
      <c r="S773" t="str">
        <f t="shared" si="86"/>
        <v>param_group_administrator</v>
      </c>
      <c r="T773" t="str">
        <f>IF(S773&lt;&gt; "", VLOOKUP(S773,Chinese!H:K,4,FALSE), "")</f>
        <v>管理者:</v>
      </c>
      <c r="U773" t="str">
        <f t="shared" si="87"/>
        <v>Gateway藍芽信號品質</v>
      </c>
      <c r="V773" t="str">
        <f>IF(U773&lt;&gt; "", IF(U773&lt;&gt;"",Result!E$1 &amp; S773 &amp; Result!F$1 &amp; Eng!U773 &amp; Result!G$1, ""), "")</f>
        <v xml:space="preserve">    &lt;string name="param_group_administrator"&gt;Gateway藍芽信號品質&lt;/string&gt;</v>
      </c>
    </row>
    <row r="774" spans="1:22">
      <c r="A774" s="1" t="s">
        <v>318</v>
      </c>
      <c r="J774">
        <f t="shared" si="82"/>
        <v>32</v>
      </c>
      <c r="K774">
        <f t="shared" si="83"/>
        <v>37</v>
      </c>
      <c r="L774" t="str">
        <f t="shared" si="81"/>
        <v>Mode</v>
      </c>
      <c r="N774" t="str">
        <f>IF(L774&lt;&gt;"", VLOOKUP(L774,Sam_Eng!F:F,1,FALSE), "")</f>
        <v>Mode</v>
      </c>
      <c r="O774">
        <f>MATCH(N774,Sam_Eng!F:F,0)</f>
        <v>150</v>
      </c>
      <c r="P774" t="str">
        <f>IF(N774&lt;&gt;"", VLOOKUP(O774,Sam_Chi!E:F,2,FALSE), "")</f>
        <v>Gateway</v>
      </c>
      <c r="Q774">
        <f t="shared" si="84"/>
        <v>17</v>
      </c>
      <c r="R774">
        <f t="shared" si="85"/>
        <v>31</v>
      </c>
      <c r="S774" t="str">
        <f t="shared" si="86"/>
        <v>NetCode_mode</v>
      </c>
      <c r="T774" t="str">
        <f>IF(S774&lt;&gt; "", VLOOKUP(S774,Chinese!H:K,4,FALSE), "")</f>
        <v>NetCode 模式</v>
      </c>
      <c r="U774" t="str">
        <f t="shared" si="87"/>
        <v>Gateway</v>
      </c>
      <c r="V774" t="str">
        <f>IF(U774&lt;&gt; "", IF(U774&lt;&gt;"",Result!E$1 &amp; S774 &amp; Result!F$1 &amp; Eng!U774 &amp; Result!G$1, ""), "")</f>
        <v xml:space="preserve">    &lt;string name="NetCode_mode"&gt;Gateway&lt;/string&gt;</v>
      </c>
    </row>
    <row r="775" spans="1:22">
      <c r="A775" s="1" t="s">
        <v>319</v>
      </c>
      <c r="J775">
        <f t="shared" si="82"/>
        <v>30</v>
      </c>
      <c r="K775">
        <f t="shared" si="83"/>
        <v>49</v>
      </c>
      <c r="L775" t="str">
        <f t="shared" si="81"/>
        <v>Block NetCode User</v>
      </c>
      <c r="O775" t="e">
        <f>MATCH(N775,Sam_Eng!F:F,0)</f>
        <v>#N/A</v>
      </c>
      <c r="P775" t="str">
        <f>IF(N775&lt;&gt;"", VLOOKUP(O775,Sam_Chi!E:F,2,FALSE), "")</f>
        <v/>
      </c>
      <c r="Q775">
        <f t="shared" si="84"/>
        <v>17</v>
      </c>
      <c r="R775">
        <f t="shared" si="85"/>
        <v>29</v>
      </c>
      <c r="S775" t="str">
        <f t="shared" si="86"/>
        <v>DelNetCode</v>
      </c>
      <c r="T775" t="str">
        <f>IF(S775&lt;&gt; "", VLOOKUP(S775,Chinese!H:K,4,FALSE), "")</f>
        <v>刪除 NetCode 使用者</v>
      </c>
      <c r="U775" t="str">
        <f t="shared" si="87"/>
        <v>刪除 NetCode 使用者</v>
      </c>
      <c r="V775" t="str">
        <f>IF(U775&lt;&gt; "", IF(U775&lt;&gt;"",Result!E$1 &amp; S775 &amp; Result!F$1 &amp; Eng!U775 &amp; Result!G$1, ""), "")</f>
        <v xml:space="preserve">    &lt;string name="DelNetCode"&gt;刪除 NetCode 使用者&lt;/string&gt;</v>
      </c>
    </row>
    <row r="776" spans="1:22">
      <c r="A776" s="1" t="s">
        <v>320</v>
      </c>
      <c r="J776">
        <f t="shared" si="82"/>
        <v>33</v>
      </c>
      <c r="K776">
        <f t="shared" si="83"/>
        <v>38</v>
      </c>
      <c r="L776" t="str">
        <f t="shared" si="81"/>
        <v>Mode</v>
      </c>
      <c r="N776" t="str">
        <f>IF(L776&lt;&gt;"", VLOOKUP(L776,Sam_Eng!F:F,1,FALSE), "")</f>
        <v>Mode</v>
      </c>
      <c r="O776">
        <f>MATCH(N776,Sam_Eng!F:F,0)</f>
        <v>150</v>
      </c>
      <c r="P776" t="str">
        <f>IF(N776&lt;&gt;"", VLOOKUP(O776,Sam_Chi!E:F,2,FALSE), "")</f>
        <v>Gateway</v>
      </c>
      <c r="Q776">
        <f t="shared" si="84"/>
        <v>17</v>
      </c>
      <c r="R776">
        <f t="shared" si="85"/>
        <v>32</v>
      </c>
      <c r="S776" t="str">
        <f t="shared" si="86"/>
        <v>VariCode_mode</v>
      </c>
      <c r="T776" t="str">
        <f>IF(S776&lt;&gt; "", VLOOKUP(S776,Chinese!H:K,4,FALSE), "")</f>
        <v>演算碼模式</v>
      </c>
      <c r="U776" t="str">
        <f t="shared" si="87"/>
        <v>Gateway</v>
      </c>
      <c r="V776" t="str">
        <f>IF(U776&lt;&gt; "", IF(U776&lt;&gt;"",Result!E$1 &amp; S776 &amp; Result!F$1 &amp; Eng!U776 &amp; Result!G$1, ""), "")</f>
        <v xml:space="preserve">    &lt;string name="VariCode_mode"&gt;Gateway&lt;/string&gt;</v>
      </c>
    </row>
    <row r="777" spans="1:22">
      <c r="A777" s="1" t="s">
        <v>3096</v>
      </c>
      <c r="J777">
        <f t="shared" si="82"/>
        <v>31</v>
      </c>
      <c r="K777">
        <f t="shared" si="83"/>
        <v>51</v>
      </c>
      <c r="L777" t="str">
        <f t="shared" si="81"/>
        <v>Block Varicode User</v>
      </c>
      <c r="O777" t="e">
        <f>MATCH(N777,Sam_Eng!F:F,0)</f>
        <v>#N/A</v>
      </c>
      <c r="P777" t="str">
        <f>IF(N777&lt;&gt;"", VLOOKUP(O777,Sam_Chi!E:F,2,FALSE), "")</f>
        <v/>
      </c>
      <c r="Q777">
        <f t="shared" si="84"/>
        <v>17</v>
      </c>
      <c r="R777">
        <f t="shared" si="85"/>
        <v>30</v>
      </c>
      <c r="S777" t="str">
        <f t="shared" si="86"/>
        <v>DelVariCode</v>
      </c>
      <c r="T777" t="str">
        <f>IF(S777&lt;&gt; "", VLOOKUP(S777,Chinese!H:K,4,FALSE), "")</f>
        <v>刪除演算碼使用者</v>
      </c>
      <c r="U777" t="str">
        <f t="shared" si="87"/>
        <v>刪除演算碼使用者</v>
      </c>
      <c r="V777" t="str">
        <f>IF(U777&lt;&gt; "", IF(U777&lt;&gt;"",Result!E$1 &amp; S777 &amp; Result!F$1 &amp; Eng!U777 &amp; Result!G$1, ""), "")</f>
        <v xml:space="preserve">    &lt;string name="DelVariCode"&gt;刪除演算碼使用者&lt;/string&gt;</v>
      </c>
    </row>
    <row r="778" spans="1:22">
      <c r="A778" s="1" t="s">
        <v>1815</v>
      </c>
      <c r="J778">
        <f t="shared" si="82"/>
        <v>38</v>
      </c>
      <c r="K778">
        <f t="shared" si="83"/>
        <v>46</v>
      </c>
      <c r="L778" t="str">
        <f t="shared" si="81"/>
        <v>Access:</v>
      </c>
      <c r="O778" t="e">
        <f>MATCH(N778,Sam_Eng!F:F,0)</f>
        <v>#N/A</v>
      </c>
      <c r="P778" t="str">
        <f>IF(N778&lt;&gt;"", VLOOKUP(O778,Sam_Chi!E:F,2,FALSE), "")</f>
        <v/>
      </c>
      <c r="Q778">
        <f t="shared" si="84"/>
        <v>17</v>
      </c>
      <c r="R778">
        <f t="shared" si="85"/>
        <v>37</v>
      </c>
      <c r="S778" t="str">
        <f t="shared" si="86"/>
        <v>Param_access_title</v>
      </c>
      <c r="T778" t="str">
        <f>IF(S778&lt;&gt; "", VLOOKUP(S778,Chinese!H:K,4,FALSE), "")</f>
        <v>通行:</v>
      </c>
      <c r="U778" t="str">
        <f t="shared" si="87"/>
        <v>通行:</v>
      </c>
      <c r="V778" t="str">
        <f>IF(U778&lt;&gt; "", IF(U778&lt;&gt;"",Result!E$1 &amp; S778 &amp; Result!F$1 &amp; Eng!U778 &amp; Result!G$1, ""), "")</f>
        <v xml:space="preserve">    &lt;string name="Param_access_title"&gt;通行:&lt;/string&gt;</v>
      </c>
    </row>
    <row r="779" spans="1:22">
      <c r="A779" s="1" t="s">
        <v>321</v>
      </c>
      <c r="J779">
        <f t="shared" si="82"/>
        <v>35</v>
      </c>
      <c r="K779">
        <f t="shared" si="83"/>
        <v>40</v>
      </c>
      <c r="L779" t="str">
        <f t="shared" si="81"/>
        <v>LED:</v>
      </c>
      <c r="O779" t="e">
        <f>MATCH(N779,Sam_Eng!F:F,0)</f>
        <v>#N/A</v>
      </c>
      <c r="P779" t="str">
        <f>IF(N779&lt;&gt;"", VLOOKUP(O779,Sam_Chi!E:F,2,FALSE), "")</f>
        <v/>
      </c>
      <c r="Q779">
        <f t="shared" si="84"/>
        <v>17</v>
      </c>
      <c r="R779">
        <f t="shared" si="85"/>
        <v>34</v>
      </c>
      <c r="S779" t="str">
        <f t="shared" si="86"/>
        <v>Param_led_title</v>
      </c>
      <c r="T779" t="str">
        <f>IF(S779&lt;&gt; "", VLOOKUP(S779,Chinese!H:K,4,FALSE), "")</f>
        <v>照明:</v>
      </c>
      <c r="U779" t="str">
        <f t="shared" si="87"/>
        <v>照明:</v>
      </c>
      <c r="V779" t="str">
        <f>IF(U779&lt;&gt; "", IF(U779&lt;&gt;"",Result!E$1 &amp; S779 &amp; Result!F$1 &amp; Eng!U779 &amp; Result!G$1, ""), "")</f>
        <v xml:space="preserve">    &lt;string name="Param_led_title"&gt;照明:&lt;/string&gt;</v>
      </c>
    </row>
    <row r="780" spans="1:22">
      <c r="A780" s="1" t="s">
        <v>322</v>
      </c>
      <c r="J780">
        <f t="shared" si="82"/>
        <v>38</v>
      </c>
      <c r="K780">
        <f t="shared" si="83"/>
        <v>46</v>
      </c>
      <c r="L780" t="str">
        <f t="shared" si="81"/>
        <v>Others:</v>
      </c>
      <c r="O780" t="e">
        <f>MATCH(N780,Sam_Eng!F:F,0)</f>
        <v>#N/A</v>
      </c>
      <c r="P780" t="str">
        <f>IF(N780&lt;&gt;"", VLOOKUP(O780,Sam_Chi!E:F,2,FALSE), "")</f>
        <v/>
      </c>
      <c r="Q780">
        <f t="shared" si="84"/>
        <v>17</v>
      </c>
      <c r="R780">
        <f t="shared" si="85"/>
        <v>37</v>
      </c>
      <c r="S780" t="str">
        <f t="shared" si="86"/>
        <v>Param_others_title</v>
      </c>
      <c r="T780" t="str">
        <f>IF(S780&lt;&gt; "", VLOOKUP(S780,Chinese!H:K,4,FALSE), "")</f>
        <v>其它:</v>
      </c>
      <c r="U780" t="str">
        <f t="shared" si="87"/>
        <v>其它:</v>
      </c>
      <c r="V780" t="str">
        <f>IF(U780&lt;&gt; "", IF(U780&lt;&gt;"",Result!E$1 &amp; S780 &amp; Result!F$1 &amp; Eng!U780 &amp; Result!G$1, ""), "")</f>
        <v xml:space="preserve">    &lt;string name="Param_others_title"&gt;其它:&lt;/string&gt;</v>
      </c>
    </row>
    <row r="781" spans="1:22">
      <c r="A781" s="1"/>
      <c r="O781" t="e">
        <f>MATCH(N781,Sam_Eng!F:F,0)</f>
        <v>#N/A</v>
      </c>
      <c r="P781" t="str">
        <f>IF(N781&lt;&gt;"", VLOOKUP(O781,Sam_Chi!E:F,2,FALSE), "")</f>
        <v/>
      </c>
      <c r="Q781" t="e">
        <f t="shared" si="84"/>
        <v>#VALUE!</v>
      </c>
      <c r="R781" t="e">
        <f t="shared" si="85"/>
        <v>#VALUE!</v>
      </c>
      <c r="S781" t="str">
        <f t="shared" si="86"/>
        <v/>
      </c>
      <c r="T781" t="str">
        <f>IF(S781&lt;&gt; "", VLOOKUP(S781,Chinese!H:K,4,FALSE), "")</f>
        <v/>
      </c>
      <c r="U781" t="str">
        <f t="shared" si="87"/>
        <v/>
      </c>
      <c r="V781" t="str">
        <f>IF(U781&lt;&gt; "", IF(U781&lt;&gt;"",Result!E$1 &amp; S781 &amp; Result!F$1 &amp; Eng!U781 &amp; Result!G$1, ""), "")</f>
        <v/>
      </c>
    </row>
    <row r="782" spans="1:22">
      <c r="A782" s="1" t="s">
        <v>323</v>
      </c>
      <c r="J782">
        <f t="shared" si="82"/>
        <v>37</v>
      </c>
      <c r="K782">
        <f t="shared" si="83"/>
        <v>62</v>
      </c>
      <c r="L782" t="str">
        <f t="shared" si="81"/>
        <v>Trigger by Touching Lock</v>
      </c>
      <c r="N782" t="str">
        <f>IF(L782&lt;&gt;"", VLOOKUP(L782,Sam_Eng!F:F,1,FALSE), "")</f>
        <v>Trigger by Touching Lock</v>
      </c>
      <c r="O782">
        <f>MATCH(N782,Sam_Eng!F:F,0)</f>
        <v>245</v>
      </c>
      <c r="P782" t="str">
        <f>IF(N782&lt;&gt;"", VLOOKUP(O782,Sam_Chi!E:F,2,FALSE), "")</f>
        <v>下載韌體</v>
      </c>
      <c r="Q782">
        <f t="shared" si="84"/>
        <v>17</v>
      </c>
      <c r="R782">
        <f t="shared" si="85"/>
        <v>36</v>
      </c>
      <c r="S782" t="str">
        <f t="shared" si="86"/>
        <v>auto_unlock_touch</v>
      </c>
      <c r="T782" t="str">
        <f>IF(S782&lt;&gt; "", VLOOKUP(S782,Chinese!H:K,4,FALSE), "")</f>
        <v>碰觸鎖即開門</v>
      </c>
      <c r="U782" t="str">
        <f t="shared" si="87"/>
        <v>下載韌體</v>
      </c>
      <c r="V782" t="str">
        <f>IF(U782&lt;&gt; "", IF(U782&lt;&gt;"",Result!E$1 &amp; S782 &amp; Result!F$1 &amp; Eng!U782 &amp; Result!G$1, ""), "")</f>
        <v xml:space="preserve">    &lt;string name="auto_unlock_touch"&gt;下載韌體&lt;/string&gt;</v>
      </c>
    </row>
    <row r="783" spans="1:22">
      <c r="A783" s="1" t="s">
        <v>3095</v>
      </c>
      <c r="J783">
        <f t="shared" si="82"/>
        <v>35</v>
      </c>
      <c r="K783">
        <f t="shared" si="83"/>
        <v>62</v>
      </c>
      <c r="L783" t="str">
        <f t="shared" si="81"/>
        <v>Trigger by Entering Region</v>
      </c>
      <c r="N783" t="str">
        <f>IF(L783&lt;&gt;"", VLOOKUP(L783,Sam_Eng!F:F,1,FALSE), "")</f>
        <v>Trigger by Entering Region</v>
      </c>
      <c r="O783">
        <f>MATCH(N783,Sam_Eng!F:F,0)</f>
        <v>246</v>
      </c>
      <c r="P783" t="str">
        <f>IF(N783&lt;&gt;"", VLOOKUP(O783,Sam_Chi!E:F,2,FALSE), "")</f>
        <v>傳送韌體至鎖具</v>
      </c>
      <c r="Q783">
        <f t="shared" si="84"/>
        <v>17</v>
      </c>
      <c r="R783">
        <f t="shared" si="85"/>
        <v>34</v>
      </c>
      <c r="S783" t="str">
        <f t="shared" si="86"/>
        <v>auto_unlock_gps</v>
      </c>
      <c r="T783" t="str">
        <f>IF(S783&lt;&gt; "", VLOOKUP(S783,Chinese!H:K,4,FALSE), "")</f>
        <v>接近鎖即開門</v>
      </c>
      <c r="U783" t="str">
        <f t="shared" si="87"/>
        <v>傳送韌體至鎖具</v>
      </c>
      <c r="V783" t="str">
        <f>IF(U783&lt;&gt; "", IF(U783&lt;&gt;"",Result!E$1 &amp; S783 &amp; Result!F$1 &amp; Eng!U783 &amp; Result!G$1, ""), "")</f>
        <v xml:space="preserve">    &lt;string name="auto_unlock_gps"&gt;傳送韌體至鎖具&lt;/string&gt;</v>
      </c>
    </row>
    <row r="784" spans="1:22">
      <c r="A784" s="1"/>
      <c r="O784" t="e">
        <f>MATCH(N784,Sam_Eng!F:F,0)</f>
        <v>#N/A</v>
      </c>
      <c r="P784" t="str">
        <f>IF(N784&lt;&gt;"", VLOOKUP(O784,Sam_Chi!E:F,2,FALSE), "")</f>
        <v/>
      </c>
      <c r="Q784" t="e">
        <f t="shared" si="84"/>
        <v>#VALUE!</v>
      </c>
      <c r="R784" t="e">
        <f t="shared" si="85"/>
        <v>#VALUE!</v>
      </c>
      <c r="S784" t="str">
        <f t="shared" si="86"/>
        <v/>
      </c>
      <c r="T784" t="str">
        <f>IF(S784&lt;&gt; "", VLOOKUP(S784,Chinese!H:K,4,FALSE), "")</f>
        <v/>
      </c>
      <c r="U784" t="str">
        <f t="shared" si="87"/>
        <v/>
      </c>
      <c r="V784" t="str">
        <f>IF(U784&lt;&gt; "", IF(U784&lt;&gt;"",Result!E$1 &amp; S784 &amp; Result!F$1 &amp; Eng!U784 &amp; Result!G$1, ""), "")</f>
        <v/>
      </c>
    </row>
    <row r="785" spans="1:22">
      <c r="A785" s="1" t="s">
        <v>324</v>
      </c>
      <c r="J785">
        <f t="shared" si="82"/>
        <v>41</v>
      </c>
      <c r="K785">
        <f t="shared" si="83"/>
        <v>58</v>
      </c>
      <c r="L785" t="str">
        <f t="shared" si="81"/>
        <v>Range Constraint</v>
      </c>
      <c r="N785" t="str">
        <f>IF(L785&lt;&gt;"", VLOOKUP(L785,Sam_Eng!F:F,1,FALSE), "")</f>
        <v>Range Constraint</v>
      </c>
      <c r="O785">
        <f>MATCH(N785,Sam_Eng!F:F,0)</f>
        <v>348</v>
      </c>
      <c r="P785" t="str">
        <f>IF(N785&lt;&gt;"", VLOOKUP(O785,Sam_Chi!E:F,2,FALSE), "")</f>
        <v>優良</v>
      </c>
      <c r="Q785">
        <f t="shared" si="84"/>
        <v>17</v>
      </c>
      <c r="R785">
        <f t="shared" si="85"/>
        <v>40</v>
      </c>
      <c r="S785" t="str">
        <f t="shared" si="86"/>
        <v>auto_unlock_constrain</v>
      </c>
      <c r="T785" t="str">
        <f>IF(S785&lt;&gt; "", VLOOKUP(S785,Chinese!H:K,4,FALSE), "")</f>
        <v>限制</v>
      </c>
      <c r="U785" t="str">
        <f t="shared" si="87"/>
        <v>優良</v>
      </c>
      <c r="V785" t="str">
        <f>IF(U785&lt;&gt; "", IF(U785&lt;&gt;"",Result!E$1 &amp; S785 &amp; Result!F$1 &amp; Eng!U785 &amp; Result!G$1, ""), "")</f>
        <v xml:space="preserve">    &lt;string name="auto_unlock_constrain"&gt;優良&lt;/string&gt;</v>
      </c>
    </row>
    <row r="786" spans="1:22">
      <c r="A786" s="1"/>
      <c r="O786" t="e">
        <f>MATCH(N786,Sam_Eng!F:F,0)</f>
        <v>#N/A</v>
      </c>
      <c r="P786" t="str">
        <f>IF(N786&lt;&gt;"", VLOOKUP(O786,Sam_Chi!E:F,2,FALSE), "")</f>
        <v/>
      </c>
      <c r="Q786" t="e">
        <f t="shared" si="84"/>
        <v>#VALUE!</v>
      </c>
      <c r="R786" t="e">
        <f t="shared" si="85"/>
        <v>#VALUE!</v>
      </c>
      <c r="S786" t="str">
        <f t="shared" si="86"/>
        <v/>
      </c>
      <c r="T786" t="str">
        <f>IF(S786&lt;&gt; "", VLOOKUP(S786,Chinese!H:K,4,FALSE), "")</f>
        <v/>
      </c>
      <c r="U786" t="str">
        <f t="shared" si="87"/>
        <v/>
      </c>
      <c r="V786" t="str">
        <f>IF(U786&lt;&gt; "", IF(U786&lt;&gt;"",Result!E$1 &amp; S786 &amp; Result!F$1 &amp; Eng!U786 &amp; Result!G$1, ""), "")</f>
        <v/>
      </c>
    </row>
    <row r="787" spans="1:22">
      <c r="A787" s="1" t="s">
        <v>325</v>
      </c>
      <c r="J787">
        <f t="shared" si="82"/>
        <v>32</v>
      </c>
      <c r="K787">
        <f t="shared" si="83"/>
        <v>52</v>
      </c>
      <c r="L787" t="str">
        <f t="shared" si="81"/>
        <v>Setup Lock Location</v>
      </c>
      <c r="N787" t="str">
        <f>IF(L787&lt;&gt;"", VLOOKUP(L787,Sam_Eng!F:F,1,FALSE), "")</f>
        <v>Setup Lock Location</v>
      </c>
      <c r="O787">
        <f>MATCH(N787,Sam_Eng!F:F,0)</f>
        <v>247</v>
      </c>
      <c r="P787" t="str">
        <f>IF(N787&lt;&gt;"", VLOOKUP(O787,Sam_Chi!E:F,2,FALSE), "")</f>
        <v>步驟%d</v>
      </c>
      <c r="Q787">
        <f t="shared" si="84"/>
        <v>17</v>
      </c>
      <c r="R787">
        <f t="shared" si="85"/>
        <v>31</v>
      </c>
      <c r="S787" t="str">
        <f t="shared" si="86"/>
        <v>gps_location</v>
      </c>
      <c r="T787" t="str">
        <f>IF(S787&lt;&gt; "", VLOOKUP(S787,Chinese!H:K,4,FALSE), "")</f>
        <v>設定鎖具位置</v>
      </c>
      <c r="U787" t="str">
        <f t="shared" si="87"/>
        <v>步驟%d</v>
      </c>
      <c r="V787" t="str">
        <f>IF(U787&lt;&gt; "", IF(U787&lt;&gt;"",Result!E$1 &amp; S787 &amp; Result!F$1 &amp; Eng!U787 &amp; Result!G$1, ""), "")</f>
        <v xml:space="preserve">    &lt;string name="gps_location"&gt;步驟%d&lt;/string&gt;</v>
      </c>
    </row>
    <row r="788" spans="1:22">
      <c r="A788" s="1" t="s">
        <v>326</v>
      </c>
      <c r="J788">
        <f t="shared" si="82"/>
        <v>27</v>
      </c>
      <c r="K788">
        <f t="shared" si="83"/>
        <v>36</v>
      </c>
      <c r="L788" t="str">
        <f t="shared" si="81"/>
        <v>End Hour</v>
      </c>
      <c r="N788" t="str">
        <f>IF(L788&lt;&gt;"", VLOOKUP(L788,Sam_Eng!F:F,1,FALSE), "")</f>
        <v>End Hour</v>
      </c>
      <c r="O788">
        <f>MATCH(N788,Sam_Eng!F:F,0)</f>
        <v>132</v>
      </c>
      <c r="P788" t="str">
        <f>IF(N788&lt;&gt;"", VLOOKUP(O788,Sam_Chi!E:F,2,FALSE), "")</f>
        <v>使用者</v>
      </c>
      <c r="Q788">
        <f t="shared" si="84"/>
        <v>17</v>
      </c>
      <c r="R788">
        <f t="shared" si="85"/>
        <v>26</v>
      </c>
      <c r="S788" t="str">
        <f t="shared" si="86"/>
        <v>EndHour</v>
      </c>
      <c r="T788" t="str">
        <f>IF(S788&lt;&gt; "", VLOOKUP(S788,Chinese!H:K,4,FALSE), "")</f>
        <v>結束時數</v>
      </c>
      <c r="U788" t="str">
        <f t="shared" si="87"/>
        <v>使用者</v>
      </c>
      <c r="V788" t="str">
        <f>IF(U788&lt;&gt; "", IF(U788&lt;&gt;"",Result!E$1 &amp; S788 &amp; Result!F$1 &amp; Eng!U788 &amp; Result!G$1, ""), "")</f>
        <v xml:space="preserve">    &lt;string name="EndHour"&gt;使用者&lt;/string&gt;</v>
      </c>
    </row>
    <row r="789" spans="1:22">
      <c r="A789" s="1" t="s">
        <v>3101</v>
      </c>
      <c r="J789">
        <f t="shared" si="82"/>
        <v>32</v>
      </c>
      <c r="K789">
        <f t="shared" si="83"/>
        <v>53</v>
      </c>
      <c r="L789" t="str">
        <f t="shared" si="81"/>
        <v>Re-lock-Delay (secs)</v>
      </c>
      <c r="O789" t="e">
        <f>MATCH(N789,Sam_Eng!F:F,0)</f>
        <v>#N/A</v>
      </c>
      <c r="P789" t="str">
        <f>IF(N789&lt;&gt;"", VLOOKUP(O789,Sam_Chi!E:F,2,FALSE), "")</f>
        <v/>
      </c>
      <c r="Q789">
        <f t="shared" si="84"/>
        <v>17</v>
      </c>
      <c r="R789">
        <f t="shared" si="85"/>
        <v>31</v>
      </c>
      <c r="S789" t="str">
        <f t="shared" si="86"/>
        <v>ReLock_Delay</v>
      </c>
      <c r="T789" t="str">
        <f>IF(S789&lt;&gt; "", VLOOKUP(S789,Chinese!H:K,4,FALSE), "")</f>
        <v>回鎖延遲 (secs)</v>
      </c>
      <c r="U789" t="str">
        <f t="shared" si="87"/>
        <v>回鎖延遲 (secs)</v>
      </c>
      <c r="V789" t="str">
        <f>IF(U789&lt;&gt; "", IF(U789&lt;&gt;"",Result!E$1 &amp; S789 &amp; Result!F$1 &amp; Eng!U789 &amp; Result!G$1, ""), "")</f>
        <v xml:space="preserve">    &lt;string name="ReLock_Delay"&gt;回鎖延遲 (secs)&lt;/string&gt;</v>
      </c>
    </row>
    <row r="790" spans="1:22">
      <c r="A790" s="1" t="s">
        <v>327</v>
      </c>
      <c r="J790">
        <f t="shared" si="82"/>
        <v>31</v>
      </c>
      <c r="K790">
        <f t="shared" si="83"/>
        <v>35</v>
      </c>
      <c r="L790" t="str">
        <f t="shared" si="81"/>
        <v>URM</v>
      </c>
      <c r="O790" t="e">
        <f>MATCH(N790,Sam_Eng!F:F,0)</f>
        <v>#N/A</v>
      </c>
      <c r="P790" t="str">
        <f>IF(N790&lt;&gt;"", VLOOKUP(O790,Sam_Chi!E:F,2,FALSE), "")</f>
        <v/>
      </c>
      <c r="Q790">
        <f t="shared" si="84"/>
        <v>17</v>
      </c>
      <c r="R790">
        <f t="shared" si="85"/>
        <v>30</v>
      </c>
      <c r="S790" t="str">
        <f t="shared" si="86"/>
        <v>NetCode_URM</v>
      </c>
      <c r="T790" t="str">
        <f>IF(S790&lt;&gt; "", VLOOKUP(S790,Chinese!H:K,4,FALSE), "")</f>
        <v>URM</v>
      </c>
      <c r="U790" t="str">
        <f t="shared" si="87"/>
        <v>URM</v>
      </c>
      <c r="V790" t="str">
        <f>IF(U790&lt;&gt; "", IF(U790&lt;&gt;"",Result!E$1 &amp; S790 &amp; Result!F$1 &amp; Eng!U790 &amp; Result!G$1, ""), "")</f>
        <v xml:space="preserve">    &lt;string name="NetCode_URM"&gt;URM&lt;/string&gt;</v>
      </c>
    </row>
    <row r="791" spans="1:22">
      <c r="A791" s="1" t="s">
        <v>328</v>
      </c>
      <c r="J791">
        <f t="shared" si="82"/>
        <v>31</v>
      </c>
      <c r="K791">
        <f t="shared" si="83"/>
        <v>35</v>
      </c>
      <c r="L791" t="str">
        <f t="shared" si="81"/>
        <v>ACC</v>
      </c>
      <c r="O791" t="e">
        <f>MATCH(N791,Sam_Eng!F:F,0)</f>
        <v>#N/A</v>
      </c>
      <c r="P791" t="str">
        <f>IF(N791&lt;&gt;"", VLOOKUP(O791,Sam_Chi!E:F,2,FALSE), "")</f>
        <v/>
      </c>
      <c r="Q791">
        <f t="shared" si="84"/>
        <v>17</v>
      </c>
      <c r="R791">
        <f t="shared" si="85"/>
        <v>30</v>
      </c>
      <c r="S791" t="str">
        <f t="shared" si="86"/>
        <v>NetCode_ACC</v>
      </c>
      <c r="T791" t="str">
        <f>IF(S791&lt;&gt; "", VLOOKUP(S791,Chinese!H:K,4,FALSE), "")</f>
        <v>ACC</v>
      </c>
      <c r="U791" t="str">
        <f t="shared" si="87"/>
        <v>ACC</v>
      </c>
      <c r="V791" t="str">
        <f>IF(U791&lt;&gt; "", IF(U791&lt;&gt;"",Result!E$1 &amp; S791 &amp; Result!F$1 &amp; Eng!U791 &amp; Result!G$1, ""), "")</f>
        <v xml:space="preserve">    &lt;string name="NetCode_ACC"&gt;ACC&lt;/string&gt;</v>
      </c>
    </row>
    <row r="792" spans="1:22">
      <c r="A792" s="1" t="s">
        <v>3100</v>
      </c>
      <c r="J792">
        <f t="shared" si="82"/>
        <v>33</v>
      </c>
      <c r="K792">
        <f t="shared" si="83"/>
        <v>68</v>
      </c>
      <c r="L792" t="str">
        <f t="shared" si="81"/>
        <v>Use client\'s card to tap the lock</v>
      </c>
      <c r="O792" t="e">
        <f>MATCH(N792,Sam_Eng!F:F,0)</f>
        <v>#N/A</v>
      </c>
      <c r="P792" t="str">
        <f>IF(N792&lt;&gt;"", VLOOKUP(O792,Sam_Chi!E:F,2,FALSE), "")</f>
        <v/>
      </c>
      <c r="Q792">
        <f t="shared" si="84"/>
        <v>17</v>
      </c>
      <c r="R792">
        <f t="shared" si="85"/>
        <v>32</v>
      </c>
      <c r="S792" t="str">
        <f t="shared" si="86"/>
        <v>IPA_SetupInfo</v>
      </c>
      <c r="T792" t="str">
        <f>IF(S792&lt;&gt; "", VLOOKUP(S792,Chinese!H:K,4,FALSE), "")</f>
        <v>用使用者卡片碰觸鎖具</v>
      </c>
      <c r="U792" t="str">
        <f t="shared" si="87"/>
        <v>用使用者卡片碰觸鎖具</v>
      </c>
      <c r="V792" t="str">
        <f>IF(U792&lt;&gt; "", IF(U792&lt;&gt;"",Result!E$1 &amp; S792 &amp; Result!F$1 &amp; Eng!U792 &amp; Result!G$1, ""), "")</f>
        <v xml:space="preserve">    &lt;string name="IPA_SetupInfo"&gt;用使用者卡片碰觸鎖具&lt;/string&gt;</v>
      </c>
    </row>
    <row r="793" spans="1:22">
      <c r="A793" s="1" t="s">
        <v>329</v>
      </c>
      <c r="J793">
        <f t="shared" si="82"/>
        <v>29</v>
      </c>
      <c r="K793">
        <f t="shared" si="83"/>
        <v>36</v>
      </c>
      <c r="L793" t="str">
        <f t="shared" si="81"/>
        <v>Step 1</v>
      </c>
      <c r="O793" t="e">
        <f>MATCH(N793,Sam_Eng!F:F,0)</f>
        <v>#N/A</v>
      </c>
      <c r="P793" t="str">
        <f>IF(N793&lt;&gt;"", VLOOKUP(O793,Sam_Chi!E:F,2,FALSE), "")</f>
        <v/>
      </c>
      <c r="Q793">
        <f t="shared" si="84"/>
        <v>17</v>
      </c>
      <c r="R793">
        <f t="shared" si="85"/>
        <v>28</v>
      </c>
      <c r="S793" t="str">
        <f t="shared" si="86"/>
        <v>IPA_Step1</v>
      </c>
      <c r="T793" t="str">
        <f>IF(S793&lt;&gt; "", VLOOKUP(S793,Chinese!H:K,4,FALSE), "")</f>
        <v>步驟 1</v>
      </c>
      <c r="U793" t="str">
        <f t="shared" si="87"/>
        <v>步驟 1</v>
      </c>
      <c r="V793" t="str">
        <f>IF(U793&lt;&gt; "", IF(U793&lt;&gt;"",Result!E$1 &amp; S793 &amp; Result!F$1 &amp; Eng!U793 &amp; Result!G$1, ""), "")</f>
        <v xml:space="preserve">    &lt;string name="IPA_Step1"&gt;步驟 1&lt;/string&gt;</v>
      </c>
    </row>
    <row r="794" spans="1:22">
      <c r="A794" s="1" t="s">
        <v>330</v>
      </c>
      <c r="J794">
        <f t="shared" si="82"/>
        <v>29</v>
      </c>
      <c r="K794">
        <f t="shared" si="83"/>
        <v>36</v>
      </c>
      <c r="L794" t="str">
        <f t="shared" si="81"/>
        <v>Step 2</v>
      </c>
      <c r="O794" t="e">
        <f>MATCH(N794,Sam_Eng!F:F,0)</f>
        <v>#N/A</v>
      </c>
      <c r="P794" t="str">
        <f>IF(N794&lt;&gt;"", VLOOKUP(O794,Sam_Chi!E:F,2,FALSE), "")</f>
        <v/>
      </c>
      <c r="Q794">
        <f t="shared" si="84"/>
        <v>17</v>
      </c>
      <c r="R794">
        <f t="shared" si="85"/>
        <v>28</v>
      </c>
      <c r="S794" t="str">
        <f t="shared" si="86"/>
        <v>IPA_Step2</v>
      </c>
      <c r="T794" t="str">
        <f>IF(S794&lt;&gt; "", VLOOKUP(S794,Chinese!H:K,4,FALSE), "")</f>
        <v>步驟 2</v>
      </c>
      <c r="U794" t="str">
        <f t="shared" si="87"/>
        <v>步驟 2</v>
      </c>
      <c r="V794" t="str">
        <f>IF(U794&lt;&gt; "", IF(U794&lt;&gt;"",Result!E$1 &amp; S794 &amp; Result!F$1 &amp; Eng!U794 &amp; Result!G$1, ""), "")</f>
        <v xml:space="preserve">    &lt;string name="IPA_Step2"&gt;步驟 2&lt;/string&gt;</v>
      </c>
    </row>
    <row r="795" spans="1:22">
      <c r="A795" s="1" t="s">
        <v>331</v>
      </c>
      <c r="J795">
        <f t="shared" si="82"/>
        <v>29</v>
      </c>
      <c r="K795">
        <f t="shared" si="83"/>
        <v>47</v>
      </c>
      <c r="L795" t="str">
        <f t="shared" si="81"/>
        <v>Step 3 (optional)</v>
      </c>
      <c r="O795" t="e">
        <f>MATCH(N795,Sam_Eng!F:F,0)</f>
        <v>#N/A</v>
      </c>
      <c r="P795" t="str">
        <f>IF(N795&lt;&gt;"", VLOOKUP(O795,Sam_Chi!E:F,2,FALSE), "")</f>
        <v/>
      </c>
      <c r="Q795">
        <f t="shared" si="84"/>
        <v>17</v>
      </c>
      <c r="R795">
        <f t="shared" si="85"/>
        <v>28</v>
      </c>
      <c r="S795" t="str">
        <f t="shared" si="86"/>
        <v>IPA_Step3</v>
      </c>
      <c r="T795" t="str">
        <f>IF(S795&lt;&gt; "", VLOOKUP(S795,Chinese!H:K,4,FALSE), "")</f>
        <v>步驟 3 (可略過)</v>
      </c>
      <c r="U795" t="str">
        <f t="shared" si="87"/>
        <v>步驟 3 (可略過)</v>
      </c>
      <c r="V795" t="str">
        <f>IF(U795&lt;&gt; "", IF(U795&lt;&gt;"",Result!E$1 &amp; S795 &amp; Result!F$1 &amp; Eng!U795 &amp; Result!G$1, ""), "")</f>
        <v xml:space="preserve">    &lt;string name="IPA_Step3"&gt;步驟 3 (可略過)&lt;/string&gt;</v>
      </c>
    </row>
    <row r="796" spans="1:22">
      <c r="A796" s="1"/>
      <c r="O796" t="e">
        <f>MATCH(N796,Sam_Eng!F:F,0)</f>
        <v>#N/A</v>
      </c>
      <c r="P796" t="str">
        <f>IF(N796&lt;&gt;"", VLOOKUP(O796,Sam_Chi!E:F,2,FALSE), "")</f>
        <v/>
      </c>
      <c r="Q796" t="e">
        <f t="shared" si="84"/>
        <v>#VALUE!</v>
      </c>
      <c r="R796" t="e">
        <f t="shared" si="85"/>
        <v>#VALUE!</v>
      </c>
      <c r="S796" t="str">
        <f t="shared" si="86"/>
        <v/>
      </c>
      <c r="T796" t="str">
        <f>IF(S796&lt;&gt; "", VLOOKUP(S796,Chinese!H:K,4,FALSE), "")</f>
        <v/>
      </c>
      <c r="U796" t="str">
        <f t="shared" si="87"/>
        <v/>
      </c>
      <c r="V796" t="str">
        <f>IF(U796&lt;&gt; "", IF(U796&lt;&gt;"",Result!E$1 &amp; S796 &amp; Result!F$1 &amp; Eng!U796 &amp; Result!G$1, ""), "")</f>
        <v/>
      </c>
    </row>
    <row r="797" spans="1:22">
      <c r="A797" s="1"/>
      <c r="O797" t="e">
        <f>MATCH(N797,Sam_Eng!F:F,0)</f>
        <v>#N/A</v>
      </c>
      <c r="P797" t="str">
        <f>IF(N797&lt;&gt;"", VLOOKUP(O797,Sam_Chi!E:F,2,FALSE), "")</f>
        <v/>
      </c>
      <c r="Q797" t="e">
        <f t="shared" si="84"/>
        <v>#VALUE!</v>
      </c>
      <c r="R797" t="e">
        <f t="shared" si="85"/>
        <v>#VALUE!</v>
      </c>
      <c r="S797" t="str">
        <f t="shared" si="86"/>
        <v/>
      </c>
      <c r="T797" t="str">
        <f>IF(S797&lt;&gt; "", VLOOKUP(S797,Chinese!H:K,4,FALSE), "")</f>
        <v/>
      </c>
      <c r="U797" t="str">
        <f t="shared" si="87"/>
        <v/>
      </c>
      <c r="V797" t="str">
        <f>IF(U797&lt;&gt; "", IF(U797&lt;&gt;"",Result!E$1 &amp; S797 &amp; Result!F$1 &amp; Eng!U797 &amp; Result!G$1, ""), "")</f>
        <v/>
      </c>
    </row>
    <row r="798" spans="1:22">
      <c r="A798" s="1" t="s">
        <v>332</v>
      </c>
      <c r="J798">
        <f t="shared" si="82"/>
        <v>37</v>
      </c>
      <c r="K798">
        <f t="shared" si="83"/>
        <v>42</v>
      </c>
      <c r="L798" t="str">
        <f t="shared" si="81"/>
        <v>Done</v>
      </c>
      <c r="N798" t="str">
        <f>IF(L798&lt;&gt;"", VLOOKUP(L798,Sam_Eng!F:F,1,FALSE), "")</f>
        <v>Done</v>
      </c>
      <c r="O798">
        <f>MATCH(N798,Sam_Eng!F:F,0)</f>
        <v>161</v>
      </c>
      <c r="P798" t="str">
        <f>IF(N798&lt;&gt;"", VLOOKUP(O798,Sam_Chi!E:F,2,FALSE), "")</f>
        <v>鎖具型號版本</v>
      </c>
      <c r="Q798">
        <f t="shared" si="84"/>
        <v>17</v>
      </c>
      <c r="R798">
        <f t="shared" si="85"/>
        <v>36</v>
      </c>
      <c r="S798" t="str">
        <f t="shared" si="86"/>
        <v>GPS_location_done</v>
      </c>
      <c r="T798" t="str">
        <f>IF(S798&lt;&gt; "", VLOOKUP(S798,Chinese!H:K,4,FALSE), "")</f>
        <v>已完成</v>
      </c>
      <c r="U798" t="str">
        <f t="shared" si="87"/>
        <v>鎖具型號版本</v>
      </c>
      <c r="V798" t="str">
        <f>IF(U798&lt;&gt; "", IF(U798&lt;&gt;"",Result!E$1 &amp; S798 &amp; Result!F$1 &amp; Eng!U798 &amp; Result!G$1, ""), "")</f>
        <v xml:space="preserve">    &lt;string name="GPS_location_done"&gt;鎖具型號版本&lt;/string&gt;</v>
      </c>
    </row>
    <row r="799" spans="1:22">
      <c r="A799" s="1" t="s">
        <v>333</v>
      </c>
      <c r="J799">
        <f t="shared" si="82"/>
        <v>36</v>
      </c>
      <c r="K799">
        <f t="shared" si="83"/>
        <v>44</v>
      </c>
      <c r="L799" t="str">
        <f t="shared" ref="L799:L861" si="88">IF(A799&lt;&gt;"", MID(A799,J799+1, K799-J799 - 1), "")</f>
        <v>Not yet</v>
      </c>
      <c r="N799" t="str">
        <f>IF(L799&lt;&gt;"", VLOOKUP(L799,Sam_Eng!F:F,1,FALSE), "")</f>
        <v>Not yet</v>
      </c>
      <c r="O799">
        <f>MATCH(N799,Sam_Eng!F:F,0)</f>
        <v>582</v>
      </c>
      <c r="P799" t="str">
        <f>IF(N799&lt;&gt;"", VLOOKUP(O799,Sam_Chi!E:F,2,FALSE), "")</f>
        <v>請稍候再嘗試與鎖具同步</v>
      </c>
      <c r="Q799">
        <f t="shared" si="84"/>
        <v>17</v>
      </c>
      <c r="R799">
        <f t="shared" si="85"/>
        <v>35</v>
      </c>
      <c r="S799" t="str">
        <f t="shared" si="86"/>
        <v>GPS_location_not</v>
      </c>
      <c r="T799" t="str">
        <f>IF(S799&lt;&gt; "", VLOOKUP(S799,Chinese!H:K,4,FALSE), "")</f>
        <v>尚未完成</v>
      </c>
      <c r="U799" t="str">
        <f t="shared" si="87"/>
        <v>請稍候再嘗試與鎖具同步</v>
      </c>
      <c r="V799" t="str">
        <f>IF(U799&lt;&gt; "", IF(U799&lt;&gt;"",Result!E$1 &amp; S799 &amp; Result!F$1 &amp; Eng!U799 &amp; Result!G$1, ""), "")</f>
        <v xml:space="preserve">    &lt;string name="GPS_location_not"&gt;請稍候再嘗試與鎖具同步&lt;/string&gt;</v>
      </c>
    </row>
    <row r="800" spans="1:22">
      <c r="A800" s="1" t="s">
        <v>334</v>
      </c>
      <c r="J800">
        <f t="shared" si="82"/>
        <v>30</v>
      </c>
      <c r="K800">
        <f t="shared" si="83"/>
        <v>35</v>
      </c>
      <c r="L800" t="str">
        <f t="shared" si="88"/>
        <v>User</v>
      </c>
      <c r="N800" t="str">
        <f>IF(L800&lt;&gt;"", VLOOKUP(L800,Sam_Eng!F:F,1,FALSE), "")</f>
        <v>User</v>
      </c>
      <c r="O800">
        <f>MATCH(N800,Sam_Eng!F:F,0)</f>
        <v>243</v>
      </c>
      <c r="P800" t="str">
        <f>IF(N800&lt;&gt;"", VLOOKUP(O800,Sam_Chi!E:F,2,FALSE), "")</f>
        <v>設定鎖具位置</v>
      </c>
      <c r="Q800">
        <f t="shared" si="84"/>
        <v>17</v>
      </c>
      <c r="R800">
        <f t="shared" si="85"/>
        <v>29</v>
      </c>
      <c r="S800" t="str">
        <f t="shared" si="86"/>
        <v>phone_user</v>
      </c>
      <c r="T800" t="str">
        <f>IF(S800&lt;&gt; "", VLOOKUP(S800,Chinese!H:K,4,FALSE), "")</f>
        <v>使用者</v>
      </c>
      <c r="U800" t="str">
        <f t="shared" si="87"/>
        <v>設定鎖具位置</v>
      </c>
      <c r="V800" t="str">
        <f>IF(U800&lt;&gt; "", IF(U800&lt;&gt;"",Result!E$1 &amp; S800 &amp; Result!F$1 &amp; Eng!U800 &amp; Result!G$1, ""), "")</f>
        <v xml:space="preserve">    &lt;string name="phone_user"&gt;設定鎖具位置&lt;/string&gt;</v>
      </c>
    </row>
    <row r="801" spans="1:22">
      <c r="A801" s="1" t="s">
        <v>3099</v>
      </c>
      <c r="J801">
        <f t="shared" si="82"/>
        <v>33</v>
      </c>
      <c r="K801">
        <f t="shared" si="83"/>
        <v>48</v>
      </c>
      <c r="L801" t="str">
        <f t="shared" si="88"/>
        <v>Active Periods</v>
      </c>
      <c r="N801" t="str">
        <f>IF(L801&lt;&gt;"", VLOOKUP(L801,Sam_Eng!F:F,1,FALSE), "")</f>
        <v>Active Periods</v>
      </c>
      <c r="O801">
        <f>MATCH(N801,Sam_Eng!F:F,0)</f>
        <v>206</v>
      </c>
      <c r="P801" t="str">
        <f>IF(N801&lt;&gt;"", VLOOKUP(O801,Sam_Chi!E:F,2,FALSE), "")</f>
        <v>取消緊急通道模式</v>
      </c>
      <c r="Q801">
        <f t="shared" si="84"/>
        <v>17</v>
      </c>
      <c r="R801">
        <f t="shared" si="85"/>
        <v>32</v>
      </c>
      <c r="S801" t="str">
        <f t="shared" si="86"/>
        <v>active_period</v>
      </c>
      <c r="T801" t="str">
        <f>IF(S801&lt;&gt; "", VLOOKUP(S801,Chinese!H:K,4,FALSE), "")</f>
        <v>通行週期</v>
      </c>
      <c r="U801" t="str">
        <f t="shared" si="87"/>
        <v>取消緊急通道模式</v>
      </c>
      <c r="V801" t="str">
        <f>IF(U801&lt;&gt; "", IF(U801&lt;&gt;"",Result!E$1 &amp; S801 &amp; Result!F$1 &amp; Eng!U801 &amp; Result!G$1, ""), "")</f>
        <v xml:space="preserve">    &lt;string name="active_period"&gt;取消緊急通道模式&lt;/string&gt;</v>
      </c>
    </row>
    <row r="802" spans="1:22">
      <c r="A802" s="1" t="s">
        <v>335</v>
      </c>
      <c r="J802">
        <f t="shared" si="82"/>
        <v>29</v>
      </c>
      <c r="K802">
        <f t="shared" si="83"/>
        <v>52</v>
      </c>
      <c r="L802" t="str">
        <f t="shared" si="88"/>
        <v>Enter some messages...</v>
      </c>
      <c r="N802" t="str">
        <f>IF(L802&lt;&gt;"", VLOOKUP(L802,Sam_Eng!F:F,1,FALSE), "")</f>
        <v>Enter some messages...</v>
      </c>
      <c r="O802">
        <f>MATCH(N802,Sam_Eng!F:F,0)</f>
        <v>560</v>
      </c>
      <c r="P802" t="str">
        <f>IF(N802&lt;&gt;"", VLOOKUP(O802,Sam_Chi!E:F,2,FALSE), "")</f>
        <v>您正在設定新的管理員密碼，請先與鎖具同步</v>
      </c>
      <c r="Q802">
        <f t="shared" si="84"/>
        <v>17</v>
      </c>
      <c r="R802">
        <f t="shared" si="85"/>
        <v>28</v>
      </c>
      <c r="S802" t="str">
        <f t="shared" si="86"/>
        <v>enter_msg</v>
      </c>
      <c r="T802" t="str">
        <f>IF(S802&lt;&gt; "", VLOOKUP(S802,Chinese!H:K,4,FALSE), "")</f>
        <v>可在此輸入訊息...</v>
      </c>
      <c r="U802" t="str">
        <f t="shared" si="87"/>
        <v>您正在設定新的管理員密碼，請先與鎖具同步</v>
      </c>
      <c r="V802" t="str">
        <f>IF(U802&lt;&gt; "", IF(U802&lt;&gt;"",Result!E$1 &amp; S802 &amp; Result!F$1 &amp; Eng!U802 &amp; Result!G$1, ""), "")</f>
        <v xml:space="preserve">    &lt;string name="enter_msg"&gt;您正在設定新的管理員密碼，請先與鎖具同步&lt;/string&gt;</v>
      </c>
    </row>
    <row r="803" spans="1:22">
      <c r="A803" s="1" t="s">
        <v>336</v>
      </c>
      <c r="J803">
        <f t="shared" si="82"/>
        <v>32</v>
      </c>
      <c r="K803">
        <f t="shared" si="83"/>
        <v>47</v>
      </c>
      <c r="L803" t="str">
        <f t="shared" si="88"/>
        <v>Edit User Name</v>
      </c>
      <c r="N803" t="str">
        <f>IF(L803&lt;&gt;"", VLOOKUP(L803,Sam_Eng!F:F,1,FALSE), "")</f>
        <v>Edit User Name</v>
      </c>
      <c r="O803">
        <f>MATCH(N803,Sam_Eng!F:F,0)</f>
        <v>48</v>
      </c>
      <c r="P803" t="str">
        <f>IF(N803&lt;&gt;"", VLOOKUP(O803,Sam_Chi!E:F,2,FALSE), "")</f>
        <v>使用者</v>
      </c>
      <c r="Q803">
        <f t="shared" si="84"/>
        <v>17</v>
      </c>
      <c r="R803">
        <f t="shared" si="85"/>
        <v>31</v>
      </c>
      <c r="S803" t="str">
        <f t="shared" si="86"/>
        <v>edit_user_nm</v>
      </c>
      <c r="T803" t="str">
        <f>IF(S803&lt;&gt; "", VLOOKUP(S803,Chinese!H:K,4,FALSE), "")</f>
        <v>使用者名稱</v>
      </c>
      <c r="U803" t="str">
        <f t="shared" si="87"/>
        <v>使用者</v>
      </c>
      <c r="V803" t="str">
        <f>IF(U803&lt;&gt; "", IF(U803&lt;&gt;"",Result!E$1 &amp; S803 &amp; Result!F$1 &amp; Eng!U803 &amp; Result!G$1, ""), "")</f>
        <v xml:space="preserve">    &lt;string name="edit_user_nm"&gt;使用者&lt;/string&gt;</v>
      </c>
    </row>
    <row r="804" spans="1:22">
      <c r="A804" s="1" t="s">
        <v>337</v>
      </c>
      <c r="J804">
        <f t="shared" si="82"/>
        <v>31</v>
      </c>
      <c r="K804">
        <f t="shared" si="83"/>
        <v>44</v>
      </c>
      <c r="L804" t="str">
        <f t="shared" si="88"/>
        <v>Day Lock Out</v>
      </c>
      <c r="N804" t="str">
        <f>IF(L804&lt;&gt;"", VLOOKUP(L804,Sam_Eng!F:F,1,FALSE), "")</f>
        <v>Day Lock Out</v>
      </c>
      <c r="O804">
        <f>MATCH(N804,Sam_Eng!F:F,0)</f>
        <v>216</v>
      </c>
      <c r="P804" t="str">
        <f>IF(N804&lt;&gt;"", VLOOKUP(O804,Sam_Chi!E:F,2,FALSE), "")</f>
        <v>日數</v>
      </c>
      <c r="Q804">
        <f t="shared" si="84"/>
        <v>17</v>
      </c>
      <c r="R804">
        <f t="shared" si="85"/>
        <v>30</v>
      </c>
      <c r="S804" t="str">
        <f t="shared" si="86"/>
        <v>day_lockout</v>
      </c>
      <c r="T804" t="str">
        <f>IF(S804&lt;&gt; "", VLOOKUP(S804,Chinese!H:K,4,FALSE), "")</f>
        <v>日封鎖</v>
      </c>
      <c r="U804" t="str">
        <f t="shared" si="87"/>
        <v>日數</v>
      </c>
      <c r="V804" t="str">
        <f>IF(U804&lt;&gt; "", IF(U804&lt;&gt;"",Result!E$1 &amp; S804 &amp; Result!F$1 &amp; Eng!U804 &amp; Result!G$1, ""), "")</f>
        <v xml:space="preserve">    &lt;string name="day_lockout"&gt;日數&lt;/string&gt;</v>
      </c>
    </row>
    <row r="805" spans="1:22">
      <c r="A805" s="1" t="s">
        <v>338</v>
      </c>
      <c r="J805">
        <f t="shared" si="82"/>
        <v>27</v>
      </c>
      <c r="K805">
        <f t="shared" si="83"/>
        <v>35</v>
      </c>
      <c r="L805" t="str">
        <f t="shared" si="88"/>
        <v>WARNING</v>
      </c>
      <c r="N805" t="str">
        <f>IF(L805&lt;&gt;"", VLOOKUP(L805,Sam_Eng!F:F,1,FALSE), "")</f>
        <v>Warning</v>
      </c>
      <c r="O805">
        <f>MATCH(N805,Sam_Eng!F:F,0)</f>
        <v>151</v>
      </c>
      <c r="P805" t="str">
        <f>IF(N805&lt;&gt;"", VLOOKUP(O805,Sam_Chi!E:F,2,FALSE), "")</f>
        <v>備份至雲端</v>
      </c>
      <c r="Q805">
        <f t="shared" si="84"/>
        <v>17</v>
      </c>
      <c r="R805">
        <f t="shared" si="85"/>
        <v>26</v>
      </c>
      <c r="S805" t="str">
        <f t="shared" si="86"/>
        <v>Warning</v>
      </c>
      <c r="T805" t="str">
        <f>IF(S805&lt;&gt; "", VLOOKUP(S805,Chinese!H:K,4,FALSE), "")</f>
        <v>警告</v>
      </c>
      <c r="U805" t="str">
        <f t="shared" si="87"/>
        <v>備份至雲端</v>
      </c>
      <c r="V805" t="str">
        <f>IF(U805&lt;&gt; "", IF(U805&lt;&gt;"",Result!E$1 &amp; S805 &amp; Result!F$1 &amp; Eng!U805 &amp; Result!G$1, ""), "")</f>
        <v xml:space="preserve">    &lt;string name="Warning"&gt;備份至雲端&lt;/string&gt;</v>
      </c>
    </row>
    <row r="806" spans="1:22">
      <c r="A806" s="1" t="s">
        <v>339</v>
      </c>
      <c r="J806">
        <f t="shared" si="82"/>
        <v>33</v>
      </c>
      <c r="K806">
        <f t="shared" si="83"/>
        <v>72</v>
      </c>
      <c r="L806" t="str">
        <f t="shared" si="88"/>
        <v>Click on it to unlock or lock the door</v>
      </c>
      <c r="N806" t="str">
        <f>IF(L806&lt;&gt;"", VLOOKUP(L806,Sam_Eng!F:F,1,FALSE), "")</f>
        <v>Click on it to unlock or lock the door</v>
      </c>
      <c r="O806">
        <f>MATCH(N806,Sam_Eng!F:F,0)</f>
        <v>429</v>
      </c>
      <c r="P806" t="str">
        <f>IF(N806&lt;&gt;"", VLOOKUP(O806,Sam_Chi!E:F,2,FALSE), "")</f>
        <v>%@有手動開門進出紀錄</v>
      </c>
      <c r="Q806">
        <f t="shared" si="84"/>
        <v>17</v>
      </c>
      <c r="R806">
        <f t="shared" si="85"/>
        <v>32</v>
      </c>
      <c r="S806" t="str">
        <f t="shared" si="86"/>
        <v>First_UpArrow</v>
      </c>
      <c r="T806" t="e">
        <f>IF(S806&lt;&gt; "", VLOOKUP(S806,Chinese!H:K,4,FALSE), "")</f>
        <v>#N/A</v>
      </c>
      <c r="U806" t="str">
        <f t="shared" si="87"/>
        <v>%@有手動開門進出紀錄</v>
      </c>
      <c r="V806" t="str">
        <f>IF(U806&lt;&gt; "", IF(U806&lt;&gt;"",Result!E$1 &amp; S806 &amp; Result!F$1 &amp; Eng!U806 &amp; Result!G$1, ""), "")</f>
        <v xml:space="preserve">    &lt;string name="First_UpArrow"&gt;%@有手動開門進出紀錄&lt;/string&gt;</v>
      </c>
    </row>
    <row r="807" spans="1:22">
      <c r="A807" s="1" t="s">
        <v>340</v>
      </c>
      <c r="J807">
        <f t="shared" si="82"/>
        <v>35</v>
      </c>
      <c r="K807">
        <f t="shared" si="83"/>
        <v>76</v>
      </c>
      <c r="L807" t="str">
        <f t="shared" si="88"/>
        <v>Swipe it to the left to get more options</v>
      </c>
      <c r="N807" t="str">
        <f>IF(L807&lt;&gt;"", VLOOKUP(L807,Sam_Eng!F:F,1,FALSE), "")</f>
        <v>Swipe it to the left to get more options</v>
      </c>
      <c r="O807">
        <f>MATCH(N807,Sam_Eng!F:F,0)</f>
        <v>430</v>
      </c>
      <c r="P807" t="str">
        <f>IF(N807&lt;&gt;"", VLOOKUP(O807,Sam_Chi!E:F,2,FALSE), "")</f>
        <v>准備加入鎖具</v>
      </c>
      <c r="Q807">
        <f t="shared" si="84"/>
        <v>17</v>
      </c>
      <c r="R807">
        <f t="shared" si="85"/>
        <v>34</v>
      </c>
      <c r="S807" t="str">
        <f t="shared" si="86"/>
        <v>First_LeftArrow</v>
      </c>
      <c r="T807" t="e">
        <f>IF(S807&lt;&gt; "", VLOOKUP(S807,Chinese!H:K,4,FALSE), "")</f>
        <v>#N/A</v>
      </c>
      <c r="U807" t="str">
        <f t="shared" si="87"/>
        <v>准備加入鎖具</v>
      </c>
      <c r="V807" t="str">
        <f>IF(U807&lt;&gt; "", IF(U807&lt;&gt;"",Result!E$1 &amp; S807 &amp; Result!F$1 &amp; Eng!U807 &amp; Result!G$1, ""), "")</f>
        <v xml:space="preserve">    &lt;string name="First_LeftArrow"&gt;准備加入鎖具&lt;/string&gt;</v>
      </c>
    </row>
    <row r="808" spans="1:22">
      <c r="A808" s="1" t="s">
        <v>3145</v>
      </c>
      <c r="J808" s="5">
        <f t="shared" si="82"/>
        <v>33</v>
      </c>
      <c r="K808" s="5">
        <f t="shared" si="83"/>
        <v>54</v>
      </c>
      <c r="L808" s="5" t="str">
        <f t="shared" si="88"/>
        <v>Under downloading...</v>
      </c>
      <c r="N808" s="5" t="s">
        <v>3106</v>
      </c>
      <c r="O808" t="e">
        <f>MATCH(N808,Sam_Eng!F:F,0)</f>
        <v>#N/A</v>
      </c>
      <c r="P808" t="e">
        <f>IF(N808&lt;&gt;"", VLOOKUP(O808,Sam_Chi!E:F,2,FALSE), "")</f>
        <v>#N/A</v>
      </c>
      <c r="Q808">
        <f t="shared" si="84"/>
        <v>17</v>
      </c>
      <c r="R808">
        <f t="shared" si="85"/>
        <v>32</v>
      </c>
      <c r="S808" t="str">
        <f t="shared" si="86"/>
        <v>UnderDownload</v>
      </c>
      <c r="T808" t="str">
        <f>IF(S808&lt;&gt; "", VLOOKUP(S808,Chinese!H:K,4,FALSE), "")</f>
        <v>下载中...</v>
      </c>
      <c r="U808" t="e">
        <f t="shared" si="87"/>
        <v>#N/A</v>
      </c>
      <c r="V808" t="e">
        <f>IF(U808&lt;&gt; "", IF(U808&lt;&gt;"",Result!E$1 &amp; S808 &amp; Result!F$1 &amp; Eng!U808 &amp; Result!G$1, ""), "")</f>
        <v>#N/A</v>
      </c>
    </row>
    <row r="809" spans="1:22">
      <c r="A809" s="1" t="s">
        <v>3105</v>
      </c>
      <c r="J809">
        <f t="shared" si="82"/>
        <v>36</v>
      </c>
      <c r="K809">
        <f t="shared" si="83"/>
        <v>126</v>
      </c>
      <c r="L809" t="str">
        <f t="shared" si="88"/>
        <v>The gateway is found but there is an error in the pairing process, please try again later</v>
      </c>
      <c r="N809" t="str">
        <f>IF(L809&lt;&gt;"", VLOOKUP(L809,Sam_Eng!F:F,1,FALSE), "")</f>
        <v>The gateway is found but there is an error in the pairing process, please try again later</v>
      </c>
      <c r="O809">
        <f>MATCH(N809,Sam_Eng!F:F,0)</f>
        <v>680</v>
      </c>
      <c r="P809" t="str">
        <f>IF(N809&lt;&gt;"", VLOOKUP(O809,Sam_Chi!E:F,2,FALSE), "")</f>
        <v/>
      </c>
      <c r="Q809">
        <f t="shared" si="84"/>
        <v>17</v>
      </c>
      <c r="R809">
        <f t="shared" si="85"/>
        <v>35</v>
      </c>
      <c r="S809" t="str">
        <f t="shared" si="86"/>
        <v>advertise_status</v>
      </c>
      <c r="T809" t="e">
        <f>IF(S809&lt;&gt; "", VLOOKUP(S809,Chinese!H:K,4,FALSE), "")</f>
        <v>#N/A</v>
      </c>
      <c r="U809" t="e">
        <f t="shared" si="87"/>
        <v>#N/A</v>
      </c>
      <c r="V809" t="e">
        <f>IF(U809&lt;&gt; "", IF(U809&lt;&gt;"",Result!E$1 &amp; S809 &amp; Result!F$1 &amp; Eng!U809 &amp; Result!G$1, ""), "")</f>
        <v>#N/A</v>
      </c>
    </row>
    <row r="810" spans="1:22">
      <c r="A810" s="1" t="s">
        <v>341</v>
      </c>
      <c r="J810">
        <f t="shared" si="82"/>
        <v>33</v>
      </c>
      <c r="K810">
        <f t="shared" si="83"/>
        <v>43</v>
      </c>
      <c r="L810" t="str">
        <f t="shared" si="88"/>
        <v>Clear All</v>
      </c>
      <c r="N810" t="str">
        <f>IF(L810&lt;&gt;"", VLOOKUP(L810,Sam_Eng!F:F,1,FALSE), "")</f>
        <v>Clear All</v>
      </c>
      <c r="O810">
        <f>MATCH(N810,Sam_Eng!F:F,0)</f>
        <v>105</v>
      </c>
      <c r="P810" t="str">
        <f>IF(N810&lt;&gt;"", VLOOKUP(O810,Sam_Chi!E:F,2,FALSE), "")</f>
        <v>Wi-Fi網路密碼</v>
      </c>
      <c r="Q810">
        <f t="shared" si="84"/>
        <v>17</v>
      </c>
      <c r="R810">
        <f t="shared" si="85"/>
        <v>32</v>
      </c>
      <c r="S810" t="str">
        <f t="shared" si="86"/>
        <v>del_all_event</v>
      </c>
      <c r="T810" t="str">
        <f>IF(S810&lt;&gt; "", VLOOKUP(S810,Chinese!H:K,4,FALSE), "")</f>
        <v>全部刪除</v>
      </c>
      <c r="U810" t="str">
        <f t="shared" si="87"/>
        <v>Wi-Fi網路密碼</v>
      </c>
      <c r="V810" t="str">
        <f>IF(U810&lt;&gt; "", IF(U810&lt;&gt;"",Result!E$1 &amp; S810 &amp; Result!F$1 &amp; Eng!U810 &amp; Result!G$1, ""), "")</f>
        <v xml:space="preserve">    &lt;string name="del_all_event"&gt;Wi-Fi網路密碼&lt;/string&gt;</v>
      </c>
    </row>
    <row r="811" spans="1:22">
      <c r="A811" s="1" t="s">
        <v>3103</v>
      </c>
      <c r="J811">
        <f t="shared" si="82"/>
        <v>38</v>
      </c>
      <c r="K811">
        <f t="shared" si="83"/>
        <v>88</v>
      </c>
      <c r="L811" t="str">
        <f t="shared" si="88"/>
        <v>Are you sure you want to clear all notifications?</v>
      </c>
      <c r="N811" t="str">
        <f>IF(L811&lt;&gt;"", VLOOKUP(L811,Sam_Eng!F:F,1,FALSE), "")</f>
        <v>Are you sure you want to clear all notifications?</v>
      </c>
      <c r="O811">
        <f>MATCH(N811,Sam_Eng!F:F,0)</f>
        <v>490</v>
      </c>
      <c r="P811" t="str">
        <f>IF(N811&lt;&gt;"", VLOOKUP(O811,Sam_Chi!E:F,2,FALSE), "")</f>
        <v>新加入的使用者</v>
      </c>
      <c r="Q811">
        <f t="shared" si="84"/>
        <v>17</v>
      </c>
      <c r="R811">
        <f t="shared" si="85"/>
        <v>37</v>
      </c>
      <c r="S811" t="str">
        <f t="shared" si="86"/>
        <v>delete_all_content</v>
      </c>
      <c r="T811" t="str">
        <f>IF(S811&lt;&gt; "", VLOOKUP(S811,Chinese!H:K,4,FALSE), "")</f>
        <v>您確定要刪除所有的訊息嗎 ?</v>
      </c>
      <c r="U811" t="str">
        <f t="shared" si="87"/>
        <v>新加入的使用者</v>
      </c>
      <c r="V811" t="str">
        <f>IF(U811&lt;&gt; "", IF(U811&lt;&gt;"",Result!E$1 &amp; S811 &amp; Result!F$1 &amp; Eng!U811 &amp; Result!G$1, ""), "")</f>
        <v xml:space="preserve">    &lt;string name="delete_all_content"&gt;新加入的使用者&lt;/string&gt;</v>
      </c>
    </row>
    <row r="812" spans="1:22">
      <c r="A812" s="1" t="s">
        <v>342</v>
      </c>
      <c r="J812">
        <f t="shared" si="82"/>
        <v>33</v>
      </c>
      <c r="K812">
        <f t="shared" si="83"/>
        <v>47</v>
      </c>
      <c r="L812" t="str">
        <f t="shared" si="88"/>
        <v>Model Version</v>
      </c>
      <c r="N812" t="str">
        <f>IF(L812&lt;&gt;"", VLOOKUP(L812,Sam_Eng!F:F,1,FALSE), "")</f>
        <v>Model Version</v>
      </c>
      <c r="O812">
        <f>MATCH(N812,Sam_Eng!F:F,0)</f>
        <v>165</v>
      </c>
      <c r="P812" t="str">
        <f>IF(N812&lt;&gt;"", VLOOKUP(O812,Sam_Chi!E:F,2,FALSE), "")</f>
        <v>開始日期</v>
      </c>
      <c r="Q812">
        <f t="shared" si="84"/>
        <v>17</v>
      </c>
      <c r="R812">
        <f t="shared" si="85"/>
        <v>32</v>
      </c>
      <c r="S812" t="str">
        <f t="shared" si="86"/>
        <v>Model_Version</v>
      </c>
      <c r="T812" t="str">
        <f>IF(S812&lt;&gt; "", VLOOKUP(S812,Chinese!H:K,4,FALSE), "")</f>
        <v>鎖具型號版本</v>
      </c>
      <c r="U812" t="str">
        <f t="shared" si="87"/>
        <v>開始日期</v>
      </c>
      <c r="V812" t="str">
        <f>IF(U812&lt;&gt; "", IF(U812&lt;&gt;"",Result!E$1 &amp; S812 &amp; Result!F$1 &amp; Eng!U812 &amp; Result!G$1, ""), "")</f>
        <v xml:space="preserve">    &lt;string name="Model_Version"&gt;開始日期&lt;/string&gt;</v>
      </c>
    </row>
    <row r="813" spans="1:22">
      <c r="A813" s="1" t="s">
        <v>343</v>
      </c>
      <c r="J813">
        <f t="shared" si="82"/>
        <v>36</v>
      </c>
      <c r="K813">
        <f t="shared" si="83"/>
        <v>45</v>
      </c>
      <c r="L813" t="str">
        <f t="shared" si="88"/>
        <v>Generate</v>
      </c>
      <c r="N813" t="str">
        <f>IF(L813&lt;&gt;"", VLOOKUP(L813,Sam_Eng!F:F,1,FALSE), "")</f>
        <v>Generate</v>
      </c>
      <c r="O813">
        <f>MATCH(N813,Sam_Eng!F:F,0)</f>
        <v>152</v>
      </c>
      <c r="P813" t="str">
        <f>IF(N813&lt;&gt;"", VLOOKUP(O813,Sam_Chi!E:F,2,FALSE), "")</f>
        <v>備份資料至雲端</v>
      </c>
      <c r="Q813">
        <f t="shared" si="84"/>
        <v>17</v>
      </c>
      <c r="R813">
        <f t="shared" si="85"/>
        <v>35</v>
      </c>
      <c r="S813" t="str">
        <f t="shared" si="86"/>
        <v>netcode_generate</v>
      </c>
      <c r="T813" t="str">
        <f>IF(S813&lt;&gt; "", VLOOKUP(S813,Chinese!H:K,4,FALSE), "")</f>
        <v>產生</v>
      </c>
      <c r="U813" t="str">
        <f t="shared" si="87"/>
        <v>備份資料至雲端</v>
      </c>
      <c r="V813" t="str">
        <f>IF(U813&lt;&gt; "", IF(U813&lt;&gt;"",Result!E$1 &amp; S813 &amp; Result!F$1 &amp; Eng!U813 &amp; Result!G$1, ""), "")</f>
        <v xml:space="preserve">    &lt;string name="netcode_generate"&gt;備份資料至雲端&lt;/string&gt;</v>
      </c>
    </row>
    <row r="814" spans="1:22">
      <c r="A814" s="1"/>
      <c r="O814" t="e">
        <f>MATCH(N814,Sam_Eng!F:F,0)</f>
        <v>#N/A</v>
      </c>
      <c r="P814" t="str">
        <f>IF(N814&lt;&gt;"", VLOOKUP(O814,Sam_Chi!E:F,2,FALSE), "")</f>
        <v/>
      </c>
      <c r="Q814" t="e">
        <f t="shared" si="84"/>
        <v>#VALUE!</v>
      </c>
      <c r="R814" t="e">
        <f t="shared" si="85"/>
        <v>#VALUE!</v>
      </c>
      <c r="S814" t="str">
        <f t="shared" si="86"/>
        <v/>
      </c>
      <c r="T814" t="str">
        <f>IF(S814&lt;&gt; "", VLOOKUP(S814,Chinese!H:K,4,FALSE), "")</f>
        <v/>
      </c>
      <c r="U814" t="str">
        <f t="shared" si="87"/>
        <v/>
      </c>
      <c r="V814" t="str">
        <f>IF(U814&lt;&gt; "", IF(U814&lt;&gt;"",Result!E$1 &amp; S814 &amp; Result!F$1 &amp; Eng!U814 &amp; Result!G$1, ""), "")</f>
        <v/>
      </c>
    </row>
    <row r="815" spans="1:22">
      <c r="A815" s="1" t="s">
        <v>344</v>
      </c>
      <c r="J815">
        <f t="shared" ref="J815:J876" si="89">FIND("&gt;",A815)</f>
        <v>30</v>
      </c>
      <c r="K815">
        <f t="shared" ref="K815:K876" si="90">FIND("&lt;/", A815)</f>
        <v>45</v>
      </c>
      <c r="L815" t="str">
        <f t="shared" si="88"/>
        <v>Edit Lock Name</v>
      </c>
      <c r="N815" t="str">
        <f>IF(L815&lt;&gt;"", VLOOKUP(L815,Sam_Eng!F:F,1,FALSE), "")</f>
        <v>Edit Lock Name</v>
      </c>
      <c r="O815">
        <f>MATCH(N815,Sam_Eng!F:F,0)</f>
        <v>49</v>
      </c>
      <c r="P815" t="str">
        <f>IF(N815&lt;&gt;"", VLOOKUP(O815,Sam_Chi!E:F,2,FALSE), "")</f>
        <v>確認</v>
      </c>
      <c r="Q815">
        <f t="shared" si="84"/>
        <v>17</v>
      </c>
      <c r="R815">
        <f t="shared" si="85"/>
        <v>29</v>
      </c>
      <c r="S815" t="str">
        <f t="shared" si="86"/>
        <v>EditLockNM</v>
      </c>
      <c r="T815" t="str">
        <f>IF(S815&lt;&gt; "", VLOOKUP(S815,Chinese!H:K,4,FALSE), "")</f>
        <v>編輯鎖具名稱</v>
      </c>
      <c r="U815" t="str">
        <f t="shared" si="87"/>
        <v>確認</v>
      </c>
      <c r="V815" t="str">
        <f>IF(U815&lt;&gt; "", IF(U815&lt;&gt;"",Result!E$1 &amp; S815 &amp; Result!F$1 &amp; Eng!U815 &amp; Result!G$1, ""), "")</f>
        <v xml:space="preserve">    &lt;string name="EditLockNM"&gt;確認&lt;/string&gt;</v>
      </c>
    </row>
    <row r="816" spans="1:22">
      <c r="A816" s="1" t="s">
        <v>345</v>
      </c>
      <c r="J816" s="5">
        <f t="shared" si="89"/>
        <v>35</v>
      </c>
      <c r="K816" s="5">
        <f t="shared" si="90"/>
        <v>90</v>
      </c>
      <c r="L816" s="5" t="str">
        <f t="shared" si="88"/>
        <v>Wifi is not stable, please check the Wifi status again</v>
      </c>
      <c r="O816" t="e">
        <f>MATCH(N816,Sam_Eng!F:F,0)</f>
        <v>#N/A</v>
      </c>
      <c r="P816" t="str">
        <f>IF(N816&lt;&gt;"", VLOOKUP(O816,Sam_Chi!E:F,2,FALSE), "")</f>
        <v/>
      </c>
      <c r="Q816">
        <f t="shared" si="84"/>
        <v>17</v>
      </c>
      <c r="R816">
        <f t="shared" si="85"/>
        <v>34</v>
      </c>
      <c r="S816" t="str">
        <f t="shared" si="86"/>
        <v>Wifi_Issue_cont</v>
      </c>
      <c r="T816" t="str">
        <f>IF(S816&lt;&gt; "", VLOOKUP(S816,Chinese!H:K,4,FALSE), "")</f>
        <v>網路不穩定, 請再確認您的網路狀況.</v>
      </c>
      <c r="U816" t="str">
        <f t="shared" si="87"/>
        <v>網路不穩定, 請再確認您的網路狀況.</v>
      </c>
      <c r="V816" t="str">
        <f>IF(U816&lt;&gt; "", IF(U816&lt;&gt;"",Result!E$1 &amp; S816 &amp; Result!F$1 &amp; Eng!U816 &amp; Result!G$1, ""), "")</f>
        <v xml:space="preserve">    &lt;string name="Wifi_Issue_cont"&gt;網路不穩定, 請再確認您的網路狀況.&lt;/string&gt;</v>
      </c>
    </row>
    <row r="817" spans="1:22">
      <c r="A817" s="1" t="s">
        <v>346</v>
      </c>
      <c r="J817">
        <f t="shared" si="89"/>
        <v>32</v>
      </c>
      <c r="K817">
        <f t="shared" si="90"/>
        <v>40</v>
      </c>
      <c r="L817" t="str">
        <f t="shared" si="88"/>
        <v>Shorter</v>
      </c>
      <c r="N817" t="str">
        <f>IF(L817&lt;&gt;"", VLOOKUP(L817,Sam_Eng!F:F,1,FALSE), "")</f>
        <v>Shorter</v>
      </c>
      <c r="O817">
        <f>MATCH(N817,Sam_Eng!F:F,0)</f>
        <v>75</v>
      </c>
      <c r="P817" t="str">
        <f>IF(N817&lt;&gt;"", VLOOKUP(O817,Sam_Chi!E:F,2,FALSE), "")</f>
        <v>個人資訊</v>
      </c>
      <c r="Q817">
        <f t="shared" si="84"/>
        <v>17</v>
      </c>
      <c r="R817">
        <f t="shared" si="85"/>
        <v>31</v>
      </c>
      <c r="S817" t="str">
        <f t="shared" si="86"/>
        <v>rssi_shorter</v>
      </c>
      <c r="T817" t="str">
        <f>IF(S817&lt;&gt; "", VLOOKUP(S817,Chinese!H:K,4,FALSE), "")</f>
        <v>較近</v>
      </c>
      <c r="U817" t="str">
        <f t="shared" si="87"/>
        <v>個人資訊</v>
      </c>
      <c r="V817" t="str">
        <f>IF(U817&lt;&gt; "", IF(U817&lt;&gt;"",Result!E$1 &amp; S817 &amp; Result!F$1 &amp; Eng!U817 &amp; Result!G$1, ""), "")</f>
        <v xml:space="preserve">    &lt;string name="rssi_shorter"&gt;個人資訊&lt;/string&gt;</v>
      </c>
    </row>
    <row r="818" spans="1:22">
      <c r="A818" s="1" t="s">
        <v>347</v>
      </c>
      <c r="J818">
        <f t="shared" si="89"/>
        <v>31</v>
      </c>
      <c r="K818">
        <f t="shared" si="90"/>
        <v>38</v>
      </c>
      <c r="L818" t="str">
        <f t="shared" si="88"/>
        <v>Longer</v>
      </c>
      <c r="N818" t="str">
        <f>IF(L818&lt;&gt;"", VLOOKUP(L818,Sam_Eng!F:F,1,FALSE), "")</f>
        <v>Longer</v>
      </c>
      <c r="O818">
        <f>MATCH(N818,Sam_Eng!F:F,0)</f>
        <v>76</v>
      </c>
      <c r="P818" t="str">
        <f>IF(N818&lt;&gt;"", VLOOKUP(O818,Sam_Chi!E:F,2,FALSE), "")</f>
        <v>設定</v>
      </c>
      <c r="Q818">
        <f t="shared" si="84"/>
        <v>17</v>
      </c>
      <c r="R818">
        <f t="shared" si="85"/>
        <v>30</v>
      </c>
      <c r="S818" t="str">
        <f t="shared" si="86"/>
        <v>rssi_longer</v>
      </c>
      <c r="T818" t="str">
        <f>IF(S818&lt;&gt; "", VLOOKUP(S818,Chinese!H:K,4,FALSE), "")</f>
        <v>較遠</v>
      </c>
      <c r="U818" t="str">
        <f t="shared" si="87"/>
        <v>設定</v>
      </c>
      <c r="V818" t="str">
        <f>IF(U818&lt;&gt; "", IF(U818&lt;&gt;"",Result!E$1 &amp; S818 &amp; Result!F$1 &amp; Eng!U818 &amp; Result!G$1, ""), "")</f>
        <v xml:space="preserve">    &lt;string name="rssi_longer"&gt;設定&lt;/string&gt;</v>
      </c>
    </row>
    <row r="819" spans="1:22">
      <c r="A819" s="1" t="s">
        <v>348</v>
      </c>
      <c r="J819">
        <f t="shared" si="89"/>
        <v>31</v>
      </c>
      <c r="K819">
        <f t="shared" si="90"/>
        <v>45</v>
      </c>
      <c r="L819" t="str">
        <f t="shared" si="88"/>
        <v>Lock Location</v>
      </c>
      <c r="N819" t="str">
        <f>IF(L819&lt;&gt;"", VLOOKUP(L819,Sam_Eng!F:F,1,FALSE), "")</f>
        <v>Lock Location</v>
      </c>
      <c r="O819">
        <f>MATCH(N819,Sam_Eng!F:F,0)</f>
        <v>328</v>
      </c>
      <c r="P819" t="str">
        <f>IF(N819&lt;&gt;"", VLOOKUP(O819,Sam_Chi!E:F,2,FALSE), "")</f>
        <v>正在尋找您的位置</v>
      </c>
      <c r="Q819">
        <f t="shared" si="84"/>
        <v>17</v>
      </c>
      <c r="R819">
        <f t="shared" si="85"/>
        <v>30</v>
      </c>
      <c r="S819" t="str">
        <f t="shared" si="86"/>
        <v>lock_locate</v>
      </c>
      <c r="T819" t="str">
        <f>IF(S819&lt;&gt; "", VLOOKUP(S819,Chinese!H:K,4,FALSE), "")</f>
        <v>鎖具位置</v>
      </c>
      <c r="U819" t="str">
        <f t="shared" si="87"/>
        <v>正在尋找您的位置</v>
      </c>
      <c r="V819" t="str">
        <f>IF(U819&lt;&gt; "", IF(U819&lt;&gt;"",Result!E$1 &amp; S819 &amp; Result!F$1 &amp; Eng!U819 &amp; Result!G$1, ""), "")</f>
        <v xml:space="preserve">    &lt;string name="lock_locate"&gt;正在尋找您的位置&lt;/string&gt;</v>
      </c>
    </row>
    <row r="820" spans="1:22">
      <c r="A820" s="1" t="s">
        <v>349</v>
      </c>
      <c r="J820">
        <f t="shared" si="89"/>
        <v>42</v>
      </c>
      <c r="K820">
        <f t="shared" si="90"/>
        <v>54</v>
      </c>
      <c r="L820" t="str">
        <f t="shared" si="88"/>
        <v>Door Jammed</v>
      </c>
      <c r="N820" t="str">
        <f>IF(L820&lt;&gt;"", VLOOKUP(L820,Sam_Eng!F:F,1,FALSE), "")</f>
        <v>Door Jammed</v>
      </c>
      <c r="O820">
        <f>MATCH(N820,Sam_Eng!F:F,0)</f>
        <v>341</v>
      </c>
      <c r="P820" t="str">
        <f>IF(N820&lt;&gt;"", VLOOKUP(O820,Sam_Chi!E:F,2,FALSE), "")</f>
        <v>警告</v>
      </c>
      <c r="Q820">
        <f t="shared" si="84"/>
        <v>17</v>
      </c>
      <c r="R820">
        <f t="shared" si="85"/>
        <v>41</v>
      </c>
      <c r="S820" t="str">
        <f t="shared" si="86"/>
        <v>Tran_log_LOCK_DOOR_JAM</v>
      </c>
      <c r="T820" t="str">
        <f>IF(S820&lt;&gt; "", VLOOKUP(S820,Chinese!H:K,4,FALSE), "")</f>
        <v>門鎖卡住</v>
      </c>
      <c r="U820" t="str">
        <f t="shared" si="87"/>
        <v>警告</v>
      </c>
      <c r="V820" t="str">
        <f>IF(U820&lt;&gt; "", IF(U820&lt;&gt;"",Result!E$1 &amp; S820 &amp; Result!F$1 &amp; Eng!U820 &amp; Result!G$1, ""), "")</f>
        <v xml:space="preserve">    &lt;string name="Tran_log_LOCK_DOOR_JAM"&gt;警告&lt;/string&gt;</v>
      </c>
    </row>
    <row r="821" spans="1:22">
      <c r="A821" s="1" t="s">
        <v>350</v>
      </c>
      <c r="J821">
        <f t="shared" si="89"/>
        <v>44</v>
      </c>
      <c r="K821">
        <f t="shared" si="90"/>
        <v>59</v>
      </c>
      <c r="L821" t="str">
        <f t="shared" si="88"/>
        <v>Auto Relocking</v>
      </c>
      <c r="N821" t="str">
        <f>IF(L821&lt;&gt;"", VLOOKUP(L821,Sam_Eng!F:F,1,FALSE), "")</f>
        <v>Auto Relocking</v>
      </c>
      <c r="O821">
        <f>MATCH(N821,Sam_Eng!F:F,0)</f>
        <v>213</v>
      </c>
      <c r="P821" t="str">
        <f>IF(N821&lt;&gt;"", VLOOKUP(O821,Sam_Chi!E:F,2,FALSE), "")</f>
        <v>接近按鍵</v>
      </c>
      <c r="Q821">
        <f t="shared" si="84"/>
        <v>17</v>
      </c>
      <c r="R821">
        <f t="shared" si="85"/>
        <v>43</v>
      </c>
      <c r="S821" t="str">
        <f t="shared" si="86"/>
        <v>Tran_log_TIMED_AUTO_LOCK</v>
      </c>
      <c r="T821" t="str">
        <f>IF(S821&lt;&gt; "", VLOOKUP(S821,Chinese!H:K,4,FALSE), "")</f>
        <v>自動回鎖</v>
      </c>
      <c r="U821" t="str">
        <f t="shared" si="87"/>
        <v>接近按鍵</v>
      </c>
      <c r="V821" t="str">
        <f>IF(U821&lt;&gt; "", IF(U821&lt;&gt;"",Result!E$1 &amp; S821 &amp; Result!F$1 &amp; Eng!U821 &amp; Result!G$1, ""), "")</f>
        <v xml:space="preserve">    &lt;string name="Tran_log_TIMED_AUTO_LOCK"&gt;接近按鍵&lt;/string&gt;</v>
      </c>
    </row>
    <row r="822" spans="1:22">
      <c r="A822" s="1" t="s">
        <v>351</v>
      </c>
      <c r="J822">
        <f t="shared" si="89"/>
        <v>59</v>
      </c>
      <c r="K822">
        <f t="shared" si="90"/>
        <v>90</v>
      </c>
      <c r="L822" t="str">
        <f t="shared" si="88"/>
        <v>Unlocking Failed (Low Battery)</v>
      </c>
      <c r="N822" t="str">
        <f>IF(L822&lt;&gt;"", VLOOKUP(L822,Sam_Eng!F:F,1,FALSE), "")</f>
        <v>Unlocking Failed (Low Battery)</v>
      </c>
      <c r="O822">
        <f>MATCH(N822,Sam_Eng!F:F,0)</f>
        <v>343</v>
      </c>
      <c r="P822" t="str">
        <f>IF(N822&lt;&gt;"", VLOOKUP(O822,Sam_Chi!E:F,2,FALSE), "")</f>
        <v>更新Gateway中</v>
      </c>
      <c r="Q822">
        <f t="shared" si="84"/>
        <v>17</v>
      </c>
      <c r="R822">
        <f t="shared" si="85"/>
        <v>58</v>
      </c>
      <c r="S822" t="str">
        <f t="shared" si="86"/>
        <v>Tran_log_UNLOCK_DOOR_LOW_BAT_SKIP_MOTOR</v>
      </c>
      <c r="T822" t="str">
        <f>IF(S822&lt;&gt; "", VLOOKUP(S822,Chinese!H:K,4,FALSE), "")</f>
        <v>開門失敗 (低電量)</v>
      </c>
      <c r="U822" t="str">
        <f t="shared" si="87"/>
        <v>更新Gateway中</v>
      </c>
      <c r="V822" t="str">
        <f>IF(U822&lt;&gt; "", IF(U822&lt;&gt;"",Result!E$1 &amp; S822 &amp; Result!F$1 &amp; Eng!U822 &amp; Result!G$1, ""), "")</f>
        <v xml:space="preserve">    &lt;string name="Tran_log_UNLOCK_DOOR_LOW_BAT_SKIP_MOTOR"&gt;更新Gateway中&lt;/string&gt;</v>
      </c>
    </row>
    <row r="823" spans="1:22">
      <c r="A823" s="1" t="s">
        <v>352</v>
      </c>
      <c r="J823">
        <f t="shared" si="89"/>
        <v>57</v>
      </c>
      <c r="K823">
        <f t="shared" si="90"/>
        <v>86</v>
      </c>
      <c r="L823" t="str">
        <f t="shared" si="88"/>
        <v>Locking Failed (Low Battery)</v>
      </c>
      <c r="N823" t="str">
        <f>IF(L823&lt;&gt;"", VLOOKUP(L823,Sam_Eng!F:F,1,FALSE), "")</f>
        <v>Locking Failed (Low Battery)</v>
      </c>
      <c r="O823">
        <f>MATCH(N823,Sam_Eng!F:F,0)</f>
        <v>344</v>
      </c>
      <c r="P823" t="str">
        <f>IF(N823&lt;&gt;"", VLOOKUP(O823,Sam_Chi!E:F,2,FALSE), "")</f>
        <v>距離限制</v>
      </c>
      <c r="Q823">
        <f t="shared" si="84"/>
        <v>17</v>
      </c>
      <c r="R823">
        <f t="shared" si="85"/>
        <v>56</v>
      </c>
      <c r="S823" t="str">
        <f t="shared" si="86"/>
        <v>Tran_log_LOCK_DOOR_LOW_BAT_SKIP_MOTOR</v>
      </c>
      <c r="T823" t="str">
        <f>IF(S823&lt;&gt; "", VLOOKUP(S823,Chinese!H:K,4,FALSE), "")</f>
        <v>關門失敗 (低電量)</v>
      </c>
      <c r="U823" t="str">
        <f t="shared" si="87"/>
        <v>距離限制</v>
      </c>
      <c r="V823" t="str">
        <f>IF(U823&lt;&gt; "", IF(U823&lt;&gt;"",Result!E$1 &amp; S823 &amp; Result!F$1 &amp; Eng!U823 &amp; Result!G$1, ""), "")</f>
        <v xml:space="preserve">    &lt;string name="Tran_log_LOCK_DOOR_LOW_BAT_SKIP_MOTOR"&gt;距離限制&lt;/string&gt;</v>
      </c>
    </row>
    <row r="824" spans="1:22">
      <c r="A824" s="1" t="s">
        <v>353</v>
      </c>
      <c r="J824">
        <f t="shared" si="89"/>
        <v>54</v>
      </c>
      <c r="K824">
        <f t="shared" si="90"/>
        <v>68</v>
      </c>
      <c r="L824" t="str">
        <f t="shared" si="88"/>
        <v>Access Denied</v>
      </c>
      <c r="N824" t="str">
        <f>IF(L824&lt;&gt;"", VLOOKUP(L824,Sam_Eng!F:F,1,FALSE), "")</f>
        <v>Access Denied</v>
      </c>
      <c r="O824">
        <f>MATCH(N824,Sam_Eng!F:F,0)</f>
        <v>191</v>
      </c>
      <c r="P824" t="str">
        <f>IF(N824&lt;&gt;"", VLOOKUP(O824,Sam_Chi!E:F,2,FALSE), "")</f>
        <v>關閉</v>
      </c>
      <c r="Q824">
        <f t="shared" si="84"/>
        <v>17</v>
      </c>
      <c r="R824">
        <f t="shared" si="85"/>
        <v>53</v>
      </c>
      <c r="S824" t="str">
        <f t="shared" si="86"/>
        <v>Tran_log_AUTH_LOGIN_NUMBER_EXPIRED</v>
      </c>
      <c r="T824" t="str">
        <f>IF(S824&lt;&gt; "", VLOOKUP(S824,Chinese!H:K,4,FALSE), "")</f>
        <v>拒絕進出</v>
      </c>
      <c r="U824" t="str">
        <f t="shared" si="87"/>
        <v>關閉</v>
      </c>
      <c r="V824" t="str">
        <f>IF(U824&lt;&gt; "", IF(U824&lt;&gt;"",Result!E$1 &amp; S824 &amp; Result!F$1 &amp; Eng!U824 &amp; Result!G$1, ""), "")</f>
        <v xml:space="preserve">    &lt;string name="Tran_log_AUTH_LOGIN_NUMBER_EXPIRED"&gt;關閉&lt;/string&gt;</v>
      </c>
    </row>
    <row r="825" spans="1:22">
      <c r="A825" s="1" t="s">
        <v>354</v>
      </c>
      <c r="J825">
        <f t="shared" si="89"/>
        <v>44</v>
      </c>
      <c r="K825">
        <f t="shared" si="90"/>
        <v>56</v>
      </c>
      <c r="L825" t="str">
        <f t="shared" si="88"/>
        <v>Door Jammed</v>
      </c>
      <c r="N825" t="str">
        <f>IF(L825&lt;&gt;"", VLOOKUP(L825,Sam_Eng!F:F,1,FALSE), "")</f>
        <v>Door Jammed</v>
      </c>
      <c r="O825">
        <f>MATCH(N825,Sam_Eng!F:F,0)</f>
        <v>341</v>
      </c>
      <c r="P825" t="str">
        <f>IF(N825&lt;&gt;"", VLOOKUP(O825,Sam_Chi!E:F,2,FALSE), "")</f>
        <v>警告</v>
      </c>
      <c r="Q825">
        <f t="shared" si="84"/>
        <v>17</v>
      </c>
      <c r="R825">
        <f t="shared" si="85"/>
        <v>43</v>
      </c>
      <c r="S825" t="str">
        <f t="shared" si="86"/>
        <v>Tran_log_UNLOCK_DOOR_JAM</v>
      </c>
      <c r="T825" t="str">
        <f>IF(S825&lt;&gt; "", VLOOKUP(S825,Chinese!H:K,4,FALSE), "")</f>
        <v>門鎖卡住</v>
      </c>
      <c r="U825" t="str">
        <f t="shared" si="87"/>
        <v>警告</v>
      </c>
      <c r="V825" t="str">
        <f>IF(U825&lt;&gt; "", IF(U825&lt;&gt;"",Result!E$1 &amp; S825 &amp; Result!F$1 &amp; Eng!U825 &amp; Result!G$1, ""), "")</f>
        <v xml:space="preserve">    &lt;string name="Tran_log_UNLOCK_DOOR_JAM"&gt;警告&lt;/string&gt;</v>
      </c>
    </row>
    <row r="826" spans="1:22">
      <c r="A826" s="1" t="s">
        <v>355</v>
      </c>
      <c r="J826">
        <f t="shared" si="89"/>
        <v>45</v>
      </c>
      <c r="K826">
        <f t="shared" si="90"/>
        <v>60</v>
      </c>
      <c r="L826" t="str">
        <f t="shared" si="88"/>
        <v>Remote Locking</v>
      </c>
      <c r="N826" t="str">
        <f>IF(L826&lt;&gt;"", VLOOKUP(L826,Sam_Eng!F:F,1,FALSE), "")</f>
        <v>Remote Locking</v>
      </c>
      <c r="O826">
        <f>MATCH(N826,Sam_Eng!F:F,0)</f>
        <v>340</v>
      </c>
      <c r="P826" t="str">
        <f>IF(N826&lt;&gt;"", VLOOKUP(O826,Sam_Chi!E:F,2,FALSE), "")</f>
        <v>關門失敗 (低電量)</v>
      </c>
      <c r="Q826">
        <f t="shared" si="84"/>
        <v>17</v>
      </c>
      <c r="R826">
        <f t="shared" si="85"/>
        <v>44</v>
      </c>
      <c r="S826" t="str">
        <f t="shared" si="86"/>
        <v>Tran_log_REMOTE_LOCK_DOOR</v>
      </c>
      <c r="T826" t="str">
        <f>IF(S826&lt;&gt; "", VLOOKUP(S826,Chinese!H:K,4,FALSE), "")</f>
        <v>遠端關門</v>
      </c>
      <c r="U826" t="str">
        <f t="shared" si="87"/>
        <v>關門失敗 (低電量)</v>
      </c>
      <c r="V826" t="str">
        <f>IF(U826&lt;&gt; "", IF(U826&lt;&gt;"",Result!E$1 &amp; S826 &amp; Result!F$1 &amp; Eng!U826 &amp; Result!G$1, ""), "")</f>
        <v xml:space="preserve">    &lt;string name="Tran_log_REMOTE_LOCK_DOOR"&gt;關門失敗 (低電量)&lt;/string&gt;</v>
      </c>
    </row>
    <row r="827" spans="1:22">
      <c r="A827" s="1" t="s">
        <v>356</v>
      </c>
      <c r="J827">
        <f t="shared" si="89"/>
        <v>37</v>
      </c>
      <c r="K827">
        <f t="shared" si="90"/>
        <v>49</v>
      </c>
      <c r="L827" t="str">
        <f t="shared" si="88"/>
        <v>Auto Relock</v>
      </c>
      <c r="N827" t="str">
        <f>IF(L827&lt;&gt;"", VLOOKUP(L827,Sam_Eng!F:F,1,FALSE), "")</f>
        <v>Auto Relock</v>
      </c>
      <c r="O827">
        <f>MATCH(N827,Sam_Eng!F:F,0)</f>
        <v>212</v>
      </c>
      <c r="P827" t="str">
        <f>IF(N827&lt;&gt;"", VLOOKUP(O827,Sam_Chi!E:F,2,FALSE), "")</f>
        <v>日封鎖</v>
      </c>
      <c r="Q827">
        <f t="shared" si="84"/>
        <v>17</v>
      </c>
      <c r="R827">
        <f t="shared" si="85"/>
        <v>36</v>
      </c>
      <c r="S827" t="str">
        <f t="shared" si="86"/>
        <v>Param_auto_relock</v>
      </c>
      <c r="T827" t="str">
        <f>IF(S827&lt;&gt; "", VLOOKUP(S827,Chinese!H:K,4,FALSE), "")</f>
        <v>自動回鎖</v>
      </c>
      <c r="U827" t="str">
        <f t="shared" si="87"/>
        <v>日封鎖</v>
      </c>
      <c r="V827" t="str">
        <f>IF(U827&lt;&gt; "", IF(U827&lt;&gt;"",Result!E$1 &amp; S827 &amp; Result!F$1 &amp; Eng!U827 &amp; Result!G$1, ""), "")</f>
        <v xml:space="preserve">    &lt;string name="Param_auto_relock"&gt;日封鎖&lt;/string&gt;</v>
      </c>
    </row>
    <row r="828" spans="1:22">
      <c r="A828" s="1" t="s">
        <v>357</v>
      </c>
      <c r="J828">
        <f t="shared" si="89"/>
        <v>43</v>
      </c>
      <c r="K828">
        <f t="shared" si="90"/>
        <v>61</v>
      </c>
      <c r="L828" t="str">
        <f t="shared" si="88"/>
        <v>Auto Relock Delay</v>
      </c>
      <c r="N828" t="str">
        <f>IF(L828&lt;&gt;"", VLOOKUP(L828,Sam_Eng!F:F,1,FALSE), "")</f>
        <v>Auto Relock Delay</v>
      </c>
      <c r="O828">
        <f>MATCH(N828,Sam_Eng!F:F,0)</f>
        <v>214</v>
      </c>
      <c r="P828" t="str">
        <f>IF(N828&lt;&gt;"", VLOOKUP(O828,Sam_Chi!E:F,2,FALSE), "")</f>
        <v>按下按鍵</v>
      </c>
      <c r="Q828">
        <f t="shared" si="84"/>
        <v>17</v>
      </c>
      <c r="R828">
        <f t="shared" si="85"/>
        <v>42</v>
      </c>
      <c r="S828" t="str">
        <f t="shared" si="86"/>
        <v>Param_auto_relock_delay</v>
      </c>
      <c r="T828" t="str">
        <f>IF(S828&lt;&gt; "", VLOOKUP(S828,Chinese!H:K,4,FALSE), "")</f>
        <v>自動回鎖延遲</v>
      </c>
      <c r="U828" t="str">
        <f t="shared" si="87"/>
        <v>按下按鍵</v>
      </c>
      <c r="V828" t="str">
        <f>IF(U828&lt;&gt; "", IF(U828&lt;&gt;"",Result!E$1 &amp; S828 &amp; Result!F$1 &amp; Eng!U828 &amp; Result!G$1, ""), "")</f>
        <v xml:space="preserve">    &lt;string name="Param_auto_relock_delay"&gt;按下按鍵&lt;/string&gt;</v>
      </c>
    </row>
    <row r="829" spans="1:22">
      <c r="A829" s="1" t="s">
        <v>358</v>
      </c>
      <c r="J829">
        <f t="shared" si="89"/>
        <v>26</v>
      </c>
      <c r="K829">
        <f t="shared" si="90"/>
        <v>30</v>
      </c>
      <c r="L829" t="str">
        <f t="shared" si="88"/>
        <v>sec</v>
      </c>
      <c r="N829" t="str">
        <f>IF(L829&lt;&gt;"", VLOOKUP(L829,Sam_Eng!F:F,1,FALSE), "")</f>
        <v>sec</v>
      </c>
      <c r="O829">
        <f>MATCH(N829,Sam_Eng!F:F,0)</f>
        <v>8</v>
      </c>
      <c r="P829" t="str">
        <f>IF(N829&lt;&gt;"", VLOOKUP(O829,Sam_Chi!E:F,2,FALSE), "")</f>
        <v>設定模式</v>
      </c>
      <c r="Q829">
        <f t="shared" si="84"/>
        <v>17</v>
      </c>
      <c r="R829">
        <f t="shared" si="85"/>
        <v>25</v>
      </c>
      <c r="S829" t="str">
        <f t="shared" si="86"/>
        <v>Second</v>
      </c>
      <c r="T829" t="str">
        <f>IF(S829&lt;&gt; "", VLOOKUP(S829,Chinese!H:K,4,FALSE), "")</f>
        <v>秒</v>
      </c>
      <c r="U829" t="str">
        <f t="shared" si="87"/>
        <v>設定模式</v>
      </c>
      <c r="V829" t="str">
        <f>IF(U829&lt;&gt; "", IF(U829&lt;&gt;"",Result!E$1 &amp; S829 &amp; Result!F$1 &amp; Eng!U829 &amp; Result!G$1, ""), "")</f>
        <v xml:space="preserve">    &lt;string name="Second"&gt;設定模式&lt;/string&gt;</v>
      </c>
    </row>
    <row r="830" spans="1:22">
      <c r="A830" s="1" t="s">
        <v>359</v>
      </c>
      <c r="J830">
        <f t="shared" si="89"/>
        <v>41</v>
      </c>
      <c r="K830">
        <f t="shared" si="90"/>
        <v>57</v>
      </c>
      <c r="L830" t="str">
        <f t="shared" si="88"/>
        <v>One-Tap Locking</v>
      </c>
      <c r="N830" t="str">
        <f>IF(L830&lt;&gt;"", VLOOKUP(L830,Sam_Eng!F:F,1,FALSE), "")</f>
        <v>One-Tap Locking</v>
      </c>
      <c r="O830">
        <f>MATCH(N830,Sam_Eng!F:F,0)</f>
        <v>316</v>
      </c>
      <c r="P830" t="str">
        <f>IF(N830&lt;&gt;"", VLOOKUP(O830,Sam_Chi!E:F,2,FALSE), "")</f>
        <v>空間不足</v>
      </c>
      <c r="Q830">
        <f t="shared" si="84"/>
        <v>17</v>
      </c>
      <c r="R830">
        <f t="shared" si="85"/>
        <v>40</v>
      </c>
      <c r="S830" t="str">
        <f t="shared" si="86"/>
        <v>Tran_log_one_tap_lock</v>
      </c>
      <c r="T830" t="str">
        <f>IF(S830&lt;&gt; "", VLOOKUP(S830,Chinese!H:K,4,FALSE), "")</f>
        <v>觸碰關門</v>
      </c>
      <c r="U830" t="str">
        <f t="shared" si="87"/>
        <v>空間不足</v>
      </c>
      <c r="V830" t="str">
        <f>IF(U830&lt;&gt; "", IF(U830&lt;&gt;"",Result!E$1 &amp; S830 &amp; Result!F$1 &amp; Eng!U830 &amp; Result!G$1, ""), "")</f>
        <v xml:space="preserve">    &lt;string name="Tran_log_one_tap_lock"&gt;空間不足&lt;/string&gt;</v>
      </c>
    </row>
    <row r="831" spans="1:22">
      <c r="A831" s="1" t="s">
        <v>360</v>
      </c>
      <c r="J831">
        <f t="shared" si="89"/>
        <v>29</v>
      </c>
      <c r="K831">
        <f t="shared" si="90"/>
        <v>40</v>
      </c>
      <c r="L831" t="str">
        <f t="shared" si="88"/>
        <v>Test Range</v>
      </c>
      <c r="N831" t="str">
        <f>IF(L831&lt;&gt;"", VLOOKUP(L831,Sam_Eng!F:F,1,FALSE), "")</f>
        <v>Test Range</v>
      </c>
      <c r="O831">
        <f>MATCH(N831,Sam_Eng!F:F,0)</f>
        <v>349</v>
      </c>
      <c r="P831" t="str">
        <f>IF(N831&lt;&gt;"", VLOOKUP(O831,Sam_Chi!E:F,2,FALSE), "")</f>
        <v>好</v>
      </c>
      <c r="Q831">
        <f t="shared" si="84"/>
        <v>17</v>
      </c>
      <c r="R831">
        <f t="shared" si="85"/>
        <v>28</v>
      </c>
      <c r="S831" t="str">
        <f t="shared" si="86"/>
        <v>rssi_Test</v>
      </c>
      <c r="T831" t="str">
        <f>IF(S831&lt;&gt; "", VLOOKUP(S831,Chinese!H:K,4,FALSE), "")</f>
        <v>測試距離</v>
      </c>
      <c r="U831" t="str">
        <f t="shared" si="87"/>
        <v>好</v>
      </c>
      <c r="V831" t="str">
        <f>IF(U831&lt;&gt; "", IF(U831&lt;&gt;"",Result!E$1 &amp; S831 &amp; Result!F$1 &amp; Eng!U831 &amp; Result!G$1, ""), "")</f>
        <v xml:space="preserve">    &lt;string name="rssi_Test"&gt;好&lt;/string&gt;</v>
      </c>
    </row>
    <row r="832" spans="1:22">
      <c r="A832" s="1" t="s">
        <v>361</v>
      </c>
      <c r="J832">
        <f t="shared" si="89"/>
        <v>41</v>
      </c>
      <c r="K832">
        <f t="shared" si="90"/>
        <v>54</v>
      </c>
      <c r="L832" t="str">
        <f t="shared" si="88"/>
        <v>Out of Range</v>
      </c>
      <c r="N832" t="str">
        <f>IF(L832&lt;&gt;"", VLOOKUP(L832,Sam_Eng!F:F,1,FALSE), "")</f>
        <v>Out of Range</v>
      </c>
      <c r="O832">
        <f>MATCH(N832,Sam_Eng!F:F,0)</f>
        <v>229</v>
      </c>
      <c r="P832" t="str">
        <f>IF(N832&lt;&gt;"", VLOOKUP(O832,Sam_Chi!E:F,2,FALSE), "")</f>
        <v>停權中</v>
      </c>
      <c r="Q832">
        <f t="shared" si="84"/>
        <v>17</v>
      </c>
      <c r="R832">
        <f t="shared" si="85"/>
        <v>40</v>
      </c>
      <c r="S832" t="str">
        <f t="shared" si="86"/>
        <v>rssi_outofRange_title</v>
      </c>
      <c r="T832" t="str">
        <f>IF(S832&lt;&gt; "", VLOOKUP(S832,Chinese!H:K,4,FALSE), "")</f>
        <v>在範圍之外</v>
      </c>
      <c r="U832" t="str">
        <f t="shared" si="87"/>
        <v>停權中</v>
      </c>
      <c r="V832" t="str">
        <f>IF(U832&lt;&gt; "", IF(U832&lt;&gt;"",Result!E$1 &amp; S832 &amp; Result!F$1 &amp; Eng!U832 &amp; Result!G$1, ""), "")</f>
        <v xml:space="preserve">    &lt;string name="rssi_outofRange_title"&gt;停權中&lt;/string&gt;</v>
      </c>
    </row>
    <row r="833" spans="1:22">
      <c r="A833" s="1" t="s">
        <v>3107</v>
      </c>
      <c r="J833">
        <f t="shared" si="89"/>
        <v>40</v>
      </c>
      <c r="K833">
        <f t="shared" si="90"/>
        <v>66</v>
      </c>
      <c r="L833" t="str">
        <f t="shared" si="88"/>
        <v>The phone is out of range</v>
      </c>
      <c r="N833" t="str">
        <f>IF(L833&lt;&gt;"", VLOOKUP(L833,Sam_Eng!F:F,1,FALSE), "")</f>
        <v>The phone is out of range</v>
      </c>
      <c r="O833">
        <f>MATCH(N833,Sam_Eng!F:F,0)</f>
        <v>406</v>
      </c>
      <c r="P833" t="str">
        <f>IF(N833&lt;&gt;"", VLOOKUP(O833,Sam_Chi!E:F,2,FALSE), "")</f>
        <v>可能需要幾分鐘的時間</v>
      </c>
      <c r="Q833">
        <f t="shared" si="84"/>
        <v>17</v>
      </c>
      <c r="R833">
        <f t="shared" si="85"/>
        <v>39</v>
      </c>
      <c r="S833" t="str">
        <f t="shared" si="86"/>
        <v>rssi_outofRange_cont</v>
      </c>
      <c r="T833" t="str">
        <f>IF(S833&lt;&gt; "", VLOOKUP(S833,Chinese!H:K,4,FALSE), "")</f>
        <v>手機在範圍之外</v>
      </c>
      <c r="U833" t="str">
        <f t="shared" si="87"/>
        <v>可能需要幾分鐘的時間</v>
      </c>
      <c r="V833" t="str">
        <f>IF(U833&lt;&gt; "", IF(U833&lt;&gt;"",Result!E$1 &amp; S833 &amp; Result!F$1 &amp; Eng!U833 &amp; Result!G$1, ""), "")</f>
        <v xml:space="preserve">    &lt;string name="rssi_outofRange_cont"&gt;可能需要幾分鐘的時間&lt;/string&gt;</v>
      </c>
    </row>
    <row r="834" spans="1:22">
      <c r="A834" s="1" t="s">
        <v>362</v>
      </c>
      <c r="J834">
        <f t="shared" si="89"/>
        <v>36</v>
      </c>
      <c r="K834">
        <f t="shared" si="90"/>
        <v>45</v>
      </c>
      <c r="L834" t="str">
        <f t="shared" si="88"/>
        <v>In Range</v>
      </c>
      <c r="N834" t="str">
        <f>IF(L834&lt;&gt;"", VLOOKUP(L834,Sam_Eng!F:F,1,FALSE), "")</f>
        <v>In Range</v>
      </c>
      <c r="O834">
        <f>MATCH(N834,Sam_Eng!F:F,0)</f>
        <v>350</v>
      </c>
      <c r="P834" t="str">
        <f>IF(N834&lt;&gt;"", VLOOKUP(O834,Sam_Chi!E:F,2,FALSE), "")</f>
        <v>不好</v>
      </c>
      <c r="Q834">
        <f t="shared" ref="Q834:Q897" si="91">FIND("=""",A834)</f>
        <v>17</v>
      </c>
      <c r="R834">
        <f t="shared" ref="R834:R897" si="92">FIND("""&gt;",A834)</f>
        <v>35</v>
      </c>
      <c r="S834" t="str">
        <f t="shared" ref="S834:S897" si="93">IF(A834&lt;&gt;"", MID(A834, Q834 + 2, R834-Q834-2), "")</f>
        <v>rssi_match_title</v>
      </c>
      <c r="T834" t="str">
        <f>IF(S834&lt;&gt; "", VLOOKUP(S834,Chinese!H:K,4,FALSE), "")</f>
        <v>在範圍之內</v>
      </c>
      <c r="U834" t="str">
        <f t="shared" ref="U834:U897" si="94">IF(P834&lt;&gt;"", P834, T834)</f>
        <v>不好</v>
      </c>
      <c r="V834" t="str">
        <f>IF(U834&lt;&gt; "", IF(U834&lt;&gt;"",Result!E$1 &amp; S834 &amp; Result!F$1 &amp; Eng!U834 &amp; Result!G$1, ""), "")</f>
        <v xml:space="preserve">    &lt;string name="rssi_match_title"&gt;不好&lt;/string&gt;</v>
      </c>
    </row>
    <row r="835" spans="1:22">
      <c r="A835" s="1" t="s">
        <v>3108</v>
      </c>
      <c r="J835">
        <f t="shared" si="89"/>
        <v>35</v>
      </c>
      <c r="K835">
        <f t="shared" si="90"/>
        <v>57</v>
      </c>
      <c r="L835" t="str">
        <f t="shared" si="88"/>
        <v>The phone is in range</v>
      </c>
      <c r="N835" t="str">
        <f>IF(L835&lt;&gt;"", VLOOKUP(L835,Sam_Eng!F:F,1,FALSE), "")</f>
        <v>The phone is in range</v>
      </c>
      <c r="O835">
        <f>MATCH(N835,Sam_Eng!F:F,0)</f>
        <v>405</v>
      </c>
      <c r="P835" t="str">
        <f>IF(N835&lt;&gt;"", VLOOKUP(O835,Sam_Chi!E:F,2,FALSE), "")</f>
        <v>Gateway更新過程出現問題，請稍候再試</v>
      </c>
      <c r="Q835">
        <f t="shared" si="91"/>
        <v>17</v>
      </c>
      <c r="R835">
        <f t="shared" si="92"/>
        <v>34</v>
      </c>
      <c r="S835" t="str">
        <f t="shared" si="93"/>
        <v>rssi_match_cont</v>
      </c>
      <c r="T835" t="str">
        <f>IF(S835&lt;&gt; "", VLOOKUP(S835,Chinese!H:K,4,FALSE), "")</f>
        <v>手機在範圍之內</v>
      </c>
      <c r="U835" t="str">
        <f t="shared" si="94"/>
        <v>Gateway更新過程出現問題，請稍候再試</v>
      </c>
      <c r="V835" t="str">
        <f>IF(U835&lt;&gt; "", IF(U835&lt;&gt;"",Result!E$1 &amp; S835 &amp; Result!F$1 &amp; Eng!U835 &amp; Result!G$1, ""), "")</f>
        <v xml:space="preserve">    &lt;string name="rssi_match_cont"&gt;Gateway更新過程出現問題，請稍候再試&lt;/string&gt;</v>
      </c>
    </row>
    <row r="836" spans="1:22">
      <c r="A836" s="1" t="s">
        <v>3110</v>
      </c>
      <c r="J836">
        <f t="shared" si="89"/>
        <v>32</v>
      </c>
      <c r="K836">
        <f t="shared" si="90"/>
        <v>248</v>
      </c>
      <c r="L836" t="str">
        <f t="shared" si="88"/>
        <v>Suggest to set a range constraint that is longer enough to do auto unlocking but shorter enough to prevent unintentional unlocking. Try a few different settings, and test them at different locations around the lock.</v>
      </c>
      <c r="N836" t="str">
        <f>IF(L836&lt;&gt;"", VLOOKUP(L836,Sam_Eng!F:F,1,FALSE), "")</f>
        <v>Suggest to set a range constraint that is longer enough to do auto unlocking but shorter enough to prevent unintentional unlocking. Try a few different settings, and test them at different locations around the lock.</v>
      </c>
      <c r="O836">
        <f>MATCH(N836,Sam_Eng!F:F,0)</f>
        <v>589</v>
      </c>
      <c r="P836" t="str">
        <f>IF(N836&lt;&gt;"", VLOOKUP(O836,Sam_Chi!E:F,2,FALSE), "")</f>
        <v/>
      </c>
      <c r="Q836">
        <f t="shared" si="91"/>
        <v>17</v>
      </c>
      <c r="R836">
        <f t="shared" si="92"/>
        <v>31</v>
      </c>
      <c r="S836" t="str">
        <f t="shared" si="93"/>
        <v>rssi_suggest</v>
      </c>
      <c r="T836" t="str">
        <f>IF(S836&lt;&gt; "", VLOOKUP(S836,Chinese!H:K,4,FALSE), "")</f>
        <v>在設定距離限制時，建議距離要剛好夠遠以執行自動開門，但是距離也要夠短以防止非預期的自動開門。請嘗試幾種不同的距離並且在鎖具附近測試看看。</v>
      </c>
      <c r="U836" t="str">
        <f t="shared" si="94"/>
        <v>在設定距離限制時，建議距離要剛好夠遠以執行自動開門，但是距離也要夠短以防止非預期的自動開門。請嘗試幾種不同的距離並且在鎖具附近測試看看。</v>
      </c>
      <c r="V836" t="str">
        <f>IF(U836&lt;&gt; "", IF(U836&lt;&gt;"",Result!E$1 &amp; S836 &amp; Result!F$1 &amp; Eng!U836 &amp; Result!G$1, ""), "")</f>
        <v xml:space="preserve">    &lt;string name="rssi_suggest"&gt;在設定距離限制時，建議距離要剛好夠遠以執行自動開門，但是距離也要夠短以防止非預期的自動開門。請嘗試幾種不同的距離並且在鎖具附近測試看看。&lt;/string&gt;</v>
      </c>
    </row>
    <row r="837" spans="1:22">
      <c r="A837" s="1" t="s">
        <v>363</v>
      </c>
      <c r="J837">
        <f t="shared" si="89"/>
        <v>53</v>
      </c>
      <c r="K837">
        <f t="shared" si="90"/>
        <v>86</v>
      </c>
      <c r="L837" t="str">
        <f t="shared" si="88"/>
        <v>Auto unlocking out of range (%s)</v>
      </c>
      <c r="O837" t="e">
        <f>MATCH(N837,Sam_Eng!F:F,0)</f>
        <v>#N/A</v>
      </c>
      <c r="P837" t="str">
        <f>IF(N837&lt;&gt;"", VLOOKUP(O837,Sam_Chi!E:F,2,FALSE), "")</f>
        <v/>
      </c>
      <c r="Q837">
        <f t="shared" si="91"/>
        <v>17</v>
      </c>
      <c r="R837">
        <f t="shared" si="92"/>
        <v>52</v>
      </c>
      <c r="S837" t="str">
        <f t="shared" si="93"/>
        <v>OutOfRange_Auto" formatted="false</v>
      </c>
      <c r="T837" t="str">
        <f>IF(S837&lt;&gt; "", VLOOKUP(S837,Chinese!H:K,4,FALSE), "")</f>
        <v>自動開門因爲手機超出距離範圍而沒有執行 (%)</v>
      </c>
      <c r="U837" t="str">
        <f t="shared" si="94"/>
        <v>自動開門因爲手機超出距離範圍而沒有執行 (%)</v>
      </c>
      <c r="V837" t="str">
        <f>IF(U837&lt;&gt; "", IF(U837&lt;&gt;"",Result!E$1 &amp; S837 &amp; Result!F$1 &amp; Eng!U837 &amp; Result!G$1, ""), "")</f>
        <v xml:space="preserve">    &lt;string name="OutOfRange_Auto" formatted="false"&gt;自動開門因爲手機超出距離範圍而沒有執行 (%)&lt;/string&gt;</v>
      </c>
    </row>
    <row r="838" spans="1:22">
      <c r="A838" s="1" t="s">
        <v>364</v>
      </c>
      <c r="J838">
        <f t="shared" si="89"/>
        <v>39</v>
      </c>
      <c r="K838">
        <f t="shared" si="90"/>
        <v>56</v>
      </c>
      <c r="L838" t="str">
        <f t="shared" si="88"/>
        <v>Others Unlocking</v>
      </c>
      <c r="N838" t="str">
        <f>IF(L838&lt;&gt;"", VLOOKUP(L838,Sam_Eng!F:F,1,FALSE), "")</f>
        <v>Others Unlocking</v>
      </c>
      <c r="O838">
        <f>MATCH(N838,Sam_Eng!F:F,0)</f>
        <v>337</v>
      </c>
      <c r="P838" t="str">
        <f>IF(N838&lt;&gt;"", VLOOKUP(O838,Sam_Chi!E:F,2,FALSE), "")</f>
        <v>門鎖卡住</v>
      </c>
      <c r="Q838">
        <f t="shared" si="91"/>
        <v>17</v>
      </c>
      <c r="R838">
        <f t="shared" si="92"/>
        <v>38</v>
      </c>
      <c r="S838" t="str">
        <f t="shared" si="93"/>
        <v>ifttt_others_unlock</v>
      </c>
      <c r="T838" t="str">
        <f>IF(S838&lt;&gt; "", VLOOKUP(S838,Chinese!H:K,4,FALSE), "")</f>
        <v>Others Unlocking</v>
      </c>
      <c r="U838" t="str">
        <f t="shared" si="94"/>
        <v>門鎖卡住</v>
      </c>
      <c r="V838" t="str">
        <f>IF(U838&lt;&gt; "", IF(U838&lt;&gt;"",Result!E$1 &amp; S838 &amp; Result!F$1 &amp; Eng!U838 &amp; Result!G$1, ""), "")</f>
        <v xml:space="preserve">    &lt;string name="ifttt_others_unlock"&gt;門鎖卡住&lt;/string&gt;</v>
      </c>
    </row>
    <row r="839" spans="1:22">
      <c r="A839" s="1" t="s">
        <v>365</v>
      </c>
      <c r="J839">
        <f t="shared" si="89"/>
        <v>43</v>
      </c>
      <c r="K839">
        <f t="shared" si="90"/>
        <v>70</v>
      </c>
      <c r="L839" t="str">
        <f t="shared" si="88"/>
        <v>k3connect-others-unlocking</v>
      </c>
      <c r="O839" t="e">
        <f>MATCH(N839,Sam_Eng!F:F,0)</f>
        <v>#N/A</v>
      </c>
      <c r="P839" t="str">
        <f>IF(N839&lt;&gt;"", VLOOKUP(O839,Sam_Chi!E:F,2,FALSE), "")</f>
        <v/>
      </c>
      <c r="Q839">
        <f t="shared" si="91"/>
        <v>17</v>
      </c>
      <c r="R839">
        <f t="shared" si="92"/>
        <v>42</v>
      </c>
      <c r="S839" t="str">
        <f t="shared" si="93"/>
        <v>ifttt_event_others_lock</v>
      </c>
      <c r="T839" t="str">
        <f>IF(S839&lt;&gt; "", VLOOKUP(S839,Chinese!H:K,4,FALSE), "")</f>
        <v>k3connect-others-unlocking</v>
      </c>
      <c r="U839" t="str">
        <f t="shared" si="94"/>
        <v>k3connect-others-unlocking</v>
      </c>
      <c r="V839" t="str">
        <f>IF(U839&lt;&gt; "", IF(U839&lt;&gt;"",Result!E$1 &amp; S839 &amp; Result!F$1 &amp; Eng!U839 &amp; Result!G$1, ""), "")</f>
        <v xml:space="preserve">    &lt;string name="ifttt_event_others_lock"&gt;k3connect-others-unlocking&lt;/string&gt;</v>
      </c>
    </row>
    <row r="840" spans="1:22">
      <c r="A840" s="1" t="s">
        <v>366</v>
      </c>
      <c r="J840">
        <f t="shared" si="89"/>
        <v>41</v>
      </c>
      <c r="K840">
        <f t="shared" si="90"/>
        <v>193</v>
      </c>
      <c r="L840" t="str">
        <f t="shared" si="88"/>
        <v>Each time when someone other than you unlocking the door, we\'ll notify you on the maker channel with  \"Lock Name (value1)\" and \"Time (value2)\". \n</v>
      </c>
      <c r="O840" t="e">
        <f>MATCH(N840,Sam_Eng!F:F,0)</f>
        <v>#N/A</v>
      </c>
      <c r="P840" t="str">
        <f>IF(N840&lt;&gt;"", VLOOKUP(O840,Sam_Chi!E:F,2,FALSE), "")</f>
        <v/>
      </c>
      <c r="Q840">
        <f t="shared" si="91"/>
        <v>17</v>
      </c>
      <c r="R840">
        <f t="shared" si="92"/>
        <v>40</v>
      </c>
      <c r="S840" t="str">
        <f t="shared" si="93"/>
        <v>ifttt_other_lock_cont</v>
      </c>
      <c r="T840" t="str">
        <f>IF(S840&lt;&gt; "", VLOOKUP(S840,Chinese!H:K,4,FALSE), "")</f>
        <v>每當您的鎖具有未經授權的開門嘗試時，我們會在Maker Channel上面通知您，並附帶這些參數:  \"鎖具名稱 (value1)\" , \"時間 (value2)\" , 若鎖具能辨識的話還會包含\"使用者名稱 (value 3)\" \n</v>
      </c>
      <c r="U840" t="str">
        <f t="shared" si="94"/>
        <v>每當您的鎖具有未經授權的開門嘗試時，我們會在Maker Channel上面通知您，並附帶這些參數:  \"鎖具名稱 (value1)\" , \"時間 (value2)\" , 若鎖具能辨識的話還會包含\"使用者名稱 (value 3)\" \n</v>
      </c>
      <c r="V840" t="str">
        <f>IF(U840&lt;&gt; "", IF(U840&lt;&gt;"",Result!E$1 &amp; S840 &amp; Result!F$1 &amp; Eng!U840 &amp; Result!G$1, ""), "")</f>
        <v xml:space="preserve">    &lt;string name="ifttt_other_lock_cont"&gt;每當您的鎖具有未經授權的開門嘗試時，我們會在Maker Channel上面通知您，並附帶這些參數:  \"鎖具名稱 (value1)\" , \"時間 (value2)\" , 若鎖具能辨識的話還會包含\"使用者名稱 (value 3)\" \n&lt;/string&gt;</v>
      </c>
    </row>
    <row r="841" spans="1:22">
      <c r="A841" s="1" t="s">
        <v>367</v>
      </c>
      <c r="J841">
        <f t="shared" si="89"/>
        <v>36</v>
      </c>
      <c r="K841">
        <f t="shared" si="90"/>
        <v>46</v>
      </c>
      <c r="L841" t="str">
        <f t="shared" si="88"/>
        <v>Join Time</v>
      </c>
      <c r="N841" t="str">
        <f>IF(L841&lt;&gt;"", VLOOKUP(L841,Sam_Eng!F:F,1,FALSE), "")</f>
        <v>Join Time</v>
      </c>
      <c r="O841">
        <f>MATCH(N841,Sam_Eng!F:F,0)</f>
        <v>99</v>
      </c>
      <c r="P841" t="str">
        <f>IF(N841&lt;&gt;"", VLOOKUP(O841,Sam_Chi!E:F,2,FALSE), "")</f>
        <v>沒有適合的鎖</v>
      </c>
      <c r="Q841">
        <f t="shared" si="91"/>
        <v>17</v>
      </c>
      <c r="R841">
        <f t="shared" si="92"/>
        <v>35</v>
      </c>
      <c r="S841" t="str">
        <f t="shared" si="93"/>
        <v>UI_JoinTime_time</v>
      </c>
      <c r="T841" t="str">
        <f>IF(S841&lt;&gt; "", VLOOKUP(S841,Chinese!H:K,4,FALSE), "")</f>
        <v>加入時間</v>
      </c>
      <c r="U841" t="str">
        <f t="shared" si="94"/>
        <v>沒有適合的鎖</v>
      </c>
      <c r="V841" t="str">
        <f>IF(U841&lt;&gt; "", IF(U841&lt;&gt;"",Result!E$1 &amp; S841 &amp; Result!F$1 &amp; Eng!U841 &amp; Result!G$1, ""), "")</f>
        <v xml:space="preserve">    &lt;string name="UI_JoinTime_time"&gt;沒有適合的鎖&lt;/string&gt;</v>
      </c>
    </row>
    <row r="842" spans="1:22">
      <c r="A842" s="1" t="s">
        <v>368</v>
      </c>
      <c r="J842">
        <f t="shared" si="89"/>
        <v>32</v>
      </c>
      <c r="K842">
        <f t="shared" si="90"/>
        <v>42</v>
      </c>
      <c r="L842" t="str">
        <f t="shared" si="88"/>
        <v>Suspended</v>
      </c>
      <c r="N842" t="str">
        <f>IF(L842&lt;&gt;"", VLOOKUP(L842,Sam_Eng!F:F,1,FALSE), "")</f>
        <v>Suspended</v>
      </c>
      <c r="O842">
        <f>MATCH(N842,Sam_Eng!F:F,0)</f>
        <v>266</v>
      </c>
      <c r="P842" t="str">
        <f>IF(N842&lt;&gt;"", VLOOKUP(O842,Sam_Chi!E:F,2,FALSE), "")</f>
        <v>GuestCode註冊</v>
      </c>
      <c r="Q842">
        <f t="shared" si="91"/>
        <v>17</v>
      </c>
      <c r="R842">
        <f t="shared" si="92"/>
        <v>31</v>
      </c>
      <c r="S842" t="str">
        <f t="shared" si="93"/>
        <v>UI_Suspended</v>
      </c>
      <c r="T842" t="str">
        <f>IF(S842&lt;&gt; "", VLOOKUP(S842,Chinese!H:K,4,FALSE), "")</f>
        <v>已停權</v>
      </c>
      <c r="U842" t="str">
        <f t="shared" si="94"/>
        <v>GuestCode註冊</v>
      </c>
      <c r="V842" t="str">
        <f>IF(U842&lt;&gt; "", IF(U842&lt;&gt;"",Result!E$1 &amp; S842 &amp; Result!F$1 &amp; Eng!U842 &amp; Result!G$1, ""), "")</f>
        <v xml:space="preserve">    &lt;string name="UI_Suspended"&gt;GuestCode註冊&lt;/string&gt;</v>
      </c>
    </row>
    <row r="843" spans="1:22">
      <c r="A843" s="1" t="s">
        <v>369</v>
      </c>
      <c r="J843">
        <f t="shared" si="89"/>
        <v>33</v>
      </c>
      <c r="K843">
        <f t="shared" si="90"/>
        <v>44</v>
      </c>
      <c r="L843" t="str">
        <f t="shared" si="88"/>
        <v>Suspending</v>
      </c>
      <c r="N843" t="str">
        <f>IF(L843&lt;&gt;"", VLOOKUP(L843,Sam_Eng!F:F,1,FALSE), "")</f>
        <v>Suspending</v>
      </c>
      <c r="O843">
        <f>MATCH(N843,Sam_Eng!F:F,0)</f>
        <v>233</v>
      </c>
      <c r="P843" t="str">
        <f>IF(N843&lt;&gt;"", VLOOKUP(O843,Sam_Chi!E:F,2,FALSE), "")</f>
        <v>停權所有使用者</v>
      </c>
      <c r="Q843">
        <f t="shared" si="91"/>
        <v>17</v>
      </c>
      <c r="R843">
        <f t="shared" si="92"/>
        <v>32</v>
      </c>
      <c r="S843" t="str">
        <f t="shared" si="93"/>
        <v>UI_Suspending</v>
      </c>
      <c r="T843" t="str">
        <f>IF(S843&lt;&gt; "", VLOOKUP(S843,Chinese!H:K,4,FALSE), "")</f>
        <v>停權中</v>
      </c>
      <c r="U843" t="str">
        <f t="shared" si="94"/>
        <v>停權所有使用者</v>
      </c>
      <c r="V843" t="str">
        <f>IF(U843&lt;&gt; "", IF(U843&lt;&gt;"",Result!E$1 &amp; S843 &amp; Result!F$1 &amp; Eng!U843 &amp; Result!G$1, ""), "")</f>
        <v xml:space="preserve">    &lt;string name="UI_Suspending"&gt;停權所有使用者&lt;/string&gt;</v>
      </c>
    </row>
    <row r="844" spans="1:22">
      <c r="A844" s="1" t="s">
        <v>3121</v>
      </c>
      <c r="J844">
        <f t="shared" si="89"/>
        <v>33</v>
      </c>
      <c r="K844">
        <f t="shared" si="90"/>
        <v>61</v>
      </c>
      <c r="L844" t="str">
        <f t="shared" si="88"/>
        <v>Activate All Code-Free Mode</v>
      </c>
      <c r="O844" t="e">
        <f>MATCH(N844,Sam_Eng!F:F,0)</f>
        <v>#N/A</v>
      </c>
      <c r="P844" t="str">
        <f>IF(N844&lt;&gt;"", VLOOKUP(O844,Sam_Chi!E:F,2,FALSE), "")</f>
        <v/>
      </c>
      <c r="Q844">
        <f t="shared" si="91"/>
        <v>17</v>
      </c>
      <c r="R844">
        <f t="shared" si="92"/>
        <v>32</v>
      </c>
      <c r="S844" t="str">
        <f t="shared" si="93"/>
        <v>UI_active_all</v>
      </c>
      <c r="T844" t="str">
        <f>IF(S844&lt;&gt; "", VLOOKUP(S844,Chinese!H:K,4,FALSE), "")</f>
        <v>啟用所有自由通行模式</v>
      </c>
      <c r="U844" t="str">
        <f t="shared" si="94"/>
        <v>啟用所有自由通行模式</v>
      </c>
      <c r="V844" t="str">
        <f>IF(U844&lt;&gt; "", IF(U844&lt;&gt;"",Result!E$1 &amp; S844 &amp; Result!F$1 &amp; Eng!U844 &amp; Result!G$1, ""), "")</f>
        <v xml:space="preserve">    &lt;string name="UI_active_all"&gt;啟用所有自由通行模式&lt;/string&gt;</v>
      </c>
    </row>
    <row r="845" spans="1:22">
      <c r="A845" s="1" t="s">
        <v>3122</v>
      </c>
      <c r="J845">
        <f t="shared" si="89"/>
        <v>35</v>
      </c>
      <c r="K845">
        <f t="shared" si="90"/>
        <v>65</v>
      </c>
      <c r="L845" t="str">
        <f t="shared" si="88"/>
        <v>Deactivate All Code-Free Mode</v>
      </c>
      <c r="O845" t="e">
        <f>MATCH(N845,Sam_Eng!F:F,0)</f>
        <v>#N/A</v>
      </c>
      <c r="P845" t="str">
        <f>IF(N845&lt;&gt;"", VLOOKUP(O845,Sam_Chi!E:F,2,FALSE), "")</f>
        <v/>
      </c>
      <c r="Q845">
        <f t="shared" si="91"/>
        <v>17</v>
      </c>
      <c r="R845">
        <f t="shared" si="92"/>
        <v>34</v>
      </c>
      <c r="S845" t="str">
        <f t="shared" si="93"/>
        <v>UI_deactive_all</v>
      </c>
      <c r="T845" t="str">
        <f>IF(S845&lt;&gt; "", VLOOKUP(S845,Chinese!H:K,4,FALSE), "")</f>
        <v>取消所有自由通行模式</v>
      </c>
      <c r="U845" t="str">
        <f t="shared" si="94"/>
        <v>取消所有自由通行模式</v>
      </c>
      <c r="V845" t="str">
        <f>IF(U845&lt;&gt; "", IF(U845&lt;&gt;"",Result!E$1 &amp; S845 &amp; Result!F$1 &amp; Eng!U845 &amp; Result!G$1, ""), "")</f>
        <v xml:space="preserve">    &lt;string name="UI_deactive_all"&gt;取消所有自由通行模式&lt;/string&gt;</v>
      </c>
    </row>
    <row r="846" spans="1:22">
      <c r="A846" s="1" t="s">
        <v>370</v>
      </c>
      <c r="J846">
        <f t="shared" si="89"/>
        <v>37</v>
      </c>
      <c r="K846">
        <f t="shared" si="90"/>
        <v>54</v>
      </c>
      <c r="L846" t="str">
        <f t="shared" si="88"/>
        <v>Location Not Set</v>
      </c>
      <c r="N846" t="str">
        <f>IF(L846&lt;&gt;"", VLOOKUP(L846,Sam_Eng!F:F,1,FALSE), "")</f>
        <v>Location Not Set</v>
      </c>
      <c r="O846">
        <f>MATCH(N846,Sam_Eng!F:F,0)</f>
        <v>277</v>
      </c>
      <c r="P846" t="str">
        <f>IF(N846&lt;&gt;"", VLOOKUP(O846,Sam_Chi!E:F,2,FALSE), "")</f>
        <v>前綴碼</v>
      </c>
      <c r="Q846">
        <f t="shared" si="91"/>
        <v>17</v>
      </c>
      <c r="R846">
        <f t="shared" si="92"/>
        <v>36</v>
      </c>
      <c r="S846" t="str">
        <f t="shared" si="93"/>
        <v>GPS_notYett_title</v>
      </c>
      <c r="T846" t="str">
        <f>IF(S846&lt;&gt; "", VLOOKUP(S846,Chinese!H:K,4,FALSE), "")</f>
        <v>位置尚未設定</v>
      </c>
      <c r="U846" t="str">
        <f t="shared" si="94"/>
        <v>前綴碼</v>
      </c>
      <c r="V846" t="str">
        <f>IF(U846&lt;&gt; "", IF(U846&lt;&gt;"",Result!E$1 &amp; S846 &amp; Result!F$1 &amp; Eng!U846 &amp; Result!G$1, ""), "")</f>
        <v xml:space="preserve">    &lt;string name="GPS_notYett_title"&gt;前綴碼&lt;/string&gt;</v>
      </c>
    </row>
    <row r="847" spans="1:22">
      <c r="A847" s="1"/>
      <c r="O847" t="e">
        <f>MATCH(N847,Sam_Eng!F:F,0)</f>
        <v>#N/A</v>
      </c>
      <c r="P847" t="str">
        <f>IF(N847&lt;&gt;"", VLOOKUP(O847,Sam_Chi!E:F,2,FALSE), "")</f>
        <v/>
      </c>
      <c r="Q847" t="e">
        <f t="shared" si="91"/>
        <v>#VALUE!</v>
      </c>
      <c r="R847" t="e">
        <f t="shared" si="92"/>
        <v>#VALUE!</v>
      </c>
      <c r="S847" t="str">
        <f t="shared" si="93"/>
        <v/>
      </c>
      <c r="T847" t="str">
        <f>IF(S847&lt;&gt; "", VLOOKUP(S847,Chinese!H:K,4,FALSE), "")</f>
        <v/>
      </c>
      <c r="U847" t="str">
        <f t="shared" si="94"/>
        <v/>
      </c>
      <c r="V847" t="str">
        <f>IF(U847&lt;&gt; "", IF(U847&lt;&gt;"",Result!E$1 &amp; S847 &amp; Result!F$1 &amp; Eng!U847 &amp; Result!G$1, ""), "")</f>
        <v/>
      </c>
    </row>
    <row r="848" spans="1:22">
      <c r="A848" s="1" t="s">
        <v>371</v>
      </c>
      <c r="J848">
        <f t="shared" si="89"/>
        <v>37</v>
      </c>
      <c r="K848">
        <f t="shared" si="90"/>
        <v>58</v>
      </c>
      <c r="L848" t="str">
        <f t="shared" si="88"/>
        <v>Choose a client type</v>
      </c>
      <c r="N848" t="str">
        <f>IF(L848&lt;&gt;"", VLOOKUP(L848,Sam_Eng!F:F,1,FALSE), "")</f>
        <v>Choose a client type</v>
      </c>
      <c r="O848">
        <f>MATCH(N848,Sam_Eng!F:F,0)</f>
        <v>502</v>
      </c>
      <c r="P848" t="str">
        <f>IF(N848&lt;&gt;"", VLOOKUP(O848,Sam_Chi!E:F,2,FALSE), "")</f>
        <v>請與鎖具同步以完成使用者的加入</v>
      </c>
      <c r="Q848">
        <f t="shared" si="91"/>
        <v>17</v>
      </c>
      <c r="R848">
        <f t="shared" si="92"/>
        <v>36</v>
      </c>
      <c r="S848" t="str">
        <f t="shared" si="93"/>
        <v>UI_ClientType_sub</v>
      </c>
      <c r="T848" t="str">
        <f>IF(S848&lt;&gt; "", VLOOKUP(S848,Chinese!H:K,4,FALSE), "")</f>
        <v>使用者類型</v>
      </c>
      <c r="U848" t="str">
        <f t="shared" si="94"/>
        <v>請與鎖具同步以完成使用者的加入</v>
      </c>
      <c r="V848" t="str">
        <f>IF(U848&lt;&gt; "", IF(U848&lt;&gt;"",Result!E$1 &amp; S848 &amp; Result!F$1 &amp; Eng!U848 &amp; Result!G$1, ""), "")</f>
        <v xml:space="preserve">    &lt;string name="UI_ClientType_sub"&gt;請與鎖具同步以完成使用者的加入&lt;/string&gt;</v>
      </c>
    </row>
    <row r="849" spans="1:22">
      <c r="A849" s="1" t="s">
        <v>372</v>
      </c>
      <c r="J849">
        <f t="shared" si="89"/>
        <v>60</v>
      </c>
      <c r="K849">
        <f t="shared" si="90"/>
        <v>74</v>
      </c>
      <c r="L849" t="str">
        <f t="shared" si="88"/>
        <v>Delete Client</v>
      </c>
      <c r="N849" t="str">
        <f>IF(L849&lt;&gt;"", VLOOKUP(L849,Sam_Eng!F:F,1,FALSE), "")</f>
        <v>Delete Client</v>
      </c>
      <c r="O849">
        <f>MATCH(N849,Sam_Eng!F:F,0)</f>
        <v>54</v>
      </c>
      <c r="P849" t="str">
        <f>IF(N849&lt;&gt;"", VLOOKUP(O849,Sam_Chi!E:F,2,FALSE), "")</f>
        <v>事件</v>
      </c>
      <c r="Q849">
        <f t="shared" si="91"/>
        <v>17</v>
      </c>
      <c r="R849">
        <f t="shared" si="92"/>
        <v>59</v>
      </c>
      <c r="S849" t="str">
        <f t="shared" si="93"/>
        <v>note_action_apply_after_touch_lock_title</v>
      </c>
      <c r="T849" t="str">
        <f>IF(S849&lt;&gt; "", VLOOKUP(S849,Chinese!H:K,4,FALSE), "")</f>
        <v>刪除使用者</v>
      </c>
      <c r="U849" t="str">
        <f t="shared" si="94"/>
        <v>事件</v>
      </c>
      <c r="V849" t="str">
        <f>IF(U849&lt;&gt; "", IF(U849&lt;&gt;"",Result!E$1 &amp; S849 &amp; Result!F$1 &amp; Eng!U849 &amp; Result!G$1, ""), "")</f>
        <v xml:space="preserve">    &lt;string name="note_action_apply_after_touch_lock_title"&gt;事件&lt;/string&gt;</v>
      </c>
    </row>
    <row r="850" spans="1:22">
      <c r="A850" s="1" t="s">
        <v>373</v>
      </c>
      <c r="J850">
        <f t="shared" si="89"/>
        <v>28</v>
      </c>
      <c r="K850">
        <f t="shared" si="90"/>
        <v>32</v>
      </c>
      <c r="L850" t="str">
        <f t="shared" si="88"/>
        <v>Add</v>
      </c>
      <c r="N850" t="str">
        <f>IF(L850&lt;&gt;"", VLOOKUP(L850,Sam_Eng!F:F,1,FALSE), "")</f>
        <v>Add</v>
      </c>
      <c r="O850">
        <f>MATCH(N850,Sam_Eng!F:F,0)</f>
        <v>194</v>
      </c>
      <c r="P850" t="str">
        <f>IF(N850&lt;&gt;"", VLOOKUP(O850,Sam_Chi!E:F,2,FALSE), "")</f>
        <v>周一</v>
      </c>
      <c r="Q850">
        <f t="shared" si="91"/>
        <v>17</v>
      </c>
      <c r="R850">
        <f t="shared" si="92"/>
        <v>27</v>
      </c>
      <c r="S850" t="str">
        <f t="shared" si="93"/>
        <v>code_add</v>
      </c>
      <c r="T850" t="str">
        <f>IF(S850&lt;&gt; "", VLOOKUP(S850,Chinese!H:K,4,FALSE), "")</f>
        <v>Add</v>
      </c>
      <c r="U850" t="str">
        <f t="shared" si="94"/>
        <v>周一</v>
      </c>
      <c r="V850" t="str">
        <f>IF(U850&lt;&gt; "", IF(U850&lt;&gt;"",Result!E$1 &amp; S850 &amp; Result!F$1 &amp; Eng!U850 &amp; Result!G$1, ""), "")</f>
        <v xml:space="preserve">    &lt;string name="code_add"&gt;周一&lt;/string&gt;</v>
      </c>
    </row>
    <row r="851" spans="1:22">
      <c r="A851" s="1" t="s">
        <v>374</v>
      </c>
      <c r="J851">
        <f t="shared" si="89"/>
        <v>40</v>
      </c>
      <c r="K851">
        <f t="shared" si="90"/>
        <v>48</v>
      </c>
      <c r="L851" t="str">
        <f t="shared" si="88"/>
        <v>Updated</v>
      </c>
      <c r="N851" t="str">
        <f>IF(L851&lt;&gt;"", VLOOKUP(L851,Sam_Eng!F:F,1,FALSE), "")</f>
        <v>Updated</v>
      </c>
      <c r="O851">
        <f>MATCH(N851,Sam_Eng!F:F,0)</f>
        <v>275</v>
      </c>
      <c r="P851" t="str">
        <f>IF(N851&lt;&gt;"", VLOOKUP(O851,Sam_Chi!E:F,2,FALSE), "")</f>
        <v>選擇已知使用者</v>
      </c>
      <c r="Q851">
        <f t="shared" si="91"/>
        <v>17</v>
      </c>
      <c r="R851">
        <f t="shared" si="92"/>
        <v>39</v>
      </c>
      <c r="S851" t="str">
        <f t="shared" si="93"/>
        <v>Tran_log_Update_Door</v>
      </c>
      <c r="T851" t="str">
        <f>IF(S851&lt;&gt; "", VLOOKUP(S851,Chinese!H:K,4,FALSE), "")</f>
        <v>已更新權限</v>
      </c>
      <c r="U851" t="str">
        <f t="shared" si="94"/>
        <v>選擇已知使用者</v>
      </c>
      <c r="V851" t="str">
        <f>IF(U851&lt;&gt; "", IF(U851&lt;&gt;"",Result!E$1 &amp; S851 &amp; Result!F$1 &amp; Eng!U851 &amp; Result!G$1, ""), "")</f>
        <v xml:space="preserve">    &lt;string name="Tran_log_Update_Door"&gt;選擇已知使用者&lt;/string&gt;</v>
      </c>
    </row>
    <row r="852" spans="1:22">
      <c r="A852" s="1" t="s">
        <v>375</v>
      </c>
      <c r="J852">
        <f t="shared" si="89"/>
        <v>47</v>
      </c>
      <c r="K852">
        <f t="shared" si="90"/>
        <v>66</v>
      </c>
      <c r="L852" t="str">
        <f t="shared" si="88"/>
        <v>One-Button Locking</v>
      </c>
      <c r="N852" t="str">
        <f>IF(L852&lt;&gt;"", VLOOKUP(L852,Sam_Eng!F:F,1,FALSE), "")</f>
        <v>One-Button Locking</v>
      </c>
      <c r="O852">
        <f>MATCH(N852,Sam_Eng!F:F,0)</f>
        <v>317</v>
      </c>
      <c r="P852" t="str">
        <f>IF(N852&lt;&gt;"", VLOOKUP(O852,Sam_Chi!E:F,2,FALSE), "")</f>
        <v>備份中</v>
      </c>
      <c r="Q852">
        <f t="shared" si="91"/>
        <v>17</v>
      </c>
      <c r="R852">
        <f t="shared" si="92"/>
        <v>46</v>
      </c>
      <c r="S852" t="str">
        <f t="shared" si="93"/>
        <v>Tran_log_ONE_BUTTON_LOCKING</v>
      </c>
      <c r="T852" t="str">
        <f>IF(S852&lt;&gt; "", VLOOKUP(S852,Chinese!H:K,4,FALSE), "")</f>
        <v>按鈕關門</v>
      </c>
      <c r="U852" t="str">
        <f t="shared" si="94"/>
        <v>備份中</v>
      </c>
      <c r="V852" t="str">
        <f>IF(U852&lt;&gt; "", IF(U852&lt;&gt;"",Result!E$1 &amp; S852 &amp; Result!F$1 &amp; Eng!U852 &amp; Result!G$1, ""), "")</f>
        <v xml:space="preserve">    &lt;string name="Tran_log_ONE_BUTTON_LOCKING"&gt;備份中&lt;/string&gt;</v>
      </c>
    </row>
    <row r="853" spans="1:22">
      <c r="A853" s="1" t="s">
        <v>376</v>
      </c>
      <c r="J853">
        <f t="shared" si="89"/>
        <v>62</v>
      </c>
      <c r="K853">
        <f t="shared" si="90"/>
        <v>84</v>
      </c>
      <c r="L853" t="str">
        <f t="shared" si="88"/>
        <v>Delete GC Prefix/User</v>
      </c>
      <c r="N853" t="str">
        <f>IF(L853&lt;&gt;"", VLOOKUP(L853,Sam_Eng!F:F,1,FALSE), "")</f>
        <v>Delete GC Prefix/User</v>
      </c>
      <c r="O853">
        <f>MATCH(N853,Sam_Eng!F:F,0)</f>
        <v>318</v>
      </c>
      <c r="P853" t="str">
        <f>IF(N853&lt;&gt;"", VLOOKUP(O853,Sam_Chi!E:F,2,FALSE), "")</f>
        <v>登出中</v>
      </c>
      <c r="Q853">
        <f t="shared" si="91"/>
        <v>17</v>
      </c>
      <c r="R853">
        <f t="shared" si="92"/>
        <v>61</v>
      </c>
      <c r="S853" t="str">
        <f t="shared" si="93"/>
        <v>Tran_log_PASSWORD_GUESTCODE_DISABLE_PREFIX</v>
      </c>
      <c r="T853" t="str">
        <f>IF(S853&lt;&gt; "", VLOOKUP(S853,Chinese!H:K,4,FALSE), "")</f>
        <v>刪除GC前綴碼/使用者</v>
      </c>
      <c r="U853" t="str">
        <f t="shared" si="94"/>
        <v>登出中</v>
      </c>
      <c r="V853" t="str">
        <f>IF(U853&lt;&gt; "", IF(U853&lt;&gt;"",Result!E$1 &amp; S853 &amp; Result!F$1 &amp; Eng!U853 &amp; Result!G$1, ""), "")</f>
        <v xml:space="preserve">    &lt;string name="Tran_log_PASSWORD_GUESTCODE_DISABLE_PREFIX"&gt;登出中&lt;/string&gt;</v>
      </c>
    </row>
    <row r="854" spans="1:22">
      <c r="A854" s="1" t="s">
        <v>377</v>
      </c>
      <c r="J854">
        <f t="shared" si="89"/>
        <v>60</v>
      </c>
      <c r="K854">
        <f t="shared" si="90"/>
        <v>78</v>
      </c>
      <c r="L854" t="str">
        <f t="shared" si="88"/>
        <v>Delete Sub-Master</v>
      </c>
      <c r="N854" t="str">
        <f>IF(L854&lt;&gt;"", VLOOKUP(L854,Sam_Eng!F:F,1,FALSE), "")</f>
        <v>Delete Sub-Master</v>
      </c>
      <c r="O854">
        <f>MATCH(N854,Sam_Eng!F:F,0)</f>
        <v>319</v>
      </c>
      <c r="P854" t="str">
        <f>IF(N854&lt;&gt;"", VLOOKUP(O854,Sam_Chi!E:F,2,FALSE), "")</f>
        <v>略過此步驟</v>
      </c>
      <c r="Q854">
        <f t="shared" si="91"/>
        <v>17</v>
      </c>
      <c r="R854">
        <f t="shared" si="92"/>
        <v>59</v>
      </c>
      <c r="S854" t="str">
        <f t="shared" si="93"/>
        <v>Tran_log_PASSWORD_DELETE_SUB_MASTER_CODE</v>
      </c>
      <c r="T854" t="str">
        <f>IF(S854&lt;&gt; "", VLOOKUP(S854,Chinese!H:K,4,FALSE), "")</f>
        <v>刪除副管理密碼</v>
      </c>
      <c r="U854" t="str">
        <f t="shared" si="94"/>
        <v>略過此步驟</v>
      </c>
      <c r="V854" t="str">
        <f>IF(U854&lt;&gt; "", IF(U854&lt;&gt;"",Result!E$1 &amp; S854 &amp; Result!F$1 &amp; Eng!U854 &amp; Result!G$1, ""), "")</f>
        <v xml:space="preserve">    &lt;string name="Tran_log_PASSWORD_DELETE_SUB_MASTER_CODE"&gt;略過此步驟&lt;/string&gt;</v>
      </c>
    </row>
    <row r="855" spans="1:22">
      <c r="A855" s="1" t="s">
        <v>3119</v>
      </c>
      <c r="J855">
        <f t="shared" si="89"/>
        <v>41</v>
      </c>
      <c r="K855">
        <f t="shared" si="90"/>
        <v>63</v>
      </c>
      <c r="L855" t="str">
        <f t="shared" si="88"/>
        <v>Delete GuestCode User</v>
      </c>
      <c r="O855" t="e">
        <f>MATCH(N855,Sam_Eng!F:F,0)</f>
        <v>#N/A</v>
      </c>
      <c r="P855" t="str">
        <f>IF(N855&lt;&gt;"", VLOOKUP(O855,Sam_Chi!E:F,2,FALSE), "")</f>
        <v/>
      </c>
      <c r="Q855">
        <f t="shared" si="91"/>
        <v>17</v>
      </c>
      <c r="R855">
        <f t="shared" si="92"/>
        <v>40</v>
      </c>
      <c r="S855" t="str">
        <f t="shared" si="93"/>
        <v>UI_delete_guest_title</v>
      </c>
      <c r="T855" t="str">
        <f>IF(S855&lt;&gt; "", VLOOKUP(S855,Chinese!H:K,4,FALSE), "")</f>
        <v>GuestCode清除</v>
      </c>
      <c r="U855" t="str">
        <f t="shared" si="94"/>
        <v>GuestCode清除</v>
      </c>
      <c r="V855" t="str">
        <f>IF(U855&lt;&gt; "", IF(U855&lt;&gt;"",Result!E$1 &amp; S855 &amp; Result!F$1 &amp; Eng!U855 &amp; Result!G$1, ""), "")</f>
        <v xml:space="preserve">    &lt;string name="UI_delete_guest_title"&gt;GuestCode清除&lt;/string&gt;</v>
      </c>
    </row>
    <row r="856" spans="1:22">
      <c r="A856" s="1" t="s">
        <v>2902</v>
      </c>
      <c r="J856">
        <f t="shared" si="89"/>
        <v>40</v>
      </c>
      <c r="K856">
        <f t="shared" si="90"/>
        <v>54</v>
      </c>
      <c r="L856" t="str">
        <f t="shared" si="88"/>
        <v>Are you sure?</v>
      </c>
      <c r="N856" t="str">
        <f>IF(L856&lt;&gt;"", VLOOKUP(L856,Sam_Eng!F:F,1,FALSE), "")</f>
        <v>Are you sure?</v>
      </c>
      <c r="O856">
        <f>MATCH(N856,Sam_Eng!F:F,0)</f>
        <v>546</v>
      </c>
      <c r="P856" t="str">
        <f>IF(N856&lt;&gt;"", VLOOKUP(O856,Sam_Chi!E:F,2,FALSE), "")</f>
        <v>至您的DIY專案</v>
      </c>
      <c r="Q856">
        <f t="shared" si="91"/>
        <v>17</v>
      </c>
      <c r="R856">
        <f t="shared" si="92"/>
        <v>39</v>
      </c>
      <c r="S856" t="str">
        <f t="shared" si="93"/>
        <v>UI_delete_guest_cont</v>
      </c>
      <c r="T856" t="str">
        <f>IF(S856&lt;&gt; "", VLOOKUP(S856,Chinese!H:K,4,FALSE), "")</f>
        <v>您確定 ?</v>
      </c>
      <c r="U856" t="str">
        <f t="shared" si="94"/>
        <v>至您的DIY專案</v>
      </c>
      <c r="V856" t="str">
        <f>IF(U856&lt;&gt; "", IF(U856&lt;&gt;"",Result!E$1 &amp; S856 &amp; Result!F$1 &amp; Eng!U856 &amp; Result!G$1, ""), "")</f>
        <v xml:space="preserve">    &lt;string name="UI_delete_guest_cont"&gt;至您的DIY專案&lt;/string&gt;</v>
      </c>
    </row>
    <row r="857" spans="1:22">
      <c r="A857" s="1" t="s">
        <v>378</v>
      </c>
      <c r="J857">
        <f t="shared" si="89"/>
        <v>35</v>
      </c>
      <c r="K857">
        <f t="shared" si="90"/>
        <v>48</v>
      </c>
      <c r="L857" t="str">
        <f t="shared" si="88"/>
        <v>NetCode Mode</v>
      </c>
      <c r="O857" t="e">
        <f>MATCH(N857,Sam_Eng!F:F,0)</f>
        <v>#N/A</v>
      </c>
      <c r="P857" t="str">
        <f>IF(N857&lt;&gt;"", VLOOKUP(O857,Sam_Chi!E:F,2,FALSE), "")</f>
        <v/>
      </c>
      <c r="Q857">
        <f t="shared" si="91"/>
        <v>17</v>
      </c>
      <c r="R857">
        <f t="shared" si="92"/>
        <v>34</v>
      </c>
      <c r="S857" t="str">
        <f t="shared" si="93"/>
        <v>UI_NetCode_mode</v>
      </c>
      <c r="T857" t="str">
        <f>IF(S857&lt;&gt; "", VLOOKUP(S857,Chinese!H:K,4,FALSE), "")</f>
        <v>NetCode 模式</v>
      </c>
      <c r="U857" t="str">
        <f t="shared" si="94"/>
        <v>NetCode 模式</v>
      </c>
      <c r="V857" t="str">
        <f>IF(U857&lt;&gt; "", IF(U857&lt;&gt;"",Result!E$1 &amp; S857 &amp; Result!F$1 &amp; Eng!U857 &amp; Result!G$1, ""), "")</f>
        <v xml:space="preserve">    &lt;string name="UI_NetCode_mode"&gt;NetCode 模式&lt;/string&gt;</v>
      </c>
    </row>
    <row r="858" spans="1:22">
      <c r="A858" s="1" t="s">
        <v>3120</v>
      </c>
      <c r="J858">
        <f t="shared" si="89"/>
        <v>32</v>
      </c>
      <c r="K858">
        <f t="shared" si="90"/>
        <v>48</v>
      </c>
      <c r="L858" t="str">
        <f t="shared" si="88"/>
        <v>Re-confirm Code</v>
      </c>
      <c r="O858" t="e">
        <f>MATCH(N858,Sam_Eng!F:F,0)</f>
        <v>#N/A</v>
      </c>
      <c r="P858" t="str">
        <f>IF(N858&lt;&gt;"", VLOOKUP(O858,Sam_Chi!E:F,2,FALSE), "")</f>
        <v/>
      </c>
      <c r="Q858">
        <f t="shared" si="91"/>
        <v>17</v>
      </c>
      <c r="R858">
        <f t="shared" si="92"/>
        <v>31</v>
      </c>
      <c r="S858" t="str">
        <f t="shared" si="93"/>
        <v>confirm_code</v>
      </c>
      <c r="T858" t="str">
        <f>IF(S858&lt;&gt; "", VLOOKUP(S858,Chinese!H:K,4,FALSE), "")</f>
        <v>再輸入一次密碼</v>
      </c>
      <c r="U858" t="str">
        <f t="shared" si="94"/>
        <v>再輸入一次密碼</v>
      </c>
      <c r="V858" t="str">
        <f>IF(U858&lt;&gt; "", IF(U858&lt;&gt;"",Result!E$1 &amp; S858 &amp; Result!F$1 &amp; Eng!U858 &amp; Result!G$1, ""), "")</f>
        <v xml:space="preserve">    &lt;string name="confirm_code"&gt;再輸入一次密碼&lt;/string&gt;</v>
      </c>
    </row>
    <row r="859" spans="1:22">
      <c r="A859" s="1" t="s">
        <v>379</v>
      </c>
      <c r="J859">
        <f t="shared" si="89"/>
        <v>26</v>
      </c>
      <c r="K859">
        <f t="shared" si="90"/>
        <v>33</v>
      </c>
      <c r="L859" t="str">
        <f t="shared" si="88"/>
        <v>Prefix</v>
      </c>
      <c r="N859" t="str">
        <f>IF(L859&lt;&gt;"", VLOOKUP(L859,Sam_Eng!F:F,1,FALSE), "")</f>
        <v>Prefix</v>
      </c>
      <c r="O859">
        <f>MATCH(N859,Sam_Eng!F:F,0)</f>
        <v>281</v>
      </c>
      <c r="P859" t="str">
        <f>IF(N859&lt;&gt;"", VLOOKUP(O859,Sam_Chi!E:F,2,FALSE), "")</f>
        <v>照明</v>
      </c>
      <c r="Q859">
        <f t="shared" si="91"/>
        <v>17</v>
      </c>
      <c r="R859">
        <f t="shared" si="92"/>
        <v>25</v>
      </c>
      <c r="S859" t="str">
        <f t="shared" si="93"/>
        <v>prefix</v>
      </c>
      <c r="T859" t="str">
        <f>IF(S859&lt;&gt; "", VLOOKUP(S859,Chinese!H:K,4,FALSE), "")</f>
        <v>前綴碼</v>
      </c>
      <c r="U859" t="str">
        <f t="shared" si="94"/>
        <v>照明</v>
      </c>
      <c r="V859" t="str">
        <f>IF(U859&lt;&gt; "", IF(U859&lt;&gt;"",Result!E$1 &amp; S859 &amp; Result!F$1 &amp; Eng!U859 &amp; Result!G$1, ""), "")</f>
        <v xml:space="preserve">    &lt;string name="prefix"&gt;照明&lt;/string&gt;</v>
      </c>
    </row>
    <row r="860" spans="1:22">
      <c r="A860" s="1" t="s">
        <v>380</v>
      </c>
      <c r="J860">
        <f t="shared" si="89"/>
        <v>34</v>
      </c>
      <c r="K860">
        <f t="shared" si="90"/>
        <v>52</v>
      </c>
      <c r="L860" t="str">
        <f t="shared" si="88"/>
        <v>Re-confirm Prefix</v>
      </c>
      <c r="O860" t="e">
        <f>MATCH(N860,Sam_Eng!F:F,0)</f>
        <v>#N/A</v>
      </c>
      <c r="P860" t="str">
        <f>IF(N860&lt;&gt;"", VLOOKUP(O860,Sam_Chi!E:F,2,FALSE), "")</f>
        <v/>
      </c>
      <c r="Q860">
        <f t="shared" si="91"/>
        <v>17</v>
      </c>
      <c r="R860">
        <f t="shared" si="92"/>
        <v>33</v>
      </c>
      <c r="S860" t="str">
        <f t="shared" si="93"/>
        <v>confirm_prefix</v>
      </c>
      <c r="T860" t="str">
        <f>IF(S860&lt;&gt; "", VLOOKUP(S860,Chinese!H:K,4,FALSE), "")</f>
        <v>再輸入一次前綴碼</v>
      </c>
      <c r="U860" t="str">
        <f t="shared" si="94"/>
        <v>再輸入一次前綴碼</v>
      </c>
      <c r="V860" t="str">
        <f>IF(U860&lt;&gt; "", IF(U860&lt;&gt;"",Result!E$1 &amp; S860 &amp; Result!F$1 &amp; Eng!U860 &amp; Result!G$1, ""), "")</f>
        <v xml:space="preserve">    &lt;string name="confirm_prefix"&gt;再輸入一次前綴碼&lt;/string&gt;</v>
      </c>
    </row>
    <row r="861" spans="1:22">
      <c r="A861" s="1" t="s">
        <v>381</v>
      </c>
      <c r="J861">
        <f t="shared" si="89"/>
        <v>46</v>
      </c>
      <c r="K861">
        <f t="shared" si="90"/>
        <v>69</v>
      </c>
      <c r="L861" t="str">
        <f t="shared" si="88"/>
        <v>Delete Sub-Master Code</v>
      </c>
      <c r="O861" t="e">
        <f>MATCH(N861,Sam_Eng!F:F,0)</f>
        <v>#N/A</v>
      </c>
      <c r="P861" t="str">
        <f>IF(N861&lt;&gt;"", VLOOKUP(O861,Sam_Chi!E:F,2,FALSE), "")</f>
        <v/>
      </c>
      <c r="Q861">
        <f t="shared" si="91"/>
        <v>17</v>
      </c>
      <c r="R861">
        <f t="shared" si="92"/>
        <v>45</v>
      </c>
      <c r="S861" t="str">
        <f t="shared" si="93"/>
        <v>UI_delete_sub_master_title</v>
      </c>
      <c r="T861" t="str">
        <f>IF(S861&lt;&gt; "", VLOOKUP(S861,Chinese!H:K,4,FALSE), "")</f>
        <v>刪除副管理密碼</v>
      </c>
      <c r="U861" t="str">
        <f t="shared" si="94"/>
        <v>刪除副管理密碼</v>
      </c>
      <c r="V861" t="str">
        <f>IF(U861&lt;&gt; "", IF(U861&lt;&gt;"",Result!E$1 &amp; S861 &amp; Result!F$1 &amp; Eng!U861 &amp; Result!G$1, ""), "")</f>
        <v xml:space="preserve">    &lt;string name="UI_delete_sub_master_title"&gt;刪除副管理密碼&lt;/string&gt;</v>
      </c>
    </row>
    <row r="862" spans="1:22">
      <c r="A862" s="1" t="s">
        <v>382</v>
      </c>
      <c r="J862">
        <f t="shared" si="89"/>
        <v>48</v>
      </c>
      <c r="K862">
        <f t="shared" si="90"/>
        <v>83</v>
      </c>
      <c r="L862" t="str">
        <f t="shared" ref="L862:L923" si="95">IF(A862&lt;&gt;"", MID(A862,J862+1, K862-J862 - 1), "")</f>
        <v>Delete GuestCode Prefix &amp;amp; User</v>
      </c>
      <c r="O862" t="e">
        <f>MATCH(N862,Sam_Eng!F:F,0)</f>
        <v>#N/A</v>
      </c>
      <c r="P862" t="str">
        <f>IF(N862&lt;&gt;"", VLOOKUP(O862,Sam_Chi!E:F,2,FALSE), "")</f>
        <v/>
      </c>
      <c r="Q862">
        <f t="shared" si="91"/>
        <v>17</v>
      </c>
      <c r="R862">
        <f t="shared" si="92"/>
        <v>47</v>
      </c>
      <c r="S862" t="str">
        <f t="shared" si="93"/>
        <v>UI_delete_guest_prefix_title</v>
      </c>
      <c r="T862" t="str">
        <f>IF(S862&lt;&gt; "", VLOOKUP(S862,Chinese!H:K,4,FALSE), "")</f>
        <v>刪除GC前綴碼 / 使用者</v>
      </c>
      <c r="U862" t="str">
        <f t="shared" si="94"/>
        <v>刪除GC前綴碼 / 使用者</v>
      </c>
      <c r="V862" t="str">
        <f>IF(U862&lt;&gt; "", IF(U862&lt;&gt;"",Result!E$1 &amp; S862 &amp; Result!F$1 &amp; Eng!U862 &amp; Result!G$1, ""), "")</f>
        <v xml:space="preserve">    &lt;string name="UI_delete_guest_prefix_title"&gt;刪除GC前綴碼 / 使用者&lt;/string&gt;</v>
      </c>
    </row>
    <row r="863" spans="1:22">
      <c r="A863" s="2"/>
      <c r="O863" t="e">
        <f>MATCH(N863,Sam_Eng!F:F,0)</f>
        <v>#N/A</v>
      </c>
      <c r="P863" t="str">
        <f>IF(N863&lt;&gt;"", VLOOKUP(O863,Sam_Chi!E:F,2,FALSE), "")</f>
        <v/>
      </c>
      <c r="Q863" t="e">
        <f t="shared" si="91"/>
        <v>#VALUE!</v>
      </c>
      <c r="R863" t="e">
        <f t="shared" si="92"/>
        <v>#VALUE!</v>
      </c>
      <c r="S863" t="str">
        <f t="shared" si="93"/>
        <v/>
      </c>
      <c r="T863" t="str">
        <f>IF(S863&lt;&gt; "", VLOOKUP(S863,Chinese!H:K,4,FALSE), "")</f>
        <v/>
      </c>
      <c r="U863" t="str">
        <f t="shared" si="94"/>
        <v/>
      </c>
      <c r="V863" t="str">
        <f>IF(U863&lt;&gt; "", IF(U863&lt;&gt;"",Result!E$1 &amp; S863 &amp; Result!F$1 &amp; Eng!U863 &amp; Result!G$1, ""), "")</f>
        <v/>
      </c>
    </row>
    <row r="864" spans="1:22">
      <c r="A864" s="1" t="s">
        <v>383</v>
      </c>
      <c r="J864">
        <f t="shared" si="89"/>
        <v>37</v>
      </c>
      <c r="K864">
        <f t="shared" si="90"/>
        <v>55</v>
      </c>
      <c r="L864" t="str">
        <f t="shared" si="95"/>
        <v>Edit Gateway Name</v>
      </c>
      <c r="N864" t="str">
        <f>IF(L864&lt;&gt;"", VLOOKUP(L864,Sam_Eng!F:F,1,FALSE), "")</f>
        <v>Edit Gateway Name</v>
      </c>
      <c r="O864">
        <f>MATCH(N864,Sam_Eng!F:F,0)</f>
        <v>51</v>
      </c>
      <c r="P864" t="str">
        <f>IF(N864&lt;&gt;"", VLOOKUP(O864,Sam_Chi!E:F,2,FALSE), "")</f>
        <v>接受</v>
      </c>
      <c r="Q864">
        <f t="shared" si="91"/>
        <v>17</v>
      </c>
      <c r="R864">
        <f t="shared" si="92"/>
        <v>36</v>
      </c>
      <c r="S864" t="str">
        <f t="shared" si="93"/>
        <v>UI_change_gw_name</v>
      </c>
      <c r="T864" t="str">
        <f>IF(S864&lt;&gt; "", VLOOKUP(S864,Chinese!H:K,4,FALSE), "")</f>
        <v>編輯Gateway名稱</v>
      </c>
      <c r="U864" t="str">
        <f t="shared" si="94"/>
        <v>接受</v>
      </c>
      <c r="V864" t="str">
        <f>IF(U864&lt;&gt; "", IF(U864&lt;&gt;"",Result!E$1 &amp; S864 &amp; Result!F$1 &amp; Eng!U864 &amp; Result!G$1, ""), "")</f>
        <v xml:space="preserve">    &lt;string name="UI_change_gw_name"&gt;接受&lt;/string&gt;</v>
      </c>
    </row>
    <row r="865" spans="1:22">
      <c r="A865" s="1" t="s">
        <v>384</v>
      </c>
      <c r="J865">
        <f t="shared" si="89"/>
        <v>40</v>
      </c>
      <c r="K865">
        <f t="shared" si="90"/>
        <v>77</v>
      </c>
      <c r="L865" t="str">
        <f t="shared" si="95"/>
        <v>Press confirm to do remote unlocking</v>
      </c>
      <c r="N865" t="str">
        <f>IF(L865&lt;&gt;"", VLOOKUP(L865,Sam_Eng!F:F,1,FALSE), "")</f>
        <v>Press confirm to do remote unlocking</v>
      </c>
      <c r="O865">
        <f>MATCH(N865,Sam_Eng!F:F,0)</f>
        <v>421</v>
      </c>
      <c r="P865" t="str">
        <f>IF(N865&lt;&gt;"", VLOOKUP(O865,Sam_Chi!E:F,2,FALSE), "")</f>
        <v>測試資料已經成功送至Maker Channel</v>
      </c>
      <c r="Q865">
        <f t="shared" si="91"/>
        <v>17</v>
      </c>
      <c r="R865">
        <f t="shared" si="92"/>
        <v>39</v>
      </c>
      <c r="S865" t="str">
        <f t="shared" si="93"/>
        <v>UI_confirm_gw_unlock</v>
      </c>
      <c r="T865" t="str">
        <f>IF(S865&lt;&gt; "", VLOOKUP(S865,Chinese!H:K,4,FALSE), "")</f>
        <v>請確認是否執行遠端開門</v>
      </c>
      <c r="U865" t="str">
        <f t="shared" si="94"/>
        <v>測試資料已經成功送至Maker Channel</v>
      </c>
      <c r="V865" t="str">
        <f>IF(U865&lt;&gt; "", IF(U865&lt;&gt;"",Result!E$1 &amp; S865 &amp; Result!F$1 &amp; Eng!U865 &amp; Result!G$1, ""), "")</f>
        <v xml:space="preserve">    &lt;string name="UI_confirm_gw_unlock"&gt;測試資料已經成功送至Maker Channel&lt;/string&gt;</v>
      </c>
    </row>
    <row r="866" spans="1:22">
      <c r="A866" s="1" t="s">
        <v>385</v>
      </c>
      <c r="J866">
        <f t="shared" si="89"/>
        <v>38</v>
      </c>
      <c r="K866">
        <f t="shared" si="90"/>
        <v>73</v>
      </c>
      <c r="L866" t="str">
        <f t="shared" si="95"/>
        <v>Press confirm to do remote locking</v>
      </c>
      <c r="N866" t="str">
        <f>IF(L866&lt;&gt;"", VLOOKUP(L866,Sam_Eng!F:F,1,FALSE), "")</f>
        <v>Press confirm to do remote locking</v>
      </c>
      <c r="O866">
        <f>MATCH(N866,Sam_Eng!F:F,0)</f>
        <v>422</v>
      </c>
      <c r="P866" t="str">
        <f>IF(N866&lt;&gt;"", VLOOKUP(O866,Sam_Chi!E:F,2,FALSE), "")</f>
        <v>請確認您的%@是否運作正常</v>
      </c>
      <c r="Q866">
        <f t="shared" si="91"/>
        <v>17</v>
      </c>
      <c r="R866">
        <f t="shared" si="92"/>
        <v>37</v>
      </c>
      <c r="S866" t="str">
        <f t="shared" si="93"/>
        <v>UI_confirm_gw_lock</v>
      </c>
      <c r="T866" t="str">
        <f>IF(S866&lt;&gt; "", VLOOKUP(S866,Chinese!H:K,4,FALSE), "")</f>
        <v>請確認是否執行遠端關門</v>
      </c>
      <c r="U866" t="str">
        <f t="shared" si="94"/>
        <v>請確認您的%@是否運作正常</v>
      </c>
      <c r="V866" t="str">
        <f>IF(U866&lt;&gt; "", IF(U866&lt;&gt;"",Result!E$1 &amp; S866 &amp; Result!F$1 &amp; Eng!U866 &amp; Result!G$1, ""), "")</f>
        <v xml:space="preserve">    &lt;string name="UI_confirm_gw_lock"&gt;請確認您的%@是否運作正常&lt;/string&gt;</v>
      </c>
    </row>
    <row r="867" spans="1:22">
      <c r="A867" s="1" t="s">
        <v>3123</v>
      </c>
      <c r="J867">
        <f t="shared" si="89"/>
        <v>37</v>
      </c>
      <c r="K867">
        <f t="shared" si="90"/>
        <v>62</v>
      </c>
      <c r="L867" t="str">
        <f t="shared" si="95"/>
        <v>Remote unlocking %s.....</v>
      </c>
      <c r="O867" t="e">
        <f>MATCH(N867,Sam_Eng!F:F,0)</f>
        <v>#N/A</v>
      </c>
      <c r="P867" t="str">
        <f>IF(N867&lt;&gt;"", VLOOKUP(O867,Sam_Chi!E:F,2,FALSE), "")</f>
        <v/>
      </c>
      <c r="Q867">
        <f t="shared" si="91"/>
        <v>17</v>
      </c>
      <c r="R867">
        <f t="shared" si="92"/>
        <v>36</v>
      </c>
      <c r="S867" t="str">
        <f t="shared" si="93"/>
        <v>UI_send_gw_unlock</v>
      </c>
      <c r="T867" t="str">
        <f>IF(S867&lt;&gt; "", VLOOKUP(S867,Chinese!H:K,4,FALSE), "")</f>
        <v>正在遠端開啟 %s...</v>
      </c>
      <c r="U867" t="str">
        <f t="shared" si="94"/>
        <v>正在遠端開啟 %s...</v>
      </c>
      <c r="V867" t="str">
        <f>IF(U867&lt;&gt; "", IF(U867&lt;&gt;"",Result!E$1 &amp; S867 &amp; Result!F$1 &amp; Eng!U867 &amp; Result!G$1, ""), "")</f>
        <v xml:space="preserve">    &lt;string name="UI_send_gw_unlock"&gt;正在遠端開啟 %s...&lt;/string&gt;</v>
      </c>
    </row>
    <row r="868" spans="1:22">
      <c r="A868" s="1" t="s">
        <v>386</v>
      </c>
      <c r="J868">
        <f t="shared" si="89"/>
        <v>35</v>
      </c>
      <c r="K868">
        <f t="shared" si="90"/>
        <v>58</v>
      </c>
      <c r="L868" t="str">
        <f t="shared" si="95"/>
        <v>Remote locking %s.....</v>
      </c>
      <c r="O868" t="e">
        <f>MATCH(N868,Sam_Eng!F:F,0)</f>
        <v>#N/A</v>
      </c>
      <c r="P868" t="str">
        <f>IF(N868&lt;&gt;"", VLOOKUP(O868,Sam_Chi!E:F,2,FALSE), "")</f>
        <v/>
      </c>
      <c r="Q868">
        <f t="shared" si="91"/>
        <v>17</v>
      </c>
      <c r="R868">
        <f t="shared" si="92"/>
        <v>34</v>
      </c>
      <c r="S868" t="str">
        <f t="shared" si="93"/>
        <v>UI_send_gw_lock</v>
      </c>
      <c r="T868" t="str">
        <f>IF(S868&lt;&gt; "", VLOOKUP(S868,Chinese!H:K,4,FALSE), "")</f>
        <v>正在遠端關閉 %s...</v>
      </c>
      <c r="U868" t="str">
        <f t="shared" si="94"/>
        <v>正在遠端關閉 %s...</v>
      </c>
      <c r="V868" t="str">
        <f>IF(U868&lt;&gt; "", IF(U868&lt;&gt;"",Result!E$1 &amp; S868 &amp; Result!F$1 &amp; Eng!U868 &amp; Result!G$1, ""), "")</f>
        <v xml:space="preserve">    &lt;string name="UI_send_gw_lock"&gt;正在遠端關閉 %s...&lt;/string&gt;</v>
      </c>
    </row>
    <row r="869" spans="1:22">
      <c r="A869" s="1" t="s">
        <v>3124</v>
      </c>
      <c r="J869">
        <f t="shared" si="89"/>
        <v>40</v>
      </c>
      <c r="K869">
        <f t="shared" si="90"/>
        <v>68</v>
      </c>
      <c r="L869" t="str">
        <f t="shared" si="95"/>
        <v>%s is successfully unlocked</v>
      </c>
      <c r="O869" t="e">
        <f>MATCH(N869,Sam_Eng!F:F,0)</f>
        <v>#N/A</v>
      </c>
      <c r="P869" t="str">
        <f>IF(N869&lt;&gt;"", VLOOKUP(O869,Sam_Chi!E:F,2,FALSE), "")</f>
        <v/>
      </c>
      <c r="Q869">
        <f t="shared" si="91"/>
        <v>17</v>
      </c>
      <c r="R869">
        <f t="shared" si="92"/>
        <v>39</v>
      </c>
      <c r="S869" t="str">
        <f t="shared" si="93"/>
        <v>UI_gw_unlock_OK_cont</v>
      </c>
      <c r="T869" t="str">
        <f>IF(S869&lt;&gt; "", VLOOKUP(S869,Chinese!H:K,4,FALSE), "")</f>
        <v>已成功遠端開啟</v>
      </c>
      <c r="U869" t="str">
        <f t="shared" si="94"/>
        <v>已成功遠端開啟</v>
      </c>
      <c r="V869" t="str">
        <f>IF(U869&lt;&gt; "", IF(U869&lt;&gt;"",Result!E$1 &amp; S869 &amp; Result!F$1 &amp; Eng!U869 &amp; Result!G$1, ""), "")</f>
        <v xml:space="preserve">    &lt;string name="UI_gw_unlock_OK_cont"&gt;已成功遠端開啟&lt;/string&gt;</v>
      </c>
    </row>
    <row r="870" spans="1:22">
      <c r="A870" s="1" t="s">
        <v>3125</v>
      </c>
      <c r="J870">
        <f t="shared" si="89"/>
        <v>38</v>
      </c>
      <c r="K870">
        <f t="shared" si="90"/>
        <v>64</v>
      </c>
      <c r="L870" t="str">
        <f t="shared" si="95"/>
        <v>%s is successfully locked</v>
      </c>
      <c r="O870" t="e">
        <f>MATCH(N870,Sam_Eng!F:F,0)</f>
        <v>#N/A</v>
      </c>
      <c r="P870" t="str">
        <f>IF(N870&lt;&gt;"", VLOOKUP(O870,Sam_Chi!E:F,2,FALSE), "")</f>
        <v/>
      </c>
      <c r="Q870">
        <f t="shared" si="91"/>
        <v>17</v>
      </c>
      <c r="R870">
        <f t="shared" si="92"/>
        <v>37</v>
      </c>
      <c r="S870" t="str">
        <f t="shared" si="93"/>
        <v>UI_gw_lock_OK_cont</v>
      </c>
      <c r="T870" t="str">
        <f>IF(S870&lt;&gt; "", VLOOKUP(S870,Chinese!H:K,4,FALSE), "")</f>
        <v>已成功遠端關閉</v>
      </c>
      <c r="U870" t="str">
        <f t="shared" si="94"/>
        <v>已成功遠端關閉</v>
      </c>
      <c r="V870" t="str">
        <f>IF(U870&lt;&gt; "", IF(U870&lt;&gt;"",Result!E$1 &amp; S870 &amp; Result!F$1 &amp; Eng!U870 &amp; Result!G$1, ""), "")</f>
        <v xml:space="preserve">    &lt;string name="UI_gw_lock_OK_cont"&gt;已成功遠端關閉&lt;/string&gt;</v>
      </c>
    </row>
    <row r="871" spans="1:22">
      <c r="A871" s="1" t="s">
        <v>3127</v>
      </c>
      <c r="J871">
        <f t="shared" si="89"/>
        <v>42</v>
      </c>
      <c r="K871">
        <f t="shared" si="90"/>
        <v>172</v>
      </c>
      <c r="L871" t="str">
        <f t="shared" si="95"/>
        <v>You have sent a remote command and the response is not back yet, please wait until it\'s done. (it will be expired in %s seconds)</v>
      </c>
      <c r="O871" t="e">
        <f>MATCH(N871,Sam_Eng!F:F,0)</f>
        <v>#N/A</v>
      </c>
      <c r="P871" t="str">
        <f>IF(N871&lt;&gt;"", VLOOKUP(O871,Sam_Chi!E:F,2,FALSE), "")</f>
        <v/>
      </c>
      <c r="Q871">
        <f t="shared" si="91"/>
        <v>17</v>
      </c>
      <c r="R871">
        <f t="shared" si="92"/>
        <v>41</v>
      </c>
      <c r="S871" t="str">
        <f t="shared" si="93"/>
        <v>UI_gw_unlock_warn_cont</v>
      </c>
      <c r="T871" t="str">
        <f>IF(S871&lt;&gt; "", VLOOKUP(S871,Chinese!H:K,4,FALSE), "")</f>
        <v>您之前送出的遠端命令尚未收到回覆，請等待它完成再繼續。 (遠端命令將在%s秒後過期)</v>
      </c>
      <c r="U871" t="str">
        <f t="shared" si="94"/>
        <v>您之前送出的遠端命令尚未收到回覆，請等待它完成再繼續。 (遠端命令將在%s秒後過期)</v>
      </c>
      <c r="V871" t="str">
        <f>IF(U871&lt;&gt; "", IF(U871&lt;&gt;"",Result!E$1 &amp; S871 &amp; Result!F$1 &amp; Eng!U871 &amp; Result!G$1, ""), "")</f>
        <v xml:space="preserve">    &lt;string name="UI_gw_unlock_warn_cont"&gt;您之前送出的遠端命令尚未收到回覆，請等待它完成再繼續。 (遠端命令將在%s秒後過期)&lt;/string&gt;</v>
      </c>
    </row>
    <row r="872" spans="1:22">
      <c r="A872" s="1" t="s">
        <v>1813</v>
      </c>
      <c r="J872">
        <f t="shared" si="89"/>
        <v>36</v>
      </c>
      <c r="K872">
        <f t="shared" si="90"/>
        <v>62</v>
      </c>
      <c r="L872" t="str">
        <f t="shared" si="95"/>
        <v>Transfer Firmware to Lock</v>
      </c>
      <c r="N872" t="str">
        <f>IF(L872&lt;&gt;"", VLOOKUP(L872,Sam_Eng!F:F,1,FALSE), "")</f>
        <v>Transfer Firmware to Lock</v>
      </c>
      <c r="O872">
        <f>MATCH(N872,Sam_Eng!F:F,0)</f>
        <v>250</v>
      </c>
      <c r="P872" t="str">
        <f>IF(N872&lt;&gt;"", VLOOKUP(O872,Sam_Chi!E:F,2,FALSE), "")</f>
        <v>繼續</v>
      </c>
      <c r="Q872">
        <f t="shared" si="91"/>
        <v>17</v>
      </c>
      <c r="R872">
        <f t="shared" si="92"/>
        <v>35</v>
      </c>
      <c r="S872" t="str">
        <f t="shared" si="93"/>
        <v>UI_fw_update_btn</v>
      </c>
      <c r="T872" t="str">
        <f>IF(S872&lt;&gt; "", VLOOKUP(S872,Chinese!H:K,4,FALSE), "")</f>
        <v>傳送韌體至鎖具</v>
      </c>
      <c r="U872" t="str">
        <f t="shared" si="94"/>
        <v>繼續</v>
      </c>
      <c r="V872" t="str">
        <f>IF(U872&lt;&gt; "", IF(U872&lt;&gt;"",Result!E$1 &amp; S872 &amp; Result!F$1 &amp; Eng!U872 &amp; Result!G$1, ""), "")</f>
        <v xml:space="preserve">    &lt;string name="UI_fw_update_btn"&gt;繼續&lt;/string&gt;</v>
      </c>
    </row>
    <row r="873" spans="1:22">
      <c r="A873" s="1" t="s">
        <v>3129</v>
      </c>
      <c r="J873">
        <f t="shared" si="89"/>
        <v>38</v>
      </c>
      <c r="K873">
        <f t="shared" si="90"/>
        <v>56</v>
      </c>
      <c r="L873" t="str">
        <f t="shared" si="95"/>
        <v>Download Firmware</v>
      </c>
      <c r="N873" t="str">
        <f>IF(L873&lt;&gt;"", VLOOKUP(L873,Sam_Eng!F:F,1,FALSE), "")</f>
        <v>Download Firmware</v>
      </c>
      <c r="O873">
        <f>MATCH(N873,Sam_Eng!F:F,0)</f>
        <v>249</v>
      </c>
      <c r="P873" t="str">
        <f>IF(N873&lt;&gt;"", VLOOKUP(O873,Sam_Chi!E:F,2,FALSE), "")</f>
        <v>前頁</v>
      </c>
      <c r="Q873">
        <f t="shared" si="91"/>
        <v>17</v>
      </c>
      <c r="R873">
        <f t="shared" si="92"/>
        <v>37</v>
      </c>
      <c r="S873" t="str">
        <f t="shared" si="93"/>
        <v>UI_fw_download_btn</v>
      </c>
      <c r="T873" t="str">
        <f>IF(S873&lt;&gt; "", VLOOKUP(S873,Chinese!H:K,4,FALSE), "")</f>
        <v>下載韌體</v>
      </c>
      <c r="U873" t="str">
        <f t="shared" si="94"/>
        <v>前頁</v>
      </c>
      <c r="V873" t="str">
        <f>IF(U873&lt;&gt; "", IF(U873&lt;&gt;"",Result!E$1 &amp; S873 &amp; Result!F$1 &amp; Eng!U873 &amp; Result!G$1, ""), "")</f>
        <v xml:space="preserve">    &lt;string name="UI_fw_download_btn"&gt;前頁&lt;/string&gt;</v>
      </c>
    </row>
    <row r="874" spans="1:22">
      <c r="A874" s="1" t="s">
        <v>3118</v>
      </c>
      <c r="J874">
        <f t="shared" si="89"/>
        <v>48</v>
      </c>
      <c r="K874">
        <f t="shared" si="90"/>
        <v>76</v>
      </c>
      <c r="L874" t="str">
        <f t="shared" si="95"/>
        <v>New firmware available (%s)</v>
      </c>
      <c r="O874" t="e">
        <f>MATCH(N874,Sam_Eng!F:F,0)</f>
        <v>#N/A</v>
      </c>
      <c r="P874" t="str">
        <f>IF(N874&lt;&gt;"", VLOOKUP(O874,Sam_Chi!E:F,2,FALSE), "")</f>
        <v/>
      </c>
      <c r="Q874">
        <f t="shared" si="91"/>
        <v>17</v>
      </c>
      <c r="R874">
        <f t="shared" si="92"/>
        <v>47</v>
      </c>
      <c r="S874" t="str">
        <f t="shared" si="93"/>
        <v>New_FW_Ver" formatted="false</v>
      </c>
      <c r="T874" t="str">
        <f>IF(S874&lt;&gt; "", VLOOKUP(S874,Chinese!H:K,4,FALSE), "")</f>
        <v>鎖有新韌體可更新 (%s)</v>
      </c>
      <c r="U874" t="str">
        <f t="shared" si="94"/>
        <v>鎖有新韌體可更新 (%s)</v>
      </c>
      <c r="V874" t="str">
        <f>IF(U874&lt;&gt; "", IF(U874&lt;&gt;"",Result!E$1 &amp; S874 &amp; Result!F$1 &amp; Eng!U874 &amp; Result!G$1, ""), "")</f>
        <v xml:space="preserve">    &lt;string name="New_FW_Ver" formatted="false"&gt;鎖有新韌體可更新 (%s)&lt;/string&gt;</v>
      </c>
    </row>
    <row r="875" spans="1:22">
      <c r="A875" s="1" t="s">
        <v>387</v>
      </c>
      <c r="J875">
        <f t="shared" si="89"/>
        <v>32</v>
      </c>
      <c r="K875">
        <f t="shared" si="90"/>
        <v>39</v>
      </c>
      <c r="L875" t="str">
        <f t="shared" si="95"/>
        <v>Status</v>
      </c>
      <c r="N875" t="str">
        <f>IF(L875&lt;&gt;"", VLOOKUP(L875,Sam_Eng!F:F,1,FALSE), "")</f>
        <v>Status</v>
      </c>
      <c r="O875">
        <f>MATCH(N875,Sam_Eng!F:F,0)</f>
        <v>182</v>
      </c>
      <c r="P875" t="str">
        <f>IF(N875&lt;&gt;"", VLOOKUP(O875,Sam_Chi!E:F,2,FALSE), "")</f>
        <v>已接受</v>
      </c>
      <c r="Q875">
        <f t="shared" si="91"/>
        <v>17</v>
      </c>
      <c r="R875">
        <f t="shared" si="92"/>
        <v>31</v>
      </c>
      <c r="S875" t="str">
        <f t="shared" si="93"/>
        <v>UI_AR_Status</v>
      </c>
      <c r="T875" t="str">
        <f>IF(S875&lt;&gt; "", VLOOKUP(S875,Chinese!H:K,4,FALSE), "")</f>
        <v>狀態</v>
      </c>
      <c r="U875" t="str">
        <f t="shared" si="94"/>
        <v>已接受</v>
      </c>
      <c r="V875" t="str">
        <f>IF(U875&lt;&gt; "", IF(U875&lt;&gt;"",Result!E$1 &amp; S875 &amp; Result!F$1 &amp; Eng!U875 &amp; Result!G$1, ""), "")</f>
        <v xml:space="preserve">    &lt;string name="UI_AR_Status"&gt;已接受&lt;/string&gt;</v>
      </c>
    </row>
    <row r="876" spans="1:22">
      <c r="A876" s="1" t="s">
        <v>388</v>
      </c>
      <c r="J876">
        <f t="shared" si="89"/>
        <v>32</v>
      </c>
      <c r="K876">
        <f t="shared" si="90"/>
        <v>39</v>
      </c>
      <c r="L876" t="str">
        <f t="shared" si="95"/>
        <v>Normal</v>
      </c>
      <c r="N876" t="str">
        <f>IF(L876&lt;&gt;"", VLOOKUP(L876,Sam_Eng!F:F,1,FALSE), "")</f>
        <v>Normal</v>
      </c>
      <c r="O876">
        <f>MATCH(N876,Sam_Eng!F:F,0)</f>
        <v>231</v>
      </c>
      <c r="P876" t="str">
        <f>IF(N876&lt;&gt;"", VLOOKUP(O876,Sam_Chi!E:F,2,FALSE), "")</f>
        <v>其他</v>
      </c>
      <c r="Q876">
        <f t="shared" si="91"/>
        <v>17</v>
      </c>
      <c r="R876">
        <f t="shared" si="92"/>
        <v>31</v>
      </c>
      <c r="S876" t="str">
        <f t="shared" si="93"/>
        <v>UI_AR_Normal</v>
      </c>
      <c r="T876" t="str">
        <f>IF(S876&lt;&gt; "", VLOOKUP(S876,Chinese!H:K,4,FALSE), "")</f>
        <v>正常</v>
      </c>
      <c r="U876" t="str">
        <f t="shared" si="94"/>
        <v>其他</v>
      </c>
      <c r="V876" t="str">
        <f>IF(U876&lt;&gt; "", IF(U876&lt;&gt;"",Result!E$1 &amp; S876 &amp; Result!F$1 &amp; Eng!U876 &amp; Result!G$1, ""), "")</f>
        <v xml:space="preserve">    &lt;string name="UI_AR_Normal"&gt;其他&lt;/string&gt;</v>
      </c>
    </row>
    <row r="877" spans="1:22">
      <c r="A877" s="1" t="s">
        <v>389</v>
      </c>
      <c r="J877">
        <f t="shared" ref="J877:J940" si="96">FIND("&gt;",A877)</f>
        <v>37</v>
      </c>
      <c r="K877">
        <f t="shared" ref="K877:K940" si="97">FIND("&lt;/", A877)</f>
        <v>50</v>
      </c>
      <c r="L877" t="str">
        <f t="shared" si="95"/>
        <v>(click here)</v>
      </c>
      <c r="O877" t="e">
        <f>MATCH(N877,Sam_Eng!F:F,0)</f>
        <v>#N/A</v>
      </c>
      <c r="P877" t="str">
        <f>IF(N877&lt;&gt;"", VLOOKUP(O877,Sam_Chi!E:F,2,FALSE), "")</f>
        <v/>
      </c>
      <c r="Q877">
        <f t="shared" si="91"/>
        <v>17</v>
      </c>
      <c r="R877">
        <f t="shared" si="92"/>
        <v>36</v>
      </c>
      <c r="S877" t="str">
        <f t="shared" si="93"/>
        <v>UI_IPA_click_here</v>
      </c>
      <c r="T877" t="str">
        <f>IF(S877&lt;&gt; "", VLOOKUP(S877,Chinese!H:K,4,FALSE), "")</f>
        <v>(按下此處)</v>
      </c>
      <c r="U877" t="str">
        <f t="shared" si="94"/>
        <v>(按下此處)</v>
      </c>
      <c r="V877" t="str">
        <f>IF(U877&lt;&gt; "", IF(U877&lt;&gt;"",Result!E$1 &amp; S877 &amp; Result!F$1 &amp; Eng!U877 &amp; Result!G$1, ""), "")</f>
        <v xml:space="preserve">    &lt;string name="UI_IPA_click_here"&gt;(按下此處)&lt;/string&gt;</v>
      </c>
    </row>
    <row r="878" spans="1:22">
      <c r="A878" s="1" t="s">
        <v>390</v>
      </c>
      <c r="J878">
        <f t="shared" si="96"/>
        <v>34</v>
      </c>
      <c r="K878">
        <f t="shared" si="97"/>
        <v>47</v>
      </c>
      <c r="L878" t="str">
        <f t="shared" si="95"/>
        <v>Keep Waiting</v>
      </c>
      <c r="N878" t="str">
        <f>IF(L878&lt;&gt;"", VLOOKUP(L878,Sam_Eng!F:F,1,FALSE), "")</f>
        <v>Keep Waiting</v>
      </c>
      <c r="O878">
        <f>MATCH(N878,Sam_Eng!F:F,0)</f>
        <v>342</v>
      </c>
      <c r="P878" t="str">
        <f>IF(N878&lt;&gt;"", VLOOKUP(O878,Sam_Chi!E:F,2,FALSE), "")</f>
        <v>進度</v>
      </c>
      <c r="Q878">
        <f t="shared" si="91"/>
        <v>17</v>
      </c>
      <c r="R878">
        <f t="shared" si="92"/>
        <v>33</v>
      </c>
      <c r="S878" t="str">
        <f t="shared" si="93"/>
        <v>UI_Remote_Keep</v>
      </c>
      <c r="T878" t="str">
        <f>IF(S878&lt;&gt; "", VLOOKUP(S878,Chinese!H:K,4,FALSE), "")</f>
        <v>繼續等待</v>
      </c>
      <c r="U878" t="str">
        <f t="shared" si="94"/>
        <v>進度</v>
      </c>
      <c r="V878" t="str">
        <f>IF(U878&lt;&gt; "", IF(U878&lt;&gt;"",Result!E$1 &amp; S878 &amp; Result!F$1 &amp; Eng!U878 &amp; Result!G$1, ""), "")</f>
        <v xml:space="preserve">    &lt;string name="UI_Remote_Keep"&gt;進度&lt;/string&gt;</v>
      </c>
    </row>
    <row r="879" spans="1:22">
      <c r="A879" s="1" t="s">
        <v>3132</v>
      </c>
      <c r="J879">
        <f>FIND("&gt;",A879)</f>
        <v>34</v>
      </c>
      <c r="K879">
        <f>FIND("&lt;/", A879)</f>
        <v>117</v>
      </c>
      <c r="L879" t="str">
        <f>IF(A879&lt;&gt;"", MID(A879,J879+1, K879-J879 - 1), "")</f>
        <v>A remote command has already been sent through Internet and it cannot be cancelled</v>
      </c>
      <c r="N879" t="str">
        <f>IF(L879&lt;&gt;"", VLOOKUP(L879,Sam_Eng!F:F,1,FALSE), "")</f>
        <v>A remote command has already been sent through Internet and it cannot be cancelled</v>
      </c>
      <c r="O879">
        <f>MATCH(N879,Sam_Eng!F:F,0)</f>
        <v>420</v>
      </c>
      <c r="P879" t="str">
        <f>IF(N879&lt;&gt;"", VLOOKUP(O879,Sam_Chi!E:F,2,FALSE), "")</f>
        <v>請重新輸入您的密鑰(建議用復制/貼上的方式)</v>
      </c>
      <c r="Q879">
        <f t="shared" si="91"/>
        <v>17</v>
      </c>
      <c r="R879">
        <f t="shared" si="92"/>
        <v>33</v>
      </c>
      <c r="S879" t="str">
        <f t="shared" si="93"/>
        <v>UI_Remote_Warn</v>
      </c>
      <c r="T879" t="str">
        <f>IF(S879&lt;&gt; "", VLOOKUP(S879,Chinese!H:K,4,FALSE), "")</f>
        <v>遠端命令已經由網路送出並且無法取消</v>
      </c>
      <c r="U879" t="str">
        <f t="shared" si="94"/>
        <v>請重新輸入您的密鑰(建議用復制/貼上的方式)</v>
      </c>
      <c r="V879" t="str">
        <f>IF(U879&lt;&gt; "", IF(U879&lt;&gt;"",Result!E$1 &amp; S879 &amp; Result!F$1 &amp; Eng!U879 &amp; Result!G$1, ""), "")</f>
        <v xml:space="preserve">    &lt;string name="UI_Remote_Warn"&gt;請重新輸入您的密鑰(建議用復制/貼上的方式)&lt;/string&gt;</v>
      </c>
    </row>
    <row r="880" spans="1:22">
      <c r="A880" s="1" t="s">
        <v>3115</v>
      </c>
      <c r="J880">
        <f t="shared" si="96"/>
        <v>36</v>
      </c>
      <c r="K880">
        <f t="shared" si="97"/>
        <v>46</v>
      </c>
      <c r="L880" t="str">
        <f t="shared" si="95"/>
        <v>Timed Out</v>
      </c>
      <c r="N880" t="str">
        <f>IF(L880&lt;&gt;"", VLOOKUP(L880,Sam_Eng!F:F,1,FALSE), "")</f>
        <v>Timed out</v>
      </c>
      <c r="O880">
        <f>MATCH(N880,Sam_Eng!F:F,0)</f>
        <v>634</v>
      </c>
      <c r="P880" t="str">
        <f>IF(N880&lt;&gt;"", VLOOKUP(O880,Sam_Chi!E:F,2,FALSE), "")</f>
        <v>此鎖不合法</v>
      </c>
      <c r="Q880">
        <f t="shared" si="91"/>
        <v>17</v>
      </c>
      <c r="R880">
        <f t="shared" si="92"/>
        <v>35</v>
      </c>
      <c r="S880" t="str">
        <f t="shared" si="93"/>
        <v>UI_Timeout_title</v>
      </c>
      <c r="T880" t="str">
        <f>IF(S880&lt;&gt; "", VLOOKUP(S880,Chinese!H:K,4,FALSE), "")</f>
        <v>逾時</v>
      </c>
      <c r="U880" t="str">
        <f t="shared" si="94"/>
        <v>此鎖不合法</v>
      </c>
      <c r="V880" t="str">
        <f>IF(U880&lt;&gt; "", IF(U880&lt;&gt;"",Result!E$1 &amp; S880 &amp; Result!F$1 &amp; Eng!U880 &amp; Result!G$1, ""), "")</f>
        <v xml:space="preserve">    &lt;string name="UI_Timeout_title"&gt;此鎖不合法&lt;/string&gt;</v>
      </c>
    </row>
    <row r="881" spans="1:22">
      <c r="A881" s="1" t="s">
        <v>3117</v>
      </c>
      <c r="J881">
        <f t="shared" si="96"/>
        <v>39</v>
      </c>
      <c r="K881">
        <f t="shared" si="97"/>
        <v>128</v>
      </c>
      <c r="L881" t="str">
        <f t="shared" si="95"/>
        <v>The lock is not responding; please check if the lock is working correctly and try again.</v>
      </c>
      <c r="O881" t="e">
        <f>MATCH(N881,Sam_Eng!F:F,0)</f>
        <v>#N/A</v>
      </c>
      <c r="P881" t="str">
        <f>IF(N881&lt;&gt;"", VLOOKUP(O881,Sam_Chi!E:F,2,FALSE), "")</f>
        <v/>
      </c>
      <c r="Q881">
        <f t="shared" si="91"/>
        <v>17</v>
      </c>
      <c r="R881">
        <f t="shared" si="92"/>
        <v>38</v>
      </c>
      <c r="S881" t="str">
        <f t="shared" si="93"/>
        <v>UI_Timeout_add_cont</v>
      </c>
      <c r="T881" t="str">
        <f>IF(S881&lt;&gt; "", VLOOKUP(S881,Chinese!H:K,4,FALSE), "")</f>
        <v>鎖具沒有回應，請確認鎖具是否運作正常並再試一次</v>
      </c>
      <c r="U881" t="str">
        <f t="shared" si="94"/>
        <v>鎖具沒有回應，請確認鎖具是否運作正常並再試一次</v>
      </c>
      <c r="V881" t="str">
        <f>IF(U881&lt;&gt; "", IF(U881&lt;&gt;"",Result!E$1 &amp; S881 &amp; Result!F$1 &amp; Eng!U881 &amp; Result!G$1, ""), "")</f>
        <v xml:space="preserve">    &lt;string name="UI_Timeout_add_cont"&gt;鎖具沒有回應，請確認鎖具是否運作正常並再試一次&lt;/string&gt;</v>
      </c>
    </row>
    <row r="882" spans="1:22">
      <c r="A882" s="1"/>
      <c r="O882" t="e">
        <f>MATCH(N882,Sam_Eng!F:F,0)</f>
        <v>#N/A</v>
      </c>
      <c r="P882" t="str">
        <f>IF(N882&lt;&gt;"", VLOOKUP(O882,Sam_Chi!E:F,2,FALSE), "")</f>
        <v/>
      </c>
      <c r="Q882" t="e">
        <f t="shared" si="91"/>
        <v>#VALUE!</v>
      </c>
      <c r="R882" t="e">
        <f t="shared" si="92"/>
        <v>#VALUE!</v>
      </c>
      <c r="S882" t="str">
        <f t="shared" si="93"/>
        <v/>
      </c>
      <c r="T882" t="str">
        <f>IF(S882&lt;&gt; "", VLOOKUP(S882,Chinese!H:K,4,FALSE), "")</f>
        <v/>
      </c>
      <c r="U882" t="str">
        <f t="shared" si="94"/>
        <v/>
      </c>
      <c r="V882" t="str">
        <f>IF(U882&lt;&gt; "", IF(U882&lt;&gt;"",Result!E$1 &amp; S882 &amp; Result!F$1 &amp; Eng!U882 &amp; Result!G$1, ""), "")</f>
        <v/>
      </c>
    </row>
    <row r="883" spans="1:22">
      <c r="A883" s="1" t="s">
        <v>3069</v>
      </c>
      <c r="J883">
        <f t="shared" si="96"/>
        <v>40</v>
      </c>
      <c r="K883">
        <f t="shared" si="97"/>
        <v>56</v>
      </c>
      <c r="L883" t="str">
        <f t="shared" si="95"/>
        <v>Require Syncing</v>
      </c>
      <c r="N883" t="str">
        <f>IF(L883&lt;&gt;"", VLOOKUP(L883,Sam_Eng!F:F,1,FALSE), "")</f>
        <v>Require Syncing</v>
      </c>
      <c r="O883">
        <f>MATCH(N883,Sam_Eng!F:F,0)</f>
        <v>37</v>
      </c>
      <c r="P883" t="str">
        <f>IF(N883&lt;&gt;"", VLOOKUP(O883,Sam_Chi!E:F,2,FALSE), "")</f>
        <v>使用者電子信箱</v>
      </c>
      <c r="Q883">
        <f t="shared" si="91"/>
        <v>17</v>
      </c>
      <c r="R883">
        <f t="shared" si="92"/>
        <v>39</v>
      </c>
      <c r="S883" t="str">
        <f t="shared" si="93"/>
        <v>UI_RequireSync_title</v>
      </c>
      <c r="T883" t="str">
        <f>IF(S883&lt;&gt; "", VLOOKUP(S883,Chinese!H:K,4,FALSE), "")</f>
        <v>需要同步</v>
      </c>
      <c r="U883" t="str">
        <f t="shared" si="94"/>
        <v>使用者電子信箱</v>
      </c>
      <c r="V883" t="str">
        <f>IF(U883&lt;&gt; "", IF(U883&lt;&gt;"",Result!E$1 &amp; S883 &amp; Result!F$1 &amp; Eng!U883 &amp; Result!G$1, ""), "")</f>
        <v xml:space="preserve">    &lt;string name="UI_RequireSync_title"&gt;使用者電子信箱&lt;/string&gt;</v>
      </c>
    </row>
    <row r="884" spans="1:22">
      <c r="A884" s="1" t="s">
        <v>391</v>
      </c>
      <c r="J884">
        <f t="shared" si="96"/>
        <v>39</v>
      </c>
      <c r="K884">
        <f t="shared" si="97"/>
        <v>96</v>
      </c>
      <c r="L884" t="str">
        <f t="shared" si="95"/>
        <v>Please synchronize with the lock to complete the process</v>
      </c>
      <c r="N884" t="str">
        <f>IF(L884&lt;&gt;"", VLOOKUP(L884,Sam_Eng!F:F,1,FALSE), "")</f>
        <v>Please synchronize with the lock to complete the process</v>
      </c>
      <c r="O884">
        <f>MATCH(N884,Sam_Eng!F:F,0)</f>
        <v>506</v>
      </c>
      <c r="P884" t="str">
        <f>IF(N884&lt;&gt;"", VLOOKUP(O884,Sam_Chi!E:F,2,FALSE), "")</f>
        <v>該帳號不存在</v>
      </c>
      <c r="Q884">
        <f t="shared" si="91"/>
        <v>17</v>
      </c>
      <c r="R884">
        <f t="shared" si="92"/>
        <v>38</v>
      </c>
      <c r="S884" t="str">
        <f t="shared" si="93"/>
        <v>UI_RequireSync_cont</v>
      </c>
      <c r="T884" t="str">
        <f>IF(S884&lt;&gt; "", VLOOKUP(S884,Chinese!H:K,4,FALSE), "")</f>
        <v>請與鎖具同步以完成使用者的加入</v>
      </c>
      <c r="U884" t="str">
        <f t="shared" si="94"/>
        <v>該帳號不存在</v>
      </c>
      <c r="V884" t="str">
        <f>IF(U884&lt;&gt; "", IF(U884&lt;&gt;"",Result!E$1 &amp; S884 &amp; Result!F$1 &amp; Eng!U884 &amp; Result!G$1, ""), "")</f>
        <v xml:space="preserve">    &lt;string name="UI_RequireSync_cont"&gt;該帳號不存在&lt;/string&gt;</v>
      </c>
    </row>
    <row r="885" spans="1:22">
      <c r="A885" s="1" t="s">
        <v>3130</v>
      </c>
      <c r="J885">
        <f t="shared" si="96"/>
        <v>31</v>
      </c>
      <c r="K885">
        <f t="shared" si="97"/>
        <v>40</v>
      </c>
      <c r="L885" t="str">
        <f t="shared" si="95"/>
        <v>Updating</v>
      </c>
      <c r="O885" t="e">
        <f>MATCH(N885,Sam_Eng!F:F,0)</f>
        <v>#N/A</v>
      </c>
      <c r="P885" t="str">
        <f>IF(N885&lt;&gt;"", VLOOKUP(O885,Sam_Chi!E:F,2,FALSE), "")</f>
        <v/>
      </c>
      <c r="Q885">
        <f t="shared" si="91"/>
        <v>17</v>
      </c>
      <c r="R885">
        <f t="shared" si="92"/>
        <v>30</v>
      </c>
      <c r="S885" t="str">
        <f t="shared" si="93"/>
        <v>UI_Updating</v>
      </c>
      <c r="T885" t="str">
        <f>IF(S885&lt;&gt; "", VLOOKUP(S885,Chinese!H:K,4,FALSE), "")</f>
        <v>正在更新</v>
      </c>
      <c r="U885" t="str">
        <f t="shared" si="94"/>
        <v>正在更新</v>
      </c>
      <c r="V885" t="str">
        <f>IF(U885&lt;&gt; "", IF(U885&lt;&gt;"",Result!E$1 &amp; S885 &amp; Result!F$1 &amp; Eng!U885 &amp; Result!G$1, ""), "")</f>
        <v xml:space="preserve">    &lt;string name="UI_Updating"&gt;正在更新&lt;/string&gt;</v>
      </c>
    </row>
    <row r="886" spans="1:22">
      <c r="A886" s="1" t="s">
        <v>392</v>
      </c>
      <c r="J886">
        <f t="shared" si="96"/>
        <v>43</v>
      </c>
      <c r="K886">
        <f t="shared" si="97"/>
        <v>84</v>
      </c>
      <c r="L886" t="str">
        <f t="shared" si="95"/>
        <v>Prepare adding lock ....\n Progress: 50%</v>
      </c>
      <c r="O886" t="e">
        <f>MATCH(N886,Sam_Eng!F:F,0)</f>
        <v>#N/A</v>
      </c>
      <c r="P886" t="str">
        <f>IF(N886&lt;&gt;"", VLOOKUP(O886,Sam_Chi!E:F,2,FALSE), "")</f>
        <v/>
      </c>
      <c r="Q886">
        <f t="shared" si="91"/>
        <v>17</v>
      </c>
      <c r="R886">
        <f t="shared" si="92"/>
        <v>42</v>
      </c>
      <c r="S886" t="str">
        <f t="shared" si="93"/>
        <v>GatewayEnterAdd_50_cont</v>
      </c>
      <c r="T886" t="str">
        <f>IF(S886&lt;&gt; "", VLOOKUP(S886,Chinese!H:K,4,FALSE), "")</f>
        <v>準備加入鎖具...\n 進行中: 50%</v>
      </c>
      <c r="U886" t="str">
        <f t="shared" si="94"/>
        <v>準備加入鎖具...\n 進行中: 50%</v>
      </c>
      <c r="V886" t="str">
        <f>IF(U886&lt;&gt; "", IF(U886&lt;&gt;"",Result!E$1 &amp; S886 &amp; Result!F$1 &amp; Eng!U886 &amp; Result!G$1, ""), "")</f>
        <v xml:space="preserve">    &lt;string name="GatewayEnterAdd_50_cont"&gt;準備加入鎖具...\n 進行中: 50%&lt;/string&gt;</v>
      </c>
    </row>
    <row r="887" spans="1:22">
      <c r="A887" s="1" t="s">
        <v>393</v>
      </c>
      <c r="J887">
        <f t="shared" si="96"/>
        <v>39</v>
      </c>
      <c r="K887">
        <f t="shared" si="97"/>
        <v>56</v>
      </c>
      <c r="L887" t="str">
        <f t="shared" si="95"/>
        <v>Diagnose Gateway</v>
      </c>
      <c r="N887" t="str">
        <f>IF(L887&lt;&gt;"", VLOOKUP(L887,Sam_Eng!F:F,1,FALSE), "")</f>
        <v>Diagnose Gateway</v>
      </c>
      <c r="O887">
        <f>MATCH(N887,Sam_Eng!F:F,0)</f>
        <v>163</v>
      </c>
      <c r="P887" t="str">
        <f>IF(N887&lt;&gt;"", VLOOKUP(O887,Sam_Chi!E:F,2,FALSE), "")</f>
        <v>日光節約時間</v>
      </c>
      <c r="Q887">
        <f t="shared" si="91"/>
        <v>17</v>
      </c>
      <c r="R887">
        <f t="shared" si="92"/>
        <v>38</v>
      </c>
      <c r="S887" t="str">
        <f t="shared" si="93"/>
        <v>UI_DiagnoseGW_title</v>
      </c>
      <c r="T887" t="str">
        <f>IF(S887&lt;&gt; "", VLOOKUP(S887,Chinese!H:K,4,FALSE), "")</f>
        <v>診斷Gateway</v>
      </c>
      <c r="U887" t="str">
        <f t="shared" si="94"/>
        <v>日光節約時間</v>
      </c>
      <c r="V887" t="str">
        <f>IF(U887&lt;&gt; "", IF(U887&lt;&gt;"",Result!E$1 &amp; S887 &amp; Result!F$1 &amp; Eng!U887 &amp; Result!G$1, ""), "")</f>
        <v xml:space="preserve">    &lt;string name="UI_DiagnoseGW_title"&gt;日光節約時間&lt;/string&gt;</v>
      </c>
    </row>
    <row r="888" spans="1:22">
      <c r="A888" s="1" t="s">
        <v>394</v>
      </c>
      <c r="J888">
        <f t="shared" si="96"/>
        <v>39</v>
      </c>
      <c r="K888">
        <f t="shared" si="97"/>
        <v>83</v>
      </c>
      <c r="L888" t="str">
        <f t="shared" si="95"/>
        <v>Connecting...\n This may take a few minutes</v>
      </c>
      <c r="O888" t="e">
        <f>MATCH(N888,Sam_Eng!F:F,0)</f>
        <v>#N/A</v>
      </c>
      <c r="P888" t="str">
        <f>IF(N888&lt;&gt;"", VLOOKUP(O888,Sam_Chi!E:F,2,FALSE), "")</f>
        <v/>
      </c>
      <c r="Q888">
        <f t="shared" si="91"/>
        <v>17</v>
      </c>
      <c r="R888">
        <f t="shared" si="92"/>
        <v>38</v>
      </c>
      <c r="S888" t="str">
        <f t="shared" si="93"/>
        <v>UI_DiagnoseGW_cont1</v>
      </c>
      <c r="T888" t="str">
        <f>IF(S888&lt;&gt; "", VLOOKUP(S888,Chinese!H:K,4,FALSE), "")</f>
        <v>連線中...\n 可能需要幾分鐘的時間</v>
      </c>
      <c r="U888" t="str">
        <f t="shared" si="94"/>
        <v>連線中...\n 可能需要幾分鐘的時間</v>
      </c>
      <c r="V888" t="str">
        <f>IF(U888&lt;&gt; "", IF(U888&lt;&gt;"",Result!E$1 &amp; S888 &amp; Result!F$1 &amp; Eng!U888 &amp; Result!G$1, ""), "")</f>
        <v xml:space="preserve">    &lt;string name="UI_DiagnoseGW_cont1"&gt;連線中...\n 可能需要幾分鐘的時間&lt;/string&gt;</v>
      </c>
    </row>
    <row r="889" spans="1:22">
      <c r="A889" s="1" t="s">
        <v>395</v>
      </c>
      <c r="J889">
        <f t="shared" si="96"/>
        <v>39</v>
      </c>
      <c r="K889">
        <f t="shared" si="97"/>
        <v>95</v>
      </c>
      <c r="L889" t="str">
        <f t="shared" si="95"/>
        <v>Acquiring gateway info...\n This may take a few minutes</v>
      </c>
      <c r="O889" t="e">
        <f>MATCH(N889,Sam_Eng!F:F,0)</f>
        <v>#N/A</v>
      </c>
      <c r="P889" t="str">
        <f>IF(N889&lt;&gt;"", VLOOKUP(O889,Sam_Chi!E:F,2,FALSE), "")</f>
        <v/>
      </c>
      <c r="Q889">
        <f t="shared" si="91"/>
        <v>17</v>
      </c>
      <c r="R889">
        <f t="shared" si="92"/>
        <v>38</v>
      </c>
      <c r="S889" t="str">
        <f t="shared" si="93"/>
        <v>UI_DiagnoseGW_cont2</v>
      </c>
      <c r="T889" t="str">
        <f>IF(S889&lt;&gt; "", VLOOKUP(S889,Chinese!H:K,4,FALSE), "")</f>
        <v>正在取得Gateway資訊...\n 可能需要幾分鐘的時間</v>
      </c>
      <c r="U889" t="str">
        <f t="shared" si="94"/>
        <v>正在取得Gateway資訊...\n 可能需要幾分鐘的時間</v>
      </c>
      <c r="V889" t="str">
        <f>IF(U889&lt;&gt; "", IF(U889&lt;&gt;"",Result!E$1 &amp; S889 &amp; Result!F$1 &amp; Eng!U889 &amp; Result!G$1, ""), "")</f>
        <v xml:space="preserve">    &lt;string name="UI_DiagnoseGW_cont2"&gt;正在取得Gateway資訊...\n 可能需要幾分鐘的時間&lt;/string&gt;</v>
      </c>
    </row>
    <row r="890" spans="1:22">
      <c r="A890" s="1" t="s">
        <v>396</v>
      </c>
      <c r="J890">
        <f t="shared" si="96"/>
        <v>46</v>
      </c>
      <c r="K890">
        <f t="shared" si="97"/>
        <v>62</v>
      </c>
      <c r="L890" t="str">
        <f t="shared" si="95"/>
        <v>Diagnose Result</v>
      </c>
      <c r="N890" t="str">
        <f>IF(L890&lt;&gt;"", VLOOKUP(L890,Sam_Eng!F:F,1,FALSE), "")</f>
        <v>Diagnose Result</v>
      </c>
      <c r="O890">
        <f>MATCH(N890,Sam_Eng!F:F,0)</f>
        <v>188</v>
      </c>
      <c r="P890" t="str">
        <f>IF(N890&lt;&gt;"", VLOOKUP(O890,Sam_Chi!E:F,2,FALSE), "")</f>
        <v>暫時拒絕進出</v>
      </c>
      <c r="Q890">
        <f t="shared" si="91"/>
        <v>17</v>
      </c>
      <c r="R890">
        <f t="shared" si="92"/>
        <v>45</v>
      </c>
      <c r="S890" t="str">
        <f t="shared" si="93"/>
        <v>UI_DiagnoseGW_result_title</v>
      </c>
      <c r="T890" t="str">
        <f>IF(S890&lt;&gt; "", VLOOKUP(S890,Chinese!H:K,4,FALSE), "")</f>
        <v>診斷結果</v>
      </c>
      <c r="U890" t="str">
        <f t="shared" si="94"/>
        <v>暫時拒絕進出</v>
      </c>
      <c r="V890" t="str">
        <f>IF(U890&lt;&gt; "", IF(U890&lt;&gt;"",Result!E$1 &amp; S890 &amp; Result!F$1 &amp; Eng!U890 &amp; Result!G$1, ""), "")</f>
        <v xml:space="preserve">    &lt;string name="UI_DiagnoseGW_result_title"&gt;暫時拒絕進出&lt;/string&gt;</v>
      </c>
    </row>
    <row r="891" spans="1:22">
      <c r="A891" s="1" t="s">
        <v>397</v>
      </c>
      <c r="J891">
        <f t="shared" si="96"/>
        <v>63</v>
      </c>
      <c r="K891">
        <f t="shared" si="97"/>
        <v>187</v>
      </c>
      <c r="L891" t="str">
        <f t="shared" si="95"/>
        <v>Wi-Fi AP Signal: %s \n Gateway BLE Signal: %s \n The communication between the lock and the app is successfully established</v>
      </c>
      <c r="O891" t="e">
        <f>MATCH(N891,Sam_Eng!F:F,0)</f>
        <v>#N/A</v>
      </c>
      <c r="P891" t="str">
        <f>IF(N891&lt;&gt;"", VLOOKUP(O891,Sam_Chi!E:F,2,FALSE), "")</f>
        <v/>
      </c>
      <c r="Q891">
        <f t="shared" si="91"/>
        <v>17</v>
      </c>
      <c r="R891">
        <f t="shared" si="92"/>
        <v>62</v>
      </c>
      <c r="S891" t="str">
        <f t="shared" si="93"/>
        <v>UI_DiagnoseGW_result_cont" formatted="false</v>
      </c>
      <c r="T891" t="str">
        <f>IF(S891&lt;&gt; "", VLOOKUP(S891,Chinese!H:K,4,FALSE), "")</f>
        <v>Wi-Fi分享器信號品質: %s \n Gateway藍芽信號品質: %s \n 鎖具與手機之間的通訊已成功建立</v>
      </c>
      <c r="U891" t="str">
        <f t="shared" si="94"/>
        <v>Wi-Fi分享器信號品質: %s \n Gateway藍芽信號品質: %s \n 鎖具與手機之間的通訊已成功建立</v>
      </c>
      <c r="V891" t="str">
        <f>IF(U891&lt;&gt; "", IF(U891&lt;&gt;"",Result!E$1 &amp; S891 &amp; Result!F$1 &amp; Eng!U891 &amp; Result!G$1, ""), "")</f>
        <v xml:space="preserve">    &lt;string name="UI_DiagnoseGW_result_cont" formatted="false"&gt;Wi-Fi分享器信號品質: %s \n Gateway藍芽信號品質: %s \n 鎖具與手機之間的通訊已成功建立&lt;/string&gt;</v>
      </c>
    </row>
    <row r="892" spans="1:22">
      <c r="A892" s="1"/>
      <c r="O892" t="e">
        <f>MATCH(N892,Sam_Eng!F:F,0)</f>
        <v>#N/A</v>
      </c>
      <c r="P892" t="str">
        <f>IF(N892&lt;&gt;"", VLOOKUP(O892,Sam_Chi!E:F,2,FALSE), "")</f>
        <v/>
      </c>
      <c r="Q892" t="e">
        <f t="shared" si="91"/>
        <v>#VALUE!</v>
      </c>
      <c r="R892" t="e">
        <f t="shared" si="92"/>
        <v>#VALUE!</v>
      </c>
      <c r="S892" t="str">
        <f t="shared" si="93"/>
        <v/>
      </c>
      <c r="T892" t="str">
        <f>IF(S892&lt;&gt; "", VLOOKUP(S892,Chinese!H:K,4,FALSE), "")</f>
        <v/>
      </c>
      <c r="U892" t="str">
        <f t="shared" si="94"/>
        <v/>
      </c>
      <c r="V892" t="str">
        <f>IF(U892&lt;&gt; "", IF(U892&lt;&gt;"",Result!E$1 &amp; S892 &amp; Result!F$1 &amp; Eng!U892 &amp; Result!G$1, ""), "")</f>
        <v/>
      </c>
    </row>
    <row r="893" spans="1:22">
      <c r="A893" s="1" t="s">
        <v>3142</v>
      </c>
      <c r="J893">
        <f t="shared" si="96"/>
        <v>39</v>
      </c>
      <c r="K893">
        <f t="shared" si="97"/>
        <v>70</v>
      </c>
      <c r="L893" t="str">
        <f t="shared" si="95"/>
        <v>Gateway is paired successfully</v>
      </c>
      <c r="O893" t="e">
        <f>MATCH(N893,Sam_Eng!F:F,0)</f>
        <v>#N/A</v>
      </c>
      <c r="P893" t="str">
        <f>IF(N893&lt;&gt;"", VLOOKUP(O893,Sam_Chi!E:F,2,FALSE), "")</f>
        <v/>
      </c>
      <c r="Q893">
        <f t="shared" si="91"/>
        <v>17</v>
      </c>
      <c r="R893">
        <f t="shared" si="92"/>
        <v>38</v>
      </c>
      <c r="S893" t="str">
        <f t="shared" si="93"/>
        <v>UI_GW_PairDone_cont</v>
      </c>
      <c r="T893" t="str">
        <f>IF(S893&lt;&gt; "", VLOOKUP(S893,Chinese!H:K,4,FALSE), "")</f>
        <v>配對成功</v>
      </c>
      <c r="U893" t="str">
        <f t="shared" si="94"/>
        <v>配對成功</v>
      </c>
      <c r="V893" t="str">
        <f>IF(U893&lt;&gt; "", IF(U893&lt;&gt;"",Result!E$1 &amp; S893 &amp; Result!F$1 &amp; Eng!U893 &amp; Result!G$1, ""), "")</f>
        <v xml:space="preserve">    &lt;string name="UI_GW_PairDone_cont"&gt;配對成功&lt;/string&gt;</v>
      </c>
    </row>
    <row r="894" spans="1:22">
      <c r="A894" s="1" t="s">
        <v>398</v>
      </c>
      <c r="J894">
        <f t="shared" si="96"/>
        <v>38</v>
      </c>
      <c r="K894">
        <f t="shared" si="97"/>
        <v>51</v>
      </c>
      <c r="L894" t="str">
        <f t="shared" si="95"/>
        <v>Days of Week</v>
      </c>
      <c r="N894" t="str">
        <f>IF(L894&lt;&gt;"", VLOOKUP(L894,Sam_Eng!F:F,1,FALSE), "")</f>
        <v>Days of Week</v>
      </c>
      <c r="O894">
        <f>MATCH(N894,Sam_Eng!F:F,0)</f>
        <v>220</v>
      </c>
      <c r="P894" t="str">
        <f>IF(N894&lt;&gt;"", VLOOKUP(O894,Sam_Chi!E:F,2,FALSE), "")</f>
        <v>沒有密鑰</v>
      </c>
      <c r="Q894">
        <f t="shared" si="91"/>
        <v>17</v>
      </c>
      <c r="R894">
        <f t="shared" si="92"/>
        <v>37</v>
      </c>
      <c r="S894" t="str">
        <f t="shared" si="93"/>
        <v>UI_DetailDay_title</v>
      </c>
      <c r="T894" t="str">
        <f>IF(S894&lt;&gt; "", VLOOKUP(S894,Chinese!H:K,4,FALSE), "")</f>
        <v>日數</v>
      </c>
      <c r="U894" t="str">
        <f t="shared" si="94"/>
        <v>沒有密鑰</v>
      </c>
      <c r="V894" t="str">
        <f>IF(U894&lt;&gt; "", IF(U894&lt;&gt;"",Result!E$1 &amp; S894 &amp; Result!F$1 &amp; Eng!U894 &amp; Result!G$1, ""), "")</f>
        <v xml:space="preserve">    &lt;string name="UI_DetailDay_title"&gt;沒有密鑰&lt;/string&gt;</v>
      </c>
    </row>
    <row r="895" spans="1:22">
      <c r="A895" s="1" t="s">
        <v>399</v>
      </c>
      <c r="J895">
        <f t="shared" si="96"/>
        <v>37</v>
      </c>
      <c r="K895">
        <f t="shared" si="97"/>
        <v>68</v>
      </c>
      <c r="L895" t="str">
        <f t="shared" si="95"/>
        <v>Please select at least one day</v>
      </c>
      <c r="N895" t="str">
        <f>IF(L895&lt;&gt;"", VLOOKUP(L895,Sam_Eng!F:F,1,FALSE), "")</f>
        <v>Please select at least one day</v>
      </c>
      <c r="O895">
        <f>MATCH(N895,Sam_Eng!F:F,0)</f>
        <v>547</v>
      </c>
      <c r="P895" t="str">
        <f>IF(N895&lt;&gt;"", VLOOKUP(O895,Sam_Chi!E:F,2,FALSE), "")</f>
        <v>您可以在此輸入密鑰，並且在下列事件發生時得到通知</v>
      </c>
      <c r="Q895">
        <f t="shared" si="91"/>
        <v>17</v>
      </c>
      <c r="R895">
        <f t="shared" si="92"/>
        <v>36</v>
      </c>
      <c r="S895" t="str">
        <f t="shared" si="93"/>
        <v>UI_DetailDay_cont</v>
      </c>
      <c r="T895" t="str">
        <f>IF(S895&lt;&gt; "", VLOOKUP(S895,Chinese!H:K,4,FALSE), "")</f>
        <v>請選擇至少一天</v>
      </c>
      <c r="U895" t="str">
        <f t="shared" si="94"/>
        <v>您可以在此輸入密鑰，並且在下列事件發生時得到通知</v>
      </c>
      <c r="V895" t="str">
        <f>IF(U895&lt;&gt; "", IF(U895&lt;&gt;"",Result!E$1 &amp; S895 &amp; Result!F$1 &amp; Eng!U895 &amp; Result!G$1, ""), "")</f>
        <v xml:space="preserve">    &lt;string name="UI_DetailDay_cont"&gt;您可以在此輸入密鑰，並且在下列事件發生時得到通知&lt;/string&gt;</v>
      </c>
    </row>
    <row r="896" spans="1:22">
      <c r="A896" s="1"/>
      <c r="O896" t="e">
        <f>MATCH(N896,Sam_Eng!F:F,0)</f>
        <v>#N/A</v>
      </c>
      <c r="P896" t="str">
        <f>IF(N896&lt;&gt;"", VLOOKUP(O896,Sam_Chi!E:F,2,FALSE), "")</f>
        <v/>
      </c>
      <c r="Q896" t="e">
        <f t="shared" si="91"/>
        <v>#VALUE!</v>
      </c>
      <c r="R896" t="e">
        <f t="shared" si="92"/>
        <v>#VALUE!</v>
      </c>
      <c r="S896" t="str">
        <f t="shared" si="93"/>
        <v/>
      </c>
      <c r="T896" t="str">
        <f>IF(S896&lt;&gt; "", VLOOKUP(S896,Chinese!H:K,4,FALSE), "")</f>
        <v/>
      </c>
      <c r="U896" t="str">
        <f t="shared" si="94"/>
        <v/>
      </c>
      <c r="V896" t="str">
        <f>IF(U896&lt;&gt; "", IF(U896&lt;&gt;"",Result!E$1 &amp; S896 &amp; Result!F$1 &amp; Eng!U896 &amp; Result!G$1, ""), "")</f>
        <v/>
      </c>
    </row>
    <row r="897" spans="1:22">
      <c r="A897" s="1" t="s">
        <v>3140</v>
      </c>
      <c r="J897">
        <f t="shared" si="96"/>
        <v>39</v>
      </c>
      <c r="K897">
        <f t="shared" si="97"/>
        <v>148</v>
      </c>
      <c r="L897" t="str">
        <f t="shared" si="95"/>
        <v>Please check if the gateway device is nearby, and if the setup button on the gateway is pressed and released</v>
      </c>
      <c r="N897" t="str">
        <f>IF(L897&lt;&gt;"", VLOOKUP(L897,Sam_Eng!F:F,1,FALSE), "")</f>
        <v>Please check if the gateway device is nearby, and if the setup button on the gateway is pressed and released</v>
      </c>
      <c r="O897">
        <f>MATCH(N897,Sam_Eng!F:F,0)</f>
        <v>682</v>
      </c>
      <c r="P897" t="str">
        <f>IF(N897&lt;&gt;"", VLOOKUP(O897,Sam_Chi!E:F,2,FALSE), "")</f>
        <v>%@%@</v>
      </c>
      <c r="Q897">
        <f t="shared" si="91"/>
        <v>17</v>
      </c>
      <c r="R897">
        <f t="shared" si="92"/>
        <v>38</v>
      </c>
      <c r="S897" t="str">
        <f t="shared" si="93"/>
        <v>UI_GW_NotFound_cont</v>
      </c>
      <c r="T897" t="str">
        <f>IF(S897&lt;&gt; "", VLOOKUP(S897,Chinese!H:K,4,FALSE), "")</f>
        <v>請確認您的Gateway裝置放在附近，並且有正確按下Gateway上面的設定鍵</v>
      </c>
      <c r="U897" t="str">
        <f t="shared" si="94"/>
        <v>%@%@</v>
      </c>
      <c r="V897" t="str">
        <f>IF(U897&lt;&gt; "", IF(U897&lt;&gt;"",Result!E$1 &amp; S897 &amp; Result!F$1 &amp; Eng!U897 &amp; Result!G$1, ""), "")</f>
        <v xml:space="preserve">    &lt;string name="UI_GW_NotFound_cont"&gt;%@%@&lt;/string&gt;</v>
      </c>
    </row>
    <row r="898" spans="1:22">
      <c r="A898" s="1" t="s">
        <v>400</v>
      </c>
      <c r="J898">
        <f t="shared" si="96"/>
        <v>49</v>
      </c>
      <c r="K898">
        <f t="shared" si="97"/>
        <v>72</v>
      </c>
      <c r="L898" t="str">
        <f t="shared" si="95"/>
        <v>New App available (%s)</v>
      </c>
      <c r="O898" t="e">
        <f>MATCH(N898,Sam_Eng!F:F,0)</f>
        <v>#N/A</v>
      </c>
      <c r="P898" t="str">
        <f>IF(N898&lt;&gt;"", VLOOKUP(O898,Sam_Chi!E:F,2,FALSE), "")</f>
        <v/>
      </c>
      <c r="Q898">
        <f t="shared" ref="Q898:Q961" si="98">FIND("=""",A898)</f>
        <v>17</v>
      </c>
      <c r="R898">
        <f t="shared" ref="R898:R961" si="99">FIND("""&gt;",A898)</f>
        <v>48</v>
      </c>
      <c r="S898" t="str">
        <f t="shared" ref="S898:S961" si="100">IF(A898&lt;&gt;"", MID(A898, Q898 + 2, R898-Q898-2), "")</f>
        <v>New_App_Ver" formatted="false</v>
      </c>
      <c r="T898" t="str">
        <f>IF(S898&lt;&gt; "", VLOOKUP(S898,Chinese!H:K,4,FALSE), "")</f>
        <v>有新的app可更新 (%s)</v>
      </c>
      <c r="U898" t="str">
        <f t="shared" ref="U898:U961" si="101">IF(P898&lt;&gt;"", P898, T898)</f>
        <v>有新的app可更新 (%s)</v>
      </c>
      <c r="V898" t="str">
        <f>IF(U898&lt;&gt; "", IF(U898&lt;&gt;"",Result!E$1 &amp; S898 &amp; Result!F$1 &amp; Eng!U898 &amp; Result!G$1, ""), "")</f>
        <v xml:space="preserve">    &lt;string name="New_App_Ver" formatted="false"&gt;有新的app可更新 (%s)&lt;/string&gt;</v>
      </c>
    </row>
    <row r="899" spans="1:22">
      <c r="A899" s="1" t="s">
        <v>401</v>
      </c>
      <c r="J899">
        <f t="shared" si="96"/>
        <v>38</v>
      </c>
      <c r="K899">
        <f t="shared" si="97"/>
        <v>48</v>
      </c>
      <c r="L899" t="str">
        <f t="shared" si="95"/>
        <v>Excellent</v>
      </c>
      <c r="N899" t="str">
        <f>IF(L899&lt;&gt;"", VLOOKUP(L899,Sam_Eng!F:F,1,FALSE), "")</f>
        <v>Excellent</v>
      </c>
      <c r="O899">
        <f>MATCH(N899,Sam_Eng!F:F,0)</f>
        <v>352</v>
      </c>
      <c r="P899" t="str">
        <f>IF(N899&lt;&gt;"", VLOOKUP(O899,Sam_Chi!E:F,2,FALSE), "")</f>
        <v>電量偏低</v>
      </c>
      <c r="Q899">
        <f t="shared" si="98"/>
        <v>17</v>
      </c>
      <c r="R899">
        <f t="shared" si="99"/>
        <v>37</v>
      </c>
      <c r="S899" t="str">
        <f t="shared" si="100"/>
        <v>UI_GW_AP_Excellent</v>
      </c>
      <c r="T899" t="str">
        <f>IF(S899&lt;&gt; "", VLOOKUP(S899,Chinese!H:K,4,FALSE), "")</f>
        <v>優良</v>
      </c>
      <c r="U899" t="str">
        <f t="shared" si="101"/>
        <v>電量偏低</v>
      </c>
      <c r="V899" t="str">
        <f>IF(U899&lt;&gt; "", IF(U899&lt;&gt;"",Result!E$1 &amp; S899 &amp; Result!F$1 &amp; Eng!U899 &amp; Result!G$1, ""), "")</f>
        <v xml:space="preserve">    &lt;string name="UI_GW_AP_Excellent"&gt;電量偏低&lt;/string&gt;</v>
      </c>
    </row>
    <row r="900" spans="1:22">
      <c r="A900" s="1" t="s">
        <v>402</v>
      </c>
      <c r="J900">
        <f t="shared" si="96"/>
        <v>40</v>
      </c>
      <c r="K900">
        <f t="shared" si="97"/>
        <v>50</v>
      </c>
      <c r="L900" t="str">
        <f t="shared" si="95"/>
        <v>Excellent</v>
      </c>
      <c r="N900" t="str">
        <f>IF(L900&lt;&gt;"", VLOOKUP(L900,Sam_Eng!F:F,1,FALSE), "")</f>
        <v>Excellent</v>
      </c>
      <c r="O900">
        <f>MATCH(N900,Sam_Eng!F:F,0)</f>
        <v>352</v>
      </c>
      <c r="P900" t="str">
        <f>IF(N900&lt;&gt;"", VLOOKUP(O900,Sam_Chi!E:F,2,FALSE), "")</f>
        <v>電量偏低</v>
      </c>
      <c r="Q900">
        <f t="shared" si="98"/>
        <v>17</v>
      </c>
      <c r="R900">
        <f t="shared" si="99"/>
        <v>39</v>
      </c>
      <c r="S900" t="str">
        <f t="shared" si="100"/>
        <v>UI_GW_RSSI_Excellent</v>
      </c>
      <c r="T900" t="str">
        <f>IF(S900&lt;&gt; "", VLOOKUP(S900,Chinese!H:K,4,FALSE), "")</f>
        <v>優良</v>
      </c>
      <c r="U900" t="str">
        <f t="shared" si="101"/>
        <v>電量偏低</v>
      </c>
      <c r="V900" t="str">
        <f>IF(U900&lt;&gt; "", IF(U900&lt;&gt;"",Result!E$1 &amp; S900 &amp; Result!F$1 &amp; Eng!U900 &amp; Result!G$1, ""), "")</f>
        <v xml:space="preserve">    &lt;string name="UI_GW_RSSI_Excellent"&gt;電量偏低&lt;/string&gt;</v>
      </c>
    </row>
    <row r="901" spans="1:22">
      <c r="A901" s="1" t="s">
        <v>403</v>
      </c>
      <c r="J901">
        <f t="shared" si="96"/>
        <v>35</v>
      </c>
      <c r="K901">
        <f t="shared" si="97"/>
        <v>40</v>
      </c>
      <c r="L901" t="str">
        <f t="shared" si="95"/>
        <v>Good</v>
      </c>
      <c r="N901" t="str">
        <f>IF(L901&lt;&gt;"", VLOOKUP(L901,Sam_Eng!F:F,1,FALSE), "")</f>
        <v>Good</v>
      </c>
      <c r="O901">
        <f>MATCH(N901,Sam_Eng!F:F,0)</f>
        <v>353</v>
      </c>
      <c r="P901" t="str">
        <f>IF(N901&lt;&gt;"", VLOOKUP(O901,Sam_Chi!E:F,2,FALSE), "")</f>
        <v>請開啟Wi-Fi</v>
      </c>
      <c r="Q901">
        <f t="shared" si="98"/>
        <v>17</v>
      </c>
      <c r="R901">
        <f t="shared" si="99"/>
        <v>34</v>
      </c>
      <c r="S901" t="str">
        <f t="shared" si="100"/>
        <v>UI_GW_RSSI_Good</v>
      </c>
      <c r="T901" t="str">
        <f>IF(S901&lt;&gt; "", VLOOKUP(S901,Chinese!H:K,4,FALSE), "")</f>
        <v>好</v>
      </c>
      <c r="U901" t="str">
        <f t="shared" si="101"/>
        <v>請開啟Wi-Fi</v>
      </c>
      <c r="V901" t="str">
        <f>IF(U901&lt;&gt; "", IF(U901&lt;&gt;"",Result!E$1 &amp; S901 &amp; Result!F$1 &amp; Eng!U901 &amp; Result!G$1, ""), "")</f>
        <v xml:space="preserve">    &lt;string name="UI_GW_RSSI_Good"&gt;請開啟Wi-Fi&lt;/string&gt;</v>
      </c>
    </row>
    <row r="902" spans="1:22">
      <c r="A902" s="1" t="s">
        <v>404</v>
      </c>
      <c r="J902">
        <f t="shared" si="96"/>
        <v>35</v>
      </c>
      <c r="K902">
        <f t="shared" si="97"/>
        <v>40</v>
      </c>
      <c r="L902" t="str">
        <f t="shared" si="95"/>
        <v>Poor</v>
      </c>
      <c r="N902" t="str">
        <f>IF(L902&lt;&gt;"", VLOOKUP(L902,Sam_Eng!F:F,1,FALSE), "")</f>
        <v>Poor</v>
      </c>
      <c r="O902">
        <f>MATCH(N902,Sam_Eng!F:F,0)</f>
        <v>354</v>
      </c>
      <c r="P902" t="str">
        <f>IF(N902&lt;&gt;"", VLOOKUP(O902,Sam_Chi!E:F,2,FALSE), "")</f>
        <v>請開啟藍芽</v>
      </c>
      <c r="Q902">
        <f t="shared" si="98"/>
        <v>17</v>
      </c>
      <c r="R902">
        <f t="shared" si="99"/>
        <v>34</v>
      </c>
      <c r="S902" t="str">
        <f t="shared" si="100"/>
        <v>UI_GW_RSSI_Poor</v>
      </c>
      <c r="T902" t="str">
        <f>IF(S902&lt;&gt; "", VLOOKUP(S902,Chinese!H:K,4,FALSE), "")</f>
        <v>不好</v>
      </c>
      <c r="U902" t="str">
        <f t="shared" si="101"/>
        <v>請開啟藍芽</v>
      </c>
      <c r="V902" t="str">
        <f>IF(U902&lt;&gt; "", IF(U902&lt;&gt;"",Result!E$1 &amp; S902 &amp; Result!F$1 &amp; Eng!U902 &amp; Result!G$1, ""), "")</f>
        <v xml:space="preserve">    &lt;string name="UI_GW_RSSI_Poor"&gt;請開啟藍芽&lt;/string&gt;</v>
      </c>
    </row>
    <row r="903" spans="1:22">
      <c r="A903" s="1" t="s">
        <v>405</v>
      </c>
      <c r="J903">
        <f t="shared" si="96"/>
        <v>35</v>
      </c>
      <c r="K903">
        <f t="shared" si="97"/>
        <v>45</v>
      </c>
      <c r="L903" t="str">
        <f t="shared" si="95"/>
        <v>No Signal</v>
      </c>
      <c r="N903" t="str">
        <f>IF(L903&lt;&gt;"", VLOOKUP(L903,Sam_Eng!F:F,1,FALSE), "")</f>
        <v>No Signal</v>
      </c>
      <c r="O903">
        <f>MATCH(N903,Sam_Eng!F:F,0)</f>
        <v>355</v>
      </c>
      <c r="P903" t="str">
        <f>IF(N903&lt;&gt;"", VLOOKUP(O903,Sam_Chi!E:F,2,FALSE), "")</f>
        <v>請開啟定位服務</v>
      </c>
      <c r="Q903">
        <f t="shared" si="98"/>
        <v>17</v>
      </c>
      <c r="R903">
        <f t="shared" si="99"/>
        <v>34</v>
      </c>
      <c r="S903" t="str">
        <f t="shared" si="100"/>
        <v>UI_GW_RSSI_None</v>
      </c>
      <c r="T903" t="str">
        <f>IF(S903&lt;&gt; "", VLOOKUP(S903,Chinese!H:K,4,FALSE), "")</f>
        <v>無信號</v>
      </c>
      <c r="U903" t="str">
        <f t="shared" si="101"/>
        <v>請開啟定位服務</v>
      </c>
      <c r="V903" t="str">
        <f>IF(U903&lt;&gt; "", IF(U903&lt;&gt;"",Result!E$1 &amp; S903 &amp; Result!F$1 &amp; Eng!U903 &amp; Result!G$1, ""), "")</f>
        <v xml:space="preserve">    &lt;string name="UI_GW_RSSI_None"&gt;請開啟定位服務&lt;/string&gt;</v>
      </c>
    </row>
    <row r="904" spans="1:22">
      <c r="A904" s="1" t="s">
        <v>3161</v>
      </c>
      <c r="J904">
        <f t="shared" si="96"/>
        <v>44</v>
      </c>
      <c r="K904">
        <f t="shared" si="97"/>
        <v>62</v>
      </c>
      <c r="L904" t="str">
        <f t="shared" si="95"/>
        <v>New App Available</v>
      </c>
      <c r="N904" t="str">
        <f>IF(L904&lt;&gt;"", VLOOKUP(L904,Sam_Eng!F:F,1,FALSE), "")</f>
        <v>New App available</v>
      </c>
      <c r="O904">
        <f>MATCH(N904,Sam_Eng!F:F,0)</f>
        <v>391</v>
      </c>
      <c r="P904" t="str">
        <f>IF(N904&lt;&gt;"", VLOOKUP(O904,Sam_Chi!E:F,2,FALSE), "")</f>
        <v>您的某些鎖具已啟用自動開門(進入鎖的範圍即開門)，請開啟Wi-Fi以增進定位服務的精確度。</v>
      </c>
      <c r="Q904">
        <f t="shared" si="98"/>
        <v>17</v>
      </c>
      <c r="R904">
        <f t="shared" si="99"/>
        <v>43</v>
      </c>
      <c r="S904" t="str">
        <f t="shared" si="100"/>
        <v>UI_NewAppAvailable_title</v>
      </c>
      <c r="T904" t="str">
        <f>IF(S904&lt;&gt; "", VLOOKUP(S904,Chinese!H:K,4,FALSE), "")</f>
        <v>有新的app可更新</v>
      </c>
      <c r="U904" t="str">
        <f t="shared" si="101"/>
        <v>您的某些鎖具已啟用自動開門(進入鎖的範圍即開門)，請開啟Wi-Fi以增進定位服務的精確度。</v>
      </c>
      <c r="V904" t="str">
        <f>IF(U904&lt;&gt; "", IF(U904&lt;&gt;"",Result!E$1 &amp; S904 &amp; Result!F$1 &amp; Eng!U904 &amp; Result!G$1, ""), "")</f>
        <v xml:space="preserve">    &lt;string name="UI_NewAppAvailable_title"&gt;您的某些鎖具已啟用自動開門(進入鎖的範圍即開門)，請開啟Wi-Fi以增進定位服務的精確度。&lt;/string&gt;</v>
      </c>
    </row>
    <row r="905" spans="1:22">
      <c r="A905" s="1" t="s">
        <v>3111</v>
      </c>
      <c r="J905" s="5">
        <f t="shared" si="96"/>
        <v>43</v>
      </c>
      <c r="K905" s="5">
        <f t="shared" si="97"/>
        <v>120</v>
      </c>
      <c r="L905" s="5" t="str">
        <f t="shared" si="95"/>
        <v>A newer version of App is available; please update it from GooglePlay Store.</v>
      </c>
      <c r="O905" t="e">
        <f>MATCH(N905,Sam_Eng!F:F,0)</f>
        <v>#N/A</v>
      </c>
      <c r="P905" t="str">
        <f>IF(N905&lt;&gt;"", VLOOKUP(O905,Sam_Chi!E:F,2,FALSE), "")</f>
        <v/>
      </c>
      <c r="Q905">
        <f t="shared" si="98"/>
        <v>17</v>
      </c>
      <c r="R905">
        <f t="shared" si="99"/>
        <v>42</v>
      </c>
      <c r="S905" t="str">
        <f t="shared" si="100"/>
        <v>UI_NewAppAvailable_cont</v>
      </c>
      <c r="T905" t="str">
        <f>IF(S905&lt;&gt; "", VLOOKUP(S905,Chinese!H:K,4,FALSE), "")</f>
        <v>請至 GooglePlay Store 更新您的 App 版本.</v>
      </c>
      <c r="U905" t="str">
        <f t="shared" si="101"/>
        <v>請至 GooglePlay Store 更新您的 App 版本.</v>
      </c>
      <c r="V905" t="str">
        <f>IF(U905&lt;&gt; "", IF(U905&lt;&gt;"",Result!E$1 &amp; S905 &amp; Result!F$1 &amp; Eng!U905 &amp; Result!G$1, ""), "")</f>
        <v xml:space="preserve">    &lt;string name="UI_NewAppAvailable_cont"&gt;請至 GooglePlay Store 更新您的 App 版本.&lt;/string&gt;</v>
      </c>
    </row>
    <row r="906" spans="1:22">
      <c r="A906" s="1" t="s">
        <v>3112</v>
      </c>
      <c r="J906" s="5">
        <f t="shared" si="96"/>
        <v>35</v>
      </c>
      <c r="K906" s="5">
        <f t="shared" si="97"/>
        <v>58</v>
      </c>
      <c r="L906" s="5" t="str">
        <f t="shared" si="95"/>
        <v>Go to GooglePlay Store</v>
      </c>
      <c r="O906" t="e">
        <f>MATCH(N906,Sam_Eng!F:F,0)</f>
        <v>#N/A</v>
      </c>
      <c r="P906" t="str">
        <f>IF(N906&lt;&gt;"", VLOOKUP(O906,Sam_Chi!E:F,2,FALSE), "")</f>
        <v/>
      </c>
      <c r="Q906">
        <f t="shared" si="98"/>
        <v>17</v>
      </c>
      <c r="R906">
        <f t="shared" si="99"/>
        <v>34</v>
      </c>
      <c r="S906" t="str">
        <f t="shared" si="100"/>
        <v>UI_GoGooglePlay</v>
      </c>
      <c r="T906" t="str">
        <f>IF(S906&lt;&gt; "", VLOOKUP(S906,Chinese!H:K,4,FALSE), "")</f>
        <v>至 GooglePlay Store</v>
      </c>
      <c r="U906" t="str">
        <f t="shared" si="101"/>
        <v>至 GooglePlay Store</v>
      </c>
      <c r="V906" t="str">
        <f>IF(U906&lt;&gt; "", IF(U906&lt;&gt;"",Result!E$1 &amp; S906 &amp; Result!F$1 &amp; Eng!U906 &amp; Result!G$1, ""), "")</f>
        <v xml:space="preserve">    &lt;string name="UI_GoGooglePlay"&gt;至 GooglePlay Store&lt;/string&gt;</v>
      </c>
    </row>
    <row r="907" spans="1:22">
      <c r="A907" s="1" t="s">
        <v>406</v>
      </c>
      <c r="J907">
        <f t="shared" si="96"/>
        <v>36</v>
      </c>
      <c r="K907">
        <f t="shared" si="97"/>
        <v>66</v>
      </c>
      <c r="L907" t="str">
        <f t="shared" si="95"/>
        <v>The SSID or password is wrong</v>
      </c>
      <c r="N907" t="str">
        <f>IF(L907&lt;&gt;"", VLOOKUP(L907,Sam_Eng!F:F,1,FALSE), "")</f>
        <v>The SSID or password is wrong</v>
      </c>
      <c r="O907">
        <f>MATCH(N907,Sam_Eng!F:F,0)</f>
        <v>677</v>
      </c>
      <c r="P907" t="str">
        <f>IF(N907&lt;&gt;"", VLOOKUP(O907,Sam_Chi!E:F,2,FALSE), "")</f>
        <v>加入鎖具的過程出現問題，請稍候再試一次</v>
      </c>
      <c r="Q907">
        <f t="shared" si="98"/>
        <v>17</v>
      </c>
      <c r="R907">
        <f t="shared" si="99"/>
        <v>35</v>
      </c>
      <c r="S907" t="str">
        <f t="shared" si="100"/>
        <v>UI_GW_SSID_Wrong</v>
      </c>
      <c r="T907" t="str">
        <f>IF(S907&lt;&gt; "", VLOOKUP(S907,Chinese!H:K,4,FALSE), "")</f>
        <v>Wi-Fi網路名稱或者密碼不正確</v>
      </c>
      <c r="U907" t="str">
        <f t="shared" si="101"/>
        <v>加入鎖具的過程出現問題，請稍候再試一次</v>
      </c>
      <c r="V907" t="str">
        <f>IF(U907&lt;&gt; "", IF(U907&lt;&gt;"",Result!E$1 &amp; S907 &amp; Result!F$1 &amp; Eng!U907 &amp; Result!G$1, ""), "")</f>
        <v xml:space="preserve">    &lt;string name="UI_GW_SSID_Wrong"&gt;加入鎖具的過程出現問題，請稍候再試一次&lt;/string&gt;</v>
      </c>
    </row>
    <row r="908" spans="1:22">
      <c r="A908" s="1" t="s">
        <v>3114</v>
      </c>
      <c r="J908">
        <f t="shared" si="96"/>
        <v>41</v>
      </c>
      <c r="K908">
        <f t="shared" si="97"/>
        <v>125</v>
      </c>
      <c r="L908" t="str">
        <f t="shared" si="95"/>
        <v>The battery level is currently low, please replace the old batteries with new ones.</v>
      </c>
      <c r="N908" t="str">
        <f>IF(L908&lt;&gt;"", VLOOKUP(L908,Sam_Eng!F:F,1,FALSE), "")</f>
        <v>The battery level is currently low, please replace the old batteries with new ones.</v>
      </c>
      <c r="O908">
        <f>MATCH(N908,Sam_Eng!F:F,0)</f>
        <v>527</v>
      </c>
      <c r="P908" t="str">
        <f>IF(N908&lt;&gt;"", VLOOKUP(O908,Sam_Chi!E:F,2,FALSE), "")</f>
        <v>%@ (code=%d)</v>
      </c>
      <c r="Q908">
        <f t="shared" si="98"/>
        <v>17</v>
      </c>
      <c r="R908">
        <f t="shared" si="99"/>
        <v>40</v>
      </c>
      <c r="S908" t="str">
        <f t="shared" si="100"/>
        <v>UI_LowBattery_FW_cont</v>
      </c>
      <c r="T908" t="str">
        <f>IF(S908&lt;&gt; "", VLOOKUP(S908,Chinese!H:K,4,FALSE), "")</f>
        <v>電量偏低，請更換新電池</v>
      </c>
      <c r="U908" t="str">
        <f t="shared" si="101"/>
        <v>%@ (code=%d)</v>
      </c>
      <c r="V908" t="str">
        <f>IF(U908&lt;&gt; "", IF(U908&lt;&gt;"",Result!E$1 &amp; S908 &amp; Result!F$1 &amp; Eng!U908 &amp; Result!G$1, ""), "")</f>
        <v xml:space="preserve">    &lt;string name="UI_LowBattery_FW_cont"&gt;%@ (code=%d)&lt;/string&gt;</v>
      </c>
    </row>
    <row r="909" spans="1:22">
      <c r="A909" s="1" t="s">
        <v>407</v>
      </c>
      <c r="J909">
        <f t="shared" si="96"/>
        <v>39</v>
      </c>
      <c r="K909">
        <f t="shared" si="97"/>
        <v>53</v>
      </c>
      <c r="L909" t="str">
        <f t="shared" si="95"/>
        <v>Edit Nickname</v>
      </c>
      <c r="N909" t="str">
        <f>IF(L909&lt;&gt;"", VLOOKUP(L909,Sam_Eng!F:F,1,FALSE), "")</f>
        <v>Edit Nickname</v>
      </c>
      <c r="O909">
        <f>MATCH(N909,Sam_Eng!F:F,0)</f>
        <v>50</v>
      </c>
      <c r="P909" t="str">
        <f>IF(N909&lt;&gt;"", VLOOKUP(O909,Sam_Chi!E:F,2,FALSE), "")</f>
        <v>刪除使用者</v>
      </c>
      <c r="Q909">
        <f t="shared" si="98"/>
        <v>17</v>
      </c>
      <c r="R909">
        <f t="shared" si="99"/>
        <v>38</v>
      </c>
      <c r="S909" t="str">
        <f t="shared" si="100"/>
        <v>UI_change_nick_name</v>
      </c>
      <c r="T909" t="str">
        <f>IF(S909&lt;&gt; "", VLOOKUP(S909,Chinese!H:K,4,FALSE), "")</f>
        <v>編輯暱稱</v>
      </c>
      <c r="U909" t="str">
        <f t="shared" si="101"/>
        <v>刪除使用者</v>
      </c>
      <c r="V909" t="str">
        <f>IF(U909&lt;&gt; "", IF(U909&lt;&gt;"",Result!E$1 &amp; S909 &amp; Result!F$1 &amp; Eng!U909 &amp; Result!G$1, ""), "")</f>
        <v xml:space="preserve">    &lt;string name="UI_change_nick_name"&gt;刪除使用者&lt;/string&gt;</v>
      </c>
    </row>
    <row r="910" spans="1:22">
      <c r="A910" s="1" t="s">
        <v>408</v>
      </c>
      <c r="J910">
        <f t="shared" si="96"/>
        <v>32</v>
      </c>
      <c r="K910">
        <f t="shared" si="97"/>
        <v>42</v>
      </c>
      <c r="L910" t="str">
        <f t="shared" si="95"/>
        <v>Restoring</v>
      </c>
      <c r="N910" t="str">
        <f>IF(L910&lt;&gt;"", VLOOKUP(L910,Sam_Eng!F:F,1,FALSE), "")</f>
        <v>Restoring</v>
      </c>
      <c r="O910">
        <f>MATCH(N910,Sam_Eng!F:F,0)</f>
        <v>234</v>
      </c>
      <c r="P910" t="str">
        <f>IF(N910&lt;&gt;"", VLOOKUP(O910,Sam_Chi!E:F,2,FALSE), "")</f>
        <v>恢復所有使用者</v>
      </c>
      <c r="Q910">
        <f t="shared" si="98"/>
        <v>17</v>
      </c>
      <c r="R910">
        <f t="shared" si="99"/>
        <v>31</v>
      </c>
      <c r="S910" t="str">
        <f t="shared" si="100"/>
        <v>UI_Restoring</v>
      </c>
      <c r="T910" t="str">
        <f>IF(S910&lt;&gt; "", VLOOKUP(S910,Chinese!H:K,4,FALSE), "")</f>
        <v>恢復權限中</v>
      </c>
      <c r="U910" t="str">
        <f t="shared" si="101"/>
        <v>恢復所有使用者</v>
      </c>
      <c r="V910" t="str">
        <f>IF(U910&lt;&gt; "", IF(U910&lt;&gt;"",Result!E$1 &amp; S910 &amp; Result!F$1 &amp; Eng!U910 &amp; Result!G$1, ""), "")</f>
        <v xml:space="preserve">    &lt;string name="UI_Restoring"&gt;恢復所有使用者&lt;/string&gt;</v>
      </c>
    </row>
    <row r="911" spans="1:22">
      <c r="A911" s="1" t="s">
        <v>409</v>
      </c>
      <c r="J911">
        <f t="shared" si="96"/>
        <v>25</v>
      </c>
      <c r="K911">
        <f t="shared" si="97"/>
        <v>31</v>
      </c>
      <c r="L911" t="str">
        <f t="shared" si="95"/>
        <v>Locks</v>
      </c>
      <c r="N911" t="str">
        <f>IF(L911&lt;&gt;"", VLOOKUP(L911,Sam_Eng!F:F,1,FALSE), "")</f>
        <v>Locks</v>
      </c>
      <c r="O911">
        <f>MATCH(N911,Sam_Eng!F:F,0)</f>
        <v>29</v>
      </c>
      <c r="P911" t="str">
        <f>IF(N911&lt;&gt;"", VLOOKUP(O911,Sam_Chi!E:F,2,FALSE), "")</f>
        <v>搜尋中</v>
      </c>
      <c r="Q911">
        <f t="shared" si="98"/>
        <v>17</v>
      </c>
      <c r="R911">
        <f t="shared" si="99"/>
        <v>24</v>
      </c>
      <c r="S911" t="str">
        <f t="shared" si="100"/>
        <v>locks</v>
      </c>
      <c r="T911" t="str">
        <f>IF(S911&lt;&gt; "", VLOOKUP(S911,Chinese!H:K,4,FALSE), "")</f>
        <v>鎖具</v>
      </c>
      <c r="U911" t="str">
        <f t="shared" si="101"/>
        <v>搜尋中</v>
      </c>
      <c r="V911" t="str">
        <f>IF(U911&lt;&gt; "", IF(U911&lt;&gt;"",Result!E$1 &amp; S911 &amp; Result!F$1 &amp; Eng!U911 &amp; Result!G$1, ""), "")</f>
        <v xml:space="preserve">    &lt;string name="locks"&gt;搜尋中&lt;/string&gt;</v>
      </c>
    </row>
    <row r="912" spans="1:22">
      <c r="A912" s="1"/>
      <c r="O912" t="e">
        <f>MATCH(N912,Sam_Eng!F:F,0)</f>
        <v>#N/A</v>
      </c>
      <c r="P912" t="str">
        <f>IF(N912&lt;&gt;"", VLOOKUP(O912,Sam_Chi!E:F,2,FALSE), "")</f>
        <v/>
      </c>
      <c r="Q912" t="e">
        <f t="shared" si="98"/>
        <v>#VALUE!</v>
      </c>
      <c r="R912" t="e">
        <f t="shared" si="99"/>
        <v>#VALUE!</v>
      </c>
      <c r="S912" t="str">
        <f t="shared" si="100"/>
        <v/>
      </c>
      <c r="T912" t="str">
        <f>IF(S912&lt;&gt; "", VLOOKUP(S912,Chinese!H:K,4,FALSE), "")</f>
        <v/>
      </c>
      <c r="U912" t="str">
        <f t="shared" si="101"/>
        <v/>
      </c>
      <c r="V912" t="str">
        <f>IF(U912&lt;&gt; "", IF(U912&lt;&gt;"",Result!E$1 &amp; S912 &amp; Result!F$1 &amp; Eng!U912 &amp; Result!G$1, ""), "")</f>
        <v/>
      </c>
    </row>
    <row r="913" spans="1:22">
      <c r="A913" s="1"/>
      <c r="O913" t="e">
        <f>MATCH(N913,Sam_Eng!F:F,0)</f>
        <v>#N/A</v>
      </c>
      <c r="P913" t="str">
        <f>IF(N913&lt;&gt;"", VLOOKUP(O913,Sam_Chi!E:F,2,FALSE), "")</f>
        <v/>
      </c>
      <c r="Q913" t="e">
        <f t="shared" si="98"/>
        <v>#VALUE!</v>
      </c>
      <c r="R913" t="e">
        <f t="shared" si="99"/>
        <v>#VALUE!</v>
      </c>
      <c r="S913" t="str">
        <f t="shared" si="100"/>
        <v/>
      </c>
      <c r="T913" t="str">
        <f>IF(S913&lt;&gt; "", VLOOKUP(S913,Chinese!H:K,4,FALSE), "")</f>
        <v/>
      </c>
      <c r="U913" t="str">
        <f t="shared" si="101"/>
        <v/>
      </c>
      <c r="V913" t="str">
        <f>IF(U913&lt;&gt; "", IF(U913&lt;&gt;"",Result!E$1 &amp; S913 &amp; Result!F$1 &amp; Eng!U913 &amp; Result!G$1, ""), "")</f>
        <v/>
      </c>
    </row>
    <row r="914" spans="1:22">
      <c r="A914" s="1" t="s">
        <v>410</v>
      </c>
      <c r="J914">
        <f t="shared" si="96"/>
        <v>33</v>
      </c>
      <c r="K914">
        <f t="shared" si="97"/>
        <v>78</v>
      </c>
      <c r="L914" t="str">
        <f t="shared" si="95"/>
        <v>The gateway is updated to the latest version</v>
      </c>
      <c r="N914" t="str">
        <f>IF(L914&lt;&gt;"", VLOOKUP(L914,Sam_Eng!F:F,1,FALSE), "")</f>
        <v>The gateway is updated to the latest version</v>
      </c>
      <c r="O914">
        <f>MATCH(N914,Sam_Eng!F:F,0)</f>
        <v>408</v>
      </c>
      <c r="P914" t="str">
        <f>IF(N914&lt;&gt;"", VLOOKUP(O914,Sam_Chi!E:F,2,FALSE), "")</f>
        <v>按下此處</v>
      </c>
      <c r="Q914">
        <f t="shared" si="98"/>
        <v>17</v>
      </c>
      <c r="R914">
        <f t="shared" si="99"/>
        <v>32</v>
      </c>
      <c r="S914" t="str">
        <f t="shared" si="100"/>
        <v>GW_FW_OK_cont</v>
      </c>
      <c r="T914" t="str">
        <f>IF(S914&lt;&gt; "", VLOOKUP(S914,Chinese!H:K,4,FALSE), "")</f>
        <v>Gateway已更新至最新版本</v>
      </c>
      <c r="U914" t="str">
        <f t="shared" si="101"/>
        <v>按下此處</v>
      </c>
      <c r="V914" t="str">
        <f>IF(U914&lt;&gt; "", IF(U914&lt;&gt;"",Result!E$1 &amp; S914 &amp; Result!F$1 &amp; Eng!U914 &amp; Result!G$1, ""), "")</f>
        <v xml:space="preserve">    &lt;string name="GW_FW_OK_cont"&gt;按下此處&lt;/string&gt;</v>
      </c>
    </row>
    <row r="915" spans="1:22">
      <c r="A915" s="1" t="s">
        <v>3134</v>
      </c>
      <c r="J915">
        <f t="shared" si="96"/>
        <v>32</v>
      </c>
      <c r="K915">
        <f t="shared" si="97"/>
        <v>56</v>
      </c>
      <c r="L915" t="str">
        <f t="shared" si="95"/>
        <v>Gateway updating result</v>
      </c>
      <c r="O915" t="e">
        <f>MATCH(N915,Sam_Eng!F:F,0)</f>
        <v>#N/A</v>
      </c>
      <c r="P915" t="str">
        <f>IF(N915&lt;&gt;"", VLOOKUP(O915,Sam_Chi!E:F,2,FALSE), "")</f>
        <v/>
      </c>
      <c r="Q915">
        <f t="shared" si="98"/>
        <v>17</v>
      </c>
      <c r="R915">
        <f t="shared" si="99"/>
        <v>31</v>
      </c>
      <c r="S915" t="str">
        <f t="shared" si="100"/>
        <v>GW_FW_result</v>
      </c>
      <c r="T915" t="str">
        <f>IF(S915&lt;&gt; "", VLOOKUP(S915,Chinese!H:K,4,FALSE), "")</f>
        <v>Gateway韌體更新結果</v>
      </c>
      <c r="U915" t="str">
        <f t="shared" si="101"/>
        <v>Gateway韌體更新結果</v>
      </c>
      <c r="V915" t="str">
        <f>IF(U915&lt;&gt; "", IF(U915&lt;&gt;"",Result!E$1 &amp; S915 &amp; Result!F$1 &amp; Eng!U915 &amp; Result!G$1, ""), "")</f>
        <v xml:space="preserve">    &lt;string name="GW_FW_result"&gt;Gateway韌體更新結果&lt;/string&gt;</v>
      </c>
    </row>
    <row r="916" spans="1:22">
      <c r="A916" s="1" t="s">
        <v>411</v>
      </c>
      <c r="J916">
        <f t="shared" si="96"/>
        <v>37</v>
      </c>
      <c r="K916">
        <f t="shared" si="97"/>
        <v>45</v>
      </c>
      <c r="L916" t="str">
        <f t="shared" si="95"/>
        <v>Success</v>
      </c>
      <c r="N916" t="str">
        <f>IF(L916&lt;&gt;"", VLOOKUP(L916,Sam_Eng!F:F,1,FALSE), "")</f>
        <v>Success</v>
      </c>
      <c r="O916">
        <f>MATCH(N916,Sam_Eng!F:F,0)</f>
        <v>23</v>
      </c>
      <c r="P916" t="str">
        <f>IF(N916&lt;&gt;"", VLOOKUP(O916,Sam_Chi!E:F,2,FALSE), "")</f>
        <v>DIN</v>
      </c>
      <c r="Q916">
        <f t="shared" si="98"/>
        <v>17</v>
      </c>
      <c r="R916">
        <f t="shared" si="99"/>
        <v>36</v>
      </c>
      <c r="S916" t="str">
        <f t="shared" si="100"/>
        <v>LockFW_Done_title</v>
      </c>
      <c r="T916" t="e">
        <f>IF(S916&lt;&gt; "", VLOOKUP(S916,Chinese!H:K,4,FALSE), "")</f>
        <v>#N/A</v>
      </c>
      <c r="U916" t="str">
        <f t="shared" si="101"/>
        <v>DIN</v>
      </c>
      <c r="V916" t="str">
        <f>IF(U916&lt;&gt; "", IF(U916&lt;&gt;"",Result!E$1 &amp; S916 &amp; Result!F$1 &amp; Eng!U916 &amp; Result!G$1, ""), "")</f>
        <v xml:space="preserve">    &lt;string name="LockFW_Done_title"&gt;DIN&lt;/string&gt;</v>
      </c>
    </row>
    <row r="917" spans="1:22">
      <c r="A917" s="1" t="s">
        <v>3136</v>
      </c>
      <c r="J917">
        <f t="shared" si="96"/>
        <v>36</v>
      </c>
      <c r="K917">
        <f t="shared" si="97"/>
        <v>84</v>
      </c>
      <c r="L917" t="str">
        <f t="shared" si="95"/>
        <v>The lock has been updated to the latest version</v>
      </c>
      <c r="N917" t="str">
        <f>IF(L917&lt;&gt;"", VLOOKUP(L917,Sam_Eng!F:F,1,FALSE), "")</f>
        <v>The lock has been updated to the latest version</v>
      </c>
      <c r="O917">
        <f>MATCH(N917,Sam_Eng!F:F,0)</f>
        <v>584</v>
      </c>
      <c r="P917" t="str">
        <f>IF(N917&lt;&gt;"", VLOOKUP(O917,Sam_Chi!E:F,2,FALSE), "")</f>
        <v>鎖具沒有回應，請確認鎖具是否運作正常並再試一次</v>
      </c>
      <c r="Q917">
        <f t="shared" si="98"/>
        <v>17</v>
      </c>
      <c r="R917">
        <f t="shared" si="99"/>
        <v>35</v>
      </c>
      <c r="S917" t="str">
        <f t="shared" si="100"/>
        <v>LockFW_Done_cont</v>
      </c>
      <c r="T917" t="str">
        <f>IF(S917&lt;&gt; "", VLOOKUP(S917,Chinese!H:K,4,FALSE), "")</f>
        <v>鎖具已經更新至最新版本</v>
      </c>
      <c r="U917" t="str">
        <f t="shared" si="101"/>
        <v>鎖具沒有回應，請確認鎖具是否運作正常並再試一次</v>
      </c>
      <c r="V917" t="str">
        <f>IF(U917&lt;&gt; "", IF(U917&lt;&gt;"",Result!E$1 &amp; S917 &amp; Result!F$1 &amp; Eng!U917 &amp; Result!G$1, ""), "")</f>
        <v xml:space="preserve">    &lt;string name="LockFW_Done_cont"&gt;鎖具沒有回應，請確認鎖具是否運作正常並再試一次&lt;/string&gt;</v>
      </c>
    </row>
    <row r="918" spans="1:22">
      <c r="A918" s="1" t="s">
        <v>412</v>
      </c>
      <c r="J918">
        <f t="shared" si="96"/>
        <v>38</v>
      </c>
      <c r="K918">
        <f t="shared" si="97"/>
        <v>84</v>
      </c>
      <c r="L918" t="str">
        <f t="shared" si="95"/>
        <v>The lock is not updated to the latest version</v>
      </c>
      <c r="N918" t="str">
        <f>IF(L918&lt;&gt;"", VLOOKUP(L918,Sam_Eng!F:F,1,FALSE), "")</f>
        <v>The lock is not updated to the latest version</v>
      </c>
      <c r="O918">
        <f>MATCH(N918,Sam_Eng!F:F,0)</f>
        <v>585</v>
      </c>
      <c r="P918" t="str">
        <f>IF(N918&lt;&gt;"", VLOOKUP(O918,Sam_Chi!E:F,2,FALSE), "")</f>
        <v>在設定距離限制時，建議距離要剛好夠遠以執行自動開門，但是距離也要夠短以防止非預期的自動開門。請嘗試幾種不同的距離並且在鎖具附近測試看看。</v>
      </c>
      <c r="Q918">
        <f t="shared" si="98"/>
        <v>17</v>
      </c>
      <c r="R918">
        <f t="shared" si="99"/>
        <v>37</v>
      </c>
      <c r="S918" t="str">
        <f t="shared" si="100"/>
        <v>LockFW_DoneNG_cont</v>
      </c>
      <c r="T918" t="str">
        <f>IF(S918&lt;&gt; "", VLOOKUP(S918,Chinese!H:K,4,FALSE), "")</f>
        <v>韌體沒有更新至最新版本</v>
      </c>
      <c r="U918" t="str">
        <f t="shared" si="101"/>
        <v>在設定距離限制時，建議距離要剛好夠遠以執行自動開門，但是距離也要夠短以防止非預期的自動開門。請嘗試幾種不同的距離並且在鎖具附近測試看看。</v>
      </c>
      <c r="V918" t="str">
        <f>IF(U918&lt;&gt; "", IF(U918&lt;&gt;"",Result!E$1 &amp; S918 &amp; Result!F$1 &amp; Eng!U918 &amp; Result!G$1, ""), "")</f>
        <v xml:space="preserve">    &lt;string name="LockFW_DoneNG_cont"&gt;在設定距離限制時，建議距離要剛好夠遠以執行自動開門，但是距離也要夠短以防止非預期的自動開門。請嘗試幾種不同的距離並且在鎖具附近測試看看。&lt;/string&gt;</v>
      </c>
    </row>
    <row r="919" spans="1:22">
      <c r="A919" s="1" t="s">
        <v>413</v>
      </c>
      <c r="J919">
        <f t="shared" si="96"/>
        <v>39</v>
      </c>
      <c r="K919">
        <f t="shared" si="97"/>
        <v>50</v>
      </c>
      <c r="L919" t="str">
        <f t="shared" si="95"/>
        <v>Setup Mode</v>
      </c>
      <c r="N919" t="str">
        <f>IF(L919&lt;&gt;"", VLOOKUP(L919,Sam_Eng!F:F,1,FALSE), "")</f>
        <v>Setup Mode</v>
      </c>
      <c r="O919">
        <f>MATCH(N919,Sam_Eng!F:F,0)</f>
        <v>12</v>
      </c>
      <c r="P919" t="str">
        <f>IF(N919&lt;&gt;"", VLOOKUP(O919,Sam_Chi!E:F,2,FALSE), "")</f>
        <v>紀錄</v>
      </c>
      <c r="Q919">
        <f t="shared" si="98"/>
        <v>17</v>
      </c>
      <c r="R919">
        <f t="shared" si="99"/>
        <v>38</v>
      </c>
      <c r="S919" t="str">
        <f t="shared" si="100"/>
        <v>LockFW_Search_title</v>
      </c>
      <c r="T919" t="str">
        <f>IF(S919&lt;&gt; "", VLOOKUP(S919,Chinese!H:K,4,FALSE), "")</f>
        <v>搜尋中</v>
      </c>
      <c r="U919" t="str">
        <f t="shared" si="101"/>
        <v>紀錄</v>
      </c>
      <c r="V919" t="str">
        <f>IF(U919&lt;&gt; "", IF(U919&lt;&gt;"",Result!E$1 &amp; S919 &amp; Result!F$1 &amp; Eng!U919 &amp; Result!G$1, ""), "")</f>
        <v xml:space="preserve">    &lt;string name="LockFW_Search_title"&gt;紀錄&lt;/string&gt;</v>
      </c>
    </row>
    <row r="920" spans="1:22">
      <c r="A920" s="1" t="s">
        <v>414</v>
      </c>
      <c r="J920">
        <f t="shared" si="96"/>
        <v>38</v>
      </c>
      <c r="K920">
        <f t="shared" si="97"/>
        <v>80</v>
      </c>
      <c r="L920" t="str">
        <f t="shared" si="95"/>
        <v>Please make the lock enter the setup mode</v>
      </c>
      <c r="N920" t="str">
        <f>IF(L920&lt;&gt;"", VLOOKUP(L920,Sam_Eng!F:F,1,FALSE), "")</f>
        <v>Please make the lock enter the setup mode</v>
      </c>
      <c r="O920">
        <f>MATCH(N920,Sam_Eng!F:F,0)</f>
        <v>454</v>
      </c>
      <c r="P920" t="str">
        <f>IF(N920&lt;&gt;"", VLOOKUP(O920,Sam_Chi!E:F,2,FALSE), "")</f>
        <v>請稍候...</v>
      </c>
      <c r="Q920">
        <f t="shared" si="98"/>
        <v>17</v>
      </c>
      <c r="R920">
        <f t="shared" si="99"/>
        <v>37</v>
      </c>
      <c r="S920" t="str">
        <f t="shared" si="100"/>
        <v>LockFW_Search_cont</v>
      </c>
      <c r="T920" t="str">
        <f>IF(S920&lt;&gt; "", VLOOKUP(S920,Chinese!H:K,4,FALSE), "")</f>
        <v>請讓鎖具進入設定模式</v>
      </c>
      <c r="U920" t="str">
        <f t="shared" si="101"/>
        <v>請稍候...</v>
      </c>
      <c r="V920" t="str">
        <f>IF(U920&lt;&gt; "", IF(U920&lt;&gt;"",Result!E$1 &amp; S920 &amp; Result!F$1 &amp; Eng!U920 &amp; Result!G$1, ""), "")</f>
        <v xml:space="preserve">    &lt;string name="LockFW_Search_cont"&gt;請稍候...&lt;/string&gt;</v>
      </c>
    </row>
    <row r="921" spans="1:22">
      <c r="A921" s="1" t="s">
        <v>415</v>
      </c>
      <c r="J921">
        <f t="shared" si="96"/>
        <v>36</v>
      </c>
      <c r="K921">
        <f t="shared" si="97"/>
        <v>47</v>
      </c>
      <c r="L921" t="str">
        <f t="shared" si="95"/>
        <v>Update Now</v>
      </c>
      <c r="N921" t="str">
        <f>IF(L921&lt;&gt;"", VLOOKUP(L921,Sam_Eng!F:F,1,FALSE), "")</f>
        <v>Update Now</v>
      </c>
      <c r="O921">
        <f>MATCH(N921,Sam_Eng!F:F,0)</f>
        <v>69</v>
      </c>
      <c r="P921" t="str">
        <f>IF(N921&lt;&gt;"", VLOOKUP(O921,Sam_Chi!E:F,2,FALSE), "")</f>
        <v>未知</v>
      </c>
      <c r="Q921">
        <f t="shared" si="98"/>
        <v>17</v>
      </c>
      <c r="R921">
        <f t="shared" si="99"/>
        <v>35</v>
      </c>
      <c r="S921" t="str">
        <f t="shared" si="100"/>
        <v>LockFW_UpdateNow</v>
      </c>
      <c r="T921" t="str">
        <f>IF(S921&lt;&gt; "", VLOOKUP(S921,Chinese!H:K,4,FALSE), "")</f>
        <v>現在更新</v>
      </c>
      <c r="U921" t="str">
        <f t="shared" si="101"/>
        <v>未知</v>
      </c>
      <c r="V921" t="str">
        <f>IF(U921&lt;&gt; "", IF(U921&lt;&gt;"",Result!E$1 &amp; S921 &amp; Result!F$1 &amp; Eng!U921 &amp; Result!G$1, ""), "")</f>
        <v xml:space="preserve">    &lt;string name="LockFW_UpdateNow"&gt;未知&lt;/string&gt;</v>
      </c>
    </row>
    <row r="922" spans="1:22">
      <c r="A922" s="1" t="s">
        <v>416</v>
      </c>
      <c r="J922">
        <f t="shared" si="96"/>
        <v>33</v>
      </c>
      <c r="K922">
        <f t="shared" si="97"/>
        <v>44</v>
      </c>
      <c r="L922" t="str">
        <f t="shared" si="95"/>
        <v>Update Now</v>
      </c>
      <c r="N922" t="str">
        <f>IF(L922&lt;&gt;"", VLOOKUP(L922,Sam_Eng!F:F,1,FALSE), "")</f>
        <v>Update Now</v>
      </c>
      <c r="O922">
        <f>MATCH(N922,Sam_Eng!F:F,0)</f>
        <v>69</v>
      </c>
      <c r="P922" t="str">
        <f>IF(N922&lt;&gt;"", VLOOKUP(O922,Sam_Chi!E:F,2,FALSE), "")</f>
        <v>未知</v>
      </c>
      <c r="Q922">
        <f t="shared" si="98"/>
        <v>17</v>
      </c>
      <c r="R922">
        <f t="shared" si="99"/>
        <v>32</v>
      </c>
      <c r="S922" t="str">
        <f t="shared" si="100"/>
        <v>FW_Update_Now</v>
      </c>
      <c r="T922" t="str">
        <f>IF(S922&lt;&gt; "", VLOOKUP(S922,Chinese!H:K,4,FALSE), "")</f>
        <v>現在更新</v>
      </c>
      <c r="U922" t="str">
        <f t="shared" si="101"/>
        <v>未知</v>
      </c>
      <c r="V922" t="str">
        <f>IF(U922&lt;&gt; "", IF(U922&lt;&gt;"",Result!E$1 &amp; S922 &amp; Result!F$1 &amp; Eng!U922 &amp; Result!G$1, ""), "")</f>
        <v xml:space="preserve">    &lt;string name="FW_Update_Now"&gt;未知&lt;/string&gt;</v>
      </c>
    </row>
    <row r="923" spans="1:22">
      <c r="A923" s="1" t="s">
        <v>417</v>
      </c>
      <c r="J923">
        <f t="shared" si="96"/>
        <v>53</v>
      </c>
      <c r="K923">
        <f t="shared" si="97"/>
        <v>67</v>
      </c>
      <c r="L923" t="str">
        <f t="shared" si="95"/>
        <v>%s locking %s</v>
      </c>
      <c r="O923" t="e">
        <f>MATCH(N923,Sam_Eng!F:F,0)</f>
        <v>#N/A</v>
      </c>
      <c r="P923" t="str">
        <f>IF(N923&lt;&gt;"", VLOOKUP(O923,Sam_Chi!E:F,2,FALSE), "")</f>
        <v/>
      </c>
      <c r="Q923">
        <f t="shared" si="98"/>
        <v>17</v>
      </c>
      <c r="R923">
        <f t="shared" si="99"/>
        <v>52</v>
      </c>
      <c r="S923" t="str">
        <f t="shared" si="100"/>
        <v>xxx_locking_xxx" formatted="false</v>
      </c>
      <c r="T923" t="e">
        <f>IF(S923&lt;&gt; "", VLOOKUP(S923,Chinese!H:K,4,FALSE), "")</f>
        <v>#N/A</v>
      </c>
      <c r="U923" t="e">
        <f t="shared" si="101"/>
        <v>#N/A</v>
      </c>
      <c r="V923" t="e">
        <f>IF(U923&lt;&gt; "", IF(U923&lt;&gt;"",Result!E$1 &amp; S923 &amp; Result!F$1 &amp; Eng!U923 &amp; Result!G$1, ""), "")</f>
        <v>#N/A</v>
      </c>
    </row>
    <row r="924" spans="1:22">
      <c r="A924" s="1"/>
      <c r="O924" t="e">
        <f>MATCH(N924,Sam_Eng!F:F,0)</f>
        <v>#N/A</v>
      </c>
      <c r="P924" t="str">
        <f>IF(N924&lt;&gt;"", VLOOKUP(O924,Sam_Chi!E:F,2,FALSE), "")</f>
        <v/>
      </c>
      <c r="Q924" t="e">
        <f t="shared" si="98"/>
        <v>#VALUE!</v>
      </c>
      <c r="R924" t="e">
        <f t="shared" si="99"/>
        <v>#VALUE!</v>
      </c>
      <c r="S924" t="str">
        <f t="shared" si="100"/>
        <v/>
      </c>
      <c r="T924" t="str">
        <f>IF(S924&lt;&gt; "", VLOOKUP(S924,Chinese!H:K,4,FALSE), "")</f>
        <v/>
      </c>
      <c r="U924" t="str">
        <f t="shared" si="101"/>
        <v/>
      </c>
      <c r="V924" t="str">
        <f>IF(U924&lt;&gt; "", IF(U924&lt;&gt;"",Result!E$1 &amp; S924 &amp; Result!F$1 &amp; Eng!U924 &amp; Result!G$1, ""), "")</f>
        <v/>
      </c>
    </row>
    <row r="925" spans="1:22">
      <c r="A925" s="2"/>
      <c r="O925" t="e">
        <f>MATCH(N925,Sam_Eng!F:F,0)</f>
        <v>#N/A</v>
      </c>
      <c r="P925" t="str">
        <f>IF(N925&lt;&gt;"", VLOOKUP(O925,Sam_Chi!E:F,2,FALSE), "")</f>
        <v/>
      </c>
      <c r="Q925" t="e">
        <f t="shared" si="98"/>
        <v>#VALUE!</v>
      </c>
      <c r="R925" t="e">
        <f t="shared" si="99"/>
        <v>#VALUE!</v>
      </c>
      <c r="S925" t="str">
        <f t="shared" si="100"/>
        <v/>
      </c>
      <c r="T925" t="str">
        <f>IF(S925&lt;&gt; "", VLOOKUP(S925,Chinese!H:K,4,FALSE), "")</f>
        <v/>
      </c>
      <c r="U925" t="str">
        <f t="shared" si="101"/>
        <v/>
      </c>
      <c r="V925" t="str">
        <f>IF(U925&lt;&gt; "", IF(U925&lt;&gt;"",Result!E$1 &amp; S925 &amp; Result!F$1 &amp; Eng!U925 &amp; Result!G$1, ""), "")</f>
        <v/>
      </c>
    </row>
    <row r="926" spans="1:22">
      <c r="A926" s="1" t="s">
        <v>418</v>
      </c>
      <c r="J926">
        <f t="shared" si="96"/>
        <v>43</v>
      </c>
      <c r="K926">
        <f t="shared" si="97"/>
        <v>55</v>
      </c>
      <c r="L926" t="str">
        <f t="shared" ref="L926:L977" si="102">IF(A926&lt;&gt;"", MID(A926,J926+1, K926-J926 - 1), "")</f>
        <v>Reset Power</v>
      </c>
      <c r="N926" t="str">
        <f>IF(L926&lt;&gt;"", VLOOKUP(L926,Sam_Eng!F:F,1,FALSE), "")</f>
        <v>Reset Power</v>
      </c>
      <c r="O926">
        <f>MATCH(N926,Sam_Eng!F:F,0)</f>
        <v>372</v>
      </c>
      <c r="P926" t="str">
        <f>IF(N926&lt;&gt;"", VLOOKUP(O926,Sam_Chi!E:F,2,FALSE), "")</f>
        <v>傳送診斷資料至雲端</v>
      </c>
      <c r="Q926">
        <f t="shared" si="98"/>
        <v>17</v>
      </c>
      <c r="R926">
        <f t="shared" si="99"/>
        <v>42</v>
      </c>
      <c r="S926" t="str">
        <f t="shared" si="100"/>
        <v>LockFW_ResetPower_title</v>
      </c>
      <c r="T926" t="str">
        <f>IF(S926&lt;&gt; "", VLOOKUP(S926,Chinese!H:K,4,FALSE), "")</f>
        <v>重新上電</v>
      </c>
      <c r="U926" t="str">
        <f t="shared" si="101"/>
        <v>傳送診斷資料至雲端</v>
      </c>
      <c r="V926" t="str">
        <f>IF(U926&lt;&gt; "", IF(U926&lt;&gt;"",Result!E$1 &amp; S926 &amp; Result!F$1 &amp; Eng!U926 &amp; Result!G$1, ""), "")</f>
        <v xml:space="preserve">    &lt;string name="LockFW_ResetPower_title"&gt;傳送診斷資料至雲端&lt;/string&gt;</v>
      </c>
    </row>
    <row r="927" spans="1:22">
      <c r="A927" s="1" t="s">
        <v>419</v>
      </c>
      <c r="O927" t="e">
        <f>MATCH(N927,Sam_Eng!F:F,0)</f>
        <v>#N/A</v>
      </c>
      <c r="P927" t="str">
        <f>IF(N927&lt;&gt;"", VLOOKUP(O927,Sam_Chi!E:F,2,FALSE), "")</f>
        <v/>
      </c>
      <c r="Q927">
        <f t="shared" si="98"/>
        <v>17</v>
      </c>
      <c r="R927">
        <f t="shared" si="99"/>
        <v>41</v>
      </c>
      <c r="S927" t="str">
        <f t="shared" si="100"/>
        <v>LockFW_ResetPower_cont</v>
      </c>
      <c r="T927" t="e">
        <f>IF(S927&lt;&gt; "", VLOOKUP(S927,Chinese!H:K,4,FALSE), "")</f>
        <v>#VALUE!</v>
      </c>
      <c r="U927" t="e">
        <f t="shared" si="101"/>
        <v>#VALUE!</v>
      </c>
      <c r="V927" t="e">
        <f>IF(U927&lt;&gt; "", IF(U927&lt;&gt;"",Result!E$1 &amp; S927 &amp; Result!F$1 &amp; Eng!U927 &amp; Result!G$1, ""), "")</f>
        <v>#VALUE!</v>
      </c>
    </row>
    <row r="928" spans="1:22">
      <c r="A928" s="1" t="s">
        <v>420</v>
      </c>
      <c r="O928" t="e">
        <f>MATCH(N928,Sam_Eng!F:F,0)</f>
        <v>#N/A</v>
      </c>
      <c r="P928" t="str">
        <f>IF(N928&lt;&gt;"", VLOOKUP(O928,Sam_Chi!E:F,2,FALSE), "")</f>
        <v/>
      </c>
      <c r="Q928" t="e">
        <f t="shared" si="98"/>
        <v>#VALUE!</v>
      </c>
      <c r="R928" t="e">
        <f t="shared" si="99"/>
        <v>#VALUE!</v>
      </c>
      <c r="S928" t="e">
        <f t="shared" si="100"/>
        <v>#VALUE!</v>
      </c>
      <c r="T928" t="e">
        <f>IF(S928&lt;&gt; "", VLOOKUP(S928,Chinese!H:K,4,FALSE), "")</f>
        <v>#VALUE!</v>
      </c>
      <c r="U928" t="e">
        <f t="shared" si="101"/>
        <v>#VALUE!</v>
      </c>
      <c r="V928" t="e">
        <f>IF(U928&lt;&gt; "", IF(U928&lt;&gt;"",Result!E$1 &amp; S928 &amp; Result!F$1 &amp; Eng!U928 &amp; Result!G$1, ""), "")</f>
        <v>#VALUE!</v>
      </c>
    </row>
    <row r="929" spans="1:22">
      <c r="A929" s="1" t="s">
        <v>421</v>
      </c>
      <c r="O929" t="e">
        <f>MATCH(N929,Sam_Eng!F:F,0)</f>
        <v>#N/A</v>
      </c>
      <c r="P929" t="str">
        <f>IF(N929&lt;&gt;"", VLOOKUP(O929,Sam_Chi!E:F,2,FALSE), "")</f>
        <v/>
      </c>
      <c r="Q929" t="e">
        <f t="shared" si="98"/>
        <v>#VALUE!</v>
      </c>
      <c r="R929" t="e">
        <f t="shared" si="99"/>
        <v>#VALUE!</v>
      </c>
      <c r="S929" t="e">
        <f t="shared" si="100"/>
        <v>#VALUE!</v>
      </c>
      <c r="T929" t="e">
        <f>IF(S929&lt;&gt; "", VLOOKUP(S929,Chinese!H:K,4,FALSE), "")</f>
        <v>#VALUE!</v>
      </c>
      <c r="U929" t="e">
        <f t="shared" si="101"/>
        <v>#VALUE!</v>
      </c>
      <c r="V929" t="e">
        <f>IF(U929&lt;&gt; "", IF(U929&lt;&gt;"",Result!E$1 &amp; S929 &amp; Result!F$1 &amp; Eng!U929 &amp; Result!G$1, ""), "")</f>
        <v>#VALUE!</v>
      </c>
    </row>
    <row r="930" spans="1:22">
      <c r="A930" s="1" t="s">
        <v>422</v>
      </c>
      <c r="O930" t="e">
        <f>MATCH(N930,Sam_Eng!F:F,0)</f>
        <v>#N/A</v>
      </c>
      <c r="P930" t="str">
        <f>IF(N930&lt;&gt;"", VLOOKUP(O930,Sam_Chi!E:F,2,FALSE), "")</f>
        <v/>
      </c>
      <c r="Q930" t="e">
        <f t="shared" si="98"/>
        <v>#VALUE!</v>
      </c>
      <c r="R930" t="e">
        <f t="shared" si="99"/>
        <v>#VALUE!</v>
      </c>
      <c r="S930" t="e">
        <f t="shared" si="100"/>
        <v>#VALUE!</v>
      </c>
      <c r="T930" t="e">
        <f>IF(S930&lt;&gt; "", VLOOKUP(S930,Chinese!H:K,4,FALSE), "")</f>
        <v>#VALUE!</v>
      </c>
      <c r="U930" t="e">
        <f t="shared" si="101"/>
        <v>#VALUE!</v>
      </c>
      <c r="V930" t="e">
        <f>IF(U930&lt;&gt; "", IF(U930&lt;&gt;"",Result!E$1 &amp; S930 &amp; Result!F$1 &amp; Eng!U930 &amp; Result!G$1, ""), "")</f>
        <v>#VALUE!</v>
      </c>
    </row>
    <row r="931" spans="1:22">
      <c r="A931" s="1" t="s">
        <v>423</v>
      </c>
      <c r="O931" t="e">
        <f>MATCH(N931,Sam_Eng!F:F,0)</f>
        <v>#N/A</v>
      </c>
      <c r="P931" t="str">
        <f>IF(N931&lt;&gt;"", VLOOKUP(O931,Sam_Chi!E:F,2,FALSE), "")</f>
        <v/>
      </c>
      <c r="Q931" t="e">
        <f t="shared" si="98"/>
        <v>#VALUE!</v>
      </c>
      <c r="R931" t="e">
        <f t="shared" si="99"/>
        <v>#VALUE!</v>
      </c>
      <c r="S931" t="e">
        <f t="shared" si="100"/>
        <v>#VALUE!</v>
      </c>
      <c r="T931" t="e">
        <f>IF(S931&lt;&gt; "", VLOOKUP(S931,Chinese!H:K,4,FALSE), "")</f>
        <v>#VALUE!</v>
      </c>
      <c r="U931" t="e">
        <f t="shared" si="101"/>
        <v>#VALUE!</v>
      </c>
      <c r="V931" t="e">
        <f>IF(U931&lt;&gt; "", IF(U931&lt;&gt;"",Result!E$1 &amp; S931 &amp; Result!F$1 &amp; Eng!U931 &amp; Result!G$1, ""), "")</f>
        <v>#VALUE!</v>
      </c>
    </row>
    <row r="932" spans="1:22">
      <c r="A932" s="1" t="s">
        <v>424</v>
      </c>
      <c r="J932">
        <f t="shared" si="96"/>
        <v>41</v>
      </c>
      <c r="K932">
        <f t="shared" si="97"/>
        <v>62</v>
      </c>
      <c r="L932" t="str">
        <f t="shared" si="102"/>
        <v>Power has been Reset</v>
      </c>
      <c r="N932" t="str">
        <f>IF(L932&lt;&gt;"", VLOOKUP(L932,Sam_Eng!F:F,1,FALSE), "")</f>
        <v>Power has been Reset</v>
      </c>
      <c r="O932">
        <f>MATCH(N932,Sam_Eng!F:F,0)</f>
        <v>373</v>
      </c>
      <c r="P932" t="str">
        <f>IF(N932&lt;&gt;"", VLOOKUP(O932,Sam_Chi!E:F,2,FALSE), "")</f>
        <v>啟用通道模式</v>
      </c>
      <c r="Q932">
        <f t="shared" si="98"/>
        <v>17</v>
      </c>
      <c r="R932">
        <f t="shared" si="99"/>
        <v>40</v>
      </c>
      <c r="S932" t="str">
        <f t="shared" si="100"/>
        <v>LockFW_ResetPower_btn</v>
      </c>
      <c r="T932" t="str">
        <f>IF(S932&lt;&gt; "", VLOOKUP(S932,Chinese!H:K,4,FALSE), "")</f>
        <v>已重新上電</v>
      </c>
      <c r="U932" t="str">
        <f t="shared" si="101"/>
        <v>啟用通道模式</v>
      </c>
      <c r="V932" t="str">
        <f>IF(U932&lt;&gt; "", IF(U932&lt;&gt;"",Result!E$1 &amp; S932 &amp; Result!F$1 &amp; Eng!U932 &amp; Result!G$1, ""), "")</f>
        <v xml:space="preserve">    &lt;string name="LockFW_ResetPower_btn"&gt;啟用通道模式&lt;/string&gt;</v>
      </c>
    </row>
    <row r="933" spans="1:22">
      <c r="A933" s="1" t="s">
        <v>425</v>
      </c>
      <c r="J933">
        <f t="shared" si="96"/>
        <v>32</v>
      </c>
      <c r="K933">
        <f t="shared" si="97"/>
        <v>46</v>
      </c>
      <c r="L933" t="str">
        <f t="shared" si="102"/>
        <v>REM Behaviour</v>
      </c>
      <c r="N933" t="str">
        <f>IF(L933&lt;&gt;"", VLOOKUP(L933,Sam_Eng!F:F,1,FALSE), "")</f>
        <v>REM Behaviour</v>
      </c>
      <c r="O933">
        <f>MATCH(N933,Sam_Eng!F:F,0)</f>
        <v>366</v>
      </c>
      <c r="P933" t="str">
        <f>IF(N933&lt;&gt;"", VLOOKUP(O933,Sam_Chi!E:F,2,FALSE), "")</f>
        <v>開門 + 封鎖</v>
      </c>
      <c r="Q933">
        <f t="shared" si="98"/>
        <v>17</v>
      </c>
      <c r="R933">
        <f t="shared" si="99"/>
        <v>31</v>
      </c>
      <c r="S933" t="str">
        <f t="shared" si="100"/>
        <v>REM_Behavior</v>
      </c>
      <c r="T933" t="str">
        <f>IF(S933&lt;&gt; "", VLOOKUP(S933,Chinese!H:K,4,FALSE), "")</f>
        <v>REM行為</v>
      </c>
      <c r="U933" t="str">
        <f t="shared" si="101"/>
        <v>開門 + 封鎖</v>
      </c>
      <c r="V933" t="str">
        <f>IF(U933&lt;&gt; "", IF(U933&lt;&gt;"",Result!E$1 &amp; S933 &amp; Result!F$1 &amp; Eng!U933 &amp; Result!G$1, ""), "")</f>
        <v xml:space="preserve">    &lt;string name="REM_Behavior"&gt;開門 + 封鎖&lt;/string&gt;</v>
      </c>
    </row>
    <row r="934" spans="1:22">
      <c r="A934" s="1" t="s">
        <v>426</v>
      </c>
      <c r="J934">
        <f t="shared" si="96"/>
        <v>38</v>
      </c>
      <c r="K934">
        <f t="shared" si="97"/>
        <v>63</v>
      </c>
      <c r="L934" t="str">
        <f t="shared" si="102"/>
        <v>Default (Remote Release)</v>
      </c>
      <c r="N934" t="str">
        <f>IF(L934&lt;&gt;"", VLOOKUP(L934,Sam_Eng!F:F,1,FALSE), "")</f>
        <v>Default (Remote Release)</v>
      </c>
      <c r="O934">
        <f>MATCH(N934,Sam_Eng!F:F,0)</f>
        <v>367</v>
      </c>
      <c r="P934" t="str">
        <f>IF(N934&lt;&gt;"", VLOOKUP(O934,Sam_Chi!E:F,2,FALSE), "")</f>
        <v>已取消</v>
      </c>
      <c r="Q934">
        <f t="shared" si="98"/>
        <v>17</v>
      </c>
      <c r="R934">
        <f t="shared" si="99"/>
        <v>37</v>
      </c>
      <c r="S934" t="str">
        <f t="shared" si="100"/>
        <v>REM_remote_release</v>
      </c>
      <c r="T934" t="str">
        <f>IF(S934&lt;&gt; "", VLOOKUP(S934,Chinese!H:K,4,FALSE), "")</f>
        <v>預設 (遙控開門)</v>
      </c>
      <c r="U934" t="str">
        <f t="shared" si="101"/>
        <v>已取消</v>
      </c>
      <c r="V934" t="str">
        <f>IF(U934&lt;&gt; "", IF(U934&lt;&gt;"",Result!E$1 &amp; S934 &amp; Result!F$1 &amp; Eng!U934 &amp; Result!G$1, ""), "")</f>
        <v xml:space="preserve">    &lt;string name="REM_remote_release"&gt;已取消&lt;/string&gt;</v>
      </c>
    </row>
    <row r="935" spans="1:22">
      <c r="A935" s="1" t="s">
        <v>427</v>
      </c>
      <c r="J935">
        <f t="shared" si="96"/>
        <v>35</v>
      </c>
      <c r="K935">
        <f t="shared" si="97"/>
        <v>47</v>
      </c>
      <c r="L935" t="str">
        <f t="shared" si="102"/>
        <v>Sensor Mode</v>
      </c>
      <c r="N935" t="str">
        <f>IF(L935&lt;&gt;"", VLOOKUP(L935,Sam_Eng!F:F,1,FALSE), "")</f>
        <v>Sensor Mode</v>
      </c>
      <c r="O935">
        <f>MATCH(N935,Sam_Eng!F:F,0)</f>
        <v>368</v>
      </c>
      <c r="P935" t="str">
        <f>IF(N935&lt;&gt;"", VLOOKUP(O935,Sam_Chi!E:F,2,FALSE), "")</f>
        <v>重新上電</v>
      </c>
      <c r="Q935">
        <f t="shared" si="98"/>
        <v>17</v>
      </c>
      <c r="R935">
        <f t="shared" si="99"/>
        <v>34</v>
      </c>
      <c r="S935" t="str">
        <f t="shared" si="100"/>
        <v>REM_sensor_mode</v>
      </c>
      <c r="T935" t="str">
        <f>IF(S935&lt;&gt; "", VLOOKUP(S935,Chinese!H:K,4,FALSE), "")</f>
        <v>感測器模式</v>
      </c>
      <c r="U935" t="str">
        <f t="shared" si="101"/>
        <v>重新上電</v>
      </c>
      <c r="V935" t="str">
        <f>IF(U935&lt;&gt; "", IF(U935&lt;&gt;"",Result!E$1 &amp; S935 &amp; Result!F$1 &amp; Eng!U935 &amp; Result!G$1, ""), "")</f>
        <v xml:space="preserve">    &lt;string name="REM_sensor_mode"&gt;重新上電&lt;/string&gt;</v>
      </c>
    </row>
    <row r="936" spans="1:22">
      <c r="A936" s="1" t="s">
        <v>428</v>
      </c>
      <c r="J936">
        <f t="shared" si="96"/>
        <v>36</v>
      </c>
      <c r="K936">
        <f t="shared" si="97"/>
        <v>51</v>
      </c>
      <c r="L936" t="str">
        <f t="shared" si="102"/>
        <v>Sensor + Alert</v>
      </c>
      <c r="N936" t="str">
        <f>IF(L936&lt;&gt;"", VLOOKUP(L936,Sam_Eng!F:F,1,FALSE), "")</f>
        <v>Sensor + Alert</v>
      </c>
      <c r="O936">
        <f>MATCH(N936,Sam_Eng!F:F,0)</f>
        <v>369</v>
      </c>
      <c r="P936" t="str">
        <f>IF(N936&lt;&gt;"", VLOOKUP(O936,Sam_Chi!E:F,2,FALSE), "")</f>
        <v>已重新上電</v>
      </c>
      <c r="Q936">
        <f t="shared" si="98"/>
        <v>17</v>
      </c>
      <c r="R936">
        <f t="shared" si="99"/>
        <v>35</v>
      </c>
      <c r="S936" t="str">
        <f t="shared" si="100"/>
        <v>REM_sensor_alert</v>
      </c>
      <c r="T936" t="str">
        <f>IF(S936&lt;&gt; "", VLOOKUP(S936,Chinese!H:K,4,FALSE), "")</f>
        <v>感測器模式 + 警示器模式</v>
      </c>
      <c r="U936" t="str">
        <f t="shared" si="101"/>
        <v>已重新上電</v>
      </c>
      <c r="V936" t="str">
        <f>IF(U936&lt;&gt; "", IF(U936&lt;&gt;"",Result!E$1 &amp; S936 &amp; Result!F$1 &amp; Eng!U936 &amp; Result!G$1, ""), "")</f>
        <v xml:space="preserve">    &lt;string name="REM_sensor_alert"&gt;已重新上電&lt;/string&gt;</v>
      </c>
    </row>
    <row r="937" spans="1:22">
      <c r="A937" s="1" t="s">
        <v>429</v>
      </c>
      <c r="J937">
        <f t="shared" si="96"/>
        <v>39</v>
      </c>
      <c r="K937">
        <f t="shared" si="97"/>
        <v>58</v>
      </c>
      <c r="L937" t="str">
        <f t="shared" si="102"/>
        <v>Unlock + Lock Down</v>
      </c>
      <c r="N937" t="str">
        <f>IF(L937&lt;&gt;"", VLOOKUP(L937,Sam_Eng!F:F,1,FALSE), "")</f>
        <v>Unlock + Lock Down</v>
      </c>
      <c r="O937">
        <f>MATCH(N937,Sam_Eng!F:F,0)</f>
        <v>370</v>
      </c>
      <c r="P937" t="str">
        <f>IF(N937&lt;&gt;"", VLOOKUP(O937,Sam_Chi!E:F,2,FALSE), "")</f>
        <v>分鐘</v>
      </c>
      <c r="Q937">
        <f t="shared" si="98"/>
        <v>17</v>
      </c>
      <c r="R937">
        <f t="shared" si="99"/>
        <v>38</v>
      </c>
      <c r="S937" t="str">
        <f t="shared" si="100"/>
        <v>REM_unlock_lockdown</v>
      </c>
      <c r="T937" t="str">
        <f>IF(S937&lt;&gt; "", VLOOKUP(S937,Chinese!H:K,4,FALSE), "")</f>
        <v>開門 + 封鎖</v>
      </c>
      <c r="U937" t="str">
        <f t="shared" si="101"/>
        <v>分鐘</v>
      </c>
      <c r="V937" t="str">
        <f>IF(U937&lt;&gt; "", IF(U937&lt;&gt;"",Result!E$1 &amp; S937 &amp; Result!F$1 &amp; Eng!U937 &amp; Result!G$1, ""), "")</f>
        <v xml:space="preserve">    &lt;string name="REM_unlock_lockdown"&gt;分鐘&lt;/string&gt;</v>
      </c>
    </row>
    <row r="938" spans="1:22">
      <c r="A938" s="1" t="s">
        <v>3029</v>
      </c>
      <c r="J938">
        <f t="shared" si="96"/>
        <v>39</v>
      </c>
      <c r="K938">
        <f t="shared" si="97"/>
        <v>60</v>
      </c>
      <c r="L938" t="str">
        <f t="shared" si="102"/>
        <v>NetCode Grace Period</v>
      </c>
      <c r="O938" t="e">
        <f>MATCH(N938,Sam_Eng!F:F,0)</f>
        <v>#N/A</v>
      </c>
      <c r="P938" t="str">
        <f>IF(N938&lt;&gt;"", VLOOKUP(O938,Sam_Chi!E:F,2,FALSE), "")</f>
        <v/>
      </c>
      <c r="Q938">
        <f t="shared" si="98"/>
        <v>17</v>
      </c>
      <c r="R938">
        <f t="shared" si="99"/>
        <v>38</v>
      </c>
      <c r="S938" t="str">
        <f t="shared" si="100"/>
        <v>NetCodeGrace_Period</v>
      </c>
      <c r="T938" t="str">
        <f>IF(S938&lt;&gt; "", VLOOKUP(S938,Chinese!H:K,4,FALSE), "")</f>
        <v>NetCode寬限時間</v>
      </c>
      <c r="U938" t="str">
        <f t="shared" si="101"/>
        <v>NetCode寬限時間</v>
      </c>
      <c r="V938" t="str">
        <f>IF(U938&lt;&gt; "", IF(U938&lt;&gt;"",Result!E$1 &amp; S938 &amp; Result!F$1 &amp; Eng!U938 &amp; Result!G$1, ""), "")</f>
        <v xml:space="preserve">    &lt;string name="NetCodeGrace_Period"&gt;NetCode寬限時間&lt;/string&gt;</v>
      </c>
    </row>
    <row r="939" spans="1:22">
      <c r="A939" s="1" t="s">
        <v>430</v>
      </c>
      <c r="J939">
        <f t="shared" si="96"/>
        <v>44</v>
      </c>
      <c r="K939">
        <f t="shared" si="97"/>
        <v>51</v>
      </c>
      <c r="L939" t="str">
        <f t="shared" si="102"/>
        <v>min(s)</v>
      </c>
      <c r="O939" t="e">
        <f>MATCH(N939,Sam_Eng!F:F,0)</f>
        <v>#N/A</v>
      </c>
      <c r="P939" t="str">
        <f>IF(N939&lt;&gt;"", VLOOKUP(O939,Sam_Chi!E:F,2,FALSE), "")</f>
        <v/>
      </c>
      <c r="Q939">
        <f t="shared" si="98"/>
        <v>17</v>
      </c>
      <c r="R939">
        <f t="shared" si="99"/>
        <v>43</v>
      </c>
      <c r="S939" t="str">
        <f t="shared" si="100"/>
        <v>NetCodeGrace_Period_cont</v>
      </c>
      <c r="T939" t="str">
        <f>IF(S939&lt;&gt; "", VLOOKUP(S939,Chinese!H:K,4,FALSE), "")</f>
        <v>分</v>
      </c>
      <c r="U939" t="str">
        <f t="shared" si="101"/>
        <v>分</v>
      </c>
      <c r="V939" t="str">
        <f>IF(U939&lt;&gt; "", IF(U939&lt;&gt;"",Result!E$1 &amp; S939 &amp; Result!F$1 &amp; Eng!U939 &amp; Result!G$1, ""), "")</f>
        <v xml:space="preserve">    &lt;string name="NetCodeGrace_Period_cont"&gt;分&lt;/string&gt;</v>
      </c>
    </row>
    <row r="940" spans="1:22">
      <c r="A940" s="1" t="s">
        <v>431</v>
      </c>
      <c r="J940">
        <f t="shared" si="96"/>
        <v>44</v>
      </c>
      <c r="K940">
        <f t="shared" si="97"/>
        <v>54</v>
      </c>
      <c r="L940" t="str">
        <f t="shared" si="102"/>
        <v>Minute(s)</v>
      </c>
      <c r="O940" t="e">
        <f>MATCH(N940,Sam_Eng!F:F,0)</f>
        <v>#N/A</v>
      </c>
      <c r="P940" t="str">
        <f>IF(N940&lt;&gt;"", VLOOKUP(O940,Sam_Chi!E:F,2,FALSE), "")</f>
        <v/>
      </c>
      <c r="Q940">
        <f t="shared" si="98"/>
        <v>17</v>
      </c>
      <c r="R940">
        <f t="shared" si="99"/>
        <v>43</v>
      </c>
      <c r="S940" t="str">
        <f t="shared" si="100"/>
        <v>NetCodeGrace_Period_unit</v>
      </c>
      <c r="T940" t="str">
        <f>IF(S940&lt;&gt; "", VLOOKUP(S940,Chinese!H:K,4,FALSE), "")</f>
        <v>分</v>
      </c>
      <c r="U940" t="str">
        <f t="shared" si="101"/>
        <v>分</v>
      </c>
      <c r="V940" t="str">
        <f>IF(U940&lt;&gt; "", IF(U940&lt;&gt;"",Result!E$1 &amp; S940 &amp; Result!F$1 &amp; Eng!U940 &amp; Result!G$1, ""), "")</f>
        <v xml:space="preserve">    &lt;string name="NetCodeGrace_Period_unit"&gt;分&lt;/string&gt;</v>
      </c>
    </row>
    <row r="941" spans="1:22">
      <c r="A941" s="1" t="s">
        <v>432</v>
      </c>
      <c r="J941">
        <f t="shared" ref="J941:J977" si="103">FIND("&gt;",A941)</f>
        <v>41</v>
      </c>
      <c r="K941">
        <f t="shared" ref="K941:K977" si="104">FIND("&lt;/", A941)</f>
        <v>61</v>
      </c>
      <c r="L941" t="str">
        <f t="shared" si="102"/>
        <v>New Blocks Previous</v>
      </c>
      <c r="N941" t="str">
        <f>IF(L941&lt;&gt;"", VLOOKUP(L941,Sam_Eng!F:F,1,FALSE), "")</f>
        <v>New Blocks Previous</v>
      </c>
      <c r="O941">
        <f>MATCH(N941,Sam_Eng!F:F,0)</f>
        <v>10</v>
      </c>
      <c r="P941" t="str">
        <f>IF(N941&lt;&gt;"", VLOOKUP(O941,Sam_Chi!E:F,2,FALSE), "")</f>
        <v>範圍</v>
      </c>
      <c r="Q941">
        <f t="shared" si="98"/>
        <v>17</v>
      </c>
      <c r="R941">
        <f t="shared" si="99"/>
        <v>40</v>
      </c>
      <c r="S941" t="str">
        <f t="shared" si="100"/>
        <v>NetCodeBlock_Previous</v>
      </c>
      <c r="T941" t="str">
        <f>IF(S941&lt;&gt; "", VLOOKUP(S941,Chinese!H:K,4,FALSE), "")</f>
        <v>新的取消舊的</v>
      </c>
      <c r="U941" t="str">
        <f t="shared" si="101"/>
        <v>範圍</v>
      </c>
      <c r="V941" t="str">
        <f>IF(U941&lt;&gt; "", IF(U941&lt;&gt;"",Result!E$1 &amp; S941 &amp; Result!F$1 &amp; Eng!U941 &amp; Result!G$1, ""), "")</f>
        <v xml:space="preserve">    &lt;string name="NetCodeBlock_Previous"&gt;範圍&lt;/string&gt;</v>
      </c>
    </row>
    <row r="942" spans="1:22">
      <c r="A942" s="1"/>
      <c r="O942" t="e">
        <f>MATCH(N942,Sam_Eng!F:F,0)</f>
        <v>#N/A</v>
      </c>
      <c r="P942" t="str">
        <f>IF(N942&lt;&gt;"", VLOOKUP(O942,Sam_Chi!E:F,2,FALSE), "")</f>
        <v/>
      </c>
      <c r="Q942" t="e">
        <f t="shared" si="98"/>
        <v>#VALUE!</v>
      </c>
      <c r="R942" t="e">
        <f t="shared" si="99"/>
        <v>#VALUE!</v>
      </c>
      <c r="S942" t="str">
        <f t="shared" si="100"/>
        <v/>
      </c>
      <c r="T942" t="str">
        <f>IF(S942&lt;&gt; "", VLOOKUP(S942,Chinese!H:K,4,FALSE), "")</f>
        <v/>
      </c>
      <c r="U942" t="str">
        <f t="shared" si="101"/>
        <v/>
      </c>
      <c r="V942" t="str">
        <f>IF(U942&lt;&gt; "", IF(U942&lt;&gt;"",Result!E$1 &amp; S942 &amp; Result!F$1 &amp; Eng!U942 &amp; Result!G$1, ""), "")</f>
        <v/>
      </c>
    </row>
    <row r="943" spans="1:22">
      <c r="A943" s="1" t="s">
        <v>433</v>
      </c>
      <c r="J943">
        <f t="shared" si="103"/>
        <v>34</v>
      </c>
      <c r="K943">
        <f t="shared" si="104"/>
        <v>60</v>
      </c>
      <c r="L943" t="str">
        <f t="shared" si="102"/>
        <v>Sensor Alert(S/O)(REM %s)</v>
      </c>
      <c r="O943" t="e">
        <f>MATCH(N943,Sam_Eng!F:F,0)</f>
        <v>#N/A</v>
      </c>
      <c r="P943" t="str">
        <f>IF(N943&lt;&gt;"", VLOOKUP(O943,Sam_Chi!E:F,2,FALSE), "")</f>
        <v/>
      </c>
      <c r="Q943">
        <f t="shared" si="98"/>
        <v>17</v>
      </c>
      <c r="R943">
        <f t="shared" si="99"/>
        <v>33</v>
      </c>
      <c r="S943" t="str">
        <f t="shared" si="100"/>
        <v>log_rem_senser</v>
      </c>
      <c r="T943" t="str">
        <f>IF(S943&lt;&gt; "", VLOOKUP(S943,Chinese!H:K,4,FALSE), "")</f>
        <v>感測器觸發(S/O)(REM %s)</v>
      </c>
      <c r="U943" t="str">
        <f t="shared" si="101"/>
        <v>感測器觸發(S/O)(REM %s)</v>
      </c>
      <c r="V943" t="str">
        <f>IF(U943&lt;&gt; "", IF(U943&lt;&gt;"",Result!E$1 &amp; S943 &amp; Result!F$1 &amp; Eng!U943 &amp; Result!G$1, ""), "")</f>
        <v xml:space="preserve">    &lt;string name="log_rem_senser"&gt;感測器觸發(S/O)(REM %s)&lt;/string&gt;</v>
      </c>
    </row>
    <row r="944" spans="1:22">
      <c r="A944" s="1" t="s">
        <v>434</v>
      </c>
      <c r="J944">
        <f t="shared" si="103"/>
        <v>45</v>
      </c>
      <c r="K944">
        <f t="shared" si="104"/>
        <v>54</v>
      </c>
      <c r="L944" t="str">
        <f t="shared" si="102"/>
        <v>One Hour</v>
      </c>
      <c r="N944" t="str">
        <f>IF(L944&lt;&gt;"", VLOOKUP(L944,Sam_Eng!F:F,1,FALSE), "")</f>
        <v>One Hour</v>
      </c>
      <c r="O944">
        <f>MATCH(N944,Sam_Eng!F:F,0)</f>
        <v>85</v>
      </c>
      <c r="P944" t="str">
        <f>IF(N944&lt;&gt;"", VLOOKUP(O944,Sam_Chi!E:F,2,FALSE), "")</f>
        <v>目前沒有任何鎖的使用權限</v>
      </c>
      <c r="Q944">
        <f t="shared" si="98"/>
        <v>17</v>
      </c>
      <c r="R944">
        <f t="shared" si="99"/>
        <v>44</v>
      </c>
      <c r="S944" t="str">
        <f t="shared" si="100"/>
        <v>NetCode_standard_one_hour</v>
      </c>
      <c r="T944" t="str">
        <f>IF(S944&lt;&gt; "", VLOOKUP(S944,Chinese!H:K,4,FALSE), "")</f>
        <v>僅限一小時</v>
      </c>
      <c r="U944" t="str">
        <f t="shared" si="101"/>
        <v>目前沒有任何鎖的使用權限</v>
      </c>
      <c r="V944" t="str">
        <f>IF(U944&lt;&gt; "", IF(U944&lt;&gt;"",Result!E$1 &amp; S944 &amp; Result!F$1 &amp; Eng!U944 &amp; Result!G$1, ""), "")</f>
        <v xml:space="preserve">    &lt;string name="NetCode_standard_one_hour"&gt;目前沒有任何鎖的使用權限&lt;/string&gt;</v>
      </c>
    </row>
    <row r="945" spans="1:22">
      <c r="A945" s="1" t="s">
        <v>435</v>
      </c>
      <c r="J945">
        <f t="shared" si="103"/>
        <v>43</v>
      </c>
      <c r="K945">
        <f t="shared" si="104"/>
        <v>50</v>
      </c>
      <c r="L945" t="str">
        <f t="shared" si="102"/>
        <v>Normal</v>
      </c>
      <c r="N945" t="str">
        <f>IF(L945&lt;&gt;"", VLOOKUP(L945,Sam_Eng!F:F,1,FALSE), "")</f>
        <v>Normal</v>
      </c>
      <c r="O945">
        <f>MATCH(N945,Sam_Eng!F:F,0)</f>
        <v>231</v>
      </c>
      <c r="P945" t="str">
        <f>IF(N945&lt;&gt;"", VLOOKUP(O945,Sam_Chi!E:F,2,FALSE), "")</f>
        <v>其他</v>
      </c>
      <c r="Q945">
        <f t="shared" si="98"/>
        <v>17</v>
      </c>
      <c r="R945">
        <f t="shared" si="99"/>
        <v>42</v>
      </c>
      <c r="S945" t="str">
        <f t="shared" si="100"/>
        <v>NetCode_standard_Normal</v>
      </c>
      <c r="T945" t="str">
        <f>IF(S945&lt;&gt; "", VLOOKUP(S945,Chinese!H:K,4,FALSE), "")</f>
        <v>標準</v>
      </c>
      <c r="U945" t="str">
        <f t="shared" si="101"/>
        <v>其他</v>
      </c>
      <c r="V945" t="str">
        <f>IF(U945&lt;&gt; "", IF(U945&lt;&gt;"",Result!E$1 &amp; S945 &amp; Result!F$1 &amp; Eng!U945 &amp; Result!G$1, ""), "")</f>
        <v xml:space="preserve">    &lt;string name="NetCode_standard_Normal"&gt;其他&lt;/string&gt;</v>
      </c>
    </row>
    <row r="946" spans="1:22">
      <c r="A946" s="1" t="s">
        <v>436</v>
      </c>
      <c r="J946">
        <f t="shared" si="103"/>
        <v>37</v>
      </c>
      <c r="K946">
        <f t="shared" si="104"/>
        <v>54</v>
      </c>
      <c r="L946" t="str">
        <f t="shared" si="102"/>
        <v>Account Disabled</v>
      </c>
      <c r="N946" t="str">
        <f>IF(L946&lt;&gt;"", VLOOKUP(L946,Sam_Eng!F:F,1,FALSE), "")</f>
        <v>Account Disabled</v>
      </c>
      <c r="O946">
        <f>MATCH(N946,Sam_Eng!F:F,0)</f>
        <v>117</v>
      </c>
      <c r="P946" t="str">
        <f>IF(N946&lt;&gt;"", VLOOKUP(O946,Sam_Chi!E:F,2,FALSE), "")</f>
        <v>正在更新韌體</v>
      </c>
      <c r="Q946">
        <f t="shared" si="98"/>
        <v>17</v>
      </c>
      <c r="R946">
        <f t="shared" si="99"/>
        <v>36</v>
      </c>
      <c r="S946" t="str">
        <f t="shared" si="100"/>
        <v>UI_InvalidAccount</v>
      </c>
      <c r="T946" t="str">
        <f>IF(S946&lt;&gt; "", VLOOKUP(S946,Chinese!H:K,4,FALSE), "")</f>
        <v>帳號已失效</v>
      </c>
      <c r="U946" t="str">
        <f t="shared" si="101"/>
        <v>正在更新韌體</v>
      </c>
      <c r="V946" t="str">
        <f>IF(U946&lt;&gt; "", IF(U946&lt;&gt;"",Result!E$1 &amp; S946 &amp; Result!F$1 &amp; Eng!U946 &amp; Result!G$1, ""), "")</f>
        <v xml:space="preserve">    &lt;string name="UI_InvalidAccount"&gt;正在更新韌體&lt;/string&gt;</v>
      </c>
    </row>
    <row r="947" spans="1:22">
      <c r="A947" s="1" t="s">
        <v>437</v>
      </c>
      <c r="J947">
        <f t="shared" si="103"/>
        <v>36</v>
      </c>
      <c r="K947">
        <f t="shared" si="104"/>
        <v>54</v>
      </c>
      <c r="L947" t="str">
        <f t="shared" si="102"/>
        <v>Choose Known Card</v>
      </c>
      <c r="N947" t="str">
        <f>IF(L947&lt;&gt;"", VLOOKUP(L947,Sam_Eng!F:F,1,FALSE), "")</f>
        <v>Choose Known Card</v>
      </c>
      <c r="O947">
        <f>MATCH(N947,Sam_Eng!F:F,0)</f>
        <v>363</v>
      </c>
      <c r="P947" t="str">
        <f>IF(N947&lt;&gt;"", VLOOKUP(O947,Sam_Chi!E:F,2,FALSE), "")</f>
        <v>預設 (遙控開門)</v>
      </c>
      <c r="Q947">
        <f t="shared" si="98"/>
        <v>17</v>
      </c>
      <c r="R947">
        <f t="shared" si="99"/>
        <v>35</v>
      </c>
      <c r="S947" t="str">
        <f t="shared" si="100"/>
        <v>from_known_cards</v>
      </c>
      <c r="T947" t="str">
        <f>IF(S947&lt;&gt; "", VLOOKUP(S947,Chinese!H:K,4,FALSE), "")</f>
        <v>選擇已知卡片</v>
      </c>
      <c r="U947" t="str">
        <f t="shared" si="101"/>
        <v>預設 (遙控開門)</v>
      </c>
      <c r="V947" t="str">
        <f>IF(U947&lt;&gt; "", IF(U947&lt;&gt;"",Result!E$1 &amp; S947 &amp; Result!F$1 &amp; Eng!U947 &amp; Result!G$1, ""), "")</f>
        <v xml:space="preserve">    &lt;string name="from_known_cards"&gt;預設 (遙控開門)&lt;/string&gt;</v>
      </c>
    </row>
    <row r="948" spans="1:22">
      <c r="A948" s="1" t="s">
        <v>438</v>
      </c>
      <c r="J948">
        <f t="shared" si="103"/>
        <v>33</v>
      </c>
      <c r="K948">
        <f t="shared" si="104"/>
        <v>40</v>
      </c>
      <c r="L948" t="str">
        <f t="shared" si="102"/>
        <v>Adding</v>
      </c>
      <c r="N948" t="str">
        <f>IF(L948&lt;&gt;"", VLOOKUP(L948,Sam_Eng!F:F,1,FALSE), "")</f>
        <v>Adding</v>
      </c>
      <c r="O948">
        <f>MATCH(N948,Sam_Eng!F:F,0)</f>
        <v>230</v>
      </c>
      <c r="P948" t="str">
        <f>IF(N948&lt;&gt;"", VLOOKUP(O948,Sam_Chi!E:F,2,FALSE), "")</f>
        <v>恢復權限中</v>
      </c>
      <c r="Q948">
        <f t="shared" si="98"/>
        <v>17</v>
      </c>
      <c r="R948">
        <f t="shared" si="99"/>
        <v>32</v>
      </c>
      <c r="S948" t="str">
        <f t="shared" si="100"/>
        <v>Status_Adding</v>
      </c>
      <c r="T948" t="str">
        <f>IF(S948&lt;&gt; "", VLOOKUP(S948,Chinese!H:K,4,FALSE), "")</f>
        <v>加入中</v>
      </c>
      <c r="U948" t="str">
        <f t="shared" si="101"/>
        <v>恢復權限中</v>
      </c>
      <c r="V948" t="str">
        <f>IF(U948&lt;&gt; "", IF(U948&lt;&gt;"",Result!E$1 &amp; S948 &amp; Result!F$1 &amp; Eng!U948 &amp; Result!G$1, ""), "")</f>
        <v xml:space="preserve">    &lt;string name="Status_Adding"&gt;恢復權限中&lt;/string&gt;</v>
      </c>
    </row>
    <row r="949" spans="1:22">
      <c r="A949" s="1" t="s">
        <v>439</v>
      </c>
      <c r="J949">
        <f t="shared" si="103"/>
        <v>42</v>
      </c>
      <c r="K949">
        <f t="shared" si="104"/>
        <v>56</v>
      </c>
      <c r="L949" t="str">
        <f t="shared" si="102"/>
        <v>No More Locks</v>
      </c>
      <c r="N949" t="str">
        <f>IF(L949&lt;&gt;"", VLOOKUP(L949,Sam_Eng!F:F,1,FALSE), "")</f>
        <v>No More Locks</v>
      </c>
      <c r="O949">
        <f>MATCH(N949,Sam_Eng!F:F,0)</f>
        <v>103</v>
      </c>
      <c r="P949" t="str">
        <f>IF(N949&lt;&gt;"", VLOOKUP(O949,Sam_Chi!E:F,2,FALSE), "")</f>
        <v>過期</v>
      </c>
      <c r="Q949">
        <f t="shared" si="98"/>
        <v>17</v>
      </c>
      <c r="R949">
        <f t="shared" si="99"/>
        <v>41</v>
      </c>
      <c r="S949" t="str">
        <f t="shared" si="100"/>
        <v>KnownCard_NoLock_title</v>
      </c>
      <c r="T949" t="str">
        <f>IF(S949&lt;&gt; "", VLOOKUP(S949,Chinese!H:K,4,FALSE), "")</f>
        <v>沒有適合的鎖</v>
      </c>
      <c r="U949" t="str">
        <f t="shared" si="101"/>
        <v>過期</v>
      </c>
      <c r="V949" t="str">
        <f>IF(U949&lt;&gt; "", IF(U949&lt;&gt;"",Result!E$1 &amp; S949 &amp; Result!F$1 &amp; Eng!U949 &amp; Result!G$1, ""), "")</f>
        <v xml:space="preserve">    &lt;string name="KnownCard_NoLock_title"&gt;過期&lt;/string&gt;</v>
      </c>
    </row>
    <row r="950" spans="1:22">
      <c r="A950" s="1" t="s">
        <v>440</v>
      </c>
      <c r="J950">
        <f t="shared" si="103"/>
        <v>41</v>
      </c>
      <c r="K950">
        <f t="shared" si="104"/>
        <v>71</v>
      </c>
      <c r="L950" t="str">
        <f t="shared" si="102"/>
        <v>No more locks for this client</v>
      </c>
      <c r="N950" t="str">
        <f>IF(L950&lt;&gt;"", VLOOKUP(L950,Sam_Eng!F:F,1,FALSE), "")</f>
        <v>No more locks for this client</v>
      </c>
      <c r="O950">
        <f>MATCH(N950,Sam_Eng!F:F,0)</f>
        <v>477</v>
      </c>
      <c r="P950" t="str">
        <f>IF(N950&lt;&gt;"", VLOOKUP(O950,Sam_Chi!E:F,2,FALSE), "")</f>
        <v>請檢查您的網路連線</v>
      </c>
      <c r="Q950">
        <f t="shared" si="98"/>
        <v>17</v>
      </c>
      <c r="R950">
        <f t="shared" si="99"/>
        <v>40</v>
      </c>
      <c r="S950" t="str">
        <f t="shared" si="100"/>
        <v>KnownCard_NoLock_cont</v>
      </c>
      <c r="T950" t="str">
        <f>IF(S950&lt;&gt; "", VLOOKUP(S950,Chinese!H:K,4,FALSE), "")</f>
        <v>沒有適合該使用者的鎖具</v>
      </c>
      <c r="U950" t="str">
        <f t="shared" si="101"/>
        <v>請檢查您的網路連線</v>
      </c>
      <c r="V950" t="str">
        <f>IF(U950&lt;&gt; "", IF(U950&lt;&gt;"",Result!E$1 &amp; S950 &amp; Result!F$1 &amp; Eng!U950 &amp; Result!G$1, ""), "")</f>
        <v xml:space="preserve">    &lt;string name="KnownCard_NoLock_cont"&gt;請檢查您的網路連線&lt;/string&gt;</v>
      </c>
    </row>
    <row r="951" spans="1:22">
      <c r="A951" s="1"/>
      <c r="O951" t="e">
        <f>MATCH(N951,Sam_Eng!F:F,0)</f>
        <v>#N/A</v>
      </c>
      <c r="P951" t="str">
        <f>IF(N951&lt;&gt;"", VLOOKUP(O951,Sam_Chi!E:F,2,FALSE), "")</f>
        <v/>
      </c>
      <c r="Q951" t="e">
        <f t="shared" si="98"/>
        <v>#VALUE!</v>
      </c>
      <c r="R951" t="e">
        <f t="shared" si="99"/>
        <v>#VALUE!</v>
      </c>
      <c r="S951" t="str">
        <f t="shared" si="100"/>
        <v/>
      </c>
      <c r="T951" t="str">
        <f>IF(S951&lt;&gt; "", VLOOKUP(S951,Chinese!H:K,4,FALSE), "")</f>
        <v/>
      </c>
      <c r="U951" t="str">
        <f t="shared" si="101"/>
        <v/>
      </c>
      <c r="V951" t="str">
        <f>IF(U951&lt;&gt; "", IF(U951&lt;&gt;"",Result!E$1 &amp; S951 &amp; Result!F$1 &amp; Eng!U951 &amp; Result!G$1, ""), "")</f>
        <v/>
      </c>
    </row>
    <row r="952" spans="1:22">
      <c r="A952" s="1"/>
      <c r="O952" t="e">
        <f>MATCH(N952,Sam_Eng!F:F,0)</f>
        <v>#N/A</v>
      </c>
      <c r="P952" t="str">
        <f>IF(N952&lt;&gt;"", VLOOKUP(O952,Sam_Chi!E:F,2,FALSE), "")</f>
        <v/>
      </c>
      <c r="Q952" t="e">
        <f t="shared" si="98"/>
        <v>#VALUE!</v>
      </c>
      <c r="R952" t="e">
        <f t="shared" si="99"/>
        <v>#VALUE!</v>
      </c>
      <c r="S952" t="str">
        <f t="shared" si="100"/>
        <v/>
      </c>
      <c r="T952" t="str">
        <f>IF(S952&lt;&gt; "", VLOOKUP(S952,Chinese!H:K,4,FALSE), "")</f>
        <v/>
      </c>
      <c r="U952" t="str">
        <f t="shared" si="101"/>
        <v/>
      </c>
      <c r="V952" t="str">
        <f>IF(U952&lt;&gt; "", IF(U952&lt;&gt;"",Result!E$1 &amp; S952 &amp; Result!F$1 &amp; Eng!U952 &amp; Result!G$1, ""), "")</f>
        <v/>
      </c>
    </row>
    <row r="953" spans="1:22">
      <c r="A953" s="1" t="s">
        <v>441</v>
      </c>
      <c r="J953">
        <f t="shared" si="103"/>
        <v>42</v>
      </c>
      <c r="K953">
        <f t="shared" si="104"/>
        <v>118</v>
      </c>
      <c r="L953" t="str">
        <f t="shared" si="102"/>
        <v>Your account has been disabled because you have signed in on another phone.</v>
      </c>
      <c r="N953" t="str">
        <f>IF(L953&lt;&gt;"", VLOOKUP(L953,Sam_Eng!F:F,1,FALSE), "")</f>
        <v>Your account has been disabled because you have signed in on another phone.</v>
      </c>
      <c r="O953">
        <f>MATCH(N953,Sam_Eng!F:F,0)</f>
        <v>498</v>
      </c>
      <c r="P953" t="str">
        <f>IF(N953&lt;&gt;"", VLOOKUP(O953,Sam_Chi!E:F,2,FALSE), "")</f>
        <v>使用者類型</v>
      </c>
      <c r="Q953">
        <f t="shared" si="98"/>
        <v>17</v>
      </c>
      <c r="R953">
        <f t="shared" si="99"/>
        <v>41</v>
      </c>
      <c r="S953" t="str">
        <f t="shared" si="100"/>
        <v>UI_InvalidAccount_cont</v>
      </c>
      <c r="T953" t="str">
        <f>IF(S953&lt;&gt; "", VLOOKUP(S953,Chinese!H:K,4,FALSE), "")</f>
        <v>由於您在別的手機登入，所以此手機的帳號將被自動登出</v>
      </c>
      <c r="U953" t="str">
        <f t="shared" si="101"/>
        <v>使用者類型</v>
      </c>
      <c r="V953" t="str">
        <f>IF(U953&lt;&gt; "", IF(U953&lt;&gt;"",Result!E$1 &amp; S953 &amp; Result!F$1 &amp; Eng!U953 &amp; Result!G$1, ""), "")</f>
        <v xml:space="preserve">    &lt;string name="UI_InvalidAccount_cont"&gt;使用者類型&lt;/string&gt;</v>
      </c>
    </row>
    <row r="954" spans="1:22">
      <c r="A954" s="2"/>
      <c r="O954" t="e">
        <f>MATCH(N954,Sam_Eng!F:F,0)</f>
        <v>#N/A</v>
      </c>
      <c r="P954" t="str">
        <f>IF(N954&lt;&gt;"", VLOOKUP(O954,Sam_Chi!E:F,2,FALSE), "")</f>
        <v/>
      </c>
      <c r="Q954" t="e">
        <f t="shared" si="98"/>
        <v>#VALUE!</v>
      </c>
      <c r="R954" t="e">
        <f t="shared" si="99"/>
        <v>#VALUE!</v>
      </c>
      <c r="S954" t="str">
        <f t="shared" si="100"/>
        <v/>
      </c>
      <c r="T954" t="str">
        <f>IF(S954&lt;&gt; "", VLOOKUP(S954,Chinese!H:K,4,FALSE), "")</f>
        <v/>
      </c>
      <c r="U954" t="str">
        <f t="shared" si="101"/>
        <v/>
      </c>
      <c r="V954" t="str">
        <f>IF(U954&lt;&gt; "", IF(U954&lt;&gt;"",Result!E$1 &amp; S954 &amp; Result!F$1 &amp; Eng!U954 &amp; Result!G$1, ""), "")</f>
        <v/>
      </c>
    </row>
    <row r="955" spans="1:22">
      <c r="A955" s="1" t="s">
        <v>442</v>
      </c>
      <c r="J955">
        <f t="shared" si="103"/>
        <v>40</v>
      </c>
      <c r="K955">
        <f t="shared" si="104"/>
        <v>50</v>
      </c>
      <c r="L955" t="str">
        <f t="shared" si="102"/>
        <v>Leashed !</v>
      </c>
      <c r="N955" t="str">
        <f>IF(L955&lt;&gt;"", VLOOKUP(L955,Sam_Eng!F:F,1,FALSE), "")</f>
        <v>Leashed !</v>
      </c>
      <c r="O955">
        <f>MATCH(N955,Sam_Eng!F:F,0)</f>
        <v>375</v>
      </c>
      <c r="P955" t="str">
        <f>IF(N955&lt;&gt;"", VLOOKUP(O955,Sam_Chi!E:F,2,FALSE), "")</f>
        <v>啟用自由通行模式</v>
      </c>
      <c r="Q955">
        <f t="shared" si="98"/>
        <v>17</v>
      </c>
      <c r="R955">
        <f t="shared" si="99"/>
        <v>39</v>
      </c>
      <c r="S955" t="str">
        <f t="shared" si="100"/>
        <v>leash_lockinfo_title</v>
      </c>
      <c r="T955" t="str">
        <f>IF(S955&lt;&gt; "", VLOOKUP(S955,Chinese!H:K,4,FALSE), "")</f>
        <v>限制功能 !</v>
      </c>
      <c r="U955" t="str">
        <f t="shared" si="101"/>
        <v>啟用自由通行模式</v>
      </c>
      <c r="V955" t="str">
        <f>IF(U955&lt;&gt; "", IF(U955&lt;&gt;"",Result!E$1 &amp; S955 &amp; Result!F$1 &amp; Eng!U955 &amp; Result!G$1, ""), "")</f>
        <v xml:space="preserve">    &lt;string name="leash_lockinfo_title"&gt;啟用自由通行模式&lt;/string&gt;</v>
      </c>
    </row>
    <row r="956" spans="1:22">
      <c r="A956" s="1" t="s">
        <v>443</v>
      </c>
      <c r="J956">
        <f t="shared" si="103"/>
        <v>39</v>
      </c>
      <c r="K956">
        <f t="shared" si="104"/>
        <v>137</v>
      </c>
      <c r="L956" t="str">
        <f t="shared" si="102"/>
        <v>The function is leased for lock %s, please check with lock supplier to get full function control.</v>
      </c>
      <c r="O956" t="e">
        <f>MATCH(N956,Sam_Eng!F:F,0)</f>
        <v>#N/A</v>
      </c>
      <c r="P956" t="str">
        <f>IF(N956&lt;&gt;"", VLOOKUP(O956,Sam_Chi!E:F,2,FALSE), "")</f>
        <v/>
      </c>
      <c r="Q956">
        <f t="shared" si="98"/>
        <v>17</v>
      </c>
      <c r="R956">
        <f t="shared" si="99"/>
        <v>38</v>
      </c>
      <c r="S956" t="str">
        <f t="shared" si="100"/>
        <v>leash_lockinfo_cont</v>
      </c>
      <c r="T956" t="str">
        <f>IF(S956&lt;&gt; "", VLOOKUP(S956,Chinese!H:K,4,FALSE), "")</f>
        <v>鎖具 %s 此一功能目前處於\"限制功能\" 狀態, 請聯繫鎖具供應商, 以取得完整的管理功能.</v>
      </c>
      <c r="U956" t="str">
        <f t="shared" si="101"/>
        <v>鎖具 %s 此一功能目前處於\"限制功能\" 狀態, 請聯繫鎖具供應商, 以取得完整的管理功能.</v>
      </c>
      <c r="V956" t="str">
        <f>IF(U956&lt;&gt; "", IF(U956&lt;&gt;"",Result!E$1 &amp; S956 &amp; Result!F$1 &amp; Eng!U956 &amp; Result!G$1, ""), "")</f>
        <v xml:space="preserve">    &lt;string name="leash_lockinfo_cont"&gt;鎖具 %s 此一功能目前處於\"限制功能\" 狀態, 請聯繫鎖具供應商, 以取得完整的管理功能.&lt;/string&gt;</v>
      </c>
    </row>
    <row r="957" spans="1:22">
      <c r="A957" s="1" t="s">
        <v>444</v>
      </c>
      <c r="J957">
        <f t="shared" si="103"/>
        <v>57</v>
      </c>
      <c r="K957">
        <f t="shared" si="104"/>
        <v>133</v>
      </c>
      <c r="L957" t="str">
        <f t="shared" si="102"/>
        <v>Under Leashed Mode, only %s Varicode can be generated, and you have used %s</v>
      </c>
      <c r="O957" t="e">
        <f>MATCH(N957,Sam_Eng!F:F,0)</f>
        <v>#N/A</v>
      </c>
      <c r="P957" t="str">
        <f>IF(N957&lt;&gt;"", VLOOKUP(O957,Sam_Chi!E:F,2,FALSE), "")</f>
        <v/>
      </c>
      <c r="Q957">
        <f t="shared" si="98"/>
        <v>17</v>
      </c>
      <c r="R957">
        <f t="shared" si="99"/>
        <v>56</v>
      </c>
      <c r="S957" t="str">
        <f t="shared" si="100"/>
        <v>leash_varicode_cont" formatted="false</v>
      </c>
      <c r="T957" t="str">
        <f>IF(S957&lt;&gt; "", VLOOKUP(S957,Chinese!H:K,4,FALSE), "")</f>
        <v>在\"限制功能\" 狀態, 只能產生 %s 個演算碼, 目前您已用調 %s 個</v>
      </c>
      <c r="U957" t="str">
        <f t="shared" si="101"/>
        <v>在\"限制功能\" 狀態, 只能產生 %s 個演算碼, 目前您已用調 %s 個</v>
      </c>
      <c r="V957" t="str">
        <f>IF(U957&lt;&gt; "", IF(U957&lt;&gt;"",Result!E$1 &amp; S957 &amp; Result!F$1 &amp; Eng!U957 &amp; Result!G$1, ""), "")</f>
        <v xml:space="preserve">    &lt;string name="leash_varicode_cont" formatted="false"&gt;在\"限制功能\" 狀態, 只能產生 %s 個演算碼, 目前您已用調 %s 個&lt;/string&gt;</v>
      </c>
    </row>
    <row r="958" spans="1:22">
      <c r="A958" s="2"/>
      <c r="O958" t="e">
        <f>MATCH(N958,Sam_Eng!F:F,0)</f>
        <v>#N/A</v>
      </c>
      <c r="P958" t="str">
        <f>IF(N958&lt;&gt;"", VLOOKUP(O958,Sam_Chi!E:F,2,FALSE), "")</f>
        <v/>
      </c>
      <c r="Q958" t="e">
        <f t="shared" si="98"/>
        <v>#VALUE!</v>
      </c>
      <c r="R958" t="e">
        <f t="shared" si="99"/>
        <v>#VALUE!</v>
      </c>
      <c r="S958" t="str">
        <f t="shared" si="100"/>
        <v/>
      </c>
      <c r="T958" t="str">
        <f>IF(S958&lt;&gt; "", VLOOKUP(S958,Chinese!H:K,4,FALSE), "")</f>
        <v/>
      </c>
      <c r="U958" t="str">
        <f t="shared" si="101"/>
        <v/>
      </c>
      <c r="V958" t="str">
        <f>IF(U958&lt;&gt; "", IF(U958&lt;&gt;"",Result!E$1 &amp; S958 &amp; Result!F$1 &amp; Eng!U958 &amp; Result!G$1, ""), "")</f>
        <v/>
      </c>
    </row>
    <row r="959" spans="1:22">
      <c r="A959" s="1" t="s">
        <v>445</v>
      </c>
      <c r="J959">
        <f t="shared" si="103"/>
        <v>31</v>
      </c>
      <c r="K959">
        <f t="shared" si="104"/>
        <v>43</v>
      </c>
      <c r="L959" t="str">
        <f t="shared" si="102"/>
        <v>APP Version</v>
      </c>
      <c r="N959" t="str">
        <f>IF(L959&lt;&gt;"", VLOOKUP(L959,Sam_Eng!F:F,1,FALSE), "")</f>
        <v>App Version</v>
      </c>
      <c r="O959">
        <f>MATCH(N959,Sam_Eng!F:F,0)</f>
        <v>78</v>
      </c>
      <c r="P959" t="str">
        <f>IF(N959&lt;&gt;"", VLOOKUP(O959,Sam_Chi!E:F,2,FALSE), "")</f>
        <v>型號</v>
      </c>
      <c r="Q959">
        <f t="shared" si="98"/>
        <v>17</v>
      </c>
      <c r="R959">
        <f t="shared" si="99"/>
        <v>30</v>
      </c>
      <c r="S959" t="str">
        <f t="shared" si="100"/>
        <v>app_version</v>
      </c>
      <c r="T959" t="str">
        <f>IF(S959&lt;&gt; "", VLOOKUP(S959,Chinese!H:K,4,FALSE), "")</f>
        <v>APP 版本</v>
      </c>
      <c r="U959" t="str">
        <f t="shared" si="101"/>
        <v>型號</v>
      </c>
      <c r="V959" t="str">
        <f>IF(U959&lt;&gt; "", IF(U959&lt;&gt;"",Result!E$1 &amp; S959 &amp; Result!F$1 &amp; Eng!U959 &amp; Result!G$1, ""), "")</f>
        <v xml:space="preserve">    &lt;string name="app_version"&gt;型號&lt;/string&gt;</v>
      </c>
    </row>
    <row r="960" spans="1:22">
      <c r="A960" s="1" t="s">
        <v>446</v>
      </c>
      <c r="J960">
        <f t="shared" si="103"/>
        <v>37</v>
      </c>
      <c r="K960">
        <f t="shared" si="104"/>
        <v>46</v>
      </c>
      <c r="L960" t="str">
        <f t="shared" si="102"/>
        <v>Previous</v>
      </c>
      <c r="N960" t="str">
        <f>IF(L960&lt;&gt;"", VLOOKUP(L960,Sam_Eng!F:F,1,FALSE), "")</f>
        <v>Previous</v>
      </c>
      <c r="O960">
        <f>MATCH(N960,Sam_Eng!F:F,0)</f>
        <v>253</v>
      </c>
      <c r="P960" t="str">
        <f>IF(N960&lt;&gt;"", VLOOKUP(O960,Sam_Chi!E:F,2,FALSE), "")</f>
        <v>登入</v>
      </c>
      <c r="Q960">
        <f t="shared" si="98"/>
        <v>17</v>
      </c>
      <c r="R960">
        <f t="shared" si="99"/>
        <v>36</v>
      </c>
      <c r="S960" t="str">
        <f t="shared" si="100"/>
        <v>Register_Previous</v>
      </c>
      <c r="T960" t="str">
        <f>IF(S960&lt;&gt; "", VLOOKUP(S960,Chinese!H:K,4,FALSE), "")</f>
        <v>上一頁</v>
      </c>
      <c r="U960" t="str">
        <f t="shared" si="101"/>
        <v>登入</v>
      </c>
      <c r="V960" t="str">
        <f>IF(U960&lt;&gt; "", IF(U960&lt;&gt;"",Result!E$1 &amp; S960 &amp; Result!F$1 &amp; Eng!U960 &amp; Result!G$1, ""), "")</f>
        <v xml:space="preserve">    &lt;string name="Register_Previous"&gt;登入&lt;/string&gt;</v>
      </c>
    </row>
    <row r="961" spans="1:22">
      <c r="A961" s="1" t="s">
        <v>447</v>
      </c>
      <c r="J961">
        <f t="shared" si="103"/>
        <v>32</v>
      </c>
      <c r="K961">
        <f t="shared" si="104"/>
        <v>55</v>
      </c>
      <c r="L961" t="str">
        <f t="shared" si="102"/>
        <v>Sending Diagnosis Logs</v>
      </c>
      <c r="N961" t="str">
        <f>IF(L961&lt;&gt;"", VLOOKUP(L961,Sam_Eng!F:F,1,FALSE), "")</f>
        <v>Sending Diagnosis Logs</v>
      </c>
      <c r="O961">
        <f>MATCH(N961,Sam_Eng!F:F,0)</f>
        <v>376</v>
      </c>
      <c r="P961" t="str">
        <f>IF(N961&lt;&gt;"", VLOOKUP(O961,Sam_Chi!E:F,2,FALSE), "")</f>
        <v>關閉自由通行模式</v>
      </c>
      <c r="Q961">
        <f t="shared" si="98"/>
        <v>17</v>
      </c>
      <c r="R961">
        <f t="shared" si="99"/>
        <v>31</v>
      </c>
      <c r="S961" t="str">
        <f t="shared" si="100"/>
        <v>DiagnosisLog</v>
      </c>
      <c r="T961" t="str">
        <f>IF(S961&lt;&gt; "", VLOOKUP(S961,Chinese!H:K,4,FALSE), "")</f>
        <v>寄送診斷資料</v>
      </c>
      <c r="U961" t="str">
        <f t="shared" si="101"/>
        <v>關閉自由通行模式</v>
      </c>
      <c r="V961" t="str">
        <f>IF(U961&lt;&gt; "", IF(U961&lt;&gt;"",Result!E$1 &amp; S961 &amp; Result!F$1 &amp; Eng!U961 &amp; Result!G$1, ""), "")</f>
        <v xml:space="preserve">    &lt;string name="DiagnosisLog"&gt;關閉自由通行模式&lt;/string&gt;</v>
      </c>
    </row>
    <row r="962" spans="1:22">
      <c r="A962" s="1" t="s">
        <v>448</v>
      </c>
      <c r="J962">
        <f t="shared" si="103"/>
        <v>43</v>
      </c>
      <c r="K962">
        <f t="shared" si="104"/>
        <v>61</v>
      </c>
      <c r="L962" t="str">
        <f t="shared" si="102"/>
        <v>Privacy Agreement</v>
      </c>
      <c r="N962" t="str">
        <f>IF(L962&lt;&gt;"", VLOOKUP(L962,Sam_Eng!F:F,1,FALSE), "")</f>
        <v>Privacy Agreement</v>
      </c>
      <c r="O962">
        <f>MATCH(N962,Sam_Eng!F:F,0)</f>
        <v>77</v>
      </c>
      <c r="P962" t="str">
        <f>IF(N962&lt;&gt;"", VLOOKUP(O962,Sam_Chi!E:F,2,FALSE), "")</f>
        <v>逾時</v>
      </c>
      <c r="Q962">
        <f t="shared" ref="Q962:Q977" si="105">FIND("=""",A962)</f>
        <v>17</v>
      </c>
      <c r="R962">
        <f t="shared" ref="R962:R977" si="106">FIND("""&gt;",A962)</f>
        <v>42</v>
      </c>
      <c r="S962" t="str">
        <f t="shared" ref="S962:S977" si="107">IF(A962&lt;&gt;"", MID(A962, Q962 + 2, R962-Q962-2), "")</f>
        <v>DiagnosisLog_Warn_title</v>
      </c>
      <c r="T962" t="str">
        <f>IF(S962&lt;&gt; "", VLOOKUP(S962,Chinese!H:K,4,FALSE), "")</f>
        <v>隱私權政策</v>
      </c>
      <c r="U962" t="str">
        <f t="shared" ref="U962:U977" si="108">IF(P962&lt;&gt;"", P962, T962)</f>
        <v>逾時</v>
      </c>
      <c r="V962" t="str">
        <f>IF(U962&lt;&gt; "", IF(U962&lt;&gt;"",Result!E$1 &amp; S962 &amp; Result!F$1 &amp; Eng!U962 &amp; Result!G$1, ""), "")</f>
        <v xml:space="preserve">    &lt;string name="DiagnosisLog_Warn_title"&gt;逾時&lt;/string&gt;</v>
      </c>
    </row>
    <row r="963" spans="1:22">
      <c r="A963" s="1" t="s">
        <v>1851</v>
      </c>
      <c r="J963">
        <f t="shared" si="103"/>
        <v>42</v>
      </c>
      <c r="K963">
        <f t="shared" si="104"/>
        <v>155</v>
      </c>
      <c r="L963" t="str">
        <f t="shared" si="102"/>
        <v>The diagnosis logs may contain some of your private information. Please confirm you agree to enable this option.</v>
      </c>
      <c r="N963" t="str">
        <f>IF(L963&lt;&gt;"", VLOOKUP(L963,Sam_Eng!F:F,1,FALSE), "")</f>
        <v>The diagnosis logs may contain some of your private information. Please confirm you agree to enable this option.</v>
      </c>
      <c r="O963">
        <f>MATCH(N963,Sam_Eng!F:F,0)</f>
        <v>388</v>
      </c>
      <c r="P963" t="str">
        <f>IF(N963&lt;&gt;"", VLOOKUP(O963,Sam_Chi!E:F,2,FALSE), "")</f>
        <v>該鎖不支援增加已知卡片的功能</v>
      </c>
      <c r="Q963">
        <f t="shared" si="105"/>
        <v>17</v>
      </c>
      <c r="R963">
        <f t="shared" si="106"/>
        <v>41</v>
      </c>
      <c r="S963" t="str">
        <f t="shared" si="107"/>
        <v>DiagnosisLog_Warn_cont</v>
      </c>
      <c r="T963" t="str">
        <f>IF(S963&lt;&gt; "", VLOOKUP(S963,Chinese!H:K,4,FALSE), "")</f>
        <v xml:space="preserve">診斷資料的內容可能包含某些您的隱私資料。您確定要啟用此功能嗎 ? </v>
      </c>
      <c r="U963" t="str">
        <f t="shared" si="108"/>
        <v>該鎖不支援增加已知卡片的功能</v>
      </c>
      <c r="V963" t="str">
        <f>IF(U963&lt;&gt; "", IF(U963&lt;&gt;"",Result!E$1 &amp; S963 &amp; Result!F$1 &amp; Eng!U963 &amp; Result!G$1, ""), "")</f>
        <v xml:space="preserve">    &lt;string name="DiagnosisLog_Warn_cont"&gt;該鎖不支援增加已知卡片的功能&lt;/string&gt;</v>
      </c>
    </row>
    <row r="964" spans="1:22">
      <c r="A964" s="1"/>
      <c r="O964" t="e">
        <f>MATCH(N964,Sam_Eng!F:F,0)</f>
        <v>#N/A</v>
      </c>
      <c r="P964" t="str">
        <f>IF(N964&lt;&gt;"", VLOOKUP(O964,Sam_Chi!E:F,2,FALSE), "")</f>
        <v/>
      </c>
      <c r="Q964" t="e">
        <f t="shared" si="105"/>
        <v>#VALUE!</v>
      </c>
      <c r="R964" t="e">
        <f t="shared" si="106"/>
        <v>#VALUE!</v>
      </c>
      <c r="S964" t="str">
        <f t="shared" si="107"/>
        <v/>
      </c>
      <c r="T964" t="str">
        <f>IF(S964&lt;&gt; "", VLOOKUP(S964,Chinese!H:K,4,FALSE), "")</f>
        <v/>
      </c>
      <c r="U964" t="str">
        <f t="shared" si="108"/>
        <v/>
      </c>
      <c r="V964" t="str">
        <f>IF(U964&lt;&gt; "", IF(U964&lt;&gt;"",Result!E$1 &amp; S964 &amp; Result!F$1 &amp; Eng!U964 &amp; Result!G$1, ""), "")</f>
        <v/>
      </c>
    </row>
    <row r="965" spans="1:22">
      <c r="A965" s="1"/>
      <c r="O965" t="e">
        <f>MATCH(N965,Sam_Eng!F:F,0)</f>
        <v>#N/A</v>
      </c>
      <c r="P965" t="str">
        <f>IF(N965&lt;&gt;"", VLOOKUP(O965,Sam_Chi!E:F,2,FALSE), "")</f>
        <v/>
      </c>
      <c r="Q965" t="e">
        <f t="shared" si="105"/>
        <v>#VALUE!</v>
      </c>
      <c r="R965" t="e">
        <f t="shared" si="106"/>
        <v>#VALUE!</v>
      </c>
      <c r="S965" t="str">
        <f t="shared" si="107"/>
        <v/>
      </c>
      <c r="T965" t="str">
        <f>IF(S965&lt;&gt; "", VLOOKUP(S965,Chinese!H:K,4,FALSE), "")</f>
        <v/>
      </c>
      <c r="U965" t="str">
        <f t="shared" si="108"/>
        <v/>
      </c>
      <c r="V965" t="str">
        <f>IF(U965&lt;&gt; "", IF(U965&lt;&gt;"",Result!E$1 &amp; S965 &amp; Result!F$1 &amp; Eng!U965 &amp; Result!G$1, ""), "")</f>
        <v/>
      </c>
    </row>
    <row r="966" spans="1:22">
      <c r="A966" s="1" t="s">
        <v>449</v>
      </c>
      <c r="J966">
        <f t="shared" si="103"/>
        <v>41</v>
      </c>
      <c r="K966">
        <f t="shared" si="104"/>
        <v>53</v>
      </c>
      <c r="L966" t="str">
        <f t="shared" si="102"/>
        <v>%s Blocking</v>
      </c>
      <c r="O966" t="e">
        <f>MATCH(N966,Sam_Eng!F:F,0)</f>
        <v>#N/A</v>
      </c>
      <c r="P966" t="str">
        <f>IF(N966&lt;&gt;"", VLOOKUP(O966,Sam_Chi!E:F,2,FALSE), "")</f>
        <v/>
      </c>
      <c r="Q966">
        <f t="shared" si="105"/>
        <v>17</v>
      </c>
      <c r="R966">
        <f t="shared" si="106"/>
        <v>40</v>
      </c>
      <c r="S966" t="str">
        <f t="shared" si="107"/>
        <v>Tran_log_NetCodeBlock</v>
      </c>
      <c r="T966" t="str">
        <f>IF(S966&lt;&gt; "", VLOOKUP(S966,Chinese!H:K,4,FALSE), "")</f>
        <v>%s 封鎖</v>
      </c>
      <c r="U966" t="str">
        <f t="shared" si="108"/>
        <v>%s 封鎖</v>
      </c>
      <c r="V966" t="str">
        <f>IF(U966&lt;&gt; "", IF(U966&lt;&gt;"",Result!E$1 &amp; S966 &amp; Result!F$1 &amp; Eng!U966 &amp; Result!G$1, ""), "")</f>
        <v xml:space="preserve">    &lt;string name="Tran_log_NetCodeBlock"&gt;%s 封鎖&lt;/string&gt;</v>
      </c>
    </row>
    <row r="967" spans="1:22">
      <c r="A967" s="1" t="s">
        <v>450</v>
      </c>
      <c r="J967">
        <f t="shared" si="103"/>
        <v>41</v>
      </c>
      <c r="K967">
        <f t="shared" si="104"/>
        <v>67</v>
      </c>
      <c r="L967" t="str">
        <f t="shared" si="102"/>
        <v>Sensor Alert(S/C)(REM %s)</v>
      </c>
      <c r="O967" t="e">
        <f>MATCH(N967,Sam_Eng!F:F,0)</f>
        <v>#N/A</v>
      </c>
      <c r="P967" t="str">
        <f>IF(N967&lt;&gt;"", VLOOKUP(O967,Sam_Chi!E:F,2,FALSE), "")</f>
        <v/>
      </c>
      <c r="Q967">
        <f t="shared" si="105"/>
        <v>17</v>
      </c>
      <c r="R967">
        <f t="shared" si="106"/>
        <v>40</v>
      </c>
      <c r="S967" t="str">
        <f t="shared" si="107"/>
        <v>log_rem_sense_release</v>
      </c>
      <c r="T967" t="str">
        <f>IF(S967&lt;&gt; "", VLOOKUP(S967,Chinese!H:K,4,FALSE), "")</f>
        <v>感測器釋放(S/C)(REM %s)</v>
      </c>
      <c r="U967" t="str">
        <f t="shared" si="108"/>
        <v>感測器釋放(S/C)(REM %s)</v>
      </c>
      <c r="V967" t="str">
        <f>IF(U967&lt;&gt; "", IF(U967&lt;&gt;"",Result!E$1 &amp; S967 &amp; Result!F$1 &amp; Eng!U967 &amp; Result!G$1, ""), "")</f>
        <v xml:space="preserve">    &lt;string name="log_rem_sense_release"&gt;感測器釋放(S/C)(REM %s)&lt;/string&gt;</v>
      </c>
    </row>
    <row r="968" spans="1:22">
      <c r="A968" s="1"/>
      <c r="O968" t="e">
        <f>MATCH(N968,Sam_Eng!F:F,0)</f>
        <v>#N/A</v>
      </c>
      <c r="P968" t="str">
        <f>IF(N968&lt;&gt;"", VLOOKUP(O968,Sam_Chi!E:F,2,FALSE), "")</f>
        <v/>
      </c>
      <c r="Q968" t="e">
        <f t="shared" si="105"/>
        <v>#VALUE!</v>
      </c>
      <c r="R968" t="e">
        <f t="shared" si="106"/>
        <v>#VALUE!</v>
      </c>
      <c r="S968" t="str">
        <f t="shared" si="107"/>
        <v/>
      </c>
      <c r="T968" t="str">
        <f>IF(S968&lt;&gt; "", VLOOKUP(S968,Chinese!H:K,4,FALSE), "")</f>
        <v/>
      </c>
      <c r="U968" t="str">
        <f t="shared" si="108"/>
        <v/>
      </c>
      <c r="V968" t="str">
        <f>IF(U968&lt;&gt; "", IF(U968&lt;&gt;"",Result!E$1 &amp; S968 &amp; Result!F$1 &amp; Eng!U968 &amp; Result!G$1, ""), "")</f>
        <v/>
      </c>
    </row>
    <row r="969" spans="1:22">
      <c r="A969" s="1" t="s">
        <v>451</v>
      </c>
      <c r="J969">
        <f t="shared" si="103"/>
        <v>32</v>
      </c>
      <c r="K969">
        <f t="shared" si="104"/>
        <v>42</v>
      </c>
      <c r="L969" t="str">
        <f t="shared" si="102"/>
        <v>Lock Down</v>
      </c>
      <c r="O969" t="e">
        <f>MATCH(N969,Sam_Eng!F:F,0)</f>
        <v>#N/A</v>
      </c>
      <c r="P969" t="str">
        <f>IF(N969&lt;&gt;"", VLOOKUP(O969,Sam_Chi!E:F,2,FALSE), "")</f>
        <v/>
      </c>
      <c r="Q969">
        <f t="shared" si="105"/>
        <v>17</v>
      </c>
      <c r="R969">
        <f t="shared" si="106"/>
        <v>31</v>
      </c>
      <c r="S969" t="str">
        <f t="shared" si="107"/>
        <v>log_lockdown</v>
      </c>
      <c r="T969" t="str">
        <f>IF(S969&lt;&gt; "", VLOOKUP(S969,Chinese!H:K,4,FALSE), "")</f>
        <v>封鎖</v>
      </c>
      <c r="U969" t="str">
        <f t="shared" si="108"/>
        <v>封鎖</v>
      </c>
      <c r="V969" t="str">
        <f>IF(U969&lt;&gt; "", IF(U969&lt;&gt;"",Result!E$1 &amp; S969 &amp; Result!F$1 &amp; Eng!U969 &amp; Result!G$1, ""), "")</f>
        <v xml:space="preserve">    &lt;string name="log_lockdown"&gt;封鎖&lt;/string&gt;</v>
      </c>
    </row>
    <row r="970" spans="1:22">
      <c r="A970" s="2"/>
      <c r="L970" t="str">
        <f t="shared" si="102"/>
        <v/>
      </c>
      <c r="N970" t="str">
        <f>IF(L970&lt;&gt;"", VLOOKUP(L970,Sam_Eng!F:F,1,FALSE), "")</f>
        <v/>
      </c>
      <c r="O970">
        <f>MATCH(N970,Sam_Eng!F:F,0)</f>
        <v>593</v>
      </c>
      <c r="P970" t="str">
        <f>IF(N970&lt;&gt;"", VLOOKUP(O970,Sam_Chi!E:F,2,FALSE), "")</f>
        <v/>
      </c>
      <c r="Q970" t="e">
        <f t="shared" si="105"/>
        <v>#VALUE!</v>
      </c>
      <c r="R970" t="e">
        <f t="shared" si="106"/>
        <v>#VALUE!</v>
      </c>
      <c r="S970" t="str">
        <f t="shared" si="107"/>
        <v/>
      </c>
      <c r="T970" t="str">
        <f>IF(S970&lt;&gt; "", VLOOKUP(S970,Chinese!H:K,4,FALSE), "")</f>
        <v/>
      </c>
      <c r="U970" t="str">
        <f t="shared" si="108"/>
        <v/>
      </c>
      <c r="V970" t="str">
        <f>IF(U970&lt;&gt; "", IF(U970&lt;&gt;"",Result!E$1 &amp; S970 &amp; Result!F$1 &amp; Eng!U970 &amp; Result!G$1, ""), "")</f>
        <v/>
      </c>
    </row>
    <row r="971" spans="1:22">
      <c r="A971" s="1" t="s">
        <v>3028</v>
      </c>
      <c r="J971">
        <f t="shared" si="103"/>
        <v>37</v>
      </c>
      <c r="K971">
        <f t="shared" si="104"/>
        <v>44</v>
      </c>
      <c r="L971" t="str">
        <f t="shared" si="102"/>
        <v>Failed</v>
      </c>
      <c r="N971" t="str">
        <f>IF(L971&lt;&gt;"", VLOOKUP(L971,Sam_Eng!F:F,1,FALSE), "")</f>
        <v>Failed</v>
      </c>
      <c r="O971">
        <f>MATCH(N971,Sam_Eng!F:F,0)</f>
        <v>35</v>
      </c>
      <c r="P971" t="str">
        <f>IF(N971&lt;&gt;"", VLOOKUP(O971,Sam_Chi!E:F,2,FALSE), "")</f>
        <v>使用者名稱</v>
      </c>
      <c r="Q971">
        <f t="shared" si="105"/>
        <v>17</v>
      </c>
      <c r="R971">
        <f t="shared" si="106"/>
        <v>36</v>
      </c>
      <c r="S971" t="str">
        <f t="shared" si="107"/>
        <v>LockFW_Fail_title</v>
      </c>
      <c r="T971" t="str">
        <f>IF(S971&lt;&gt; "", VLOOKUP(S971,Chinese!H:K,4,FALSE), "")</f>
        <v>失敗</v>
      </c>
      <c r="U971" t="str">
        <f t="shared" si="108"/>
        <v>使用者名稱</v>
      </c>
      <c r="V971" t="str">
        <f>IF(U971&lt;&gt; "", IF(U971&lt;&gt;"",Result!E$1 &amp; S971 &amp; Result!F$1 &amp; Eng!U971 &amp; Result!G$1, ""), "")</f>
        <v xml:space="preserve">    &lt;string name="LockFW_Fail_title"&gt;使用者名稱&lt;/string&gt;</v>
      </c>
    </row>
    <row r="972" spans="1:22">
      <c r="A972" s="1" t="s">
        <v>3138</v>
      </c>
      <c r="J972">
        <f t="shared" si="103"/>
        <v>36</v>
      </c>
      <c r="K972">
        <f t="shared" si="104"/>
        <v>82</v>
      </c>
      <c r="L972" t="str">
        <f t="shared" si="102"/>
        <v>The lock is not updated to the latest version</v>
      </c>
      <c r="N972" t="str">
        <f>IF(L972&lt;&gt;"", VLOOKUP(L972,Sam_Eng!F:F,1,FALSE), "")</f>
        <v>The lock is not updated to the latest version</v>
      </c>
      <c r="O972">
        <f>MATCH(N972,Sam_Eng!F:F,0)</f>
        <v>585</v>
      </c>
      <c r="P972" t="str">
        <f>IF(N972&lt;&gt;"", VLOOKUP(O972,Sam_Chi!E:F,2,FALSE), "")</f>
        <v>在設定距離限制時，建議距離要剛好夠遠以執行自動開門，但是距離也要夠短以防止非預期的自動開門。請嘗試幾種不同的距離並且在鎖具附近測試看看。</v>
      </c>
      <c r="Q972">
        <f t="shared" si="105"/>
        <v>17</v>
      </c>
      <c r="R972">
        <f t="shared" si="106"/>
        <v>35</v>
      </c>
      <c r="S972" t="str">
        <f t="shared" si="107"/>
        <v>LockFW_Fail_cont</v>
      </c>
      <c r="T972" t="str">
        <f>IF(S972&lt;&gt; "", VLOOKUP(S972,Chinese!H:K,4,FALSE), "")</f>
        <v>韌體更新失敗, 請再試一次.</v>
      </c>
      <c r="U972" t="str">
        <f t="shared" si="108"/>
        <v>在設定距離限制時，建議距離要剛好夠遠以執行自動開門，但是距離也要夠短以防止非預期的自動開門。請嘗試幾種不同的距離並且在鎖具附近測試看看。</v>
      </c>
      <c r="V972" t="str">
        <f>IF(U972&lt;&gt; "", IF(U972&lt;&gt;"",Result!E$1 &amp; S972 &amp; Result!F$1 &amp; Eng!U972 &amp; Result!G$1, ""), "")</f>
        <v xml:space="preserve">    &lt;string name="LockFW_Fail_cont"&gt;在設定距離限制時，建議距離要剛好夠遠以執行自動開門，但是距離也要夠短以防止非預期的自動開門。請嘗試幾種不同的距離並且在鎖具附近測試看看。&lt;/string&gt;</v>
      </c>
    </row>
    <row r="973" spans="1:22">
      <c r="A973" s="1" t="s">
        <v>452</v>
      </c>
      <c r="J973">
        <f t="shared" si="103"/>
        <v>52</v>
      </c>
      <c r="K973">
        <f t="shared" si="104"/>
        <v>67</v>
      </c>
      <c r="L973" t="str">
        <f t="shared" si="102"/>
        <v>Diagnosis Logs</v>
      </c>
      <c r="N973" t="str">
        <f>IF(L973&lt;&gt;"", VLOOKUP(L973,Sam_Eng!F:F,1,FALSE), "")</f>
        <v>Diagnosis Logs</v>
      </c>
      <c r="O973">
        <f>MATCH(N973,Sam_Eng!F:F,0)</f>
        <v>694</v>
      </c>
      <c r="P973" t="str">
        <f>IF(N973&lt;&gt;"", VLOOKUP(O973,Sam_Chi!E:F,2,FALSE), "")</f>
        <v/>
      </c>
      <c r="Q973">
        <f t="shared" si="105"/>
        <v>17</v>
      </c>
      <c r="R973">
        <f t="shared" si="106"/>
        <v>51</v>
      </c>
      <c r="S973" t="str">
        <f t="shared" si="107"/>
        <v>DiagnosisLog_Warn_IsBackup_title</v>
      </c>
      <c r="T973" t="str">
        <f>IF(S973&lt;&gt; "", VLOOKUP(S973,Chinese!H:K,4,FALSE), "")</f>
        <v>診斷資料</v>
      </c>
      <c r="U973" t="str">
        <f t="shared" si="108"/>
        <v>診斷資料</v>
      </c>
      <c r="V973" t="str">
        <f>IF(U973&lt;&gt; "", IF(U973&lt;&gt;"",Result!E$1 &amp; S973 &amp; Result!F$1 &amp; Eng!U973 &amp; Result!G$1, ""), "")</f>
        <v xml:space="preserve">    &lt;string name="DiagnosisLog_Warn_IsBackup_title"&gt;診斷資料&lt;/string&gt;</v>
      </c>
    </row>
    <row r="974" spans="1:22">
      <c r="A974" s="1" t="s">
        <v>1849</v>
      </c>
      <c r="J974">
        <f t="shared" si="103"/>
        <v>51</v>
      </c>
      <c r="K974">
        <f t="shared" si="104"/>
        <v>109</v>
      </c>
      <c r="L974" t="str">
        <f t="shared" si="102"/>
        <v>Help us improve the product by sending the diagnosis logs</v>
      </c>
      <c r="N974" t="str">
        <f>IF(L974&lt;&gt;"", VLOOKUP(L974,Sam_Eng!F:F,1,FALSE), "")</f>
        <v>Help us improve the product by sending the diagnosis logs</v>
      </c>
      <c r="O974">
        <f>MATCH(N974,Sam_Eng!F:F,0)</f>
        <v>701</v>
      </c>
      <c r="P974" t="str">
        <f>IF(N974&lt;&gt;"", VLOOKUP(O974,Sam_Chi!E:F,2,FALSE), "")</f>
        <v>此鎖具尚未連線至雲端，請檢查您的網路連線並再試一次。</v>
      </c>
      <c r="Q974">
        <f t="shared" si="105"/>
        <v>17</v>
      </c>
      <c r="R974">
        <f t="shared" si="106"/>
        <v>50</v>
      </c>
      <c r="S974" t="str">
        <f t="shared" si="107"/>
        <v>DiagnosisLog_Warn_IsBackup_cont</v>
      </c>
      <c r="T974" t="str">
        <f>IF(S974&lt;&gt; "", VLOOKUP(S974,Chinese!H:K,4,FALSE), "")</f>
        <v>傳送診斷資料可以幫助我們改善產品.</v>
      </c>
      <c r="U974" t="str">
        <f t="shared" si="108"/>
        <v>此鎖具尚未連線至雲端，請檢查您的網路連線並再試一次。</v>
      </c>
      <c r="V974" t="str">
        <f>IF(U974&lt;&gt; "", IF(U974&lt;&gt;"",Result!E$1 &amp; S974 &amp; Result!F$1 &amp; Eng!U974 &amp; Result!G$1, ""), "")</f>
        <v xml:space="preserve">    &lt;string name="DiagnosisLog_Warn_IsBackup_cont"&gt;此鎖具尚未連線至雲端，請檢查您的網路連線並再試一次。&lt;/string&gt;</v>
      </c>
    </row>
    <row r="975" spans="1:22">
      <c r="A975" s="2"/>
      <c r="L975" t="str">
        <f t="shared" si="102"/>
        <v/>
      </c>
      <c r="N975" t="str">
        <f>IF(L975&lt;&gt;"", VLOOKUP(L975,Sam_Eng!F:F,1,FALSE), "")</f>
        <v/>
      </c>
      <c r="O975">
        <f>MATCH(N975,Sam_Eng!F:F,0)</f>
        <v>593</v>
      </c>
      <c r="P975" t="str">
        <f>IF(N975&lt;&gt;"", VLOOKUP(O975,Sam_Chi!E:F,2,FALSE), "")</f>
        <v/>
      </c>
      <c r="Q975" t="e">
        <f t="shared" si="105"/>
        <v>#VALUE!</v>
      </c>
      <c r="R975" t="e">
        <f t="shared" si="106"/>
        <v>#VALUE!</v>
      </c>
      <c r="S975" t="str">
        <f t="shared" si="107"/>
        <v/>
      </c>
      <c r="T975" t="str">
        <f>IF(S975&lt;&gt; "", VLOOKUP(S975,Chinese!H:K,4,FALSE), "")</f>
        <v/>
      </c>
      <c r="U975" t="str">
        <f t="shared" si="108"/>
        <v/>
      </c>
      <c r="V975" t="str">
        <f>IF(U975&lt;&gt; "", IF(U975&lt;&gt;"",Result!E$1 &amp; S975 &amp; Result!F$1 &amp; Eng!U975 &amp; Result!G$1, ""), "")</f>
        <v/>
      </c>
    </row>
    <row r="976" spans="1:22">
      <c r="A976" s="1" t="s">
        <v>453</v>
      </c>
      <c r="J976">
        <f t="shared" si="103"/>
        <v>33</v>
      </c>
      <c r="K976">
        <f t="shared" si="104"/>
        <v>59</v>
      </c>
      <c r="L976" t="str">
        <f t="shared" si="102"/>
        <v>Require Updating Firmware</v>
      </c>
      <c r="N976" t="str">
        <f>IF(L976&lt;&gt;"", VLOOKUP(L976,Sam_Eng!F:F,1,FALSE), "")</f>
        <v>Require Updating Firmware</v>
      </c>
      <c r="O976">
        <f>MATCH(N976,Sam_Eng!F:F,0)</f>
        <v>695</v>
      </c>
      <c r="P976" t="e">
        <f>IF(N976&lt;&gt;"", VLOOKUP(O976,Sam_Chi!E:F,2,FALSE), "")</f>
        <v>#VALUE!</v>
      </c>
      <c r="Q976">
        <f t="shared" si="105"/>
        <v>17</v>
      </c>
      <c r="R976">
        <f t="shared" si="106"/>
        <v>32</v>
      </c>
      <c r="S976" t="str">
        <f t="shared" si="107"/>
        <v>Card_50_title</v>
      </c>
      <c r="T976" t="str">
        <f>IF(S976&lt;&gt; "", VLOOKUP(S976,Chinese!H:K,4,FALSE), "")</f>
        <v>需要更新韌體</v>
      </c>
      <c r="U976" t="e">
        <f t="shared" si="108"/>
        <v>#VALUE!</v>
      </c>
      <c r="V976" t="e">
        <f>IF(U976&lt;&gt; "", IF(U976&lt;&gt;"",Result!E$1 &amp; S976 &amp; Result!F$1 &amp; Eng!U976 &amp; Result!G$1, ""), "")</f>
        <v>#VALUE!</v>
      </c>
    </row>
    <row r="977" spans="1:22">
      <c r="A977" s="1" t="s">
        <v>3071</v>
      </c>
      <c r="J977">
        <f t="shared" si="103"/>
        <v>32</v>
      </c>
      <c r="K977">
        <f t="shared" si="104"/>
        <v>119</v>
      </c>
      <c r="L977" t="str">
        <f t="shared" si="102"/>
        <v>Please update the lock\'s firmware to the newest version, then you can add more cards.</v>
      </c>
      <c r="O977" t="e">
        <f>MATCH(N977,Sam_Eng!F:F,0)</f>
        <v>#N/A</v>
      </c>
      <c r="P977" t="str">
        <f>IF(N977&lt;&gt;"", VLOOKUP(O977,Sam_Chi!E:F,2,FALSE), "")</f>
        <v/>
      </c>
      <c r="Q977">
        <f t="shared" si="105"/>
        <v>17</v>
      </c>
      <c r="R977">
        <f t="shared" si="106"/>
        <v>31</v>
      </c>
      <c r="S977" t="str">
        <f t="shared" si="107"/>
        <v>Card_50_cont</v>
      </c>
      <c r="T977" t="str">
        <f>IF(S977&lt;&gt; "", VLOOKUP(S977,Chinese!H:K,4,FALSE), "")</f>
        <v>請先將鎖具的韌體更新至最新版本，接著您就可以繼續新增卡片.</v>
      </c>
      <c r="U977" t="str">
        <f t="shared" si="108"/>
        <v>請先將鎖具的韌體更新至最新版本，接著您就可以繼續新增卡片.</v>
      </c>
      <c r="V977" t="str">
        <f>IF(U977&lt;&gt; "", IF(U977&lt;&gt;"",Result!E$1 &amp; S977 &amp; Result!F$1 &amp; Eng!U977 &amp; Result!G$1, ""), "")</f>
        <v xml:space="preserve">    &lt;string name="Card_50_cont"&gt;請先將鎖具的韌體更新至最新版本，接著您就可以繼續新增卡片.&lt;/string&gt;</v>
      </c>
    </row>
    <row r="978" spans="1:22">
      <c r="A978" s="2"/>
    </row>
    <row r="979" spans="1:22">
      <c r="A979" s="1" t="s">
        <v>454</v>
      </c>
    </row>
    <row r="980" spans="1:22">
      <c r="A980" s="3" t="s">
        <v>455</v>
      </c>
    </row>
    <row r="981" spans="1:22">
      <c r="A981" s="1" t="s">
        <v>456</v>
      </c>
    </row>
    <row r="982" spans="1:22">
      <c r="A982" s="1" t="s">
        <v>457</v>
      </c>
    </row>
    <row r="983" spans="1:22">
      <c r="A983" s="2"/>
    </row>
    <row r="984" spans="1:22">
      <c r="A984" s="2"/>
    </row>
    <row r="985" spans="1:22">
      <c r="A985" s="1" t="s">
        <v>458</v>
      </c>
    </row>
    <row r="986" spans="1:22">
      <c r="A986" s="1" t="s">
        <v>459</v>
      </c>
    </row>
    <row r="987" spans="1:22">
      <c r="A987" s="1" t="s">
        <v>460</v>
      </c>
    </row>
    <row r="988" spans="1:22">
      <c r="A988" s="1" t="s">
        <v>461</v>
      </c>
    </row>
    <row r="989" spans="1:22">
      <c r="A989" s="1" t="s">
        <v>462</v>
      </c>
    </row>
    <row r="990" spans="1:22">
      <c r="A990" s="1" t="s">
        <v>463</v>
      </c>
    </row>
    <row r="991" spans="1:22">
      <c r="A991" s="1" t="s">
        <v>464</v>
      </c>
    </row>
    <row r="992" spans="1:22">
      <c r="A992" s="1" t="s">
        <v>465</v>
      </c>
    </row>
    <row r="993" spans="1:1">
      <c r="A993" s="1" t="s">
        <v>466</v>
      </c>
    </row>
    <row r="994" spans="1:1">
      <c r="A994" s="1" t="s">
        <v>467</v>
      </c>
    </row>
    <row r="995" spans="1:1">
      <c r="A995" s="1" t="s">
        <v>468</v>
      </c>
    </row>
    <row r="996" spans="1:1">
      <c r="A996" s="2"/>
    </row>
    <row r="997" spans="1:1">
      <c r="A997" s="1" t="s">
        <v>469</v>
      </c>
    </row>
    <row r="998" spans="1:1">
      <c r="A998" s="3" t="s">
        <v>470</v>
      </c>
    </row>
    <row r="999" spans="1:1">
      <c r="A999" s="1" t="s">
        <v>471</v>
      </c>
    </row>
    <row r="1000" spans="1:1">
      <c r="A1000" s="1" t="s">
        <v>472</v>
      </c>
    </row>
    <row r="1001" spans="1:1">
      <c r="A1001" s="1" t="s">
        <v>473</v>
      </c>
    </row>
    <row r="1002" spans="1:1">
      <c r="A1002" s="1" t="s">
        <v>474</v>
      </c>
    </row>
    <row r="1003" spans="1:1">
      <c r="A1003" s="1" t="s">
        <v>475</v>
      </c>
    </row>
    <row r="1004" spans="1:1">
      <c r="A1004" s="1" t="s">
        <v>476</v>
      </c>
    </row>
  </sheetData>
  <phoneticPr fontId="6" type="noConversion"/>
  <pageMargins left="0.7" right="0.7" top="0.75" bottom="0.75" header="0.3" footer="0.3"/>
  <pageSetup paperSize="9" orientation="portrait" verticalDpi="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04"/>
  <sheetViews>
    <sheetView topLeftCell="AF1" workbookViewId="0">
      <pane ySplit="1" topLeftCell="A2" activePane="bottomLeft" state="frozen"/>
      <selection activeCell="AE1" sqref="AE1"/>
      <selection pane="bottomLeft" activeCell="AD1" sqref="AD1:AH1"/>
    </sheetView>
  </sheetViews>
  <sheetFormatPr defaultRowHeight="16.5"/>
  <cols>
    <col min="1" max="1" width="55.5" customWidth="1"/>
    <col min="2" max="11" width="0" hidden="1" customWidth="1"/>
    <col min="12" max="12" width="18.625" bestFit="1" customWidth="1"/>
    <col min="13" max="13" width="24.625" hidden="1" customWidth="1"/>
    <col min="14" max="14" width="12.875" customWidth="1"/>
    <col min="15" max="15" width="8.875" style="8" customWidth="1"/>
    <col min="16" max="16" width="30.75" hidden="1" customWidth="1"/>
    <col min="17" max="17" width="23.5" hidden="1" customWidth="1"/>
    <col min="18" max="18" width="18" hidden="1" customWidth="1"/>
    <col min="19" max="19" width="18.875" hidden="1" customWidth="1"/>
    <col min="20" max="20" width="41" hidden="1" customWidth="1"/>
    <col min="21" max="21" width="17.375" style="8" hidden="1" customWidth="1"/>
    <col min="22" max="22" width="17.5" style="8" hidden="1" customWidth="1"/>
    <col min="23" max="23" width="16.375" style="8" hidden="1" customWidth="1"/>
    <col min="24" max="24" width="17.125" style="8" hidden="1" customWidth="1"/>
    <col min="25" max="25" width="13.5" style="8" hidden="1" customWidth="1"/>
    <col min="26" max="26" width="8.875" style="7" hidden="1" customWidth="1"/>
    <col min="27" max="28" width="9" hidden="1" customWidth="1"/>
    <col min="29" max="29" width="29.875" hidden="1" customWidth="1"/>
    <col min="30" max="30" width="53.125" customWidth="1"/>
    <col min="31" max="31" width="71.375" customWidth="1"/>
    <col min="32" max="32" width="47.875" customWidth="1"/>
    <col min="33" max="33" width="35.375" customWidth="1"/>
    <col min="34" max="34" width="49.75" customWidth="1"/>
  </cols>
  <sheetData>
    <row r="1" spans="1:34">
      <c r="A1" s="1" t="s">
        <v>8001</v>
      </c>
      <c r="J1">
        <f>FIND("&gt;",A1)</f>
        <v>28</v>
      </c>
      <c r="K1">
        <f>FIND("&lt;/", A1)</f>
        <v>39</v>
      </c>
      <c r="L1" t="str">
        <f>IF(A1&lt;&gt;"", MID(A1,J1+1, K1-J1 - 1), "")</f>
        <v>K3 Connect</v>
      </c>
      <c r="P1" s="21" t="s">
        <v>3849</v>
      </c>
      <c r="Q1" s="21" t="s">
        <v>8000</v>
      </c>
      <c r="R1" s="21" t="s">
        <v>3850</v>
      </c>
      <c r="S1" s="21" t="s">
        <v>3851</v>
      </c>
      <c r="T1" s="21" t="s">
        <v>3852</v>
      </c>
      <c r="U1" s="21" t="s">
        <v>3849</v>
      </c>
      <c r="V1" s="21" t="s">
        <v>8000</v>
      </c>
      <c r="W1" s="21" t="s">
        <v>3850</v>
      </c>
      <c r="X1" s="21" t="s">
        <v>3851</v>
      </c>
      <c r="Y1" s="21" t="s">
        <v>3852</v>
      </c>
      <c r="Z1" s="51"/>
      <c r="AC1" t="s">
        <v>8002</v>
      </c>
      <c r="AD1" s="21" t="s">
        <v>3849</v>
      </c>
      <c r="AE1" s="21" t="s">
        <v>8000</v>
      </c>
      <c r="AF1" s="21" t="s">
        <v>3850</v>
      </c>
      <c r="AG1" s="21" t="s">
        <v>3851</v>
      </c>
      <c r="AH1" s="21" t="s">
        <v>3852</v>
      </c>
    </row>
    <row r="2" spans="1:34">
      <c r="A2" s="1" t="s">
        <v>3845</v>
      </c>
      <c r="J2">
        <f t="shared" ref="J2:J26" si="0">FIND("&gt;",A2)</f>
        <v>28</v>
      </c>
      <c r="K2">
        <f t="shared" ref="K2:K26" si="1">FIND("&lt;/", A2)</f>
        <v>37</v>
      </c>
      <c r="L2" t="str">
        <f t="shared" ref="L2:L26" si="2">IF(A2&lt;&gt;"", MID(A2,J2+1, K2-J2 - 1), "")</f>
        <v>Add Lock</v>
      </c>
      <c r="M2" t="e">
        <f>MATCH(L2,Sam_Eng!K:K,0)</f>
        <v>#N/A</v>
      </c>
      <c r="N2" t="str">
        <f>IF(ISNA(M2), VLOOKUP(L2,Sam_Eng!F:F,1,FALSE), VLOOKUP(L2,Sam_Eng!K:K,1,FALSE))</f>
        <v>Add Lock</v>
      </c>
      <c r="O2" s="8">
        <f>IF(ISNA(M2), MATCH(N2,Sam_Eng!F:F,0), MATCH(N2,Sam_Eng!K:K,0))</f>
        <v>26</v>
      </c>
      <c r="P2" t="str">
        <f t="shared" ref="P2:P16" ca="1" si="3">INDIRECT("'Sam_Eng'!" &amp; "M" &amp; $O2)</f>
        <v>"Ajouter une serrure"</v>
      </c>
      <c r="Q2" t="str">
        <f t="shared" ref="Q2:Q16" ca="1" si="4">INDIRECT("'Sam_Eng'!" &amp; "N" &amp; $O2)</f>
        <v>"Schloss hinzufügen"</v>
      </c>
      <c r="R2" t="str">
        <f t="shared" ref="R2:R16" ca="1" si="5">INDIRECT("'Sam_Eng'!" &amp; "O" &amp; $O2)</f>
        <v>"Agregar cerradura"</v>
      </c>
      <c r="S2" t="str">
        <f t="shared" ref="S2:S16" ca="1" si="6">INDIRECT("'Sam_Eng'!" &amp; "P" &amp; $O2)</f>
        <v>"Aggiungi Serratura"</v>
      </c>
      <c r="T2" t="str">
        <f t="shared" ref="T2:T16" ca="1" si="7">INDIRECT("'Sam_Eng'!" &amp; "Q" &amp; $O2)</f>
        <v>"Slot toevoegen"</v>
      </c>
      <c r="U2" s="8" t="str">
        <f ca="1">SUBSTITUTE(P2,"""","")</f>
        <v>Ajouter une serrure</v>
      </c>
      <c r="V2" s="8" t="str">
        <f ca="1">SUBSTITUTE(Q2,"""","")</f>
        <v>Schloss hinzufügen</v>
      </c>
      <c r="W2" s="8" t="str">
        <f ca="1">SUBSTITUTE(R2,"""","")</f>
        <v>Agregar cerradura</v>
      </c>
      <c r="X2" s="8" t="str">
        <f ca="1">SUBSTITUTE(S2,"""","")</f>
        <v>Aggiungi Serratura</v>
      </c>
      <c r="Y2" s="8" t="str">
        <f ca="1">SUBSTITUTE(T2,"""","")</f>
        <v>Slot toevoegen</v>
      </c>
      <c r="Z2" s="7">
        <f t="shared" ref="Z2:Z27" si="8">FIND("&lt;",A2)</f>
        <v>5</v>
      </c>
      <c r="AA2">
        <f t="shared" ref="AA2:AA27" si="9">FIND("&gt;",A2)</f>
        <v>28</v>
      </c>
      <c r="AB2">
        <f t="shared" ref="AB2:AB27" si="10" xml:space="preserve"> FIND("&lt;/",A2)</f>
        <v>37</v>
      </c>
      <c r="AC2" t="str">
        <f t="shared" ref="AC2:AC27" si="11">MID(A2, Z2, AA2-Z2+ 1)</f>
        <v>&lt;string name="add_lock"&gt;</v>
      </c>
      <c r="AD2" t="s">
        <v>8006</v>
      </c>
      <c r="AE2" t="s">
        <v>8007</v>
      </c>
      <c r="AF2" t="s">
        <v>8008</v>
      </c>
      <c r="AG2" t="s">
        <v>8009</v>
      </c>
      <c r="AH2" t="s">
        <v>8010</v>
      </c>
    </row>
    <row r="3" spans="1:34">
      <c r="A3" s="1" t="s">
        <v>2</v>
      </c>
      <c r="J3">
        <f t="shared" si="0"/>
        <v>36</v>
      </c>
      <c r="K3">
        <f t="shared" si="1"/>
        <v>46</v>
      </c>
      <c r="L3" t="str">
        <f t="shared" si="2"/>
        <v>User Info</v>
      </c>
      <c r="M3" t="e">
        <f>MATCH(L3,Sam_Eng!K:K,0)</f>
        <v>#N/A</v>
      </c>
      <c r="N3" t="str">
        <f>IF(ISNA(M3), VLOOKUP(L3,Sam_Eng!F:F,1,FALSE), VLOOKUP(L3,Sam_Eng!K:K,1,FALSE))</f>
        <v>User Info</v>
      </c>
      <c r="O3" s="8">
        <f>IF(ISNA(M3), MATCH(N3,Sam_Eng!F:F,0), MATCH(N3,Sam_Eng!K:K,0))</f>
        <v>79</v>
      </c>
      <c r="P3" t="str">
        <f t="shared" ca="1" si="3"/>
        <v>"Informations utilisateur"</v>
      </c>
      <c r="Q3" t="str">
        <f t="shared" ca="1" si="4"/>
        <v>"Benutzerinformationen"</v>
      </c>
      <c r="R3" t="str">
        <f t="shared" ca="1" si="5"/>
        <v>"Información del usuario"</v>
      </c>
      <c r="S3" t="str">
        <f t="shared" ca="1" si="6"/>
        <v>"Informazioni Utente"</v>
      </c>
      <c r="T3" t="str">
        <f t="shared" ca="1" si="7"/>
        <v>"Gebruikersinfo"</v>
      </c>
      <c r="U3" s="8" t="str">
        <f t="shared" ref="U3:U66" ca="1" si="12">SUBSTITUTE(P3,"""","")</f>
        <v>Informations utilisateur</v>
      </c>
      <c r="V3" s="8" t="str">
        <f t="shared" ref="V3:V66" ca="1" si="13">SUBSTITUTE(Q3,"""","")</f>
        <v>Benutzerinformationen</v>
      </c>
      <c r="W3" s="8" t="str">
        <f t="shared" ref="W3:W66" ca="1" si="14">SUBSTITUTE(R3,"""","")</f>
        <v>Información del usuario</v>
      </c>
      <c r="X3" s="8" t="str">
        <f t="shared" ref="X3:X66" ca="1" si="15">SUBSTITUTE(S3,"""","")</f>
        <v>Informazioni Utente</v>
      </c>
      <c r="Y3" s="8" t="str">
        <f t="shared" ref="Y3:Y66" ca="1" si="16">SUBSTITUTE(T3,"""","")</f>
        <v>Gebruikersinfo</v>
      </c>
      <c r="Z3" s="7">
        <f t="shared" si="8"/>
        <v>5</v>
      </c>
      <c r="AA3">
        <f t="shared" si="9"/>
        <v>36</v>
      </c>
      <c r="AB3">
        <f t="shared" si="10"/>
        <v>46</v>
      </c>
      <c r="AC3" t="str">
        <f t="shared" si="11"/>
        <v>&lt;string name="personal_setting"&gt;</v>
      </c>
      <c r="AD3" t="s">
        <v>8011</v>
      </c>
      <c r="AE3" t="s">
        <v>8012</v>
      </c>
      <c r="AF3" t="s">
        <v>8013</v>
      </c>
      <c r="AG3" t="s">
        <v>8014</v>
      </c>
      <c r="AH3" t="s">
        <v>8015</v>
      </c>
    </row>
    <row r="4" spans="1:34">
      <c r="A4" s="1" t="s">
        <v>3</v>
      </c>
      <c r="J4">
        <f t="shared" si="0"/>
        <v>24</v>
      </c>
      <c r="K4">
        <f t="shared" si="1"/>
        <v>34</v>
      </c>
      <c r="L4" t="str">
        <f t="shared" si="2"/>
        <v>User Name</v>
      </c>
      <c r="M4" t="e">
        <f>MATCH(L4,Sam_Eng!K:K,0)</f>
        <v>#N/A</v>
      </c>
      <c r="N4" t="str">
        <f>IF(ISNA(M4), VLOOKUP(L4,Sam_Eng!F:F,1,FALSE), VLOOKUP(L4,Sam_Eng!K:K,1,FALSE))</f>
        <v>User Name</v>
      </c>
      <c r="O4" s="8">
        <f>IF(ISNA(M4), MATCH(N4,Sam_Eng!F:F,0), MATCH(N4,Sam_Eng!K:K,0))</f>
        <v>38</v>
      </c>
      <c r="P4" t="str">
        <f t="shared" ca="1" si="3"/>
        <v>"Nom d'utilisateur"</v>
      </c>
      <c r="Q4" t="str">
        <f t="shared" ca="1" si="4"/>
        <v>"Benutzername"</v>
      </c>
      <c r="R4" t="str">
        <f t="shared" ca="1" si="5"/>
        <v>"Nombre de usuario"</v>
      </c>
      <c r="S4" t="str">
        <f t="shared" ca="1" si="6"/>
        <v>"Nome Utente"</v>
      </c>
      <c r="T4" t="str">
        <f t="shared" ca="1" si="7"/>
        <v>"Gebruikersnaam"</v>
      </c>
      <c r="U4" s="8" t="str">
        <f t="shared" ca="1" si="12"/>
        <v>Nom d'utilisateur</v>
      </c>
      <c r="V4" s="8" t="str">
        <f t="shared" ca="1" si="13"/>
        <v>Benutzername</v>
      </c>
      <c r="W4" s="8" t="str">
        <f t="shared" ca="1" si="14"/>
        <v>Nombre de usuario</v>
      </c>
      <c r="X4" s="8" t="str">
        <f t="shared" ca="1" si="15"/>
        <v>Nome Utente</v>
      </c>
      <c r="Y4" s="8" t="str">
        <f t="shared" ca="1" si="16"/>
        <v>Gebruikersnaam</v>
      </c>
      <c r="Z4" s="7">
        <f t="shared" si="8"/>
        <v>5</v>
      </c>
      <c r="AA4">
        <f t="shared" si="9"/>
        <v>24</v>
      </c>
      <c r="AB4">
        <f t="shared" si="10"/>
        <v>34</v>
      </c>
      <c r="AC4" t="str">
        <f t="shared" si="11"/>
        <v>&lt;string name="name"&gt;</v>
      </c>
      <c r="AD4" t="s">
        <v>11119</v>
      </c>
      <c r="AE4" t="s">
        <v>8016</v>
      </c>
      <c r="AF4" t="s">
        <v>8017</v>
      </c>
      <c r="AG4" t="s">
        <v>8018</v>
      </c>
      <c r="AH4" t="s">
        <v>8019</v>
      </c>
    </row>
    <row r="5" spans="1:34">
      <c r="A5" s="1" t="s">
        <v>4</v>
      </c>
      <c r="J5">
        <f t="shared" si="0"/>
        <v>28</v>
      </c>
      <c r="K5">
        <f t="shared" si="1"/>
        <v>37</v>
      </c>
      <c r="L5" t="str">
        <f t="shared" si="2"/>
        <v>Nickname</v>
      </c>
      <c r="M5" t="e">
        <f>MATCH(L5,Sam_Eng!K:K,0)</f>
        <v>#N/A</v>
      </c>
      <c r="N5" t="str">
        <f>IF(ISNA(M5), VLOOKUP(L5,Sam_Eng!F:F,1,FALSE), VLOOKUP(L5,Sam_Eng!K:K,1,FALSE))</f>
        <v>Nickname</v>
      </c>
      <c r="O5" s="8">
        <f>IF(ISNA(M5), MATCH(N5,Sam_Eng!F:F,0), MATCH(N5,Sam_Eng!K:K,0))</f>
        <v>168</v>
      </c>
      <c r="P5" t="str">
        <f t="shared" ca="1" si="3"/>
        <v>"Pseudonyme"</v>
      </c>
      <c r="Q5" t="str">
        <f t="shared" ca="1" si="4"/>
        <v>"Anzeigename"</v>
      </c>
      <c r="R5" t="str">
        <f t="shared" ca="1" si="5"/>
        <v>"Sobrenombre"</v>
      </c>
      <c r="S5" t="str">
        <f t="shared" ca="1" si="6"/>
        <v>"Nickname"</v>
      </c>
      <c r="T5" t="str">
        <f t="shared" ca="1" si="7"/>
        <v>"Bijnaam"</v>
      </c>
      <c r="U5" s="8" t="str">
        <f t="shared" ca="1" si="12"/>
        <v>Pseudonyme</v>
      </c>
      <c r="V5" s="8" t="str">
        <f t="shared" ca="1" si="13"/>
        <v>Anzeigename</v>
      </c>
      <c r="W5" s="8" t="str">
        <f t="shared" ca="1" si="14"/>
        <v>Sobrenombre</v>
      </c>
      <c r="X5" s="8" t="str">
        <f t="shared" ca="1" si="15"/>
        <v>Nickname</v>
      </c>
      <c r="Y5" s="8" t="str">
        <f t="shared" ca="1" si="16"/>
        <v>Bijnaam</v>
      </c>
      <c r="Z5" s="7">
        <f t="shared" si="8"/>
        <v>5</v>
      </c>
      <c r="AA5">
        <f t="shared" si="9"/>
        <v>28</v>
      </c>
      <c r="AB5">
        <f t="shared" si="10"/>
        <v>37</v>
      </c>
      <c r="AC5" t="str">
        <f t="shared" si="11"/>
        <v>&lt;string name="nickname"&gt;</v>
      </c>
      <c r="AD5" t="s">
        <v>8020</v>
      </c>
      <c r="AE5" t="s">
        <v>8021</v>
      </c>
      <c r="AF5" t="s">
        <v>8022</v>
      </c>
      <c r="AG5" t="s">
        <v>8023</v>
      </c>
      <c r="AH5" t="s">
        <v>8024</v>
      </c>
    </row>
    <row r="6" spans="1:34">
      <c r="A6" s="1" t="s">
        <v>5</v>
      </c>
      <c r="J6">
        <f t="shared" si="0"/>
        <v>25</v>
      </c>
      <c r="K6">
        <f t="shared" si="1"/>
        <v>31</v>
      </c>
      <c r="L6" t="str">
        <f t="shared" si="2"/>
        <v>Email</v>
      </c>
      <c r="M6" t="e">
        <f>MATCH(L6,Sam_Eng!K:K,0)</f>
        <v>#N/A</v>
      </c>
      <c r="N6" t="str">
        <f>IF(ISNA(M6), VLOOKUP(L6,Sam_Eng!F:F,1,FALSE), VLOOKUP(L6,Sam_Eng!K:K,1,FALSE))</f>
        <v>Email</v>
      </c>
      <c r="O6" s="8">
        <f>IF(ISNA(M6), MATCH(N6,Sam_Eng!F:F,0), MATCH(N6,Sam_Eng!K:K,0))</f>
        <v>40</v>
      </c>
      <c r="P6" t="str">
        <f t="shared" ca="1" si="3"/>
        <v>"E-mail"</v>
      </c>
      <c r="Q6" t="str">
        <f t="shared" ca="1" si="4"/>
        <v>"E-Mail"</v>
      </c>
      <c r="R6" t="str">
        <f t="shared" ca="1" si="5"/>
        <v>"Correo electrónico"</v>
      </c>
      <c r="S6" t="str">
        <f t="shared" ca="1" si="6"/>
        <v>"Email"</v>
      </c>
      <c r="T6" t="str">
        <f t="shared" ca="1" si="7"/>
        <v>"E-mail"</v>
      </c>
      <c r="U6" s="8" t="str">
        <f t="shared" ca="1" si="12"/>
        <v>E-mail</v>
      </c>
      <c r="V6" s="8" t="str">
        <f t="shared" ca="1" si="13"/>
        <v>E-Mail</v>
      </c>
      <c r="W6" s="8" t="str">
        <f t="shared" ca="1" si="14"/>
        <v>Correo electrónico</v>
      </c>
      <c r="X6" s="8" t="str">
        <f t="shared" ca="1" si="15"/>
        <v>Email</v>
      </c>
      <c r="Y6" s="8" t="str">
        <f t="shared" ca="1" si="16"/>
        <v>E-mail</v>
      </c>
      <c r="Z6" s="7">
        <f t="shared" si="8"/>
        <v>5</v>
      </c>
      <c r="AA6">
        <f t="shared" si="9"/>
        <v>25</v>
      </c>
      <c r="AB6">
        <f t="shared" si="10"/>
        <v>31</v>
      </c>
      <c r="AC6" t="str">
        <f t="shared" si="11"/>
        <v>&lt;string name="email"&gt;</v>
      </c>
      <c r="AD6" t="s">
        <v>8025</v>
      </c>
      <c r="AE6" t="s">
        <v>8026</v>
      </c>
      <c r="AF6" t="s">
        <v>8027</v>
      </c>
      <c r="AG6" t="s">
        <v>8028</v>
      </c>
      <c r="AH6" t="s">
        <v>8025</v>
      </c>
    </row>
    <row r="7" spans="1:34">
      <c r="A7" s="1" t="s">
        <v>6</v>
      </c>
      <c r="J7">
        <f t="shared" si="0"/>
        <v>29</v>
      </c>
      <c r="K7">
        <f t="shared" si="1"/>
        <v>39</v>
      </c>
      <c r="L7" t="str">
        <f t="shared" si="2"/>
        <v>Lock Name</v>
      </c>
      <c r="M7" t="e">
        <f>MATCH(L7,Sam_Eng!K:K,0)</f>
        <v>#N/A</v>
      </c>
      <c r="N7" t="str">
        <f>IF(ISNA(M7), VLOOKUP(L7,Sam_Eng!F:F,1,FALSE), VLOOKUP(L7,Sam_Eng!K:K,1,FALSE))</f>
        <v>Lock Name</v>
      </c>
      <c r="O7" s="8">
        <f>IF(ISNA(M7), MATCH(N7,Sam_Eng!F:F,0), MATCH(N7,Sam_Eng!K:K,0))</f>
        <v>64</v>
      </c>
      <c r="P7" t="str">
        <f t="shared" ca="1" si="3"/>
        <v>"Nom de la serrure"</v>
      </c>
      <c r="Q7" t="str">
        <f t="shared" ca="1" si="4"/>
        <v>"Schlossname"</v>
      </c>
      <c r="R7" t="str">
        <f t="shared" ca="1" si="5"/>
        <v>"Nombre de cerradura"</v>
      </c>
      <c r="S7" t="str">
        <f t="shared" ca="1" si="6"/>
        <v>"Blocca Nome"</v>
      </c>
      <c r="T7" t="str">
        <f t="shared" ca="1" si="7"/>
        <v>"Naam slot"</v>
      </c>
      <c r="U7" s="8" t="str">
        <f t="shared" ca="1" si="12"/>
        <v>Nom de la serrure</v>
      </c>
      <c r="V7" s="8" t="str">
        <f t="shared" ca="1" si="13"/>
        <v>Schlossname</v>
      </c>
      <c r="W7" s="8" t="str">
        <f t="shared" ca="1" si="14"/>
        <v>Nombre de cerradura</v>
      </c>
      <c r="X7" s="8" t="str">
        <f t="shared" ca="1" si="15"/>
        <v>Blocca Nome</v>
      </c>
      <c r="Y7" s="8" t="str">
        <f t="shared" ca="1" si="16"/>
        <v>Naam slot</v>
      </c>
      <c r="Z7" s="7">
        <f t="shared" si="8"/>
        <v>5</v>
      </c>
      <c r="AA7">
        <f t="shared" si="9"/>
        <v>29</v>
      </c>
      <c r="AB7">
        <f t="shared" si="10"/>
        <v>39</v>
      </c>
      <c r="AC7" t="str">
        <f t="shared" si="11"/>
        <v>&lt;string name="lock_name"&gt;</v>
      </c>
      <c r="AD7" t="s">
        <v>8029</v>
      </c>
      <c r="AE7" t="s">
        <v>8030</v>
      </c>
      <c r="AF7" t="s">
        <v>8031</v>
      </c>
      <c r="AG7" t="s">
        <v>8032</v>
      </c>
      <c r="AH7" t="s">
        <v>8033</v>
      </c>
    </row>
    <row r="8" spans="1:34">
      <c r="A8" s="1" t="s">
        <v>7</v>
      </c>
      <c r="J8">
        <f t="shared" si="0"/>
        <v>30</v>
      </c>
      <c r="K8">
        <f t="shared" si="1"/>
        <v>36</v>
      </c>
      <c r="L8" t="str">
        <f t="shared" si="2"/>
        <v>Admin</v>
      </c>
      <c r="M8" t="e">
        <f>MATCH(L8,Sam_Eng!K:K,0)</f>
        <v>#N/A</v>
      </c>
      <c r="N8" t="str">
        <f>IF(ISNA(M8), VLOOKUP(L8,Sam_Eng!F:F,1,FALSE), VLOOKUP(L8,Sam_Eng!K:K,1,FALSE))</f>
        <v>Admin</v>
      </c>
      <c r="O8" s="8">
        <f>IF(ISNA(M8), MATCH(N8,Sam_Eng!F:F,0), MATCH(N8,Sam_Eng!K:K,0))</f>
        <v>88</v>
      </c>
      <c r="P8" t="str">
        <f t="shared" ca="1" si="3"/>
        <v>"Administrateur"</v>
      </c>
      <c r="Q8" t="str">
        <f t="shared" ca="1" si="4"/>
        <v>"Admin"</v>
      </c>
      <c r="R8" t="str">
        <f t="shared" ca="1" si="5"/>
        <v>"Administración"</v>
      </c>
      <c r="S8" t="str">
        <f t="shared" ca="1" si="6"/>
        <v>"Amministratore"</v>
      </c>
      <c r="T8" t="str">
        <f t="shared" ca="1" si="7"/>
        <v>"Admin"</v>
      </c>
      <c r="U8" s="8" t="str">
        <f t="shared" ca="1" si="12"/>
        <v>Administrateur</v>
      </c>
      <c r="V8" s="8" t="str">
        <f t="shared" ca="1" si="13"/>
        <v>Admin</v>
      </c>
      <c r="W8" s="8" t="str">
        <f t="shared" ca="1" si="14"/>
        <v>Administración</v>
      </c>
      <c r="X8" s="8" t="str">
        <f t="shared" ca="1" si="15"/>
        <v>Amministratore</v>
      </c>
      <c r="Y8" s="8" t="str">
        <f t="shared" ca="1" si="16"/>
        <v>Admin</v>
      </c>
      <c r="Z8" s="7">
        <f t="shared" si="8"/>
        <v>5</v>
      </c>
      <c r="AA8">
        <f t="shared" si="9"/>
        <v>30</v>
      </c>
      <c r="AB8">
        <f t="shared" si="10"/>
        <v>36</v>
      </c>
      <c r="AC8" t="str">
        <f t="shared" si="11"/>
        <v>&lt;string name="pure_admin"&gt;</v>
      </c>
      <c r="AD8" t="s">
        <v>8034</v>
      </c>
      <c r="AE8" t="s">
        <v>8035</v>
      </c>
      <c r="AF8" t="s">
        <v>8036</v>
      </c>
      <c r="AG8" t="s">
        <v>8037</v>
      </c>
      <c r="AH8" t="s">
        <v>8035</v>
      </c>
    </row>
    <row r="9" spans="1:34">
      <c r="A9" s="1" t="s">
        <v>8</v>
      </c>
      <c r="J9">
        <f t="shared" si="0"/>
        <v>30</v>
      </c>
      <c r="K9">
        <f t="shared" si="1"/>
        <v>37</v>
      </c>
      <c r="L9" t="str">
        <f t="shared" si="2"/>
        <v>Client</v>
      </c>
      <c r="M9" t="e">
        <f>MATCH(L9,Sam_Eng!K:K,0)</f>
        <v>#N/A</v>
      </c>
      <c r="N9" t="str">
        <f>IF(ISNA(M9), VLOOKUP(L9,Sam_Eng!F:F,1,FALSE), VLOOKUP(L9,Sam_Eng!K:K,1,FALSE))</f>
        <v>Client</v>
      </c>
      <c r="O9" s="8">
        <f>IF(ISNA(M9), MATCH(N9,Sam_Eng!F:F,0), MATCH(N9,Sam_Eng!K:K,0))</f>
        <v>136</v>
      </c>
      <c r="P9" t="str">
        <f t="shared" ca="1" si="3"/>
        <v>"Client"</v>
      </c>
      <c r="Q9" t="str">
        <f t="shared" ca="1" si="4"/>
        <v>"Client"</v>
      </c>
      <c r="R9" t="str">
        <f t="shared" ca="1" si="5"/>
        <v>"Cliente"</v>
      </c>
      <c r="S9" t="str">
        <f t="shared" ca="1" si="6"/>
        <v>"Client"</v>
      </c>
      <c r="T9" t="str">
        <f t="shared" ca="1" si="7"/>
        <v>"klant"</v>
      </c>
      <c r="U9" s="8" t="str">
        <f t="shared" ca="1" si="12"/>
        <v>Client</v>
      </c>
      <c r="V9" s="8" t="str">
        <f t="shared" ca="1" si="13"/>
        <v>Client</v>
      </c>
      <c r="W9" s="8" t="str">
        <f t="shared" ca="1" si="14"/>
        <v>Cliente</v>
      </c>
      <c r="X9" s="8" t="str">
        <f t="shared" ca="1" si="15"/>
        <v>Client</v>
      </c>
      <c r="Y9" s="8" t="str">
        <f t="shared" ca="1" si="16"/>
        <v>klant</v>
      </c>
      <c r="Z9" s="7">
        <f t="shared" si="8"/>
        <v>5</v>
      </c>
      <c r="AA9">
        <f t="shared" si="9"/>
        <v>30</v>
      </c>
      <c r="AB9">
        <f t="shared" si="10"/>
        <v>37</v>
      </c>
      <c r="AC9" t="str">
        <f t="shared" si="11"/>
        <v>&lt;string name="pure_guest"&gt;</v>
      </c>
      <c r="AD9" t="s">
        <v>8038</v>
      </c>
      <c r="AE9" t="s">
        <v>8038</v>
      </c>
      <c r="AF9" t="s">
        <v>8039</v>
      </c>
      <c r="AG9" t="s">
        <v>8038</v>
      </c>
      <c r="AH9" t="s">
        <v>8040</v>
      </c>
    </row>
    <row r="10" spans="1:34">
      <c r="A10" s="1" t="s">
        <v>9</v>
      </c>
      <c r="J10">
        <f t="shared" si="0"/>
        <v>26</v>
      </c>
      <c r="K10">
        <f t="shared" si="1"/>
        <v>33</v>
      </c>
      <c r="L10" t="str">
        <f t="shared" si="2"/>
        <v>Access</v>
      </c>
      <c r="M10" t="e">
        <f>MATCH(L10,Sam_Eng!K:K,0)</f>
        <v>#N/A</v>
      </c>
      <c r="N10" t="str">
        <f>IF(ISNA(M10), VLOOKUP(L10,Sam_Eng!F:F,1,FALSE), VLOOKUP(L10,Sam_Eng!K:K,1,FALSE))</f>
        <v>Access</v>
      </c>
      <c r="O10" s="8">
        <f>IF(ISNA(M10), MATCH(N10,Sam_Eng!F:F,0), MATCH(N10,Sam_Eng!K:K,0))</f>
        <v>284</v>
      </c>
      <c r="P10" t="str">
        <f t="shared" ca="1" si="3"/>
        <v>"Accès"</v>
      </c>
      <c r="Q10" t="str">
        <f t="shared" ca="1" si="4"/>
        <v>"Zugang"</v>
      </c>
      <c r="R10" t="str">
        <f t="shared" ca="1" si="5"/>
        <v>"Acceder"</v>
      </c>
      <c r="S10" t="str">
        <f t="shared" ca="1" si="6"/>
        <v>"Accesso"</v>
      </c>
      <c r="T10" t="str">
        <f t="shared" ca="1" si="7"/>
        <v>"Toegang"</v>
      </c>
      <c r="U10" s="8" t="str">
        <f t="shared" ca="1" si="12"/>
        <v>Accès</v>
      </c>
      <c r="V10" s="8" t="str">
        <f t="shared" ca="1" si="13"/>
        <v>Zugang</v>
      </c>
      <c r="W10" s="8" t="str">
        <f t="shared" ca="1" si="14"/>
        <v>Acceder</v>
      </c>
      <c r="X10" s="8" t="str">
        <f t="shared" ca="1" si="15"/>
        <v>Accesso</v>
      </c>
      <c r="Y10" s="8" t="str">
        <f t="shared" ca="1" si="16"/>
        <v>Toegang</v>
      </c>
      <c r="Z10" s="7">
        <f t="shared" si="8"/>
        <v>5</v>
      </c>
      <c r="AA10">
        <f t="shared" si="9"/>
        <v>26</v>
      </c>
      <c r="AB10">
        <f t="shared" si="10"/>
        <v>33</v>
      </c>
      <c r="AC10" t="str">
        <f t="shared" si="11"/>
        <v>&lt;string name="access"&gt;</v>
      </c>
      <c r="AD10" t="s">
        <v>8041</v>
      </c>
      <c r="AE10" t="s">
        <v>8042</v>
      </c>
      <c r="AF10" t="s">
        <v>8043</v>
      </c>
      <c r="AG10" t="s">
        <v>8044</v>
      </c>
      <c r="AH10" t="s">
        <v>8045</v>
      </c>
    </row>
    <row r="11" spans="1:34">
      <c r="A11" s="1" t="s">
        <v>10</v>
      </c>
      <c r="J11">
        <f t="shared" si="0"/>
        <v>25</v>
      </c>
      <c r="K11">
        <f t="shared" si="1"/>
        <v>27</v>
      </c>
      <c r="L11" t="str">
        <f t="shared" si="2"/>
        <v>:</v>
      </c>
      <c r="M11" t="e">
        <f>MATCH(L11,Sam_Eng!K:K,0)</f>
        <v>#N/A</v>
      </c>
      <c r="N11" t="e">
        <f>IF(ISNA(M11), VLOOKUP(L11,Sam_Eng!F:F,1,FALSE), VLOOKUP(L11,Sam_Eng!K:K,1,FALSE))</f>
        <v>#N/A</v>
      </c>
      <c r="O11" s="8" t="e">
        <f>IF(ISNA(M11), MATCH(N11,Sam_Eng!F:F,0), MATCH(N11,Sam_Eng!K:K,0))</f>
        <v>#N/A</v>
      </c>
      <c r="P11" t="e">
        <f t="shared" ca="1" si="3"/>
        <v>#N/A</v>
      </c>
      <c r="Q11" t="e">
        <f t="shared" ca="1" si="4"/>
        <v>#N/A</v>
      </c>
      <c r="R11" t="e">
        <f t="shared" ca="1" si="5"/>
        <v>#N/A</v>
      </c>
      <c r="S11" t="e">
        <f t="shared" ca="1" si="6"/>
        <v>#N/A</v>
      </c>
      <c r="T11" t="e">
        <f t="shared" ca="1" si="7"/>
        <v>#N/A</v>
      </c>
      <c r="U11" s="8" t="e">
        <f t="shared" ca="1" si="12"/>
        <v>#N/A</v>
      </c>
      <c r="V11" s="8" t="e">
        <f t="shared" ca="1" si="13"/>
        <v>#N/A</v>
      </c>
      <c r="W11" s="8" t="e">
        <f t="shared" ca="1" si="14"/>
        <v>#N/A</v>
      </c>
      <c r="X11" s="8" t="e">
        <f t="shared" ca="1" si="15"/>
        <v>#N/A</v>
      </c>
      <c r="Y11" s="8" t="e">
        <f t="shared" ca="1" si="16"/>
        <v>#N/A</v>
      </c>
      <c r="Z11" s="7">
        <f t="shared" si="8"/>
        <v>5</v>
      </c>
      <c r="AA11">
        <f t="shared" si="9"/>
        <v>25</v>
      </c>
      <c r="AB11">
        <f t="shared" si="10"/>
        <v>27</v>
      </c>
      <c r="AC11" t="str">
        <f t="shared" si="11"/>
        <v>&lt;string name="colon"&gt;</v>
      </c>
      <c r="AD11" t="s">
        <v>8004</v>
      </c>
      <c r="AE11" t="s">
        <v>8004</v>
      </c>
      <c r="AF11" t="s">
        <v>8004</v>
      </c>
      <c r="AG11" t="s">
        <v>8004</v>
      </c>
      <c r="AH11" t="s">
        <v>8004</v>
      </c>
    </row>
    <row r="12" spans="1:34">
      <c r="A12" s="1" t="s">
        <v>11</v>
      </c>
      <c r="J12">
        <f t="shared" si="0"/>
        <v>25</v>
      </c>
      <c r="K12">
        <f t="shared" si="1"/>
        <v>31</v>
      </c>
      <c r="L12" t="str">
        <f t="shared" si="2"/>
        <v>Close</v>
      </c>
      <c r="M12" t="e">
        <f>MATCH(L12,Sam_Eng!K:K,0)</f>
        <v>#N/A</v>
      </c>
      <c r="N12" t="str">
        <f>IF(ISNA(M12), VLOOKUP(L12,Sam_Eng!F:F,1,FALSE), VLOOKUP(L12,Sam_Eng!K:K,1,FALSE))</f>
        <v>Close</v>
      </c>
      <c r="O12" s="8">
        <f>IF(ISNA(M12), MATCH(N12,Sam_Eng!F:F,0), MATCH(N12,Sam_Eng!K:K,0))</f>
        <v>195</v>
      </c>
      <c r="P12" t="str">
        <f t="shared" ca="1" si="3"/>
        <v>"Fermer"</v>
      </c>
      <c r="Q12" t="str">
        <f t="shared" ca="1" si="4"/>
        <v>"Schließen"</v>
      </c>
      <c r="R12" t="str">
        <f t="shared" ca="1" si="5"/>
        <v>"Cerrar"</v>
      </c>
      <c r="S12" t="str">
        <f t="shared" ca="1" si="6"/>
        <v>"Chiudi"</v>
      </c>
      <c r="T12" t="str">
        <f t="shared" ca="1" si="7"/>
        <v>"Sluiten"</v>
      </c>
      <c r="U12" s="8" t="str">
        <f t="shared" ca="1" si="12"/>
        <v>Fermer</v>
      </c>
      <c r="V12" s="8" t="str">
        <f t="shared" ca="1" si="13"/>
        <v>Schließen</v>
      </c>
      <c r="W12" s="8" t="str">
        <f t="shared" ca="1" si="14"/>
        <v>Cerrar</v>
      </c>
      <c r="X12" s="8" t="str">
        <f t="shared" ca="1" si="15"/>
        <v>Chiudi</v>
      </c>
      <c r="Y12" s="8" t="str">
        <f t="shared" ca="1" si="16"/>
        <v>Sluiten</v>
      </c>
      <c r="Z12" s="7">
        <f t="shared" si="8"/>
        <v>5</v>
      </c>
      <c r="AA12">
        <f t="shared" si="9"/>
        <v>25</v>
      </c>
      <c r="AB12">
        <f t="shared" si="10"/>
        <v>31</v>
      </c>
      <c r="AC12" t="str">
        <f t="shared" si="11"/>
        <v>&lt;string name="close"&gt;</v>
      </c>
      <c r="AD12" t="s">
        <v>8046</v>
      </c>
      <c r="AE12" t="s">
        <v>8047</v>
      </c>
      <c r="AF12" t="s">
        <v>8048</v>
      </c>
      <c r="AG12" t="s">
        <v>8049</v>
      </c>
      <c r="AH12" t="s">
        <v>8050</v>
      </c>
    </row>
    <row r="13" spans="1:34">
      <c r="A13" s="1" t="s">
        <v>12</v>
      </c>
      <c r="J13">
        <f t="shared" si="0"/>
        <v>26</v>
      </c>
      <c r="K13">
        <f t="shared" si="1"/>
        <v>33</v>
      </c>
      <c r="L13" t="str">
        <f t="shared" si="2"/>
        <v>Cancel</v>
      </c>
      <c r="M13" t="e">
        <f>MATCH(L13,Sam_Eng!K:K,0)</f>
        <v>#N/A</v>
      </c>
      <c r="N13" t="str">
        <f>IF(ISNA(M13), VLOOKUP(L13,Sam_Eng!F:F,1,FALSE), VLOOKUP(L13,Sam_Eng!K:K,1,FALSE))</f>
        <v>Cancel</v>
      </c>
      <c r="O13" s="8">
        <f>IF(ISNA(M13), MATCH(N13,Sam_Eng!F:F,0), MATCH(N13,Sam_Eng!K:K,0))</f>
        <v>22</v>
      </c>
      <c r="P13" t="str">
        <f t="shared" ca="1" si="3"/>
        <v>"Annuler"</v>
      </c>
      <c r="Q13" t="str">
        <f t="shared" ca="1" si="4"/>
        <v>"Abbrechen"</v>
      </c>
      <c r="R13" t="str">
        <f t="shared" ca="1" si="5"/>
        <v>"Cancelar"</v>
      </c>
      <c r="S13" t="str">
        <f t="shared" ca="1" si="6"/>
        <v>"Annulla"</v>
      </c>
      <c r="T13" t="str">
        <f t="shared" ca="1" si="7"/>
        <v>"Annuleren"</v>
      </c>
      <c r="U13" s="8" t="str">
        <f t="shared" ca="1" si="12"/>
        <v>Annuler</v>
      </c>
      <c r="V13" s="8" t="str">
        <f t="shared" ca="1" si="13"/>
        <v>Abbrechen</v>
      </c>
      <c r="W13" s="8" t="str">
        <f t="shared" ca="1" si="14"/>
        <v>Cancelar</v>
      </c>
      <c r="X13" s="8" t="str">
        <f t="shared" ca="1" si="15"/>
        <v>Annulla</v>
      </c>
      <c r="Y13" s="8" t="str">
        <f t="shared" ca="1" si="16"/>
        <v>Annuleren</v>
      </c>
      <c r="Z13" s="7">
        <f t="shared" si="8"/>
        <v>5</v>
      </c>
      <c r="AA13">
        <f t="shared" si="9"/>
        <v>26</v>
      </c>
      <c r="AB13">
        <f t="shared" si="10"/>
        <v>33</v>
      </c>
      <c r="AC13" t="str">
        <f t="shared" si="11"/>
        <v>&lt;string name="cancel"&gt;</v>
      </c>
      <c r="AD13" t="s">
        <v>8051</v>
      </c>
      <c r="AE13" t="s">
        <v>8052</v>
      </c>
      <c r="AF13" t="s">
        <v>8053</v>
      </c>
      <c r="AG13" t="s">
        <v>8054</v>
      </c>
      <c r="AH13" t="s">
        <v>8055</v>
      </c>
    </row>
    <row r="14" spans="1:34">
      <c r="A14" s="10" t="s">
        <v>2880</v>
      </c>
      <c r="J14">
        <f t="shared" si="0"/>
        <v>25</v>
      </c>
      <c r="K14">
        <f t="shared" si="1"/>
        <v>31</v>
      </c>
      <c r="L14" s="5" t="str">
        <f t="shared" si="2"/>
        <v>Retry</v>
      </c>
      <c r="M14">
        <f>MATCH(L14,Sam_Eng!K:K,0)</f>
        <v>727</v>
      </c>
      <c r="N14" t="str">
        <f>IF(ISNA(M14), VLOOKUP(L14,Sam_Eng!F:F,1,FALSE), VLOOKUP(L14,Sam_Eng!K:K,1,FALSE))</f>
        <v>Retry</v>
      </c>
      <c r="O14" s="8">
        <f>IF(ISNA(M14), MATCH(N14,Sam_Eng!F:F,0), MATCH(N14,Sam_Eng!K:K,0))</f>
        <v>727</v>
      </c>
      <c r="P14" t="str">
        <f t="shared" ca="1" si="3"/>
        <v>Réessayer</v>
      </c>
      <c r="Q14" t="str">
        <f t="shared" ca="1" si="4"/>
        <v>Wiederholen</v>
      </c>
      <c r="R14" t="str">
        <f t="shared" ca="1" si="5"/>
        <v>Reintentar</v>
      </c>
      <c r="S14" t="str">
        <f t="shared" ca="1" si="6"/>
        <v>Ritenta</v>
      </c>
      <c r="T14" t="str">
        <f t="shared" ca="1" si="7"/>
        <v>Opnieuw proberen</v>
      </c>
      <c r="U14" s="8" t="str">
        <f t="shared" ca="1" si="12"/>
        <v>Réessayer</v>
      </c>
      <c r="V14" s="8" t="str">
        <f t="shared" ca="1" si="13"/>
        <v>Wiederholen</v>
      </c>
      <c r="W14" s="8" t="str">
        <f t="shared" ca="1" si="14"/>
        <v>Reintentar</v>
      </c>
      <c r="X14" s="8" t="str">
        <f t="shared" ca="1" si="15"/>
        <v>Ritenta</v>
      </c>
      <c r="Y14" s="8" t="str">
        <f t="shared" ca="1" si="16"/>
        <v>Opnieuw proberen</v>
      </c>
      <c r="Z14" s="7">
        <f t="shared" si="8"/>
        <v>5</v>
      </c>
      <c r="AA14">
        <f t="shared" si="9"/>
        <v>25</v>
      </c>
      <c r="AB14">
        <f t="shared" si="10"/>
        <v>31</v>
      </c>
      <c r="AC14" t="str">
        <f t="shared" si="11"/>
        <v>&lt;string name="retry"&gt;</v>
      </c>
      <c r="AD14" t="s">
        <v>8056</v>
      </c>
      <c r="AE14" t="s">
        <v>8057</v>
      </c>
      <c r="AF14" t="s">
        <v>8058</v>
      </c>
      <c r="AG14" t="s">
        <v>8059</v>
      </c>
      <c r="AH14" t="s">
        <v>8060</v>
      </c>
    </row>
    <row r="15" spans="1:34">
      <c r="A15" s="1" t="s">
        <v>13</v>
      </c>
      <c r="J15">
        <f t="shared" si="0"/>
        <v>23</v>
      </c>
      <c r="K15">
        <f t="shared" si="1"/>
        <v>27</v>
      </c>
      <c r="L15" t="str">
        <f t="shared" si="2"/>
        <v>Yes</v>
      </c>
      <c r="M15" t="e">
        <f>MATCH(L15,Sam_Eng!K:K,0)</f>
        <v>#N/A</v>
      </c>
      <c r="N15" t="str">
        <f>IF(ISNA(M15), VLOOKUP(L15,Sam_Eng!F:F,1,FALSE), VLOOKUP(L15,Sam_Eng!K:K,1,FALSE))</f>
        <v>Yes</v>
      </c>
      <c r="O15" s="8">
        <f>IF(ISNA(M15), MATCH(N15,Sam_Eng!F:F,0), MATCH(N15,Sam_Eng!K:K,0))</f>
        <v>133</v>
      </c>
      <c r="P15" t="str">
        <f t="shared" ca="1" si="3"/>
        <v>"Oui"</v>
      </c>
      <c r="Q15" t="str">
        <f t="shared" ca="1" si="4"/>
        <v>"Ja"</v>
      </c>
      <c r="R15" t="str">
        <f t="shared" ca="1" si="5"/>
        <v>"Sí"</v>
      </c>
      <c r="S15" t="str">
        <f t="shared" ca="1" si="6"/>
        <v>"Sì"</v>
      </c>
      <c r="T15" t="str">
        <f t="shared" ca="1" si="7"/>
        <v>"Ja"</v>
      </c>
      <c r="U15" s="8" t="str">
        <f t="shared" ca="1" si="12"/>
        <v>Oui</v>
      </c>
      <c r="V15" s="8" t="str">
        <f t="shared" ca="1" si="13"/>
        <v>Ja</v>
      </c>
      <c r="W15" s="8" t="str">
        <f t="shared" ca="1" si="14"/>
        <v>Sí</v>
      </c>
      <c r="X15" s="8" t="str">
        <f t="shared" ca="1" si="15"/>
        <v>Sì</v>
      </c>
      <c r="Y15" s="8" t="str">
        <f t="shared" ca="1" si="16"/>
        <v>Ja</v>
      </c>
      <c r="Z15" s="7">
        <f t="shared" si="8"/>
        <v>5</v>
      </c>
      <c r="AA15">
        <f t="shared" si="9"/>
        <v>23</v>
      </c>
      <c r="AB15">
        <f t="shared" si="10"/>
        <v>27</v>
      </c>
      <c r="AC15" t="str">
        <f t="shared" si="11"/>
        <v>&lt;string name="yes"&gt;</v>
      </c>
      <c r="AD15" t="s">
        <v>8061</v>
      </c>
      <c r="AE15" t="s">
        <v>8062</v>
      </c>
      <c r="AF15" t="s">
        <v>8063</v>
      </c>
      <c r="AG15" t="s">
        <v>8064</v>
      </c>
      <c r="AH15" t="s">
        <v>8062</v>
      </c>
    </row>
    <row r="16" spans="1:34">
      <c r="A16" s="1" t="s">
        <v>14</v>
      </c>
      <c r="J16">
        <f t="shared" si="0"/>
        <v>27</v>
      </c>
      <c r="K16">
        <f t="shared" si="1"/>
        <v>35</v>
      </c>
      <c r="L16" t="str">
        <f t="shared" si="2"/>
        <v>Warning</v>
      </c>
      <c r="M16" t="e">
        <f>MATCH(L16,Sam_Eng!K:K,0)</f>
        <v>#N/A</v>
      </c>
      <c r="N16" t="str">
        <f>IF(ISNA(M16), VLOOKUP(L16,Sam_Eng!F:F,1,FALSE), VLOOKUP(L16,Sam_Eng!K:K,1,FALSE))</f>
        <v>Warning</v>
      </c>
      <c r="O16" s="8">
        <f>IF(ISNA(M16), MATCH(N16,Sam_Eng!F:F,0), MATCH(N16,Sam_Eng!K:K,0))</f>
        <v>151</v>
      </c>
      <c r="P16" t="str">
        <f t="shared" ca="1" si="3"/>
        <v>"Avertissement"</v>
      </c>
      <c r="Q16" t="str">
        <f t="shared" ca="1" si="4"/>
        <v>"Warnung"</v>
      </c>
      <c r="R16" t="str">
        <f t="shared" ca="1" si="5"/>
        <v>"Advertencia"</v>
      </c>
      <c r="S16" t="str">
        <f t="shared" ca="1" si="6"/>
        <v>"Attenzione"</v>
      </c>
      <c r="T16" t="str">
        <f t="shared" ca="1" si="7"/>
        <v>"Waarschuwing"</v>
      </c>
      <c r="U16" s="8" t="str">
        <f t="shared" ca="1" si="12"/>
        <v>Avertissement</v>
      </c>
      <c r="V16" s="8" t="str">
        <f t="shared" ca="1" si="13"/>
        <v>Warnung</v>
      </c>
      <c r="W16" s="8" t="str">
        <f t="shared" ca="1" si="14"/>
        <v>Advertencia</v>
      </c>
      <c r="X16" s="8" t="str">
        <f t="shared" ca="1" si="15"/>
        <v>Attenzione</v>
      </c>
      <c r="Y16" s="8" t="str">
        <f t="shared" ca="1" si="16"/>
        <v>Waarschuwing</v>
      </c>
      <c r="Z16" s="7">
        <f t="shared" si="8"/>
        <v>5</v>
      </c>
      <c r="AA16">
        <f t="shared" si="9"/>
        <v>27</v>
      </c>
      <c r="AB16">
        <f t="shared" si="10"/>
        <v>35</v>
      </c>
      <c r="AC16" t="str">
        <f t="shared" si="11"/>
        <v>&lt;string name="warning"&gt;</v>
      </c>
      <c r="AD16" t="s">
        <v>8065</v>
      </c>
      <c r="AE16" t="s">
        <v>8066</v>
      </c>
      <c r="AF16" t="s">
        <v>8067</v>
      </c>
      <c r="AG16" t="s">
        <v>8068</v>
      </c>
      <c r="AH16" t="s">
        <v>8069</v>
      </c>
    </row>
    <row r="17" spans="1:34">
      <c r="A17" s="1" t="s">
        <v>10566</v>
      </c>
      <c r="J17">
        <f t="shared" si="0"/>
        <v>54</v>
      </c>
      <c r="K17">
        <f t="shared" si="1"/>
        <v>98</v>
      </c>
      <c r="L17" t="str">
        <f t="shared" si="2"/>
        <v>Are you sure you want to delete client %s ?</v>
      </c>
      <c r="M17" t="e">
        <f>MATCH(L17,Sam_Eng!K:K,0)</f>
        <v>#N/A</v>
      </c>
      <c r="N17" t="e">
        <f>IF(ISNA(M17), VLOOKUP(L17,Sam_Eng!F:F,1,FALSE), VLOOKUP(L17,Sam_Eng!K:K,1,FALSE))</f>
        <v>#N/A</v>
      </c>
      <c r="O17" s="56">
        <v>480</v>
      </c>
      <c r="P17" t="str">
        <f ca="1">INDIRECT("'Sam_Eng'!" &amp; "M" &amp; $O17)</f>
        <v>"Êtes-vous sûr de vouloir supprimer le client \"%@\" ?"</v>
      </c>
      <c r="Q17" t="str">
        <f ca="1">INDIRECT("'Sam_Eng'!" &amp; "N" &amp; $O17)</f>
        <v>"Möchten Sie Client \"%@\" wirklich löschen?"</v>
      </c>
      <c r="R17" t="str">
        <f ca="1">INDIRECT("'Sam_Eng'!" &amp; "O" &amp; $O17)</f>
        <v>"¿Está seguro de que desea eliminar el cliente \"%@\"?"</v>
      </c>
      <c r="S17" t="str">
        <f ca="1">INDIRECT("'Sam_Eng'!" &amp; "P" &amp; $O17)</f>
        <v>"Eliminare il client \"%@\"?"</v>
      </c>
      <c r="T17" t="str">
        <f ca="1">INDIRECT("'Sam_Eng'!" &amp; "Q" &amp; $O17)</f>
        <v>"Weet u zeker dat u klant \"%@\" wilt verwijderen?"</v>
      </c>
      <c r="U17" s="8" t="str">
        <f t="shared" ca="1" si="12"/>
        <v>Êtes-vous sûr de vouloir supprimer le client \%@\ ?</v>
      </c>
      <c r="V17" s="8" t="str">
        <f t="shared" ca="1" si="13"/>
        <v>Möchten Sie Client \%@\ wirklich löschen?</v>
      </c>
      <c r="W17" s="8" t="str">
        <f t="shared" ca="1" si="14"/>
        <v>¿Está seguro de que desea eliminar el cliente \%@\?</v>
      </c>
      <c r="X17" s="8" t="str">
        <f t="shared" ca="1" si="15"/>
        <v>Eliminare il client \%@\?</v>
      </c>
      <c r="Y17" s="8" t="str">
        <f t="shared" ca="1" si="16"/>
        <v>Weet u zeker dat u klant \%@\ wilt verwijderen?</v>
      </c>
      <c r="Z17" s="7">
        <f t="shared" si="8"/>
        <v>5</v>
      </c>
      <c r="AA17">
        <f t="shared" si="9"/>
        <v>54</v>
      </c>
      <c r="AB17">
        <f t="shared" si="10"/>
        <v>98</v>
      </c>
      <c r="AC17" t="str">
        <f t="shared" si="11"/>
        <v>&lt;string name="note_action_apply_after_touch_lock"&gt;</v>
      </c>
      <c r="AD17" t="s">
        <v>10567</v>
      </c>
      <c r="AE17" t="s">
        <v>10568</v>
      </c>
      <c r="AF17" t="s">
        <v>10569</v>
      </c>
      <c r="AG17" t="s">
        <v>10570</v>
      </c>
      <c r="AH17" t="s">
        <v>10571</v>
      </c>
    </row>
    <row r="18" spans="1:34">
      <c r="A18" s="1" t="s">
        <v>16</v>
      </c>
      <c r="J18">
        <f t="shared" si="0"/>
        <v>32</v>
      </c>
      <c r="K18">
        <f t="shared" si="1"/>
        <v>45</v>
      </c>
      <c r="L18" t="str">
        <f t="shared" si="2"/>
        <v>Pairing Fail</v>
      </c>
      <c r="M18" t="e">
        <f>MATCH(L18,Sam_Eng!K:K,0)</f>
        <v>#N/A</v>
      </c>
      <c r="N18" t="str">
        <f>IF(ISNA(M18), VLOOKUP(L18,Sam_Eng!F:F,1,FALSE), VLOOKUP(L18,Sam_Eng!K:K,1,FALSE))</f>
        <v>Pairing Fail</v>
      </c>
      <c r="O18" s="8">
        <f>IF(ISNA(M18), MATCH(N18,Sam_Eng!F:F,0), MATCH(N18,Sam_Eng!K:K,0))</f>
        <v>315</v>
      </c>
      <c r="P18" t="str">
        <f t="shared" ref="P18:P81" ca="1" si="17">INDIRECT("'Sam_Eng'!" &amp; "M" &amp; $O18)</f>
        <v>"Échec de l'appairage"</v>
      </c>
      <c r="Q18" t="str">
        <f t="shared" ref="Q18:Q81" ca="1" si="18">INDIRECT("'Sam_Eng'!" &amp; "N" &amp; $O18)</f>
        <v>"Koppelung fehlgeschlagen"</v>
      </c>
      <c r="R18" t="str">
        <f t="shared" ref="R18:R81" ca="1" si="19">INDIRECT("'Sam_Eng'!" &amp; "O" &amp; $O18)</f>
        <v>"Error de asociación"</v>
      </c>
      <c r="S18" t="str">
        <f t="shared" ref="S18:S81" ca="1" si="20">INDIRECT("'Sam_Eng'!" &amp; "P" &amp; $O18)</f>
        <v>"Abbinamento non Riuscito"</v>
      </c>
      <c r="T18" t="str">
        <f t="shared" ref="T18:T81" ca="1" si="21">INDIRECT("'Sam_Eng'!" &amp; "Q" &amp; $O18)</f>
        <v>"Koppelen mislukt"</v>
      </c>
      <c r="U18" s="8" t="str">
        <f t="shared" ca="1" si="12"/>
        <v>Échec de l'appairage</v>
      </c>
      <c r="V18" s="8" t="str">
        <f t="shared" ca="1" si="13"/>
        <v>Koppelung fehlgeschlagen</v>
      </c>
      <c r="W18" s="8" t="str">
        <f t="shared" ca="1" si="14"/>
        <v>Error de asociación</v>
      </c>
      <c r="X18" s="8" t="str">
        <f t="shared" ca="1" si="15"/>
        <v>Abbinamento non Riuscito</v>
      </c>
      <c r="Y18" s="8" t="str">
        <f t="shared" ca="1" si="16"/>
        <v>Koppelen mislukt</v>
      </c>
      <c r="Z18" s="7">
        <f t="shared" si="8"/>
        <v>5</v>
      </c>
      <c r="AA18">
        <f t="shared" si="9"/>
        <v>32</v>
      </c>
      <c r="AB18">
        <f t="shared" si="10"/>
        <v>45</v>
      </c>
      <c r="AC18" t="str">
        <f t="shared" si="11"/>
        <v>&lt;string name="pairing_fail"&gt;</v>
      </c>
      <c r="AD18" t="s">
        <v>11120</v>
      </c>
      <c r="AE18" t="s">
        <v>8070</v>
      </c>
      <c r="AF18" t="s">
        <v>8071</v>
      </c>
      <c r="AG18" t="s">
        <v>8072</v>
      </c>
      <c r="AH18" t="s">
        <v>8073</v>
      </c>
    </row>
    <row r="19" spans="1:34">
      <c r="A19" s="1" t="s">
        <v>17</v>
      </c>
      <c r="J19">
        <f t="shared" si="0"/>
        <v>36</v>
      </c>
      <c r="K19">
        <f t="shared" si="1"/>
        <v>46</v>
      </c>
      <c r="L19" t="str">
        <f t="shared" si="2"/>
        <v>Lock DIN:</v>
      </c>
      <c r="M19" t="e">
        <f>MATCH(L19,Sam_Eng!K:K,0)</f>
        <v>#N/A</v>
      </c>
      <c r="N19" t="str">
        <f>IF(ISNA(M19), VLOOKUP(L19,Sam_Eng!F:F,1,FALSE), VLOOKUP(L19,Sam_Eng!K:K,1,FALSE))</f>
        <v>Lock DIN:</v>
      </c>
      <c r="O19" s="8">
        <f>IF(ISNA(M19), MATCH(N19,Sam_Eng!F:F,0), MATCH(N19,Sam_Eng!K:K,0))</f>
        <v>462</v>
      </c>
      <c r="P19" t="str">
        <f t="shared" ca="1" si="17"/>
        <v>"Serrure DIN :"</v>
      </c>
      <c r="Q19" t="str">
        <f t="shared" ca="1" si="18"/>
        <v>"Schloss-DIN:"</v>
      </c>
      <c r="R19" t="str">
        <f t="shared" ca="1" si="19"/>
        <v>"DIN de cerradura:"</v>
      </c>
      <c r="S19" t="str">
        <f t="shared" ca="1" si="20"/>
        <v>"DIN serratura:"</v>
      </c>
      <c r="T19" t="str">
        <f t="shared" ca="1" si="21"/>
        <v>"DIN slot:"</v>
      </c>
      <c r="U19" s="8" t="str">
        <f t="shared" ca="1" si="12"/>
        <v>Serrure DIN :</v>
      </c>
      <c r="V19" s="8" t="str">
        <f t="shared" ca="1" si="13"/>
        <v>Schloss-DIN:</v>
      </c>
      <c r="W19" s="8" t="str">
        <f t="shared" ca="1" si="14"/>
        <v>DIN de cerradura:</v>
      </c>
      <c r="X19" s="8" t="str">
        <f t="shared" ca="1" si="15"/>
        <v>DIN serratura:</v>
      </c>
      <c r="Y19" s="8" t="str">
        <f t="shared" ca="1" si="16"/>
        <v>DIN slot:</v>
      </c>
      <c r="Z19" s="7">
        <f t="shared" si="8"/>
        <v>5</v>
      </c>
      <c r="AA19">
        <f t="shared" si="9"/>
        <v>36</v>
      </c>
      <c r="AB19">
        <f t="shared" si="10"/>
        <v>46</v>
      </c>
      <c r="AC19" t="str">
        <f t="shared" si="11"/>
        <v>&lt;string name="enter_din_number"&gt;</v>
      </c>
      <c r="AD19" t="s">
        <v>8074</v>
      </c>
      <c r="AE19" t="s">
        <v>8075</v>
      </c>
      <c r="AF19" t="s">
        <v>8076</v>
      </c>
      <c r="AG19" t="s">
        <v>8077</v>
      </c>
      <c r="AH19" t="s">
        <v>8078</v>
      </c>
    </row>
    <row r="20" spans="1:34">
      <c r="A20" s="1" t="s">
        <v>18</v>
      </c>
      <c r="J20">
        <f t="shared" si="0"/>
        <v>35</v>
      </c>
      <c r="K20">
        <f t="shared" si="1"/>
        <v>60</v>
      </c>
      <c r="L20" t="str">
        <f t="shared" si="2"/>
        <v>Please enter a lock name</v>
      </c>
      <c r="M20" t="e">
        <f>MATCH(L20,Sam_Eng!K:K,0)</f>
        <v>#N/A</v>
      </c>
      <c r="N20" t="str">
        <f>IF(ISNA(M20), VLOOKUP(L20,Sam_Eng!F:F,1,FALSE), VLOOKUP(L20,Sam_Eng!K:K,1,FALSE))</f>
        <v>Please enter a lock name</v>
      </c>
      <c r="O20" s="8">
        <f>IF(ISNA(M20), MATCH(N20,Sam_Eng!F:F,0), MATCH(N20,Sam_Eng!K:K,0))</f>
        <v>467</v>
      </c>
      <c r="P20" t="str">
        <f t="shared" ca="1" si="17"/>
        <v>"Veuillez saisir un nom de serrure"</v>
      </c>
      <c r="Q20" t="str">
        <f t="shared" ca="1" si="18"/>
        <v>"Bitte geben Sie einen Schlossnamen ein"</v>
      </c>
      <c r="R20" t="str">
        <f t="shared" ca="1" si="19"/>
        <v>"Escriba un nombre de cerradura."</v>
      </c>
      <c r="S20" t="str">
        <f t="shared" ca="1" si="20"/>
        <v>"Inserire un nome per la serratura"</v>
      </c>
      <c r="T20" t="str">
        <f t="shared" ca="1" si="21"/>
        <v>"Voer een slotnaam in"</v>
      </c>
      <c r="U20" s="8" t="str">
        <f t="shared" ca="1" si="12"/>
        <v>Veuillez saisir un nom de serrure</v>
      </c>
      <c r="V20" s="8" t="str">
        <f t="shared" ca="1" si="13"/>
        <v>Bitte geben Sie einen Schlossnamen ein</v>
      </c>
      <c r="W20" s="8" t="str">
        <f t="shared" ca="1" si="14"/>
        <v>Escriba un nombre de cerradura.</v>
      </c>
      <c r="X20" s="8" t="str">
        <f t="shared" ca="1" si="15"/>
        <v>Inserire un nome per la serratura</v>
      </c>
      <c r="Y20" s="8" t="str">
        <f t="shared" ca="1" si="16"/>
        <v>Voer een slotnaam in</v>
      </c>
      <c r="Z20" s="7">
        <f t="shared" si="8"/>
        <v>5</v>
      </c>
      <c r="AA20">
        <f t="shared" si="9"/>
        <v>35</v>
      </c>
      <c r="AB20">
        <f t="shared" si="10"/>
        <v>60</v>
      </c>
      <c r="AC20" t="str">
        <f t="shared" si="11"/>
        <v>&lt;string name="set_device_name"&gt;</v>
      </c>
      <c r="AD20" t="s">
        <v>8079</v>
      </c>
      <c r="AE20" t="s">
        <v>8080</v>
      </c>
      <c r="AF20" t="s">
        <v>8081</v>
      </c>
      <c r="AG20" t="s">
        <v>8082</v>
      </c>
      <c r="AH20" t="s">
        <v>8083</v>
      </c>
    </row>
    <row r="21" spans="1:34">
      <c r="A21" s="1" t="s">
        <v>19</v>
      </c>
      <c r="J21">
        <f t="shared" si="0"/>
        <v>34</v>
      </c>
      <c r="K21">
        <f t="shared" si="1"/>
        <v>43</v>
      </c>
      <c r="L21" t="str">
        <f t="shared" si="2"/>
        <v>Add Lock</v>
      </c>
      <c r="M21" t="e">
        <f>MATCH(L21,Sam_Eng!K:K,0)</f>
        <v>#N/A</v>
      </c>
      <c r="N21" t="str">
        <f>IF(ISNA(M21), VLOOKUP(L21,Sam_Eng!F:F,1,FALSE), VLOOKUP(L21,Sam_Eng!K:K,1,FALSE))</f>
        <v>Add Lock</v>
      </c>
      <c r="O21" s="8">
        <f>IF(ISNA(M21), MATCH(N21,Sam_Eng!F:F,0), MATCH(N21,Sam_Eng!K:K,0))</f>
        <v>26</v>
      </c>
      <c r="P21" t="str">
        <f t="shared" ca="1" si="17"/>
        <v>"Ajouter une serrure"</v>
      </c>
      <c r="Q21" t="str">
        <f t="shared" ca="1" si="18"/>
        <v>"Schloss hinzufügen"</v>
      </c>
      <c r="R21" t="str">
        <f t="shared" ca="1" si="19"/>
        <v>"Agregar cerradura"</v>
      </c>
      <c r="S21" t="str">
        <f t="shared" ca="1" si="20"/>
        <v>"Aggiungi Serratura"</v>
      </c>
      <c r="T21" t="str">
        <f t="shared" ca="1" si="21"/>
        <v>"Slot toevoegen"</v>
      </c>
      <c r="U21" s="8" t="str">
        <f t="shared" ca="1" si="12"/>
        <v>Ajouter une serrure</v>
      </c>
      <c r="V21" s="8" t="str">
        <f t="shared" ca="1" si="13"/>
        <v>Schloss hinzufügen</v>
      </c>
      <c r="W21" s="8" t="str">
        <f t="shared" ca="1" si="14"/>
        <v>Agregar cerradura</v>
      </c>
      <c r="X21" s="8" t="str">
        <f t="shared" ca="1" si="15"/>
        <v>Aggiungi Serratura</v>
      </c>
      <c r="Y21" s="8" t="str">
        <f t="shared" ca="1" si="16"/>
        <v>Slot toevoegen</v>
      </c>
      <c r="Z21" s="7">
        <f t="shared" si="8"/>
        <v>5</v>
      </c>
      <c r="AA21">
        <f t="shared" si="9"/>
        <v>34</v>
      </c>
      <c r="AB21">
        <f t="shared" si="10"/>
        <v>43</v>
      </c>
      <c r="AC21" t="str">
        <f t="shared" si="11"/>
        <v>&lt;string name="title_add_lock"&gt;</v>
      </c>
      <c r="AD21" t="s">
        <v>8084</v>
      </c>
      <c r="AE21" t="s">
        <v>8085</v>
      </c>
      <c r="AF21" t="s">
        <v>8086</v>
      </c>
      <c r="AG21" t="s">
        <v>8087</v>
      </c>
      <c r="AH21" t="s">
        <v>8088</v>
      </c>
    </row>
    <row r="22" spans="1:34">
      <c r="A22" s="1" t="s">
        <v>20</v>
      </c>
      <c r="J22">
        <f t="shared" si="0"/>
        <v>30</v>
      </c>
      <c r="K22">
        <f t="shared" si="1"/>
        <v>41</v>
      </c>
      <c r="L22" t="str">
        <f t="shared" si="2"/>
        <v>Model Name</v>
      </c>
      <c r="M22" t="e">
        <f>MATCH(L22,Sam_Eng!K:K,0)</f>
        <v>#N/A</v>
      </c>
      <c r="N22" t="str">
        <f>IF(ISNA(M22), VLOOKUP(L22,Sam_Eng!F:F,1,FALSE), VLOOKUP(L22,Sam_Eng!K:K,1,FALSE))</f>
        <v>Model Name</v>
      </c>
      <c r="O22" s="8">
        <f>IF(ISNA(M22), MATCH(N22,Sam_Eng!F:F,0), MATCH(N22,Sam_Eng!K:K,0))</f>
        <v>82</v>
      </c>
      <c r="P22" t="str">
        <f t="shared" ca="1" si="17"/>
        <v>"Nom du modèle"</v>
      </c>
      <c r="Q22" t="str">
        <f t="shared" ca="1" si="18"/>
        <v>"Modellbezeichnung"</v>
      </c>
      <c r="R22" t="str">
        <f t="shared" ca="1" si="19"/>
        <v>"Nombre de modelo"</v>
      </c>
      <c r="S22" t="str">
        <f t="shared" ca="1" si="20"/>
        <v>"Nome Modello"</v>
      </c>
      <c r="T22" t="str">
        <f t="shared" ca="1" si="21"/>
        <v>"Modelnaam"</v>
      </c>
      <c r="U22" s="8" t="str">
        <f t="shared" ca="1" si="12"/>
        <v>Nom du modèle</v>
      </c>
      <c r="V22" s="8" t="str">
        <f t="shared" ca="1" si="13"/>
        <v>Modellbezeichnung</v>
      </c>
      <c r="W22" s="8" t="str">
        <f t="shared" ca="1" si="14"/>
        <v>Nombre de modelo</v>
      </c>
      <c r="X22" s="8" t="str">
        <f t="shared" ca="1" si="15"/>
        <v>Nome Modello</v>
      </c>
      <c r="Y22" s="8" t="str">
        <f t="shared" ca="1" si="16"/>
        <v>Modelnaam</v>
      </c>
      <c r="Z22" s="7">
        <f t="shared" si="8"/>
        <v>5</v>
      </c>
      <c r="AA22">
        <f t="shared" si="9"/>
        <v>30</v>
      </c>
      <c r="AB22">
        <f t="shared" si="10"/>
        <v>41</v>
      </c>
      <c r="AC22" t="str">
        <f t="shared" si="11"/>
        <v>&lt;string name="model_name"&gt;</v>
      </c>
      <c r="AD22" t="s">
        <v>8089</v>
      </c>
      <c r="AE22" t="s">
        <v>8090</v>
      </c>
      <c r="AF22" t="s">
        <v>8091</v>
      </c>
      <c r="AG22" t="s">
        <v>8092</v>
      </c>
      <c r="AH22" t="s">
        <v>8093</v>
      </c>
    </row>
    <row r="23" spans="1:34">
      <c r="A23" s="1" t="s">
        <v>21</v>
      </c>
      <c r="J23">
        <f t="shared" si="0"/>
        <v>30</v>
      </c>
      <c r="K23">
        <f t="shared" si="1"/>
        <v>47</v>
      </c>
      <c r="L23" t="str">
        <f t="shared" si="2"/>
        <v>Firmware Version</v>
      </c>
      <c r="M23" t="e">
        <f>MATCH(L23,Sam_Eng!K:K,0)</f>
        <v>#N/A</v>
      </c>
      <c r="N23" t="str">
        <f>IF(ISNA(M23), VLOOKUP(L23,Sam_Eng!F:F,1,FALSE), VLOOKUP(L23,Sam_Eng!K:K,1,FALSE))</f>
        <v>Firmware Version</v>
      </c>
      <c r="O23" s="8">
        <f>IF(ISNA(M23), MATCH(N23,Sam_Eng!F:F,0), MATCH(N23,Sam_Eng!K:K,0))</f>
        <v>68</v>
      </c>
      <c r="P23" t="str">
        <f t="shared" ca="1" si="17"/>
        <v>"Version du firmware"</v>
      </c>
      <c r="Q23" t="str">
        <f t="shared" ca="1" si="18"/>
        <v>"Firmware-Version"</v>
      </c>
      <c r="R23" t="str">
        <f t="shared" ca="1" si="19"/>
        <v>"Versión de firmware"</v>
      </c>
      <c r="S23" t="str">
        <f t="shared" ca="1" si="20"/>
        <v>"Versione Firmware"</v>
      </c>
      <c r="T23" t="str">
        <f t="shared" ca="1" si="21"/>
        <v>"Versie firmware"</v>
      </c>
      <c r="U23" s="8" t="str">
        <f t="shared" ca="1" si="12"/>
        <v>Version du firmware</v>
      </c>
      <c r="V23" s="8" t="str">
        <f t="shared" ca="1" si="13"/>
        <v>Firmware-Version</v>
      </c>
      <c r="W23" s="8" t="str">
        <f t="shared" ca="1" si="14"/>
        <v>Versión de firmware</v>
      </c>
      <c r="X23" s="8" t="str">
        <f t="shared" ca="1" si="15"/>
        <v>Versione Firmware</v>
      </c>
      <c r="Y23" s="8" t="str">
        <f t="shared" ca="1" si="16"/>
        <v>Versie firmware</v>
      </c>
      <c r="Z23" s="7">
        <f t="shared" si="8"/>
        <v>5</v>
      </c>
      <c r="AA23">
        <f t="shared" si="9"/>
        <v>30</v>
      </c>
      <c r="AB23">
        <f t="shared" si="10"/>
        <v>47</v>
      </c>
      <c r="AC23" t="str">
        <f t="shared" si="11"/>
        <v>&lt;string name="fw_version"&gt;</v>
      </c>
      <c r="AD23" t="s">
        <v>8094</v>
      </c>
      <c r="AE23" t="s">
        <v>8095</v>
      </c>
      <c r="AF23" t="s">
        <v>8096</v>
      </c>
      <c r="AG23" t="s">
        <v>8097</v>
      </c>
      <c r="AH23" t="s">
        <v>8098</v>
      </c>
    </row>
    <row r="24" spans="1:34">
      <c r="A24" s="10" t="s">
        <v>2876</v>
      </c>
      <c r="J24">
        <f t="shared" si="0"/>
        <v>38</v>
      </c>
      <c r="K24">
        <f t="shared" si="1"/>
        <v>54</v>
      </c>
      <c r="L24" t="str">
        <f t="shared" si="2"/>
        <v>Firmware Update</v>
      </c>
      <c r="M24" t="e">
        <f>MATCH(L24,Sam_Eng!K:K,0)</f>
        <v>#N/A</v>
      </c>
      <c r="N24" t="str">
        <f>IF(ISNA(M24), VLOOKUP(L24,Sam_Eng!F:F,1,FALSE), VLOOKUP(L24,Sam_Eng!K:K,1,FALSE))</f>
        <v>Firmware Update</v>
      </c>
      <c r="O24" s="8">
        <f>IF(ISNA(M24), MATCH(N24,Sam_Eng!F:F,0), MATCH(N24,Sam_Eng!K:K,0))</f>
        <v>60</v>
      </c>
      <c r="P24" t="str">
        <f t="shared" ca="1" si="17"/>
        <v>"Mise à jour du firmware"</v>
      </c>
      <c r="Q24" t="str">
        <f t="shared" ca="1" si="18"/>
        <v>"Firmware-Aktualisierung"</v>
      </c>
      <c r="R24" t="str">
        <f t="shared" ca="1" si="19"/>
        <v>"Actualización de firmware"</v>
      </c>
      <c r="S24" t="str">
        <f t="shared" ca="1" si="20"/>
        <v>"Aggiornamento Firmware"</v>
      </c>
      <c r="T24" t="str">
        <f t="shared" ca="1" si="21"/>
        <v>"Firmware-update"</v>
      </c>
      <c r="U24" s="8" t="str">
        <f t="shared" ca="1" si="12"/>
        <v>Mise à jour du firmware</v>
      </c>
      <c r="V24" s="8" t="str">
        <f t="shared" ca="1" si="13"/>
        <v>Firmware-Aktualisierung</v>
      </c>
      <c r="W24" s="8" t="str">
        <f t="shared" ca="1" si="14"/>
        <v>Actualización de firmware</v>
      </c>
      <c r="X24" s="8" t="str">
        <f t="shared" ca="1" si="15"/>
        <v>Aggiornamento Firmware</v>
      </c>
      <c r="Y24" s="8" t="str">
        <f t="shared" ca="1" si="16"/>
        <v>Firmware-update</v>
      </c>
      <c r="Z24" s="7">
        <f t="shared" si="8"/>
        <v>5</v>
      </c>
      <c r="AA24">
        <f t="shared" si="9"/>
        <v>38</v>
      </c>
      <c r="AB24">
        <f t="shared" si="10"/>
        <v>54</v>
      </c>
      <c r="AC24" t="str">
        <f t="shared" si="11"/>
        <v>&lt;string name="UI_fw_update_title"&gt;</v>
      </c>
      <c r="AD24" t="s">
        <v>8099</v>
      </c>
      <c r="AE24" t="s">
        <v>8100</v>
      </c>
      <c r="AF24" t="s">
        <v>8101</v>
      </c>
      <c r="AG24" t="s">
        <v>8102</v>
      </c>
      <c r="AH24" t="s">
        <v>8103</v>
      </c>
    </row>
    <row r="25" spans="1:34">
      <c r="A25" s="1" t="s">
        <v>22</v>
      </c>
      <c r="J25">
        <f t="shared" si="0"/>
        <v>32</v>
      </c>
      <c r="K25">
        <f t="shared" si="1"/>
        <v>45</v>
      </c>
      <c r="L25" t="str">
        <f t="shared" si="2"/>
        <v>Pairing Time</v>
      </c>
      <c r="M25" t="e">
        <f>MATCH(L25,Sam_Eng!K:K,0)</f>
        <v>#N/A</v>
      </c>
      <c r="N25" t="str">
        <f>IF(ISNA(M25), VLOOKUP(L25,Sam_Eng!F:F,1,FALSE), VLOOKUP(L25,Sam_Eng!K:K,1,FALSE))</f>
        <v>Pairing Time</v>
      </c>
      <c r="O25" s="8">
        <f>IF(ISNA(M25), MATCH(N25,Sam_Eng!F:F,0), MATCH(N25,Sam_Eng!K:K,0))</f>
        <v>70</v>
      </c>
      <c r="P25" t="str">
        <f t="shared" ca="1" si="17"/>
        <v>"Temps d'appairage"</v>
      </c>
      <c r="Q25" t="str">
        <f t="shared" ca="1" si="18"/>
        <v>"Koppelungszeit"</v>
      </c>
      <c r="R25" t="str">
        <f t="shared" ca="1" si="19"/>
        <v>"Tiempo de asociación"</v>
      </c>
      <c r="S25" t="str">
        <f t="shared" ca="1" si="20"/>
        <v>"Durata Abbinamento"</v>
      </c>
      <c r="T25" t="str">
        <f t="shared" ca="1" si="21"/>
        <v>"Koppeltijd"</v>
      </c>
      <c r="U25" s="8" t="str">
        <f t="shared" ca="1" si="12"/>
        <v>Temps d'appairage</v>
      </c>
      <c r="V25" s="8" t="str">
        <f t="shared" ca="1" si="13"/>
        <v>Koppelungszeit</v>
      </c>
      <c r="W25" s="8" t="str">
        <f t="shared" ca="1" si="14"/>
        <v>Tiempo de asociación</v>
      </c>
      <c r="X25" s="8" t="str">
        <f t="shared" ca="1" si="15"/>
        <v>Durata Abbinamento</v>
      </c>
      <c r="Y25" s="8" t="str">
        <f t="shared" ca="1" si="16"/>
        <v>Koppeltijd</v>
      </c>
      <c r="Z25" s="7">
        <f t="shared" si="8"/>
        <v>5</v>
      </c>
      <c r="AA25">
        <f t="shared" si="9"/>
        <v>32</v>
      </c>
      <c r="AB25">
        <f t="shared" si="10"/>
        <v>45</v>
      </c>
      <c r="AC25" t="str">
        <f t="shared" si="11"/>
        <v>&lt;string name="pairing_time"&gt;</v>
      </c>
      <c r="AD25" t="s">
        <v>11121</v>
      </c>
      <c r="AE25" t="s">
        <v>8104</v>
      </c>
      <c r="AF25" t="s">
        <v>8105</v>
      </c>
      <c r="AG25" t="s">
        <v>8106</v>
      </c>
      <c r="AH25" t="s">
        <v>8107</v>
      </c>
    </row>
    <row r="26" spans="1:34">
      <c r="A26" s="1" t="s">
        <v>23</v>
      </c>
      <c r="J26">
        <f t="shared" si="0"/>
        <v>40</v>
      </c>
      <c r="K26">
        <f t="shared" si="1"/>
        <v>50</v>
      </c>
      <c r="L26" t="str">
        <f t="shared" si="2"/>
        <v>User Info</v>
      </c>
      <c r="M26" t="e">
        <f>MATCH(L26,Sam_Eng!K:K,0)</f>
        <v>#N/A</v>
      </c>
      <c r="N26" t="str">
        <f>IF(ISNA(M26), VLOOKUP(L26,Sam_Eng!F:F,1,FALSE), VLOOKUP(L26,Sam_Eng!K:K,1,FALSE))</f>
        <v>User Info</v>
      </c>
      <c r="O26" s="8">
        <f>IF(ISNA(M26), MATCH(N26,Sam_Eng!F:F,0), MATCH(N26,Sam_Eng!K:K,0))</f>
        <v>79</v>
      </c>
      <c r="P26" t="str">
        <f t="shared" ca="1" si="17"/>
        <v>"Informations utilisateur"</v>
      </c>
      <c r="Q26" t="str">
        <f t="shared" ca="1" si="18"/>
        <v>"Benutzerinformationen"</v>
      </c>
      <c r="R26" t="str">
        <f t="shared" ca="1" si="19"/>
        <v>"Información del usuario"</v>
      </c>
      <c r="S26" t="str">
        <f t="shared" ca="1" si="20"/>
        <v>"Informazioni Utente"</v>
      </c>
      <c r="T26" t="str">
        <f t="shared" ca="1" si="21"/>
        <v>"Gebruikersinfo"</v>
      </c>
      <c r="U26" s="8" t="str">
        <f t="shared" ca="1" si="12"/>
        <v>Informations utilisateur</v>
      </c>
      <c r="V26" s="8" t="str">
        <f t="shared" ca="1" si="13"/>
        <v>Benutzerinformationen</v>
      </c>
      <c r="W26" s="8" t="str">
        <f t="shared" ca="1" si="14"/>
        <v>Información del usuario</v>
      </c>
      <c r="X26" s="8" t="str">
        <f t="shared" ca="1" si="15"/>
        <v>Informazioni Utente</v>
      </c>
      <c r="Y26" s="8" t="str">
        <f t="shared" ca="1" si="16"/>
        <v>Gebruikersinfo</v>
      </c>
      <c r="Z26" s="7">
        <f t="shared" si="8"/>
        <v>5</v>
      </c>
      <c r="AA26">
        <f t="shared" si="9"/>
        <v>40</v>
      </c>
      <c r="AB26">
        <f t="shared" si="10"/>
        <v>50</v>
      </c>
      <c r="AC26" t="str">
        <f t="shared" si="11"/>
        <v>&lt;string name="personal_information"&gt;</v>
      </c>
      <c r="AD26" t="s">
        <v>8108</v>
      </c>
      <c r="AE26" t="s">
        <v>8109</v>
      </c>
      <c r="AF26" t="s">
        <v>8110</v>
      </c>
      <c r="AG26" t="s">
        <v>8111</v>
      </c>
      <c r="AH26" t="s">
        <v>8112</v>
      </c>
    </row>
    <row r="27" spans="1:34">
      <c r="A27" s="11" t="s">
        <v>10209</v>
      </c>
      <c r="M27" t="e">
        <f>MATCH(L27,Sam_Eng!K:K,0)</f>
        <v>#N/A</v>
      </c>
      <c r="N27" t="e">
        <f>IF(ISNA(M27), VLOOKUP(L27,Sam_Eng!F:F,1,FALSE), VLOOKUP(L27,Sam_Eng!K:K,1,FALSE))</f>
        <v>#N/A</v>
      </c>
      <c r="O27" s="5" t="e">
        <f>IF(ISNA(M27), MATCH(N27,Sam_Eng!F:F,0), MATCH(N27,Sam_Eng!K:K,0))</f>
        <v>#N/A</v>
      </c>
      <c r="P27" t="e">
        <f t="shared" ca="1" si="17"/>
        <v>#N/A</v>
      </c>
      <c r="Q27" t="e">
        <f t="shared" ca="1" si="18"/>
        <v>#N/A</v>
      </c>
      <c r="R27" t="e">
        <f t="shared" ca="1" si="19"/>
        <v>#N/A</v>
      </c>
      <c r="S27" t="e">
        <f t="shared" ca="1" si="20"/>
        <v>#N/A</v>
      </c>
      <c r="T27" t="e">
        <f t="shared" ca="1" si="21"/>
        <v>#N/A</v>
      </c>
      <c r="U27" s="8" t="e">
        <f t="shared" ca="1" si="12"/>
        <v>#N/A</v>
      </c>
      <c r="V27" s="8" t="e">
        <f t="shared" ca="1" si="13"/>
        <v>#N/A</v>
      </c>
      <c r="W27" s="8" t="e">
        <f t="shared" ca="1" si="14"/>
        <v>#N/A</v>
      </c>
      <c r="X27" s="8" t="e">
        <f t="shared" ca="1" si="15"/>
        <v>#N/A</v>
      </c>
      <c r="Y27" s="8" t="e">
        <f t="shared" ca="1" si="16"/>
        <v>#N/A</v>
      </c>
      <c r="Z27" s="7">
        <f t="shared" si="8"/>
        <v>9</v>
      </c>
      <c r="AA27">
        <f t="shared" si="9"/>
        <v>39</v>
      </c>
      <c r="AB27" t="e">
        <f t="shared" si="10"/>
        <v>#VALUE!</v>
      </c>
      <c r="AC27" t="str">
        <f t="shared" si="11"/>
        <v>&lt;string name="legal_info_text"&gt;</v>
      </c>
    </row>
    <row r="28" spans="1:34">
      <c r="A28" s="11" t="s">
        <v>10208</v>
      </c>
    </row>
    <row r="29" spans="1:34">
      <c r="A29" s="11" t="s">
        <v>10565</v>
      </c>
    </row>
    <row r="30" spans="1:34">
      <c r="A30" s="11" t="s">
        <v>1921</v>
      </c>
    </row>
    <row r="31" spans="1:34">
      <c r="A31" s="11" t="s">
        <v>2905</v>
      </c>
    </row>
    <row r="32" spans="1:34">
      <c r="A32" s="11" t="s">
        <v>1923</v>
      </c>
    </row>
    <row r="33" spans="1:34">
      <c r="A33" s="11" t="s">
        <v>2906</v>
      </c>
    </row>
    <row r="34" spans="1:34">
      <c r="A34" s="1"/>
    </row>
    <row r="35" spans="1:34">
      <c r="A35" s="1"/>
    </row>
    <row r="36" spans="1:34">
      <c r="A36" s="1"/>
    </row>
    <row r="37" spans="1:34">
      <c r="A37" s="1"/>
    </row>
    <row r="38" spans="1:34">
      <c r="A38" s="1"/>
    </row>
    <row r="39" spans="1:34">
      <c r="A39" s="1"/>
    </row>
    <row r="40" spans="1:34">
      <c r="A40" s="1"/>
    </row>
    <row r="41" spans="1:34">
      <c r="A41" s="1"/>
    </row>
    <row r="42" spans="1:34">
      <c r="A42" s="1"/>
    </row>
    <row r="43" spans="1:34">
      <c r="A43" s="1"/>
    </row>
    <row r="44" spans="1:34">
      <c r="A44" s="1" t="s">
        <v>24</v>
      </c>
      <c r="J44">
        <f t="shared" ref="J44:J107" si="22">FIND("&gt;",A44)</f>
        <v>27</v>
      </c>
      <c r="K44">
        <f t="shared" ref="K44:K107" si="23">FIND("&lt;/", A44)</f>
        <v>36</v>
      </c>
      <c r="L44" t="str">
        <f t="shared" ref="L44:L107" si="24">IF(A44&lt;&gt;"", MID(A44,J44+1, K44-J44 - 1), "")</f>
        <v>Settings</v>
      </c>
      <c r="M44" t="e">
        <f>MATCH(L44,Sam_Eng!K:K,0)</f>
        <v>#N/A</v>
      </c>
      <c r="N44" t="str">
        <f>IF(ISNA(M44), VLOOKUP(L44,Sam_Eng!F:F,1,FALSE), VLOOKUP(L44,Sam_Eng!K:K,1,FALSE))</f>
        <v>Settings</v>
      </c>
      <c r="O44" s="8">
        <f>IF(ISNA(M44), MATCH(N44,Sam_Eng!F:F,0), MATCH(N44,Sam_Eng!K:K,0))</f>
        <v>80</v>
      </c>
      <c r="P44" t="str">
        <f t="shared" ca="1" si="17"/>
        <v>"Paramètres"</v>
      </c>
      <c r="Q44" t="str">
        <f t="shared" ca="1" si="18"/>
        <v>"Einstellungen"</v>
      </c>
      <c r="R44" t="str">
        <f t="shared" ca="1" si="19"/>
        <v>"Ajustes"</v>
      </c>
      <c r="S44" t="str">
        <f t="shared" ca="1" si="20"/>
        <v>"Impostazioni"</v>
      </c>
      <c r="T44" t="str">
        <f t="shared" ca="1" si="21"/>
        <v>"Settings (Instellingen)"</v>
      </c>
      <c r="U44" s="8" t="str">
        <f t="shared" ca="1" si="12"/>
        <v>Paramètres</v>
      </c>
      <c r="V44" s="8" t="str">
        <f t="shared" ca="1" si="13"/>
        <v>Einstellungen</v>
      </c>
      <c r="W44" s="8" t="str">
        <f t="shared" ca="1" si="14"/>
        <v>Ajustes</v>
      </c>
      <c r="X44" s="8" t="str">
        <f t="shared" ca="1" si="15"/>
        <v>Impostazioni</v>
      </c>
      <c r="Y44" s="8" t="str">
        <f t="shared" ca="1" si="16"/>
        <v>Settings (Instellingen)</v>
      </c>
      <c r="Z44" s="7">
        <f>FIND("&lt;",A44)</f>
        <v>5</v>
      </c>
      <c r="AA44">
        <f>FIND("&gt;",A44)</f>
        <v>27</v>
      </c>
      <c r="AB44">
        <f xml:space="preserve"> FIND("&lt;/",A44)</f>
        <v>36</v>
      </c>
      <c r="AC44" t="str">
        <f>MID(A44, Z44, AA44-Z44+ 1)</f>
        <v>&lt;string name="setting"&gt;</v>
      </c>
      <c r="AD44" t="s">
        <v>8113</v>
      </c>
      <c r="AE44" t="s">
        <v>8114</v>
      </c>
      <c r="AF44" t="s">
        <v>8115</v>
      </c>
      <c r="AG44" t="s">
        <v>8116</v>
      </c>
      <c r="AH44" t="s">
        <v>8117</v>
      </c>
    </row>
    <row r="45" spans="1:34">
      <c r="A45" s="1" t="s">
        <v>10210</v>
      </c>
      <c r="J45">
        <f t="shared" si="22"/>
        <v>30</v>
      </c>
      <c r="K45">
        <f t="shared" si="23"/>
        <v>32</v>
      </c>
      <c r="L45" t="str">
        <f t="shared" si="24"/>
        <v>1</v>
      </c>
      <c r="AE45" t="s">
        <v>10212</v>
      </c>
      <c r="AF45" t="s">
        <v>10211</v>
      </c>
      <c r="AG45" t="s">
        <v>10211</v>
      </c>
      <c r="AH45" t="s">
        <v>10211</v>
      </c>
    </row>
    <row r="46" spans="1:34">
      <c r="A46" s="1" t="s">
        <v>26</v>
      </c>
      <c r="J46">
        <f t="shared" si="22"/>
        <v>30</v>
      </c>
      <c r="K46">
        <f t="shared" si="23"/>
        <v>41</v>
      </c>
      <c r="L46" t="str">
        <f t="shared" si="24"/>
        <v>Parameters</v>
      </c>
      <c r="M46" t="e">
        <f>MATCH(L46,Sam_Eng!K:K,0)</f>
        <v>#N/A</v>
      </c>
      <c r="N46" t="str">
        <f>IF(ISNA(M46), VLOOKUP(L46,Sam_Eng!F:F,1,FALSE), VLOOKUP(L46,Sam_Eng!K:K,1,FALSE))</f>
        <v>Parameters</v>
      </c>
      <c r="O46" s="8">
        <f>IF(ISNA(M46), MATCH(N46,Sam_Eng!F:F,0), MATCH(N46,Sam_Eng!K:K,0))</f>
        <v>208</v>
      </c>
      <c r="P46" t="str">
        <f t="shared" ca="1" si="17"/>
        <v>"Paramètres"</v>
      </c>
      <c r="Q46" t="str">
        <f t="shared" ca="1" si="18"/>
        <v>"Parameter"</v>
      </c>
      <c r="R46" t="str">
        <f t="shared" ca="1" si="19"/>
        <v>"Parámetros"</v>
      </c>
      <c r="S46" t="str">
        <f t="shared" ca="1" si="20"/>
        <v>"Parametri"</v>
      </c>
      <c r="T46" t="str">
        <f t="shared" ca="1" si="21"/>
        <v>"Parameters"</v>
      </c>
      <c r="U46" s="8" t="str">
        <f t="shared" ca="1" si="12"/>
        <v>Paramètres</v>
      </c>
      <c r="V46" s="8" t="str">
        <f t="shared" ca="1" si="13"/>
        <v>Parameter</v>
      </c>
      <c r="W46" s="8" t="str">
        <f t="shared" ca="1" si="14"/>
        <v>Parámetros</v>
      </c>
      <c r="X46" s="8" t="str">
        <f t="shared" ca="1" si="15"/>
        <v>Parametri</v>
      </c>
      <c r="Y46" s="8" t="str">
        <f t="shared" ca="1" si="16"/>
        <v>Parameters</v>
      </c>
      <c r="Z46" s="7">
        <f>FIND("&lt;",A46)</f>
        <v>5</v>
      </c>
      <c r="AA46">
        <f>FIND("&gt;",A46)</f>
        <v>30</v>
      </c>
      <c r="AB46">
        <f xml:space="preserve"> FIND("&lt;/",A46)</f>
        <v>41</v>
      </c>
      <c r="AC46" t="str">
        <f>MID(A46, Z46, AA46-Z46+ 1)</f>
        <v>&lt;string name="lock_param"&gt;</v>
      </c>
      <c r="AD46" t="s">
        <v>8118</v>
      </c>
      <c r="AE46" t="s">
        <v>8119</v>
      </c>
      <c r="AF46" t="s">
        <v>8120</v>
      </c>
      <c r="AG46" t="s">
        <v>8121</v>
      </c>
      <c r="AH46" t="s">
        <v>8122</v>
      </c>
    </row>
    <row r="47" spans="1:34">
      <c r="A47" s="1" t="s">
        <v>27</v>
      </c>
      <c r="J47">
        <f t="shared" si="22"/>
        <v>35</v>
      </c>
      <c r="K47">
        <f t="shared" si="23"/>
        <v>40</v>
      </c>
      <c r="L47" t="str">
        <f t="shared" si="24"/>
        <v>Mute</v>
      </c>
      <c r="M47" t="e">
        <f>MATCH(L47,Sam_Eng!K:K,0)</f>
        <v>#N/A</v>
      </c>
      <c r="N47" t="str">
        <f>IF(ISNA(M47), VLOOKUP(L47,Sam_Eng!F:F,1,FALSE), VLOOKUP(L47,Sam_Eng!K:K,1,FALSE))</f>
        <v>Mute</v>
      </c>
      <c r="O47" s="8">
        <f>IF(ISNA(M47), MATCH(N47,Sam_Eng!F:F,0), MATCH(N47,Sam_Eng!K:K,0))</f>
        <v>66</v>
      </c>
      <c r="P47" t="str">
        <f t="shared" ca="1" si="17"/>
        <v>"Muet"</v>
      </c>
      <c r="Q47" t="str">
        <f t="shared" ca="1" si="18"/>
        <v>"Stumm"</v>
      </c>
      <c r="R47" t="str">
        <f t="shared" ca="1" si="19"/>
        <v>"Silencio"</v>
      </c>
      <c r="S47" t="str">
        <f t="shared" ca="1" si="20"/>
        <v>"Silenzia"</v>
      </c>
      <c r="T47" t="str">
        <f t="shared" ca="1" si="21"/>
        <v>"Dempen"</v>
      </c>
      <c r="U47" s="8" t="str">
        <f t="shared" ca="1" si="12"/>
        <v>Muet</v>
      </c>
      <c r="V47" s="8" t="str">
        <f t="shared" ca="1" si="13"/>
        <v>Stumm</v>
      </c>
      <c r="W47" s="8" t="str">
        <f t="shared" ca="1" si="14"/>
        <v>Silencio</v>
      </c>
      <c r="X47" s="8" t="str">
        <f t="shared" ca="1" si="15"/>
        <v>Silenzia</v>
      </c>
      <c r="Y47" s="8" t="str">
        <f t="shared" ca="1" si="16"/>
        <v>Dempen</v>
      </c>
      <c r="Z47" s="7">
        <f>FIND("&lt;",A47)</f>
        <v>5</v>
      </c>
      <c r="AA47">
        <f>FIND("&gt;",A47)</f>
        <v>35</v>
      </c>
      <c r="AB47">
        <f xml:space="preserve"> FIND("&lt;/",A47)</f>
        <v>40</v>
      </c>
      <c r="AC47" t="str">
        <f>MID(A47, Z47, AA47-Z47+ 1)</f>
        <v>&lt;string name="lock_param_mute"&gt;</v>
      </c>
      <c r="AD47" t="s">
        <v>8123</v>
      </c>
      <c r="AE47" t="s">
        <v>8124</v>
      </c>
      <c r="AF47" t="s">
        <v>8125</v>
      </c>
      <c r="AG47" t="s">
        <v>8126</v>
      </c>
      <c r="AH47" t="s">
        <v>8127</v>
      </c>
    </row>
    <row r="48" spans="1:34">
      <c r="A48" s="1"/>
    </row>
    <row r="49" spans="1:34">
      <c r="A49" s="1"/>
    </row>
    <row r="50" spans="1:34">
      <c r="A50" s="1" t="s">
        <v>28</v>
      </c>
      <c r="J50">
        <f t="shared" si="22"/>
        <v>45</v>
      </c>
      <c r="K50">
        <f t="shared" si="23"/>
        <v>60</v>
      </c>
      <c r="L50" s="5" t="str">
        <f t="shared" si="24"/>
        <v>Access Granted</v>
      </c>
      <c r="M50">
        <f>MATCH(L50,Sam_Eng!K:K,0)</f>
        <v>728</v>
      </c>
      <c r="N50" t="str">
        <f>IF(ISNA(M50), VLOOKUP(L50,Sam_Eng!F:F,1,FALSE), VLOOKUP(L50,Sam_Eng!K:K,1,FALSE))</f>
        <v>Access Granted</v>
      </c>
      <c r="O50" s="8">
        <f>IF(ISNA(M50), MATCH(N50,Sam_Eng!F:F,0), MATCH(N50,Sam_Eng!K:K,0))</f>
        <v>728</v>
      </c>
      <c r="P50" t="str">
        <f t="shared" ca="1" si="17"/>
        <v>Accès autorisé</v>
      </c>
      <c r="Q50" t="str">
        <f t="shared" ca="1" si="18"/>
        <v>Zugang gewährt</v>
      </c>
      <c r="R50" t="str">
        <f t="shared" ca="1" si="19"/>
        <v>Acceso concedido</v>
      </c>
      <c r="S50" t="str">
        <f t="shared" ca="1" si="20"/>
        <v>Accesso eseguito</v>
      </c>
      <c r="T50" t="str">
        <f t="shared" ca="1" si="21"/>
        <v>Toegang toegestaan</v>
      </c>
      <c r="U50" s="8" t="str">
        <f t="shared" ca="1" si="12"/>
        <v>Accès autorisé</v>
      </c>
      <c r="V50" s="8" t="str">
        <f t="shared" ca="1" si="13"/>
        <v>Zugang gewährt</v>
      </c>
      <c r="W50" s="8" t="str">
        <f t="shared" ca="1" si="14"/>
        <v>Acceso concedido</v>
      </c>
      <c r="X50" s="8" t="str">
        <f t="shared" ca="1" si="15"/>
        <v>Accesso eseguito</v>
      </c>
      <c r="Y50" s="8" t="str">
        <f t="shared" ca="1" si="16"/>
        <v>Toegang toegestaan</v>
      </c>
      <c r="Z50" s="7">
        <f t="shared" ref="Z50:Z56" si="25">FIND("&lt;",A50)</f>
        <v>5</v>
      </c>
      <c r="AA50">
        <f t="shared" ref="AA50:AA56" si="26">FIND("&gt;",A50)</f>
        <v>45</v>
      </c>
      <c r="AB50">
        <f t="shared" ref="AB50:AB56" si="27" xml:space="preserve"> FIND("&lt;/",A50)</f>
        <v>60</v>
      </c>
      <c r="AC50" t="str">
        <f t="shared" ref="AC50:AC56" si="28">MID(A50, Z50, AA50-Z50+ 1)</f>
        <v>&lt;string name="Tran_access_granted_title"&gt;</v>
      </c>
      <c r="AD50" t="s">
        <v>8128</v>
      </c>
      <c r="AE50" t="s">
        <v>8129</v>
      </c>
      <c r="AF50" t="s">
        <v>8130</v>
      </c>
      <c r="AG50" t="s">
        <v>8131</v>
      </c>
      <c r="AH50" t="s">
        <v>8132</v>
      </c>
    </row>
    <row r="51" spans="1:34">
      <c r="A51" s="1" t="s">
        <v>29</v>
      </c>
      <c r="J51">
        <f t="shared" si="22"/>
        <v>49</v>
      </c>
      <c r="K51">
        <f t="shared" si="23"/>
        <v>58</v>
      </c>
      <c r="L51" s="5" t="str">
        <f t="shared" si="24"/>
        <v>Welcome!</v>
      </c>
      <c r="M51">
        <f>MATCH(L51,Sam_Eng!K:K,0)</f>
        <v>729</v>
      </c>
      <c r="N51" t="str">
        <f>IF(ISNA(M51), VLOOKUP(L51,Sam_Eng!F:F,1,FALSE), VLOOKUP(L51,Sam_Eng!K:K,1,FALSE))</f>
        <v>Welcome!</v>
      </c>
      <c r="O51" s="8">
        <f>IF(ISNA(M51), MATCH(N51,Sam_Eng!F:F,0), MATCH(N51,Sam_Eng!K:K,0))</f>
        <v>729</v>
      </c>
      <c r="P51" t="str">
        <f t="shared" ca="1" si="17"/>
        <v>Bienvenue !</v>
      </c>
      <c r="Q51" t="str">
        <f t="shared" ca="1" si="18"/>
        <v>Willkommen!</v>
      </c>
      <c r="R51" t="str">
        <f t="shared" ca="1" si="19"/>
        <v>¡Bienvenido!</v>
      </c>
      <c r="S51" t="str">
        <f t="shared" ca="1" si="20"/>
        <v>Benvenuto!</v>
      </c>
      <c r="T51" t="str">
        <f t="shared" ca="1" si="21"/>
        <v>Welkom!</v>
      </c>
      <c r="U51" s="8" t="str">
        <f t="shared" ca="1" si="12"/>
        <v>Bienvenue !</v>
      </c>
      <c r="V51" s="8" t="str">
        <f t="shared" ca="1" si="13"/>
        <v>Willkommen!</v>
      </c>
      <c r="W51" s="8" t="str">
        <f t="shared" ca="1" si="14"/>
        <v>¡Bienvenido!</v>
      </c>
      <c r="X51" s="8" t="str">
        <f t="shared" ca="1" si="15"/>
        <v>Benvenuto!</v>
      </c>
      <c r="Y51" s="8" t="str">
        <f t="shared" ca="1" si="16"/>
        <v>Welkom!</v>
      </c>
      <c r="Z51" s="7">
        <f t="shared" si="25"/>
        <v>5</v>
      </c>
      <c r="AA51">
        <f t="shared" si="26"/>
        <v>49</v>
      </c>
      <c r="AB51">
        <f t="shared" si="27"/>
        <v>58</v>
      </c>
      <c r="AC51" t="str">
        <f t="shared" si="28"/>
        <v>&lt;string name="Tran_access_granted_content_1"&gt;</v>
      </c>
      <c r="AD51" t="s">
        <v>8133</v>
      </c>
      <c r="AE51" t="s">
        <v>8134</v>
      </c>
      <c r="AF51" t="s">
        <v>8135</v>
      </c>
      <c r="AG51" t="s">
        <v>8136</v>
      </c>
      <c r="AH51" t="s">
        <v>8137</v>
      </c>
    </row>
    <row r="52" spans="1:34">
      <c r="A52" s="1" t="s">
        <v>30</v>
      </c>
      <c r="J52">
        <f t="shared" si="22"/>
        <v>44</v>
      </c>
      <c r="K52">
        <f t="shared" si="23"/>
        <v>58</v>
      </c>
      <c r="L52" t="str">
        <f t="shared" si="24"/>
        <v>Access Denied</v>
      </c>
      <c r="M52" t="e">
        <f>MATCH(L52,Sam_Eng!K:K,0)</f>
        <v>#N/A</v>
      </c>
      <c r="N52" t="str">
        <f>IF(ISNA(M52), VLOOKUP(L52,Sam_Eng!F:F,1,FALSE), VLOOKUP(L52,Sam_Eng!K:K,1,FALSE))</f>
        <v>Access Denied</v>
      </c>
      <c r="O52" s="8">
        <f>IF(ISNA(M52), MATCH(N52,Sam_Eng!F:F,0), MATCH(N52,Sam_Eng!K:K,0))</f>
        <v>191</v>
      </c>
      <c r="P52" t="str">
        <f t="shared" ca="1" si="17"/>
        <v>"Accès refusé"</v>
      </c>
      <c r="Q52" t="str">
        <f t="shared" ca="1" si="18"/>
        <v>"Zugang verweigert"</v>
      </c>
      <c r="R52" t="str">
        <f t="shared" ca="1" si="19"/>
        <v>"Acceso denegado"</v>
      </c>
      <c r="S52" t="str">
        <f t="shared" ca="1" si="20"/>
        <v>"Accesso Negato"</v>
      </c>
      <c r="T52" t="str">
        <f t="shared" ca="1" si="21"/>
        <v>"Toegang geweigerd"</v>
      </c>
      <c r="U52" s="8" t="str">
        <f t="shared" ca="1" si="12"/>
        <v>Accès refusé</v>
      </c>
      <c r="V52" s="8" t="str">
        <f t="shared" ca="1" si="13"/>
        <v>Zugang verweigert</v>
      </c>
      <c r="W52" s="8" t="str">
        <f t="shared" ca="1" si="14"/>
        <v>Acceso denegado</v>
      </c>
      <c r="X52" s="8" t="str">
        <f t="shared" ca="1" si="15"/>
        <v>Accesso Negato</v>
      </c>
      <c r="Y52" s="8" t="str">
        <f t="shared" ca="1" si="16"/>
        <v>Toegang geweigerd</v>
      </c>
      <c r="Z52" s="7">
        <f t="shared" si="25"/>
        <v>5</v>
      </c>
      <c r="AA52">
        <f t="shared" si="26"/>
        <v>44</v>
      </c>
      <c r="AB52">
        <f t="shared" si="27"/>
        <v>58</v>
      </c>
      <c r="AC52" t="str">
        <f t="shared" si="28"/>
        <v>&lt;string name="Tran_access_denied_title"&gt;</v>
      </c>
      <c r="AD52" t="s">
        <v>8138</v>
      </c>
      <c r="AE52" t="s">
        <v>8139</v>
      </c>
      <c r="AF52" t="s">
        <v>8140</v>
      </c>
      <c r="AG52" t="s">
        <v>8141</v>
      </c>
      <c r="AH52" t="s">
        <v>8142</v>
      </c>
    </row>
    <row r="53" spans="1:34">
      <c r="A53" s="1" t="s">
        <v>1806</v>
      </c>
      <c r="J53">
        <f t="shared" si="22"/>
        <v>48</v>
      </c>
      <c r="K53">
        <f t="shared" si="23"/>
        <v>93</v>
      </c>
      <c r="L53" t="str">
        <f t="shared" si="24"/>
        <v>Your are no longer a valid user of this lock</v>
      </c>
      <c r="M53">
        <f>MATCH(L53,Sam_Eng!K:K,0)</f>
        <v>724</v>
      </c>
      <c r="N53" t="str">
        <f>IF(ISNA(M53), VLOOKUP(L53,Sam_Eng!F:F,1,FALSE), VLOOKUP(L53,Sam_Eng!K:K,1,FALSE))</f>
        <v>Your are no longer a valid user of this lock</v>
      </c>
      <c r="O53" s="8">
        <f>IF(ISNA(M53), MATCH(N53,Sam_Eng!F:F,0), MATCH(N53,Sam_Eng!K:K,0))</f>
        <v>724</v>
      </c>
      <c r="P53" t="str">
        <f t="shared" ca="1" si="17"/>
        <v>Vous n'êtes plus un utilisateur valide de cette serrure</v>
      </c>
      <c r="Q53" t="str">
        <f t="shared" ca="1" si="18"/>
        <v>Sie sind kein gültiger Benutzer dieses Schlosses mehr</v>
      </c>
      <c r="R53" t="str">
        <f t="shared" ca="1" si="19"/>
        <v>Ya no es un usuario válido de esta cerradura.</v>
      </c>
      <c r="S53" t="str">
        <f t="shared" ca="1" si="20"/>
        <v>Non sei più un utente valido di questa serratura</v>
      </c>
      <c r="T53" t="str">
        <f t="shared" ca="1" si="21"/>
        <v>U bent niet langer een geldige gebruiker van dit slot</v>
      </c>
      <c r="U53" s="8" t="str">
        <f t="shared" ca="1" si="12"/>
        <v>Vous n'êtes plus un utilisateur valide de cette serrure</v>
      </c>
      <c r="V53" s="8" t="str">
        <f t="shared" ca="1" si="13"/>
        <v>Sie sind kein gültiger Benutzer dieses Schlosses mehr</v>
      </c>
      <c r="W53" s="8" t="str">
        <f t="shared" ca="1" si="14"/>
        <v>Ya no es un usuario válido de esta cerradura.</v>
      </c>
      <c r="X53" s="8" t="str">
        <f t="shared" ca="1" si="15"/>
        <v>Non sei più un utente valido di questa serratura</v>
      </c>
      <c r="Y53" s="8" t="str">
        <f t="shared" ca="1" si="16"/>
        <v>U bent niet langer een geldige gebruiker van dit slot</v>
      </c>
      <c r="Z53" s="7">
        <f t="shared" si="25"/>
        <v>5</v>
      </c>
      <c r="AA53">
        <f t="shared" si="26"/>
        <v>48</v>
      </c>
      <c r="AB53">
        <f t="shared" si="27"/>
        <v>93</v>
      </c>
      <c r="AC53" t="str">
        <f t="shared" si="28"/>
        <v>&lt;string name="Tran_access_denied_content_1"&gt;</v>
      </c>
      <c r="AD53" t="s">
        <v>11122</v>
      </c>
      <c r="AE53" t="s">
        <v>8143</v>
      </c>
      <c r="AF53" t="s">
        <v>8144</v>
      </c>
      <c r="AG53" t="s">
        <v>8145</v>
      </c>
      <c r="AH53" t="s">
        <v>8146</v>
      </c>
    </row>
    <row r="54" spans="1:34">
      <c r="A54" s="1" t="s">
        <v>31</v>
      </c>
      <c r="J54">
        <f t="shared" si="22"/>
        <v>46</v>
      </c>
      <c r="K54">
        <f t="shared" si="23"/>
        <v>66</v>
      </c>
      <c r="L54" t="str">
        <f t="shared" si="24"/>
        <v>Communication Issue</v>
      </c>
      <c r="M54" t="e">
        <f>MATCH(L54,Sam_Eng!K:K,0)</f>
        <v>#N/A</v>
      </c>
      <c r="N54" t="str">
        <f>IF(ISNA(M54), VLOOKUP(L54,Sam_Eng!F:F,1,FALSE), VLOOKUP(L54,Sam_Eng!K:K,1,FALSE))</f>
        <v>Communication issue</v>
      </c>
      <c r="O54" s="8">
        <f>IF(ISNA(M54), MATCH(N54,Sam_Eng!F:F,0), MATCH(N54,Sam_Eng!K:K,0))</f>
        <v>652</v>
      </c>
      <c r="P54" t="str">
        <f t="shared" ca="1" si="17"/>
        <v>"Problème de communication"</v>
      </c>
      <c r="Q54" t="str">
        <f t="shared" ca="1" si="18"/>
        <v>"Kommunikationsproblem"</v>
      </c>
      <c r="R54" t="str">
        <f t="shared" ca="1" si="19"/>
        <v>"Problema de comunicación"</v>
      </c>
      <c r="S54" t="str">
        <f t="shared" ca="1" si="20"/>
        <v>"Problema di comunicazione"</v>
      </c>
      <c r="T54" t="str">
        <f t="shared" ca="1" si="21"/>
        <v>"Communicatieprobleem"</v>
      </c>
      <c r="U54" s="8" t="str">
        <f t="shared" ca="1" si="12"/>
        <v>Problème de communication</v>
      </c>
      <c r="V54" s="8" t="str">
        <f t="shared" ca="1" si="13"/>
        <v>Kommunikationsproblem</v>
      </c>
      <c r="W54" s="8" t="str">
        <f t="shared" ca="1" si="14"/>
        <v>Problema de comunicación</v>
      </c>
      <c r="X54" s="8" t="str">
        <f t="shared" ca="1" si="15"/>
        <v>Problema di comunicazione</v>
      </c>
      <c r="Y54" s="8" t="str">
        <f t="shared" ca="1" si="16"/>
        <v>Communicatieprobleem</v>
      </c>
      <c r="Z54" s="7">
        <f t="shared" si="25"/>
        <v>5</v>
      </c>
      <c r="AA54">
        <f t="shared" si="26"/>
        <v>46</v>
      </c>
      <c r="AB54">
        <f t="shared" si="27"/>
        <v>66</v>
      </c>
      <c r="AC54" t="str">
        <f t="shared" si="28"/>
        <v>&lt;string name="Tran_operation_issue_title"&gt;</v>
      </c>
      <c r="AD54" t="s">
        <v>8147</v>
      </c>
      <c r="AE54" t="s">
        <v>8148</v>
      </c>
      <c r="AF54" t="s">
        <v>8149</v>
      </c>
      <c r="AG54" t="s">
        <v>8150</v>
      </c>
      <c r="AH54" t="s">
        <v>8151</v>
      </c>
    </row>
    <row r="55" spans="1:34">
      <c r="A55" s="1" t="s">
        <v>1807</v>
      </c>
      <c r="J55">
        <f t="shared" si="22"/>
        <v>50</v>
      </c>
      <c r="K55">
        <f t="shared" si="23"/>
        <v>293</v>
      </c>
      <c r="L55" s="5" t="str">
        <f t="shared" si="24"/>
        <v>There is a communication issue between the Phone and the Lock. Please check if NFC sensing positions of the Phone and the Lock are aligned correctly, and if the phone removes away too early. After confirming the information, please try again.</v>
      </c>
      <c r="M55">
        <f>MATCH(L55,Sam_Eng!K:K,0)</f>
        <v>730</v>
      </c>
      <c r="N55" t="str">
        <f>IF(ISNA(M55), VLOOKUP(L55,Sam_Eng!F:F,1,FALSE), VLOOKUP(L55,Sam_Eng!K:K,1,FALSE))</f>
        <v>There is a communication issue between the Phone and the Lock. Please check if NFC sensing positions of the Phone and the Lock are aligned correctly, and if the phone removes away too early. After confirming the information, please try again.</v>
      </c>
      <c r="O55" s="8">
        <f>IF(ISNA(M55), MATCH(N55,Sam_Eng!F:F,0), MATCH(N55,Sam_Eng!K:K,0))</f>
        <v>730</v>
      </c>
      <c r="P55" t="str">
        <f t="shared" ca="1" si="17"/>
        <v>Il y a un problème de communication entre le téléphone et la serrure. Veuillez vérifier si les positions de détection NFC du téléphone et de la serrure sont alignées correctement et si le téléphone est éloigné trop tôt. Après avoir confirmé les informations, veuillez réessayer.</v>
      </c>
      <c r="Q55" t="str">
        <f t="shared" ca="1" si="18"/>
        <v>Es liegt ein Kommunikationsproblem zwischen Telefon und Schloss vor. Bitte überprüfen Sie, ob die NFC-Erkennungspositionen von Telefon und Schloss ordnungsgemäß ausgerichtet sind und ob das Telefon unter Umständen zu früh entfernt wurde. Bitte versuchen Sie es nach dem Bestätigen der Informationen erneut.</v>
      </c>
      <c r="R55" t="str">
        <f t="shared" ca="1" si="19"/>
        <v>Hay un problema de comunicación entre el teléfono y la cerradura. Compruebe si la posición de detección de NFC del teléfono y la cerradura está alineada correctamente y si el teléfono se alejó demasiado pronto. Después de confirmar la información, inténtelo de nuevo.</v>
      </c>
      <c r="S55" t="str">
        <f t="shared" ca="1" si="20"/>
        <v>Si è verificato un problema di comunicazione tra il telefono e la serratura. Controllare se le posizioni dei sensori NFC sul telefono e sulla serratura sono allineate correttamente, e se il telefono non è stato rimosso troppo presto. Dopo la conferma delle informazioni, ritentare.</v>
      </c>
      <c r="T55" t="str">
        <f t="shared" ca="1" si="21"/>
        <v>Er is een communicatieprobleem tussen de telefoon en het slot. Controleer of de NFC-detectieposities van telefoon en slot goed zijn uitgelijnd, en of de telefoon te snel wordt weggehaald. Probeer het opnieuw nadat de informatie is bevestigd.</v>
      </c>
      <c r="U55" s="8" t="str">
        <f t="shared" ca="1" si="12"/>
        <v>Il y a un problème de communication entre le téléphone et la serrure. Veuillez vérifier si les positions de détection NFC du téléphone et de la serrure sont alignées correctement et si le téléphone est éloigné trop tôt. Après avoir confirmé les informations, veuillez réessayer.</v>
      </c>
      <c r="V55" s="8" t="str">
        <f t="shared" ca="1" si="13"/>
        <v>Es liegt ein Kommunikationsproblem zwischen Telefon und Schloss vor. Bitte überprüfen Sie, ob die NFC-Erkennungspositionen von Telefon und Schloss ordnungsgemäß ausgerichtet sind und ob das Telefon unter Umständen zu früh entfernt wurde. Bitte versuchen Sie es nach dem Bestätigen der Informationen erneut.</v>
      </c>
      <c r="W55" s="8" t="str">
        <f t="shared" ca="1" si="14"/>
        <v>Hay un problema de comunicación entre el teléfono y la cerradura. Compruebe si la posición de detección de NFC del teléfono y la cerradura está alineada correctamente y si el teléfono se alejó demasiado pronto. Después de confirmar la información, inténtelo de nuevo.</v>
      </c>
      <c r="X55" s="8" t="str">
        <f t="shared" ca="1" si="15"/>
        <v>Si è verificato un problema di comunicazione tra il telefono e la serratura. Controllare se le posizioni dei sensori NFC sul telefono e sulla serratura sono allineate correttamente, e se il telefono non è stato rimosso troppo presto. Dopo la conferma delle informazioni, ritentare.</v>
      </c>
      <c r="Y55" s="8" t="str">
        <f t="shared" ca="1" si="16"/>
        <v>Er is een communicatieprobleem tussen de telefoon en het slot. Controleer of de NFC-detectieposities van telefoon en slot goed zijn uitgelijnd, en of de telefoon te snel wordt weggehaald. Probeer het opnieuw nadat de informatie is bevestigd.</v>
      </c>
      <c r="Z55" s="7">
        <f t="shared" si="25"/>
        <v>5</v>
      </c>
      <c r="AA55">
        <f t="shared" si="26"/>
        <v>50</v>
      </c>
      <c r="AB55">
        <f t="shared" si="27"/>
        <v>293</v>
      </c>
      <c r="AC55" t="str">
        <f t="shared" si="28"/>
        <v>&lt;string name="Tran_operation_issue_content_1"&gt;</v>
      </c>
      <c r="AD55" t="s">
        <v>8152</v>
      </c>
      <c r="AE55" t="s">
        <v>8153</v>
      </c>
      <c r="AF55" t="s">
        <v>8154</v>
      </c>
      <c r="AG55" t="s">
        <v>8155</v>
      </c>
      <c r="AH55" t="s">
        <v>8156</v>
      </c>
    </row>
    <row r="56" spans="1:34">
      <c r="A56" s="1" t="s">
        <v>1809</v>
      </c>
      <c r="J56">
        <f t="shared" si="22"/>
        <v>48</v>
      </c>
      <c r="K56">
        <f t="shared" si="23"/>
        <v>66</v>
      </c>
      <c r="L56" t="str">
        <f t="shared" si="24"/>
        <v>You are denounced</v>
      </c>
      <c r="M56" t="e">
        <f>MATCH(L56,Sam_Eng!K:K,0)</f>
        <v>#N/A</v>
      </c>
      <c r="N56" t="str">
        <f>IF(ISNA(M56), VLOOKUP(L56,Sam_Eng!F:F,1,FALSE), VLOOKUP(L56,Sam_Eng!K:K,1,FALSE))</f>
        <v>You are denounced</v>
      </c>
      <c r="O56" s="8">
        <f>IF(ISNA(M56), MATCH(N56,Sam_Eng!F:F,0), MATCH(N56,Sam_Eng!K:K,0))</f>
        <v>579</v>
      </c>
      <c r="P56" t="str">
        <f t="shared" ca="1" si="17"/>
        <v>"Vous êtes dénoncé"</v>
      </c>
      <c r="Q56" t="str">
        <f t="shared" ca="1" si="18"/>
        <v>"Sie sind ausgeschlossen"</v>
      </c>
      <c r="R56" t="str">
        <f t="shared" ca="1" si="19"/>
        <v>"Está denunciado."</v>
      </c>
      <c r="S56" t="str">
        <f t="shared" ca="1" si="20"/>
        <v>"Sei stato disattivato"</v>
      </c>
      <c r="T56" t="str">
        <f t="shared" ca="1" si="21"/>
        <v>"U bent opgezegd"</v>
      </c>
      <c r="U56" s="8" t="str">
        <f t="shared" ca="1" si="12"/>
        <v>Vous êtes dénoncé</v>
      </c>
      <c r="V56" s="8" t="str">
        <f t="shared" ca="1" si="13"/>
        <v>Sie sind ausgeschlossen</v>
      </c>
      <c r="W56" s="8" t="str">
        <f t="shared" ca="1" si="14"/>
        <v>Está denunciado.</v>
      </c>
      <c r="X56" s="8" t="str">
        <f t="shared" ca="1" si="15"/>
        <v>Sei stato disattivato</v>
      </c>
      <c r="Y56" s="8" t="str">
        <f t="shared" ca="1" si="16"/>
        <v>U bent opgezegd</v>
      </c>
      <c r="Z56" s="7">
        <f t="shared" si="25"/>
        <v>5</v>
      </c>
      <c r="AA56">
        <f t="shared" si="26"/>
        <v>48</v>
      </c>
      <c r="AB56">
        <f t="shared" si="27"/>
        <v>66</v>
      </c>
      <c r="AC56" t="str">
        <f t="shared" si="28"/>
        <v>&lt;string name="Tran_notClient_anymore_title"&gt;</v>
      </c>
      <c r="AD56" t="s">
        <v>8157</v>
      </c>
      <c r="AE56" t="s">
        <v>8158</v>
      </c>
      <c r="AF56" t="s">
        <v>8159</v>
      </c>
      <c r="AG56" t="s">
        <v>8160</v>
      </c>
      <c r="AH56" t="s">
        <v>8161</v>
      </c>
    </row>
    <row r="57" spans="1:34">
      <c r="A57" s="1"/>
    </row>
    <row r="58" spans="1:34">
      <c r="A58" s="1"/>
    </row>
    <row r="59" spans="1:34">
      <c r="A59" s="1" t="s">
        <v>1816</v>
      </c>
      <c r="J59">
        <f t="shared" si="22"/>
        <v>43</v>
      </c>
      <c r="K59">
        <f t="shared" si="23"/>
        <v>51</v>
      </c>
      <c r="L59" t="str">
        <f t="shared" si="24"/>
        <v>Confirm</v>
      </c>
      <c r="M59" t="e">
        <f>MATCH(L59,Sam_Eng!K:K,0)</f>
        <v>#N/A</v>
      </c>
      <c r="N59" t="str">
        <f>IF(ISNA(M59), VLOOKUP(L59,Sam_Eng!F:F,1,FALSE), VLOOKUP(L59,Sam_Eng!K:K,1,FALSE))</f>
        <v>Confirm</v>
      </c>
      <c r="O59" s="8">
        <f>IF(ISNA(M59), MATCH(N59,Sam_Eng!F:F,0), MATCH(N59,Sam_Eng!K:K,0))</f>
        <v>53</v>
      </c>
      <c r="P59" t="str">
        <f t="shared" ca="1" si="17"/>
        <v>"Confirmer"</v>
      </c>
      <c r="Q59" t="str">
        <f t="shared" ca="1" si="18"/>
        <v>"Bestätigen"</v>
      </c>
      <c r="R59" t="str">
        <f t="shared" ca="1" si="19"/>
        <v>"Confirmar"</v>
      </c>
      <c r="S59" t="str">
        <f t="shared" ca="1" si="20"/>
        <v>"Conferma"</v>
      </c>
      <c r="T59" t="str">
        <f t="shared" ca="1" si="21"/>
        <v>"Bevestigen"</v>
      </c>
      <c r="U59" s="8" t="str">
        <f t="shared" ca="1" si="12"/>
        <v>Confirmer</v>
      </c>
      <c r="V59" s="8" t="str">
        <f t="shared" ca="1" si="13"/>
        <v>Bestätigen</v>
      </c>
      <c r="W59" s="8" t="str">
        <f t="shared" ca="1" si="14"/>
        <v>Confirmar</v>
      </c>
      <c r="X59" s="8" t="str">
        <f t="shared" ca="1" si="15"/>
        <v>Conferma</v>
      </c>
      <c r="Y59" s="8" t="str">
        <f t="shared" ca="1" si="16"/>
        <v>Bevestigen</v>
      </c>
      <c r="Z59" s="7">
        <f t="shared" ref="Z59:Z68" si="29">FIND("&lt;",A59)</f>
        <v>5</v>
      </c>
      <c r="AA59">
        <f t="shared" ref="AA59:AA68" si="30">FIND("&gt;",A59)</f>
        <v>43</v>
      </c>
      <c r="AB59">
        <f t="shared" ref="AB59:AB68" si="31" xml:space="preserve"> FIND("&lt;/",A59)</f>
        <v>51</v>
      </c>
      <c r="AC59" t="str">
        <f t="shared" ref="AC59:AC68" si="32">MID(A59, Z59, AA59-Z59+ 1)</f>
        <v>&lt;string name="Tran_UI_General_Confirm"&gt;</v>
      </c>
      <c r="AD59" t="s">
        <v>8162</v>
      </c>
      <c r="AE59" t="s">
        <v>8163</v>
      </c>
      <c r="AF59" t="s">
        <v>8164</v>
      </c>
      <c r="AG59" t="s">
        <v>8165</v>
      </c>
      <c r="AH59" t="s">
        <v>8166</v>
      </c>
    </row>
    <row r="60" spans="1:34">
      <c r="A60" s="1" t="s">
        <v>32</v>
      </c>
      <c r="J60">
        <f t="shared" si="22"/>
        <v>46</v>
      </c>
      <c r="K60">
        <f t="shared" si="23"/>
        <v>57</v>
      </c>
      <c r="L60" t="str">
        <f t="shared" si="24"/>
        <v>Add Client</v>
      </c>
      <c r="M60" t="e">
        <f>MATCH(L60,Sam_Eng!K:K,0)</f>
        <v>#N/A</v>
      </c>
      <c r="N60" t="str">
        <f>IF(ISNA(M60), VLOOKUP(L60,Sam_Eng!F:F,1,FALSE), VLOOKUP(L60,Sam_Eng!K:K,1,FALSE))</f>
        <v>Add Client</v>
      </c>
      <c r="O60" s="8">
        <f>IF(ISNA(M60), MATCH(N60,Sam_Eng!F:F,0), MATCH(N60,Sam_Eng!K:K,0))</f>
        <v>34</v>
      </c>
      <c r="P60" t="str">
        <f t="shared" ca="1" si="17"/>
        <v>"Ajouter un client"</v>
      </c>
      <c r="Q60" t="str">
        <f t="shared" ca="1" si="18"/>
        <v>"Client hinzufügen"</v>
      </c>
      <c r="R60" t="str">
        <f t="shared" ca="1" si="19"/>
        <v>"Agregar cliente"</v>
      </c>
      <c r="S60" t="str">
        <f t="shared" ca="1" si="20"/>
        <v>"Aggiungi Client"</v>
      </c>
      <c r="T60" t="str">
        <f t="shared" ca="1" si="21"/>
        <v>"Klant toevoegen"</v>
      </c>
      <c r="U60" s="8" t="str">
        <f t="shared" ca="1" si="12"/>
        <v>Ajouter un client</v>
      </c>
      <c r="V60" s="8" t="str">
        <f t="shared" ca="1" si="13"/>
        <v>Client hinzufügen</v>
      </c>
      <c r="W60" s="8" t="str">
        <f t="shared" ca="1" si="14"/>
        <v>Agregar cliente</v>
      </c>
      <c r="X60" s="8" t="str">
        <f t="shared" ca="1" si="15"/>
        <v>Aggiungi Client</v>
      </c>
      <c r="Y60" s="8" t="str">
        <f t="shared" ca="1" si="16"/>
        <v>Klant toevoegen</v>
      </c>
      <c r="Z60" s="7">
        <f t="shared" si="29"/>
        <v>5</v>
      </c>
      <c r="AA60">
        <f t="shared" si="30"/>
        <v>46</v>
      </c>
      <c r="AB60">
        <f t="shared" si="31"/>
        <v>57</v>
      </c>
      <c r="AC60" t="str">
        <f t="shared" si="32"/>
        <v>&lt;string name="Tran_UI_AddNewClient_title"&gt;</v>
      </c>
      <c r="AD60" t="s">
        <v>8167</v>
      </c>
      <c r="AE60" t="s">
        <v>8168</v>
      </c>
      <c r="AF60" t="s">
        <v>8169</v>
      </c>
      <c r="AG60" t="s">
        <v>8170</v>
      </c>
      <c r="AH60" t="s">
        <v>8171</v>
      </c>
    </row>
    <row r="61" spans="1:34">
      <c r="A61" s="1" t="s">
        <v>33</v>
      </c>
      <c r="J61">
        <f t="shared" si="22"/>
        <v>40</v>
      </c>
      <c r="K61">
        <f t="shared" si="23"/>
        <v>50</v>
      </c>
      <c r="L61" t="str">
        <f t="shared" si="24"/>
        <v>Unlocking</v>
      </c>
      <c r="M61" t="e">
        <f>MATCH(L61,Sam_Eng!K:K,0)</f>
        <v>#N/A</v>
      </c>
      <c r="N61" t="str">
        <f>IF(ISNA(M61), VLOOKUP(L61,Sam_Eng!F:F,1,FALSE), VLOOKUP(L61,Sam_Eng!K:K,1,FALSE))</f>
        <v>Unlocking</v>
      </c>
      <c r="O61" s="8">
        <f>IF(ISNA(M61), MATCH(N61,Sam_Eng!F:F,0), MATCH(N61,Sam_Eng!K:K,0))</f>
        <v>71</v>
      </c>
      <c r="P61" t="str">
        <f t="shared" ca="1" si="17"/>
        <v>"Déverrouillage"</v>
      </c>
      <c r="Q61" t="str">
        <f t="shared" ca="1" si="18"/>
        <v>"Entriegelung"</v>
      </c>
      <c r="R61" t="str">
        <f t="shared" ca="1" si="19"/>
        <v>"Desbloquear"</v>
      </c>
      <c r="S61" t="str">
        <f t="shared" ca="1" si="20"/>
        <v>"Sblocco in Corso"</v>
      </c>
      <c r="T61" t="str">
        <f t="shared" ca="1" si="21"/>
        <v>"Ontgrendelen"</v>
      </c>
      <c r="U61" s="8" t="str">
        <f t="shared" ca="1" si="12"/>
        <v>Déverrouillage</v>
      </c>
      <c r="V61" s="8" t="str">
        <f t="shared" ca="1" si="13"/>
        <v>Entriegelung</v>
      </c>
      <c r="W61" s="8" t="str">
        <f t="shared" ca="1" si="14"/>
        <v>Desbloquear</v>
      </c>
      <c r="X61" s="8" t="str">
        <f t="shared" ca="1" si="15"/>
        <v>Sblocco in Corso</v>
      </c>
      <c r="Y61" s="8" t="str">
        <f t="shared" ca="1" si="16"/>
        <v>Ontgrendelen</v>
      </c>
      <c r="Z61" s="7">
        <f t="shared" si="29"/>
        <v>5</v>
      </c>
      <c r="AA61">
        <f t="shared" si="30"/>
        <v>40</v>
      </c>
      <c r="AB61">
        <f t="shared" si="31"/>
        <v>50</v>
      </c>
      <c r="AC61" t="str">
        <f t="shared" si="32"/>
        <v>&lt;string name="Tran_log_Unlock_Door"&gt;</v>
      </c>
      <c r="AD61" t="s">
        <v>8172</v>
      </c>
      <c r="AE61" t="s">
        <v>8173</v>
      </c>
      <c r="AF61" t="s">
        <v>8174</v>
      </c>
      <c r="AG61" t="s">
        <v>8175</v>
      </c>
      <c r="AH61" t="s">
        <v>8176</v>
      </c>
    </row>
    <row r="62" spans="1:34">
      <c r="A62" s="1" t="s">
        <v>34</v>
      </c>
      <c r="J62">
        <f t="shared" si="22"/>
        <v>45</v>
      </c>
      <c r="K62">
        <f t="shared" si="23"/>
        <v>51</v>
      </c>
      <c r="L62" t="str">
        <f t="shared" si="24"/>
        <v>Added</v>
      </c>
      <c r="M62" t="e">
        <f>MATCH(L62,Sam_Eng!K:K,0)</f>
        <v>#N/A</v>
      </c>
      <c r="N62" t="str">
        <f>IF(ISNA(M62), VLOOKUP(L62,Sam_Eng!F:F,1,FALSE), VLOOKUP(L62,Sam_Eng!K:K,1,FALSE))</f>
        <v>Added</v>
      </c>
      <c r="O62" s="8">
        <f>IF(ISNA(M62), MATCH(N62,Sam_Eng!F:F,0), MATCH(N62,Sam_Eng!K:K,0))</f>
        <v>189</v>
      </c>
      <c r="P62" t="str">
        <f t="shared" ca="1" si="17"/>
        <v>"Ajouté"</v>
      </c>
      <c r="Q62" t="str">
        <f t="shared" ca="1" si="18"/>
        <v>"Hinzugefügt"</v>
      </c>
      <c r="R62" t="str">
        <f t="shared" ca="1" si="19"/>
        <v>"Agregado"</v>
      </c>
      <c r="S62" t="str">
        <f t="shared" ca="1" si="20"/>
        <v>"Aggiunto"</v>
      </c>
      <c r="T62" t="str">
        <f t="shared" ca="1" si="21"/>
        <v>"Toegevoegd"</v>
      </c>
      <c r="U62" s="8" t="str">
        <f t="shared" ca="1" si="12"/>
        <v>Ajouté</v>
      </c>
      <c r="V62" s="8" t="str">
        <f t="shared" ca="1" si="13"/>
        <v>Hinzugefügt</v>
      </c>
      <c r="W62" s="8" t="str">
        <f t="shared" ca="1" si="14"/>
        <v>Agregado</v>
      </c>
      <c r="X62" s="8" t="str">
        <f t="shared" ca="1" si="15"/>
        <v>Aggiunto</v>
      </c>
      <c r="Y62" s="8" t="str">
        <f t="shared" ca="1" si="16"/>
        <v>Toegevoegd</v>
      </c>
      <c r="Z62" s="7">
        <f t="shared" si="29"/>
        <v>5</v>
      </c>
      <c r="AA62">
        <f t="shared" si="30"/>
        <v>45</v>
      </c>
      <c r="AB62">
        <f t="shared" si="31"/>
        <v>51</v>
      </c>
      <c r="AC62" t="str">
        <f t="shared" si="32"/>
        <v>&lt;string name="Tran_log_IPA_Client_Added"&gt;</v>
      </c>
      <c r="AD62" t="s">
        <v>8177</v>
      </c>
      <c r="AE62" t="s">
        <v>8178</v>
      </c>
      <c r="AF62" t="s">
        <v>8179</v>
      </c>
      <c r="AG62" t="s">
        <v>8180</v>
      </c>
      <c r="AH62" t="s">
        <v>8181</v>
      </c>
    </row>
    <row r="63" spans="1:34">
      <c r="A63" s="1" t="s">
        <v>35</v>
      </c>
      <c r="J63">
        <f t="shared" si="22"/>
        <v>45</v>
      </c>
      <c r="K63">
        <f t="shared" si="23"/>
        <v>55</v>
      </c>
      <c r="L63" t="str">
        <f t="shared" si="24"/>
        <v>Unlocking</v>
      </c>
      <c r="M63" t="e">
        <f>MATCH(L63,Sam_Eng!K:K,0)</f>
        <v>#N/A</v>
      </c>
      <c r="N63" t="str">
        <f>IF(ISNA(M63), VLOOKUP(L63,Sam_Eng!F:F,1,FALSE), VLOOKUP(L63,Sam_Eng!K:K,1,FALSE))</f>
        <v>Unlocking</v>
      </c>
      <c r="O63" s="8">
        <f>IF(ISNA(M63), MATCH(N63,Sam_Eng!F:F,0), MATCH(N63,Sam_Eng!K:K,0))</f>
        <v>71</v>
      </c>
      <c r="P63" t="str">
        <f t="shared" ca="1" si="17"/>
        <v>"Déverrouillage"</v>
      </c>
      <c r="Q63" t="str">
        <f t="shared" ca="1" si="18"/>
        <v>"Entriegelung"</v>
      </c>
      <c r="R63" t="str">
        <f t="shared" ca="1" si="19"/>
        <v>"Desbloquear"</v>
      </c>
      <c r="S63" t="str">
        <f t="shared" ca="1" si="20"/>
        <v>"Sblocco in Corso"</v>
      </c>
      <c r="T63" t="str">
        <f t="shared" ca="1" si="21"/>
        <v>"Ontgrendelen"</v>
      </c>
      <c r="U63" s="8" t="str">
        <f t="shared" ca="1" si="12"/>
        <v>Déverrouillage</v>
      </c>
      <c r="V63" s="8" t="str">
        <f t="shared" ca="1" si="13"/>
        <v>Entriegelung</v>
      </c>
      <c r="W63" s="8" t="str">
        <f t="shared" ca="1" si="14"/>
        <v>Desbloquear</v>
      </c>
      <c r="X63" s="8" t="str">
        <f t="shared" ca="1" si="15"/>
        <v>Sblocco in Corso</v>
      </c>
      <c r="Y63" s="8" t="str">
        <f t="shared" ca="1" si="16"/>
        <v>Ontgrendelen</v>
      </c>
      <c r="Z63" s="7">
        <f t="shared" si="29"/>
        <v>5</v>
      </c>
      <c r="AA63">
        <f t="shared" si="30"/>
        <v>45</v>
      </c>
      <c r="AB63">
        <f t="shared" si="31"/>
        <v>55</v>
      </c>
      <c r="AC63" t="str">
        <f t="shared" si="32"/>
        <v>&lt;string name="Tran_log_Card_Unlock_Door"&gt;</v>
      </c>
      <c r="AD63" t="s">
        <v>8182</v>
      </c>
      <c r="AE63" t="s">
        <v>8183</v>
      </c>
      <c r="AF63" t="s">
        <v>8184</v>
      </c>
      <c r="AG63" t="s">
        <v>8185</v>
      </c>
      <c r="AH63" t="s">
        <v>8186</v>
      </c>
    </row>
    <row r="64" spans="1:34">
      <c r="A64" s="1" t="s">
        <v>36</v>
      </c>
      <c r="J64">
        <f t="shared" si="22"/>
        <v>45</v>
      </c>
      <c r="K64">
        <f t="shared" si="23"/>
        <v>59</v>
      </c>
      <c r="L64" t="str">
        <f t="shared" si="24"/>
        <v>Access Denied</v>
      </c>
      <c r="M64" t="e">
        <f>MATCH(L64,Sam_Eng!K:K,0)</f>
        <v>#N/A</v>
      </c>
      <c r="N64" t="str">
        <f>IF(ISNA(M64), VLOOKUP(L64,Sam_Eng!F:F,1,FALSE), VLOOKUP(L64,Sam_Eng!K:K,1,FALSE))</f>
        <v>Access Denied</v>
      </c>
      <c r="O64" s="8">
        <f>IF(ISNA(M64), MATCH(N64,Sam_Eng!F:F,0), MATCH(N64,Sam_Eng!K:K,0))</f>
        <v>191</v>
      </c>
      <c r="P64" t="str">
        <f t="shared" ca="1" si="17"/>
        <v>"Accès refusé"</v>
      </c>
      <c r="Q64" t="str">
        <f t="shared" ca="1" si="18"/>
        <v>"Zugang verweigert"</v>
      </c>
      <c r="R64" t="str">
        <f t="shared" ca="1" si="19"/>
        <v>"Acceso denegado"</v>
      </c>
      <c r="S64" t="str">
        <f t="shared" ca="1" si="20"/>
        <v>"Accesso Negato"</v>
      </c>
      <c r="T64" t="str">
        <f t="shared" ca="1" si="21"/>
        <v>"Toegang geweigerd"</v>
      </c>
      <c r="U64" s="8" t="str">
        <f t="shared" ca="1" si="12"/>
        <v>Accès refusé</v>
      </c>
      <c r="V64" s="8" t="str">
        <f t="shared" ca="1" si="13"/>
        <v>Zugang verweigert</v>
      </c>
      <c r="W64" s="8" t="str">
        <f t="shared" ca="1" si="14"/>
        <v>Acceso denegado</v>
      </c>
      <c r="X64" s="8" t="str">
        <f t="shared" ca="1" si="15"/>
        <v>Accesso Negato</v>
      </c>
      <c r="Y64" s="8" t="str">
        <f t="shared" ca="1" si="16"/>
        <v>Toegang geweigerd</v>
      </c>
      <c r="Z64" s="7">
        <f t="shared" si="29"/>
        <v>5</v>
      </c>
      <c r="AA64">
        <f t="shared" si="30"/>
        <v>45</v>
      </c>
      <c r="AB64">
        <f t="shared" si="31"/>
        <v>59</v>
      </c>
      <c r="AC64" t="str">
        <f t="shared" si="32"/>
        <v>&lt;string name="Tran_log_Client_Auth_Fail"&gt;</v>
      </c>
      <c r="AD64" t="s">
        <v>8187</v>
      </c>
      <c r="AE64" t="s">
        <v>8188</v>
      </c>
      <c r="AF64" t="s">
        <v>8189</v>
      </c>
      <c r="AG64" t="s">
        <v>8190</v>
      </c>
      <c r="AH64" t="s">
        <v>8191</v>
      </c>
    </row>
    <row r="65" spans="1:34">
      <c r="A65" s="1" t="s">
        <v>37</v>
      </c>
      <c r="J65">
        <f t="shared" si="22"/>
        <v>41</v>
      </c>
      <c r="K65">
        <f t="shared" si="23"/>
        <v>55</v>
      </c>
      <c r="L65" t="str">
        <f t="shared" si="24"/>
        <v>Access Denied</v>
      </c>
      <c r="M65" t="e">
        <f>MATCH(L65,Sam_Eng!K:K,0)</f>
        <v>#N/A</v>
      </c>
      <c r="N65" t="str">
        <f>IF(ISNA(M65), VLOOKUP(L65,Sam_Eng!F:F,1,FALSE), VLOOKUP(L65,Sam_Eng!K:K,1,FALSE))</f>
        <v>Access Denied</v>
      </c>
      <c r="O65" s="8">
        <f>IF(ISNA(M65), MATCH(N65,Sam_Eng!F:F,0), MATCH(N65,Sam_Eng!K:K,0))</f>
        <v>191</v>
      </c>
      <c r="P65" t="str">
        <f t="shared" ca="1" si="17"/>
        <v>"Accès refusé"</v>
      </c>
      <c r="Q65" t="str">
        <f t="shared" ca="1" si="18"/>
        <v>"Zugang verweigert"</v>
      </c>
      <c r="R65" t="str">
        <f t="shared" ca="1" si="19"/>
        <v>"Acceso denegado"</v>
      </c>
      <c r="S65" t="str">
        <f t="shared" ca="1" si="20"/>
        <v>"Accesso Negato"</v>
      </c>
      <c r="T65" t="str">
        <f t="shared" ca="1" si="21"/>
        <v>"Toegang geweigerd"</v>
      </c>
      <c r="U65" s="8" t="str">
        <f t="shared" ca="1" si="12"/>
        <v>Accès refusé</v>
      </c>
      <c r="V65" s="8" t="str">
        <f t="shared" ca="1" si="13"/>
        <v>Zugang verweigert</v>
      </c>
      <c r="W65" s="8" t="str">
        <f t="shared" ca="1" si="14"/>
        <v>Acceso denegado</v>
      </c>
      <c r="X65" s="8" t="str">
        <f t="shared" ca="1" si="15"/>
        <v>Accesso Negato</v>
      </c>
      <c r="Y65" s="8" t="str">
        <f t="shared" ca="1" si="16"/>
        <v>Toegang geweigerd</v>
      </c>
      <c r="Z65" s="7">
        <f t="shared" si="29"/>
        <v>5</v>
      </c>
      <c r="AA65">
        <f t="shared" si="30"/>
        <v>41</v>
      </c>
      <c r="AB65">
        <f t="shared" si="31"/>
        <v>55</v>
      </c>
      <c r="AC65" t="str">
        <f t="shared" si="32"/>
        <v>&lt;string name="Tran_log_Unknown_Card"&gt;</v>
      </c>
      <c r="AD65" t="s">
        <v>8192</v>
      </c>
      <c r="AE65" t="s">
        <v>8193</v>
      </c>
      <c r="AF65" t="s">
        <v>8194</v>
      </c>
      <c r="AG65" t="s">
        <v>8195</v>
      </c>
      <c r="AH65" t="s">
        <v>8196</v>
      </c>
    </row>
    <row r="66" spans="1:34">
      <c r="A66" s="1" t="s">
        <v>8003</v>
      </c>
      <c r="J66">
        <f t="shared" si="22"/>
        <v>51</v>
      </c>
      <c r="K66">
        <f t="shared" si="23"/>
        <v>66</v>
      </c>
      <c r="L66" s="5" t="str">
        <f t="shared" si="24"/>
        <v>Fail: Too Many</v>
      </c>
      <c r="M66">
        <f>MATCH(L66,Sam_Eng!K:K,0)</f>
        <v>731</v>
      </c>
      <c r="N66" t="str">
        <f>IF(ISNA(M66), VLOOKUP(L66,Sam_Eng!F:F,1,FALSE), VLOOKUP(L66,Sam_Eng!K:K,1,FALSE))</f>
        <v>Fail: Too Many</v>
      </c>
      <c r="O66" s="8">
        <f>IF(ISNA(M66), MATCH(N66,Sam_Eng!F:F,0), MATCH(N66,Sam_Eng!K:K,0))</f>
        <v>731</v>
      </c>
      <c r="P66" t="str">
        <f t="shared" ca="1" si="17"/>
        <v>Échec : Trop</v>
      </c>
      <c r="Q66" t="str">
        <f t="shared" ca="1" si="18"/>
        <v>Fehler: Zu viele</v>
      </c>
      <c r="R66" t="str">
        <f t="shared" ca="1" si="19"/>
        <v>Error: Demasiados</v>
      </c>
      <c r="S66" t="str">
        <f t="shared" ca="1" si="20"/>
        <v>Non Riuscito: Troppi</v>
      </c>
      <c r="T66" t="str">
        <f t="shared" ca="1" si="21"/>
        <v>Mislukt: Teveel</v>
      </c>
      <c r="U66" s="8" t="str">
        <f t="shared" ca="1" si="12"/>
        <v>Échec : Trop</v>
      </c>
      <c r="V66" s="8" t="str">
        <f t="shared" ca="1" si="13"/>
        <v>Fehler: Zu viele</v>
      </c>
      <c r="W66" s="8" t="str">
        <f t="shared" ca="1" si="14"/>
        <v>Error: Demasiados</v>
      </c>
      <c r="X66" s="8" t="str">
        <f t="shared" ca="1" si="15"/>
        <v>Non Riuscito: Troppi</v>
      </c>
      <c r="Y66" s="8" t="str">
        <f t="shared" ca="1" si="16"/>
        <v>Mislukt: Teveel</v>
      </c>
      <c r="Z66" s="7">
        <f t="shared" si="29"/>
        <v>5</v>
      </c>
      <c r="AA66">
        <f t="shared" si="30"/>
        <v>51</v>
      </c>
      <c r="AB66">
        <f t="shared" si="31"/>
        <v>66</v>
      </c>
      <c r="AC66" t="str">
        <f t="shared" si="32"/>
        <v>&lt;string name="Tran_log_IPA_fail_WrongAdd_user"&gt;</v>
      </c>
      <c r="AD66" t="s">
        <v>8197</v>
      </c>
      <c r="AE66" t="s">
        <v>8198</v>
      </c>
      <c r="AF66" t="s">
        <v>8199</v>
      </c>
      <c r="AG66" t="s">
        <v>8200</v>
      </c>
      <c r="AH66" t="s">
        <v>8201</v>
      </c>
    </row>
    <row r="67" spans="1:34">
      <c r="A67" s="1" t="s">
        <v>39</v>
      </c>
      <c r="J67">
        <f t="shared" si="22"/>
        <v>38</v>
      </c>
      <c r="K67">
        <f t="shared" si="23"/>
        <v>46</v>
      </c>
      <c r="L67" t="str">
        <f t="shared" si="24"/>
        <v>Pairing</v>
      </c>
      <c r="M67" t="e">
        <f>MATCH(L67,Sam_Eng!K:K,0)</f>
        <v>#N/A</v>
      </c>
      <c r="N67" t="str">
        <f>IF(ISNA(M67), VLOOKUP(L67,Sam_Eng!F:F,1,FALSE), VLOOKUP(L67,Sam_Eng!K:K,1,FALSE))</f>
        <v>Pairing</v>
      </c>
      <c r="O67" s="8">
        <f>IF(ISNA(M67), MATCH(N67,Sam_Eng!F:F,0), MATCH(N67,Sam_Eng!K:K,0))</f>
        <v>31</v>
      </c>
      <c r="P67" t="str">
        <f t="shared" ca="1" si="17"/>
        <v>"Appairage"</v>
      </c>
      <c r="Q67" t="str">
        <f t="shared" ca="1" si="18"/>
        <v>"Koppelung"</v>
      </c>
      <c r="R67" t="str">
        <f t="shared" ca="1" si="19"/>
        <v>"Asociación"</v>
      </c>
      <c r="S67" t="str">
        <f t="shared" ca="1" si="20"/>
        <v>"Abbinamento"</v>
      </c>
      <c r="T67" t="str">
        <f t="shared" ca="1" si="21"/>
        <v>"Koppelen"</v>
      </c>
      <c r="U67" s="8" t="str">
        <f t="shared" ref="U67:Y68" ca="1" si="33">SUBSTITUTE(P67,"""","")</f>
        <v>Appairage</v>
      </c>
      <c r="V67" s="8" t="str">
        <f t="shared" ca="1" si="33"/>
        <v>Koppelung</v>
      </c>
      <c r="W67" s="8" t="str">
        <f t="shared" ca="1" si="33"/>
        <v>Asociación</v>
      </c>
      <c r="X67" s="8" t="str">
        <f t="shared" ca="1" si="33"/>
        <v>Abbinamento</v>
      </c>
      <c r="Y67" s="8" t="str">
        <f t="shared" ca="1" si="33"/>
        <v>Koppelen</v>
      </c>
      <c r="Z67" s="7">
        <f t="shared" si="29"/>
        <v>5</v>
      </c>
      <c r="AA67">
        <f t="shared" si="30"/>
        <v>38</v>
      </c>
      <c r="AB67">
        <f t="shared" si="31"/>
        <v>46</v>
      </c>
      <c r="AC67" t="str">
        <f t="shared" si="32"/>
        <v>&lt;string name="Tran_log_PairingOK"&gt;</v>
      </c>
      <c r="AD67" t="s">
        <v>8202</v>
      </c>
      <c r="AE67" t="s">
        <v>8203</v>
      </c>
      <c r="AF67" t="s">
        <v>8204</v>
      </c>
      <c r="AG67" t="s">
        <v>8205</v>
      </c>
      <c r="AH67" t="s">
        <v>8206</v>
      </c>
    </row>
    <row r="68" spans="1:34">
      <c r="A68" s="1" t="s">
        <v>40</v>
      </c>
      <c r="J68">
        <f t="shared" si="22"/>
        <v>36</v>
      </c>
      <c r="K68">
        <f t="shared" si="23"/>
        <v>46</v>
      </c>
      <c r="L68" t="str">
        <f t="shared" si="24"/>
        <v>Inherited</v>
      </c>
      <c r="M68" t="e">
        <f>MATCH(L68,Sam_Eng!K:K,0)</f>
        <v>#N/A</v>
      </c>
      <c r="N68" t="str">
        <f>IF(ISNA(M68), VLOOKUP(L68,Sam_Eng!F:F,1,FALSE), VLOOKUP(L68,Sam_Eng!K:K,1,FALSE))</f>
        <v>Inherited</v>
      </c>
      <c r="O68" s="8">
        <f>IF(ISNA(M68), MATCH(N68,Sam_Eng!F:F,0), MATCH(N68,Sam_Eng!K:K,0))</f>
        <v>265</v>
      </c>
      <c r="P68" t="str">
        <f t="shared" ca="1" si="17"/>
        <v>"Hérité"</v>
      </c>
      <c r="Q68" t="str">
        <f t="shared" ca="1" si="18"/>
        <v>"Vererbt"</v>
      </c>
      <c r="R68" t="str">
        <f t="shared" ca="1" si="19"/>
        <v>"Heredado"</v>
      </c>
      <c r="S68" t="str">
        <f t="shared" ca="1" si="20"/>
        <v>"Ereditato"</v>
      </c>
      <c r="T68" t="str">
        <f t="shared" ca="1" si="21"/>
        <v>"Overgenomen"</v>
      </c>
      <c r="U68" s="8" t="str">
        <f t="shared" ca="1" si="33"/>
        <v>Hérité</v>
      </c>
      <c r="V68" s="8" t="str">
        <f t="shared" ca="1" si="33"/>
        <v>Vererbt</v>
      </c>
      <c r="W68" s="8" t="str">
        <f t="shared" ca="1" si="33"/>
        <v>Heredado</v>
      </c>
      <c r="X68" s="8" t="str">
        <f t="shared" ca="1" si="33"/>
        <v>Ereditato</v>
      </c>
      <c r="Y68" s="8" t="str">
        <f t="shared" ca="1" si="33"/>
        <v>Overgenomen</v>
      </c>
      <c r="Z68" s="7">
        <f t="shared" si="29"/>
        <v>5</v>
      </c>
      <c r="AA68">
        <f t="shared" si="30"/>
        <v>36</v>
      </c>
      <c r="AB68">
        <f t="shared" si="31"/>
        <v>46</v>
      </c>
      <c r="AC68" t="str">
        <f t="shared" si="32"/>
        <v>&lt;string name="Tran_log_Inherit"&gt;</v>
      </c>
      <c r="AD68" t="s">
        <v>8207</v>
      </c>
      <c r="AE68" t="s">
        <v>8208</v>
      </c>
      <c r="AF68" t="s">
        <v>8209</v>
      </c>
      <c r="AG68" t="s">
        <v>8210</v>
      </c>
      <c r="AH68" t="s">
        <v>8211</v>
      </c>
    </row>
    <row r="69" spans="1:34">
      <c r="A69" s="1"/>
    </row>
    <row r="70" spans="1:34">
      <c r="A70" s="1" t="s">
        <v>41</v>
      </c>
      <c r="J70">
        <f t="shared" si="22"/>
        <v>41</v>
      </c>
      <c r="K70">
        <f t="shared" si="23"/>
        <v>47</v>
      </c>
      <c r="L70" t="str">
        <f t="shared" si="24"/>
        <v>Added</v>
      </c>
      <c r="M70" t="e">
        <f>MATCH(L70,Sam_Eng!K:K,0)</f>
        <v>#N/A</v>
      </c>
      <c r="N70" t="str">
        <f>IF(ISNA(M70), VLOOKUP(L70,Sam_Eng!F:F,1,FALSE), VLOOKUP(L70,Sam_Eng!K:K,1,FALSE))</f>
        <v>Added</v>
      </c>
      <c r="O70" s="8">
        <f>IF(ISNA(M70), MATCH(N70,Sam_Eng!F:F,0), MATCH(N70,Sam_Eng!K:K,0))</f>
        <v>189</v>
      </c>
      <c r="P70" t="str">
        <f t="shared" ca="1" si="17"/>
        <v>"Ajouté"</v>
      </c>
      <c r="Q70" t="str">
        <f t="shared" ca="1" si="18"/>
        <v>"Hinzugefügt"</v>
      </c>
      <c r="R70" t="str">
        <f t="shared" ca="1" si="19"/>
        <v>"Agregado"</v>
      </c>
      <c r="S70" t="str">
        <f t="shared" ca="1" si="20"/>
        <v>"Aggiunto"</v>
      </c>
      <c r="T70" t="str">
        <f t="shared" ca="1" si="21"/>
        <v>"Toegevoegd"</v>
      </c>
      <c r="U70" s="8" t="str">
        <f ca="1">SUBSTITUTE(P70,"""","")</f>
        <v>Ajouté</v>
      </c>
      <c r="V70" s="8" t="str">
        <f ca="1">SUBSTITUTE(Q70,"""","")</f>
        <v>Hinzugefügt</v>
      </c>
      <c r="W70" s="8" t="str">
        <f ca="1">SUBSTITUTE(R70,"""","")</f>
        <v>Agregado</v>
      </c>
      <c r="X70" s="8" t="str">
        <f ca="1">SUBSTITUTE(S70,"""","")</f>
        <v>Aggiunto</v>
      </c>
      <c r="Y70" s="8" t="str">
        <f ca="1">SUBSTITUTE(T70,"""","")</f>
        <v>Toegevoegd</v>
      </c>
      <c r="Z70" s="7">
        <f>FIND("&lt;",A70)</f>
        <v>5</v>
      </c>
      <c r="AA70">
        <f>FIND("&gt;",A70)</f>
        <v>41</v>
      </c>
      <c r="AB70">
        <f xml:space="preserve"> FIND("&lt;/",A70)</f>
        <v>47</v>
      </c>
      <c r="AC70" t="str">
        <f>MID(A70, Z70, AA70-Z70+ 1)</f>
        <v>&lt;string name="Tran_log_PassPord_IPA"&gt;</v>
      </c>
      <c r="AD70" t="s">
        <v>8212</v>
      </c>
      <c r="AE70" t="s">
        <v>8213</v>
      </c>
      <c r="AF70" t="s">
        <v>8214</v>
      </c>
      <c r="AG70" t="s">
        <v>8215</v>
      </c>
      <c r="AH70" t="s">
        <v>8216</v>
      </c>
    </row>
    <row r="71" spans="1:34">
      <c r="A71" s="1"/>
    </row>
    <row r="72" spans="1:34">
      <c r="A72" s="1" t="s">
        <v>42</v>
      </c>
      <c r="J72">
        <f t="shared" si="22"/>
        <v>46</v>
      </c>
      <c r="K72">
        <f t="shared" si="23"/>
        <v>62</v>
      </c>
      <c r="L72" t="str">
        <f t="shared" si="24"/>
        <v>Code-Added Fail</v>
      </c>
      <c r="M72" t="e">
        <f>MATCH(L72,Sam_Eng!K:K,0)</f>
        <v>#N/A</v>
      </c>
      <c r="N72" t="str">
        <f>IF(ISNA(M72), VLOOKUP(L72,Sam_Eng!F:F,1,FALSE), VLOOKUP(L72,Sam_Eng!K:K,1,FALSE))</f>
        <v>Code-Added Fail</v>
      </c>
      <c r="O72" s="8">
        <f>IF(ISNA(M72), MATCH(N72,Sam_Eng!F:F,0), MATCH(N72,Sam_Eng!K:K,0))</f>
        <v>193</v>
      </c>
      <c r="P72" t="str">
        <f t="shared" ca="1" si="17"/>
        <v>"Échec du code ajouté"</v>
      </c>
      <c r="Q72" t="str">
        <f t="shared" ca="1" si="18"/>
        <v>"Fehler beim Hinzufügen des Codes"</v>
      </c>
      <c r="R72" t="str">
        <f t="shared" ca="1" si="19"/>
        <v>"Error de código agregado"</v>
      </c>
      <c r="S72" t="str">
        <f t="shared" ca="1" si="20"/>
        <v>"Impossibile Aggiungere Codice"</v>
      </c>
      <c r="T72" t="str">
        <f t="shared" ca="1" si="21"/>
        <v>"Fout bij toevoegen code"</v>
      </c>
      <c r="U72" s="8" t="str">
        <f ca="1">SUBSTITUTE(P72,"""","")</f>
        <v>Échec du code ajouté</v>
      </c>
      <c r="V72" s="8" t="str">
        <f ca="1">SUBSTITUTE(Q72,"""","")</f>
        <v>Fehler beim Hinzufügen des Codes</v>
      </c>
      <c r="W72" s="8" t="str">
        <f ca="1">SUBSTITUTE(R72,"""","")</f>
        <v>Error de código agregado</v>
      </c>
      <c r="X72" s="8" t="str">
        <f ca="1">SUBSTITUTE(S72,"""","")</f>
        <v>Impossibile Aggiungere Codice</v>
      </c>
      <c r="Y72" s="8" t="str">
        <f ca="1">SUBSTITUTE(T72,"""","")</f>
        <v>Fout bij toevoegen code</v>
      </c>
      <c r="Z72" s="7">
        <f>FIND("&lt;",A72)</f>
        <v>5</v>
      </c>
      <c r="AA72">
        <f>FIND("&gt;",A72)</f>
        <v>46</v>
      </c>
      <c r="AB72">
        <f xml:space="preserve"> FIND("&lt;/",A72)</f>
        <v>62</v>
      </c>
      <c r="AC72" t="str">
        <f>MID(A72, Z72, AA72-Z72+ 1)</f>
        <v>&lt;string name="Tran_log_PassPord_IPA_Fail"&gt;</v>
      </c>
      <c r="AD72" t="s">
        <v>8217</v>
      </c>
      <c r="AE72" t="s">
        <v>8218</v>
      </c>
      <c r="AF72" t="s">
        <v>8219</v>
      </c>
      <c r="AG72" t="s">
        <v>8220</v>
      </c>
      <c r="AH72" t="s">
        <v>8221</v>
      </c>
    </row>
    <row r="73" spans="1:34">
      <c r="A73" s="1"/>
    </row>
    <row r="74" spans="1:34">
      <c r="A74" s="1"/>
    </row>
    <row r="75" spans="1:34">
      <c r="A75" s="1"/>
    </row>
    <row r="76" spans="1:34">
      <c r="A76" s="1"/>
    </row>
    <row r="77" spans="1:34">
      <c r="A77" s="1"/>
    </row>
    <row r="78" spans="1:34">
      <c r="A78" s="1"/>
    </row>
    <row r="79" spans="1:34">
      <c r="A79" s="1" t="s">
        <v>43</v>
      </c>
      <c r="J79">
        <f t="shared" si="22"/>
        <v>34</v>
      </c>
      <c r="K79">
        <f t="shared" si="23"/>
        <v>45</v>
      </c>
      <c r="L79" t="str">
        <f t="shared" si="24"/>
        <v>Parameters</v>
      </c>
      <c r="M79" t="e">
        <f>MATCH(L79,Sam_Eng!K:K,0)</f>
        <v>#N/A</v>
      </c>
      <c r="N79" t="str">
        <f>IF(ISNA(M79), VLOOKUP(L79,Sam_Eng!F:F,1,FALSE), VLOOKUP(L79,Sam_Eng!K:K,1,FALSE))</f>
        <v>Parameters</v>
      </c>
      <c r="O79" s="8">
        <f>IF(ISNA(M79), MATCH(N79,Sam_Eng!F:F,0), MATCH(N79,Sam_Eng!K:K,0))</f>
        <v>208</v>
      </c>
      <c r="P79" t="str">
        <f t="shared" ca="1" si="17"/>
        <v>"Paramètres"</v>
      </c>
      <c r="Q79" t="str">
        <f t="shared" ca="1" si="18"/>
        <v>"Parameter"</v>
      </c>
      <c r="R79" t="str">
        <f t="shared" ca="1" si="19"/>
        <v>"Parámetros"</v>
      </c>
      <c r="S79" t="str">
        <f t="shared" ca="1" si="20"/>
        <v>"Parametri"</v>
      </c>
      <c r="T79" t="str">
        <f t="shared" ca="1" si="21"/>
        <v>"Parameters"</v>
      </c>
      <c r="U79" s="8" t="str">
        <f t="shared" ref="U79:Y82" ca="1" si="34">SUBSTITUTE(P79,"""","")</f>
        <v>Paramètres</v>
      </c>
      <c r="V79" s="8" t="str">
        <f t="shared" ca="1" si="34"/>
        <v>Parameter</v>
      </c>
      <c r="W79" s="8" t="str">
        <f t="shared" ca="1" si="34"/>
        <v>Parámetros</v>
      </c>
      <c r="X79" s="8" t="str">
        <f t="shared" ca="1" si="34"/>
        <v>Parametri</v>
      </c>
      <c r="Y79" s="8" t="str">
        <f t="shared" ca="1" si="34"/>
        <v>Parameters</v>
      </c>
      <c r="Z79" s="7">
        <f>FIND("&lt;",A79)</f>
        <v>5</v>
      </c>
      <c r="AA79">
        <f>FIND("&gt;",A79)</f>
        <v>34</v>
      </c>
      <c r="AB79">
        <f xml:space="preserve"> FIND("&lt;/",A79)</f>
        <v>45</v>
      </c>
      <c r="AC79" t="str">
        <f>MID(A79, Z79, AA79-Z79+ 1)</f>
        <v>&lt;string name="title_ParamSet"&gt;</v>
      </c>
      <c r="AD79" t="s">
        <v>8222</v>
      </c>
      <c r="AE79" t="s">
        <v>8223</v>
      </c>
      <c r="AF79" t="s">
        <v>8224</v>
      </c>
      <c r="AG79" t="s">
        <v>8225</v>
      </c>
      <c r="AH79" t="s">
        <v>8226</v>
      </c>
    </row>
    <row r="80" spans="1:34">
      <c r="A80" s="1" t="s">
        <v>44</v>
      </c>
      <c r="J80">
        <f t="shared" si="22"/>
        <v>30</v>
      </c>
      <c r="K80">
        <f t="shared" si="23"/>
        <v>41</v>
      </c>
      <c r="L80" t="str">
        <f t="shared" si="24"/>
        <v>Parameters</v>
      </c>
      <c r="M80" t="e">
        <f>MATCH(L80,Sam_Eng!K:K,0)</f>
        <v>#N/A</v>
      </c>
      <c r="N80" t="str">
        <f>IF(ISNA(M80), VLOOKUP(L80,Sam_Eng!F:F,1,FALSE), VLOOKUP(L80,Sam_Eng!K:K,1,FALSE))</f>
        <v>Parameters</v>
      </c>
      <c r="O80" s="8">
        <f>IF(ISNA(M80), MATCH(N80,Sam_Eng!F:F,0), MATCH(N80,Sam_Eng!K:K,0))</f>
        <v>208</v>
      </c>
      <c r="P80" t="str">
        <f t="shared" ca="1" si="17"/>
        <v>"Paramètres"</v>
      </c>
      <c r="Q80" t="str">
        <f t="shared" ca="1" si="18"/>
        <v>"Parameter"</v>
      </c>
      <c r="R80" t="str">
        <f t="shared" ca="1" si="19"/>
        <v>"Parámetros"</v>
      </c>
      <c r="S80" t="str">
        <f t="shared" ca="1" si="20"/>
        <v>"Parametri"</v>
      </c>
      <c r="T80" t="str">
        <f t="shared" ca="1" si="21"/>
        <v>"Parameters"</v>
      </c>
      <c r="U80" s="8" t="str">
        <f t="shared" ca="1" si="34"/>
        <v>Paramètres</v>
      </c>
      <c r="V80" s="8" t="str">
        <f t="shared" ca="1" si="34"/>
        <v>Parameter</v>
      </c>
      <c r="W80" s="8" t="str">
        <f t="shared" ca="1" si="34"/>
        <v>Parámetros</v>
      </c>
      <c r="X80" s="8" t="str">
        <f t="shared" ca="1" si="34"/>
        <v>Parametri</v>
      </c>
      <c r="Y80" s="8" t="str">
        <f t="shared" ca="1" si="34"/>
        <v>Parameters</v>
      </c>
      <c r="Z80" s="7">
        <f>FIND("&lt;",A80)</f>
        <v>5</v>
      </c>
      <c r="AA80">
        <f>FIND("&gt;",A80)</f>
        <v>30</v>
      </c>
      <c r="AB80">
        <f xml:space="preserve"> FIND("&lt;/",A80)</f>
        <v>41</v>
      </c>
      <c r="AC80" t="str">
        <f>MID(A80, Z80, AA80-Z80+ 1)</f>
        <v>&lt;string name="Param_Lock"&gt;</v>
      </c>
      <c r="AD80" t="s">
        <v>8227</v>
      </c>
      <c r="AE80" t="s">
        <v>8228</v>
      </c>
      <c r="AF80" t="s">
        <v>8229</v>
      </c>
      <c r="AG80" t="s">
        <v>8230</v>
      </c>
      <c r="AH80" t="s">
        <v>8231</v>
      </c>
    </row>
    <row r="81" spans="1:34">
      <c r="A81" s="1" t="s">
        <v>45</v>
      </c>
      <c r="J81">
        <f t="shared" si="22"/>
        <v>33</v>
      </c>
      <c r="K81">
        <f t="shared" si="23"/>
        <v>45</v>
      </c>
      <c r="L81" t="str">
        <f t="shared" si="24"/>
        <v>App Version</v>
      </c>
      <c r="M81" t="e">
        <f>MATCH(L81,Sam_Eng!K:K,0)</f>
        <v>#N/A</v>
      </c>
      <c r="N81" t="str">
        <f>IF(ISNA(M81), VLOOKUP(L81,Sam_Eng!F:F,1,FALSE), VLOOKUP(L81,Sam_Eng!K:K,1,FALSE))</f>
        <v>App Version</v>
      </c>
      <c r="O81" s="8">
        <f>IF(ISNA(M81), MATCH(N81,Sam_Eng!F:F,0), MATCH(N81,Sam_Eng!K:K,0))</f>
        <v>78</v>
      </c>
      <c r="P81" t="str">
        <f t="shared" ca="1" si="17"/>
        <v>"Version de l'application"</v>
      </c>
      <c r="Q81" t="str">
        <f t="shared" ca="1" si="18"/>
        <v>"App-Version"</v>
      </c>
      <c r="R81" t="str">
        <f t="shared" ca="1" si="19"/>
        <v>"Versión de la aplicación"</v>
      </c>
      <c r="S81" t="str">
        <f t="shared" ca="1" si="20"/>
        <v>"Versione App"</v>
      </c>
      <c r="T81" t="str">
        <f t="shared" ca="1" si="21"/>
        <v>"App-versie"</v>
      </c>
      <c r="U81" s="8" t="str">
        <f t="shared" ca="1" si="34"/>
        <v>Version de l'application</v>
      </c>
      <c r="V81" s="8" t="str">
        <f t="shared" ca="1" si="34"/>
        <v>App-Version</v>
      </c>
      <c r="W81" s="8" t="str">
        <f t="shared" ca="1" si="34"/>
        <v>Versión de la aplicación</v>
      </c>
      <c r="X81" s="8" t="str">
        <f t="shared" ca="1" si="34"/>
        <v>Versione App</v>
      </c>
      <c r="Y81" s="8" t="str">
        <f t="shared" ca="1" si="34"/>
        <v>App-versie</v>
      </c>
      <c r="Z81" s="7">
        <f>FIND("&lt;",A81)</f>
        <v>5</v>
      </c>
      <c r="AA81">
        <f>FIND("&gt;",A81)</f>
        <v>33</v>
      </c>
      <c r="AB81">
        <f xml:space="preserve"> FIND("&lt;/",A81)</f>
        <v>45</v>
      </c>
      <c r="AC81" t="str">
        <f>MID(A81, Z81, AA81-Z81+ 1)</f>
        <v>&lt;string name="Param_Version"&gt;</v>
      </c>
      <c r="AD81" t="s">
        <v>11123</v>
      </c>
      <c r="AE81" t="s">
        <v>8232</v>
      </c>
      <c r="AF81" t="s">
        <v>8233</v>
      </c>
      <c r="AG81" t="s">
        <v>8234</v>
      </c>
      <c r="AH81" t="s">
        <v>8235</v>
      </c>
    </row>
    <row r="82" spans="1:34">
      <c r="A82" s="1" t="s">
        <v>46</v>
      </c>
      <c r="J82">
        <f t="shared" si="22"/>
        <v>29</v>
      </c>
      <c r="K82">
        <f t="shared" si="23"/>
        <v>39</v>
      </c>
      <c r="L82" t="str">
        <f t="shared" si="24"/>
        <v>Lock Name</v>
      </c>
      <c r="M82" t="e">
        <f>MATCH(L82,Sam_Eng!K:K,0)</f>
        <v>#N/A</v>
      </c>
      <c r="N82" t="str">
        <f>IF(ISNA(M82), VLOOKUP(L82,Sam_Eng!F:F,1,FALSE), VLOOKUP(L82,Sam_Eng!K:K,1,FALSE))</f>
        <v>Lock Name</v>
      </c>
      <c r="O82" s="8">
        <f>IF(ISNA(M82), MATCH(N82,Sam_Eng!F:F,0), MATCH(N82,Sam_Eng!K:K,0))</f>
        <v>64</v>
      </c>
      <c r="P82" t="str">
        <f ca="1">INDIRECT("'Sam_Eng'!" &amp; "M" &amp; $O82)</f>
        <v>"Nom de la serrure"</v>
      </c>
      <c r="Q82" t="str">
        <f ca="1">INDIRECT("'Sam_Eng'!" &amp; "N" &amp; $O82)</f>
        <v>"Schlossname"</v>
      </c>
      <c r="R82" t="str">
        <f ca="1">INDIRECT("'Sam_Eng'!" &amp; "O" &amp; $O82)</f>
        <v>"Nombre de cerradura"</v>
      </c>
      <c r="S82" t="str">
        <f ca="1">INDIRECT("'Sam_Eng'!" &amp; "P" &amp; $O82)</f>
        <v>"Blocca Nome"</v>
      </c>
      <c r="T82" t="str">
        <f ca="1">INDIRECT("'Sam_Eng'!" &amp; "Q" &amp; $O82)</f>
        <v>"Naam slot"</v>
      </c>
      <c r="U82" s="8" t="str">
        <f t="shared" ca="1" si="34"/>
        <v>Nom de la serrure</v>
      </c>
      <c r="V82" s="8" t="str">
        <f t="shared" ca="1" si="34"/>
        <v>Schlossname</v>
      </c>
      <c r="W82" s="8" t="str">
        <f t="shared" ca="1" si="34"/>
        <v>Nombre de cerradura</v>
      </c>
      <c r="X82" s="8" t="str">
        <f t="shared" ca="1" si="34"/>
        <v>Blocca Nome</v>
      </c>
      <c r="Y82" s="8" t="str">
        <f t="shared" ca="1" si="34"/>
        <v>Naam slot</v>
      </c>
      <c r="Z82" s="7">
        <f>FIND("&lt;",A82)</f>
        <v>5</v>
      </c>
      <c r="AA82">
        <f>FIND("&gt;",A82)</f>
        <v>29</v>
      </c>
      <c r="AB82">
        <f xml:space="preserve"> FIND("&lt;/",A82)</f>
        <v>39</v>
      </c>
      <c r="AC82" t="str">
        <f>MID(A82, Z82, AA82-Z82+ 1)</f>
        <v>&lt;string name="UI_LockNM"&gt;</v>
      </c>
      <c r="AD82" t="s">
        <v>8236</v>
      </c>
      <c r="AE82" t="s">
        <v>8237</v>
      </c>
      <c r="AF82" t="s">
        <v>8238</v>
      </c>
      <c r="AG82" t="s">
        <v>8239</v>
      </c>
      <c r="AH82" t="s">
        <v>8240</v>
      </c>
    </row>
    <row r="83" spans="1:34">
      <c r="A83" s="1"/>
    </row>
    <row r="84" spans="1:34">
      <c r="A84" s="1"/>
    </row>
    <row r="85" spans="1:34">
      <c r="A85" s="1"/>
    </row>
    <row r="86" spans="1:34">
      <c r="A86" s="1"/>
    </row>
    <row r="87" spans="1:34">
      <c r="A87" s="1" t="s">
        <v>47</v>
      </c>
      <c r="J87">
        <f t="shared" si="22"/>
        <v>37</v>
      </c>
      <c r="K87">
        <f t="shared" si="23"/>
        <v>45</v>
      </c>
      <c r="L87" t="str">
        <f t="shared" si="24"/>
        <v>Deleted</v>
      </c>
      <c r="M87" t="e">
        <f>MATCH(L87,Sam_Eng!K:K,0)</f>
        <v>#N/A</v>
      </c>
      <c r="N87" t="str">
        <f>IF(ISNA(M87), VLOOKUP(L87,Sam_Eng!F:F,1,FALSE), VLOOKUP(L87,Sam_Eng!K:K,1,FALSE))</f>
        <v>Deleted</v>
      </c>
      <c r="O87" s="8">
        <f>IF(ISNA(M87), MATCH(N87,Sam_Eng!F:F,0), MATCH(N87,Sam_Eng!K:K,0))</f>
        <v>190</v>
      </c>
      <c r="P87" t="str">
        <f ca="1">INDIRECT("'Sam_Eng'!" &amp; "M" &amp; $O87)</f>
        <v>"Supprimé"</v>
      </c>
      <c r="Q87" t="str">
        <f ca="1">INDIRECT("'Sam_Eng'!" &amp; "N" &amp; $O87)</f>
        <v>"Gelöscht"</v>
      </c>
      <c r="R87" t="str">
        <f ca="1">INDIRECT("'Sam_Eng'!" &amp; "O" &amp; $O87)</f>
        <v>"Eliminado"</v>
      </c>
      <c r="S87" t="str">
        <f ca="1">INDIRECT("'Sam_Eng'!" &amp; "P" &amp; $O87)</f>
        <v>"Eliminato"</v>
      </c>
      <c r="T87" t="str">
        <f ca="1">INDIRECT("'Sam_Eng'!" &amp; "Q" &amp; $O87)</f>
        <v>"Verwijderd"</v>
      </c>
      <c r="U87" s="8" t="str">
        <f t="shared" ref="U87:Y91" ca="1" si="35">SUBSTITUTE(P87,"""","")</f>
        <v>Supprimé</v>
      </c>
      <c r="V87" s="8" t="str">
        <f t="shared" ca="1" si="35"/>
        <v>Gelöscht</v>
      </c>
      <c r="W87" s="8" t="str">
        <f t="shared" ca="1" si="35"/>
        <v>Eliminado</v>
      </c>
      <c r="X87" s="8" t="str">
        <f t="shared" ca="1" si="35"/>
        <v>Eliminato</v>
      </c>
      <c r="Y87" s="8" t="str">
        <f t="shared" ca="1" si="35"/>
        <v>Verwijderd</v>
      </c>
      <c r="Z87" s="7">
        <f>FIND("&lt;",A87)</f>
        <v>5</v>
      </c>
      <c r="AA87">
        <f>FIND("&gt;",A87)</f>
        <v>37</v>
      </c>
      <c r="AB87">
        <f xml:space="preserve"> FIND("&lt;/",A87)</f>
        <v>45</v>
      </c>
      <c r="AC87" t="str">
        <f>MID(A87, Z87, AA87-Z87+ 1)</f>
        <v>&lt;string name="Tran_log_DeleteNM"&gt;</v>
      </c>
      <c r="AD87" t="s">
        <v>8241</v>
      </c>
      <c r="AE87" t="s">
        <v>8242</v>
      </c>
      <c r="AF87" t="s">
        <v>8243</v>
      </c>
      <c r="AG87" t="s">
        <v>8244</v>
      </c>
      <c r="AH87" t="s">
        <v>8245</v>
      </c>
    </row>
    <row r="88" spans="1:34">
      <c r="A88" s="1" t="s">
        <v>1810</v>
      </c>
      <c r="J88">
        <f t="shared" si="22"/>
        <v>39</v>
      </c>
      <c r="K88">
        <f t="shared" si="23"/>
        <v>52</v>
      </c>
      <c r="L88" t="str">
        <f t="shared" si="24"/>
        <v>Pairing Fail</v>
      </c>
      <c r="M88" t="e">
        <f>MATCH(L88,Sam_Eng!K:K,0)</f>
        <v>#N/A</v>
      </c>
      <c r="N88" t="str">
        <f>IF(ISNA(M88), VLOOKUP(L88,Sam_Eng!F:F,1,FALSE), VLOOKUP(L88,Sam_Eng!K:K,1,FALSE))</f>
        <v>Pairing Fail</v>
      </c>
      <c r="O88" s="8">
        <f>IF(ISNA(M88), MATCH(N88,Sam_Eng!F:F,0), MATCH(N88,Sam_Eng!K:K,0))</f>
        <v>315</v>
      </c>
      <c r="P88" t="str">
        <f ca="1">INDIRECT("'Sam_Eng'!" &amp; "M" &amp; $O88)</f>
        <v>"Échec de l'appairage"</v>
      </c>
      <c r="Q88" t="str">
        <f ca="1">INDIRECT("'Sam_Eng'!" &amp; "N" &amp; $O88)</f>
        <v>"Koppelung fehlgeschlagen"</v>
      </c>
      <c r="R88" t="str">
        <f ca="1">INDIRECT("'Sam_Eng'!" &amp; "O" &amp; $O88)</f>
        <v>"Error de asociación"</v>
      </c>
      <c r="S88" t="str">
        <f ca="1">INDIRECT("'Sam_Eng'!" &amp; "P" &amp; $O88)</f>
        <v>"Abbinamento non Riuscito"</v>
      </c>
      <c r="T88" t="str">
        <f ca="1">INDIRECT("'Sam_Eng'!" &amp; "Q" &amp; $O88)</f>
        <v>"Koppelen mislukt"</v>
      </c>
      <c r="U88" s="8" t="str">
        <f t="shared" ca="1" si="35"/>
        <v>Échec de l'appairage</v>
      </c>
      <c r="V88" s="8" t="str">
        <f t="shared" ca="1" si="35"/>
        <v>Koppelung fehlgeschlagen</v>
      </c>
      <c r="W88" s="8" t="str">
        <f t="shared" ca="1" si="35"/>
        <v>Error de asociación</v>
      </c>
      <c r="X88" s="8" t="str">
        <f t="shared" ca="1" si="35"/>
        <v>Abbinamento non Riuscito</v>
      </c>
      <c r="Y88" s="8" t="str">
        <f t="shared" ca="1" si="35"/>
        <v>Koppelen mislukt</v>
      </c>
      <c r="Z88" s="7">
        <f>FIND("&lt;",A88)</f>
        <v>5</v>
      </c>
      <c r="AA88">
        <f>FIND("&gt;",A88)</f>
        <v>39</v>
      </c>
      <c r="AB88">
        <f xml:space="preserve"> FIND("&lt;/",A88)</f>
        <v>52</v>
      </c>
      <c r="AC88" t="str">
        <f>MID(A88, Z88, AA88-Z88+ 1)</f>
        <v>&lt;string name="Tran_WrongDIN_title"&gt;</v>
      </c>
      <c r="AD88" t="s">
        <v>11124</v>
      </c>
      <c r="AE88" t="s">
        <v>8246</v>
      </c>
      <c r="AF88" t="s">
        <v>8247</v>
      </c>
      <c r="AG88" t="s">
        <v>8248</v>
      </c>
      <c r="AH88" t="s">
        <v>8249</v>
      </c>
    </row>
    <row r="89" spans="1:34">
      <c r="A89" s="1" t="s">
        <v>1811</v>
      </c>
      <c r="J89">
        <f t="shared" si="22"/>
        <v>39</v>
      </c>
      <c r="K89">
        <f t="shared" si="23"/>
        <v>62</v>
      </c>
      <c r="L89" t="str">
        <f t="shared" si="24"/>
        <v>The DIN is not correct</v>
      </c>
      <c r="M89" t="e">
        <f>MATCH(L89,Sam_Eng!K:K,0)</f>
        <v>#N/A</v>
      </c>
      <c r="N89" t="str">
        <f>IF(ISNA(M89), VLOOKUP(L89,Sam_Eng!F:F,1,FALSE), VLOOKUP(L89,Sam_Eng!K:K,1,FALSE))</f>
        <v>The DIN is not correct</v>
      </c>
      <c r="O89" s="8">
        <f>IF(ISNA(M89), MATCH(N89,Sam_Eng!F:F,0), MATCH(N89,Sam_Eng!K:K,0))</f>
        <v>646</v>
      </c>
      <c r="P89" t="str">
        <f ca="1">INDIRECT("'Sam_Eng'!" &amp; "M" &amp; $O89)</f>
        <v>"Le DIN n'est pas correct"</v>
      </c>
      <c r="Q89" t="str">
        <f ca="1">INDIRECT("'Sam_Eng'!" &amp; "N" &amp; $O89)</f>
        <v>"Die DIN ist ungültig"</v>
      </c>
      <c r="R89" t="str">
        <f ca="1">INDIRECT("'Sam_Eng'!" &amp; "O" &amp; $O89)</f>
        <v>"El DIN no es correcto."</v>
      </c>
      <c r="S89" t="str">
        <f ca="1">INDIRECT("'Sam_Eng'!" &amp; "P" &amp; $O89)</f>
        <v>"DIN non corretto"</v>
      </c>
      <c r="T89" t="str">
        <f ca="1">INDIRECT("'Sam_Eng'!" &amp; "Q" &amp; $O89)</f>
        <v>"De DIN is niet juist"</v>
      </c>
      <c r="U89" s="8" t="str">
        <f t="shared" ca="1" si="35"/>
        <v>Le DIN n'est pas correct</v>
      </c>
      <c r="V89" s="8" t="str">
        <f t="shared" ca="1" si="35"/>
        <v>Die DIN ist ungültig</v>
      </c>
      <c r="W89" s="8" t="str">
        <f t="shared" ca="1" si="35"/>
        <v>El DIN no es correcto.</v>
      </c>
      <c r="X89" s="8" t="str">
        <f t="shared" ca="1" si="35"/>
        <v>DIN non corretto</v>
      </c>
      <c r="Y89" s="8" t="str">
        <f t="shared" ca="1" si="35"/>
        <v>De DIN is niet juist</v>
      </c>
      <c r="Z89" s="7">
        <f>FIND("&lt;",A89)</f>
        <v>5</v>
      </c>
      <c r="AA89">
        <f>FIND("&gt;",A89)</f>
        <v>39</v>
      </c>
      <c r="AB89">
        <f xml:space="preserve"> FIND("&lt;/",A89)</f>
        <v>62</v>
      </c>
      <c r="AC89" t="str">
        <f>MID(A89, Z89, AA89-Z89+ 1)</f>
        <v>&lt;string name="Tran_WrongDIN_cont1"&gt;</v>
      </c>
      <c r="AD89" t="s">
        <v>11125</v>
      </c>
      <c r="AE89" t="s">
        <v>8250</v>
      </c>
      <c r="AF89" t="s">
        <v>8251</v>
      </c>
      <c r="AG89" t="s">
        <v>8252</v>
      </c>
      <c r="AH89" t="s">
        <v>8253</v>
      </c>
    </row>
    <row r="90" spans="1:34">
      <c r="A90" s="1" t="s">
        <v>48</v>
      </c>
      <c r="J90">
        <f t="shared" si="22"/>
        <v>44</v>
      </c>
      <c r="K90">
        <f t="shared" si="23"/>
        <v>56</v>
      </c>
      <c r="L90" t="str">
        <f t="shared" si="24"/>
        <v>Low Battery</v>
      </c>
      <c r="M90" t="e">
        <f>MATCH(L90,Sam_Eng!K:K,0)</f>
        <v>#N/A</v>
      </c>
      <c r="N90" t="str">
        <f>IF(ISNA(M90), VLOOKUP(L90,Sam_Eng!F:F,1,FALSE), VLOOKUP(L90,Sam_Eng!K:K,1,FALSE))</f>
        <v>Low Battery</v>
      </c>
      <c r="O90" s="8">
        <f>IF(ISNA(M90), MATCH(N90,Sam_Eng!F:F,0), MATCH(N90,Sam_Eng!K:K,0))</f>
        <v>356</v>
      </c>
      <c r="P90" t="str">
        <f ca="1">INDIRECT("'Sam_Eng'!" &amp; "M" &amp; $O90)</f>
        <v>"Pile faible"</v>
      </c>
      <c r="Q90" t="str">
        <f ca="1">INDIRECT("'Sam_Eng'!" &amp; "N" &amp; $O90)</f>
        <v>"Schwache Batterie"</v>
      </c>
      <c r="R90" t="str">
        <f ca="1">INDIRECT("'Sam_Eng'!" &amp; "O" &amp; $O90)</f>
        <v>"Batería baja"</v>
      </c>
      <c r="S90" t="str">
        <f ca="1">INDIRECT("'Sam_Eng'!" &amp; "P" &amp; $O90)</f>
        <v>"Batteria Esaurita"</v>
      </c>
      <c r="T90" t="str">
        <f ca="1">INDIRECT("'Sam_Eng'!" &amp; "Q" &amp; $O90)</f>
        <v>"Batterij bijna op"</v>
      </c>
      <c r="U90" s="8" t="str">
        <f t="shared" ca="1" si="35"/>
        <v>Pile faible</v>
      </c>
      <c r="V90" s="8" t="str">
        <f t="shared" ca="1" si="35"/>
        <v>Schwache Batterie</v>
      </c>
      <c r="W90" s="8" t="str">
        <f t="shared" ca="1" si="35"/>
        <v>Batería baja</v>
      </c>
      <c r="X90" s="8" t="str">
        <f t="shared" ca="1" si="35"/>
        <v>Batteria Esaurita</v>
      </c>
      <c r="Y90" s="8" t="str">
        <f t="shared" ca="1" si="35"/>
        <v>Batterij bijna op</v>
      </c>
      <c r="Z90" s="7">
        <f>FIND("&lt;",A90)</f>
        <v>5</v>
      </c>
      <c r="AA90">
        <f>FIND("&gt;",A90)</f>
        <v>44</v>
      </c>
      <c r="AB90">
        <f xml:space="preserve"> FIND("&lt;/",A90)</f>
        <v>56</v>
      </c>
      <c r="AC90" t="str">
        <f>MID(A90, Z90, AA90-Z90+ 1)</f>
        <v>&lt;string name="Tran_MesBox_cont_Battery"&gt;</v>
      </c>
      <c r="AD90" t="s">
        <v>8254</v>
      </c>
      <c r="AE90" t="s">
        <v>8255</v>
      </c>
      <c r="AF90" t="s">
        <v>8256</v>
      </c>
      <c r="AG90" t="s">
        <v>8257</v>
      </c>
      <c r="AH90" t="s">
        <v>8258</v>
      </c>
    </row>
    <row r="91" spans="1:34">
      <c r="A91" s="1" t="s">
        <v>1812</v>
      </c>
      <c r="J91">
        <f t="shared" si="22"/>
        <v>31</v>
      </c>
      <c r="K91">
        <f t="shared" si="23"/>
        <v>41</v>
      </c>
      <c r="L91" t="str">
        <f t="shared" si="24"/>
        <v>Join Time</v>
      </c>
      <c r="M91" t="e">
        <f>MATCH(L91,Sam_Eng!K:K,0)</f>
        <v>#N/A</v>
      </c>
      <c r="N91" t="str">
        <f>IF(ISNA(M91), VLOOKUP(L91,Sam_Eng!F:F,1,FALSE), VLOOKUP(L91,Sam_Eng!K:K,1,FALSE))</f>
        <v>Join Time</v>
      </c>
      <c r="O91" s="8">
        <f>IF(ISNA(M91), MATCH(N91,Sam_Eng!F:F,0), MATCH(N91,Sam_Eng!K:K,0))</f>
        <v>99</v>
      </c>
      <c r="P91" t="str">
        <f ca="1">INDIRECT("'Sam_Eng'!" &amp; "M" &amp; $O91)</f>
        <v>"Temps d'association"</v>
      </c>
      <c r="Q91" t="str">
        <f ca="1">INDIRECT("'Sam_Eng'!" &amp; "N" &amp; $O91)</f>
        <v>"Zeitpunkt des Beitritts"</v>
      </c>
      <c r="R91" t="str">
        <f ca="1">INDIRECT("'Sam_Eng'!" &amp; "O" &amp; $O91)</f>
        <v>"Tiempo de unión"</v>
      </c>
      <c r="S91" t="str">
        <f ca="1">INDIRECT("'Sam_Eng'!" &amp; "P" &amp; $O91)</f>
        <v>"Ora di Accesso"</v>
      </c>
      <c r="T91" t="str">
        <f ca="1">INDIRECT("'Sam_Eng'!" &amp; "Q" &amp; $O91)</f>
        <v>"Deelnametijd"</v>
      </c>
      <c r="U91" s="8" t="str">
        <f t="shared" ca="1" si="35"/>
        <v>Temps d'association</v>
      </c>
      <c r="V91" s="8" t="str">
        <f t="shared" ca="1" si="35"/>
        <v>Zeitpunkt des Beitritts</v>
      </c>
      <c r="W91" s="8" t="str">
        <f t="shared" ca="1" si="35"/>
        <v>Tiempo de unión</v>
      </c>
      <c r="X91" s="8" t="str">
        <f t="shared" ca="1" si="35"/>
        <v>Ora di Accesso</v>
      </c>
      <c r="Y91" s="8" t="str">
        <f t="shared" ca="1" si="35"/>
        <v>Deelnametijd</v>
      </c>
      <c r="Z91" s="7">
        <f>FIND("&lt;",A91)</f>
        <v>5</v>
      </c>
      <c r="AA91">
        <f>FIND("&gt;",A91)</f>
        <v>31</v>
      </c>
      <c r="AB91">
        <f xml:space="preserve"> FIND("&lt;/",A91)</f>
        <v>41</v>
      </c>
      <c r="AC91" t="str">
        <f>MID(A91, Z91, AA91-Z91+ 1)</f>
        <v>&lt;string name="UI_JoinTime"&gt;</v>
      </c>
      <c r="AD91" t="s">
        <v>11126</v>
      </c>
      <c r="AE91" t="s">
        <v>8259</v>
      </c>
      <c r="AF91" t="s">
        <v>8260</v>
      </c>
      <c r="AG91" t="s">
        <v>8261</v>
      </c>
      <c r="AH91" t="s">
        <v>8262</v>
      </c>
    </row>
    <row r="92" spans="1:34">
      <c r="A92" s="1"/>
    </row>
    <row r="93" spans="1:34">
      <c r="A93" s="2"/>
    </row>
    <row r="94" spans="1:34">
      <c r="A94" s="1"/>
    </row>
    <row r="95" spans="1:34">
      <c r="A95" s="1"/>
    </row>
    <row r="96" spans="1:34">
      <c r="A96" s="2"/>
    </row>
    <row r="97" spans="1:34">
      <c r="A97" s="2"/>
    </row>
    <row r="98" spans="1:34">
      <c r="A98" s="1"/>
      <c r="L98" s="7"/>
    </row>
    <row r="99" spans="1:34">
      <c r="A99" s="1" t="s">
        <v>2925</v>
      </c>
      <c r="J99">
        <f t="shared" si="22"/>
        <v>35</v>
      </c>
      <c r="K99">
        <f t="shared" si="23"/>
        <v>108</v>
      </c>
      <c r="L99" s="7" t="str">
        <f t="shared" si="24"/>
        <v>This lock is not synchronized for a long time, please synchronize first.</v>
      </c>
      <c r="M99" t="e">
        <f>MATCH(L99,Sam_Eng!K:K,0)</f>
        <v>#N/A</v>
      </c>
      <c r="N99" t="str">
        <f>IF(ISNA(M99), VLOOKUP(L99,Sam_Eng!F:F,1,FALSE), VLOOKUP(L99,Sam_Eng!K:K,1,FALSE))</f>
        <v>This lock is not synchronized for a long time, please synchronize first.</v>
      </c>
      <c r="O99" s="8">
        <f>IF(ISNA(M99), MATCH(N99,Sam_Eng!F:F,0), MATCH(N99,Sam_Eng!K:K,0))</f>
        <v>478</v>
      </c>
      <c r="P99" t="str">
        <f ca="1">INDIRECT("'Sam_Eng'!" &amp; "M" &amp; $O99)</f>
        <v>"Cette serrure n'a pas été synchronisée depuis longtemps, veuillez d'abord la synchroniser."</v>
      </c>
      <c r="Q99" t="str">
        <f ca="1">INDIRECT("'Sam_Eng'!" &amp; "N" &amp; $O99)</f>
        <v>"Dieses Schloss wurde lange nicht mehr synchronisiert, bitte synchronisieren Sie zunächst."</v>
      </c>
      <c r="R99" t="str">
        <f ca="1">INDIRECT("'Sam_Eng'!" &amp; "O" &amp; $O99)</f>
        <v>"Esta cerradura hace mucho tiempo que no se sincroniza. Realice primero la sincronización."</v>
      </c>
      <c r="S99" t="str">
        <f ca="1">INDIRECT("'Sam_Eng'!" &amp; "P" &amp; $O99)</f>
        <v>"Questa serratura non è sincronizzata da molto tempo, per prima cosa sincronizzarla."</v>
      </c>
      <c r="T99" t="str">
        <f ca="1">INDIRECT("'Sam_Eng'!" &amp; "Q" &amp; $O99)</f>
        <v>"Dit slot is gedurende lange tijd niet gesynchroniseerd, synchroniseer eerst."</v>
      </c>
      <c r="U99" s="8" t="str">
        <f ca="1">SUBSTITUTE(P99,"""","")</f>
        <v>Cette serrure n'a pas été synchronisée depuis longtemps, veuillez d'abord la synchroniser.</v>
      </c>
      <c r="V99" s="8" t="str">
        <f ca="1">SUBSTITUTE(Q99,"""","")</f>
        <v>Dieses Schloss wurde lange nicht mehr synchronisiert, bitte synchronisieren Sie zunächst.</v>
      </c>
      <c r="W99" s="8" t="str">
        <f ca="1">SUBSTITUTE(R99,"""","")</f>
        <v>Esta cerradura hace mucho tiempo que no se sincroniza. Realice primero la sincronización.</v>
      </c>
      <c r="X99" s="8" t="str">
        <f ca="1">SUBSTITUTE(S99,"""","")</f>
        <v>Questa serratura non è sincronizzata da molto tempo, per prima cosa sincronizzarla.</v>
      </c>
      <c r="Y99" s="8" t="str">
        <f ca="1">SUBSTITUTE(T99,"""","")</f>
        <v>Dit slot is gedurende lange tijd niet gesynchroniseerd, synchroniseer eerst.</v>
      </c>
      <c r="Z99" s="7">
        <f>FIND("&lt;",A99)</f>
        <v>5</v>
      </c>
      <c r="AA99">
        <f>FIND("&gt;",A99)</f>
        <v>35</v>
      </c>
      <c r="AB99">
        <f xml:space="preserve"> FIND("&lt;/",A99)</f>
        <v>108</v>
      </c>
      <c r="AC99" t="str">
        <f>MID(A99, Z99, AA99-Z99+ 1)</f>
        <v>&lt;string name="UI_NO_TID_cont1"&gt;</v>
      </c>
      <c r="AD99" t="s">
        <v>11127</v>
      </c>
      <c r="AE99" t="s">
        <v>8263</v>
      </c>
      <c r="AF99" t="s">
        <v>8264</v>
      </c>
      <c r="AG99" t="s">
        <v>8265</v>
      </c>
      <c r="AH99" t="s">
        <v>8266</v>
      </c>
    </row>
    <row r="100" spans="1:34">
      <c r="A100" s="2"/>
    </row>
    <row r="101" spans="1:34">
      <c r="A101" s="1" t="s">
        <v>49</v>
      </c>
      <c r="J101">
        <f t="shared" si="22"/>
        <v>34</v>
      </c>
      <c r="K101">
        <f t="shared" si="23"/>
        <v>47</v>
      </c>
      <c r="L101" t="str">
        <f t="shared" si="24"/>
        <v>Access Right</v>
      </c>
      <c r="M101" t="e">
        <f>MATCH(L101,Sam_Eng!K:K,0)</f>
        <v>#N/A</v>
      </c>
      <c r="N101" t="str">
        <f>IF(ISNA(M101), VLOOKUP(L101,Sam_Eng!F:F,1,FALSE), VLOOKUP(L101,Sam_Eng!K:K,1,FALSE))</f>
        <v>Access Right</v>
      </c>
      <c r="O101" s="8">
        <f>IF(ISNA(M101), MATCH(N101,Sam_Eng!F:F,0), MATCH(N101,Sam_Eng!K:K,0))</f>
        <v>87</v>
      </c>
      <c r="P101" t="str">
        <f ca="1">INDIRECT("'Sam_Eng'!" &amp; "M" &amp; $O101)</f>
        <v>"Droit d'accès"</v>
      </c>
      <c r="Q101" t="str">
        <f ca="1">INDIRECT("'Sam_Eng'!" &amp; "N" &amp; $O101)</f>
        <v>"Zugangsberechtigung"</v>
      </c>
      <c r="R101" t="str">
        <f ca="1">INDIRECT("'Sam_Eng'!" &amp; "O" &amp; $O101)</f>
        <v>"Derecho de acceso"</v>
      </c>
      <c r="S101" t="str">
        <f ca="1">INDIRECT("'Sam_Eng'!" &amp; "P" &amp; $O101)</f>
        <v>"Diritti di Accesso"</v>
      </c>
      <c r="T101" t="str">
        <f ca="1">INDIRECT("'Sam_Eng'!" &amp; "Q" &amp; $O101)</f>
        <v>"Toegangsrechten"</v>
      </c>
      <c r="U101" s="8" t="str">
        <f t="shared" ref="U101:Y102" ca="1" si="36">SUBSTITUTE(P101,"""","")</f>
        <v>Droit d'accès</v>
      </c>
      <c r="V101" s="8" t="str">
        <f t="shared" ca="1" si="36"/>
        <v>Zugangsberechtigung</v>
      </c>
      <c r="W101" s="8" t="str">
        <f t="shared" ca="1" si="36"/>
        <v>Derecho de acceso</v>
      </c>
      <c r="X101" s="8" t="str">
        <f t="shared" ca="1" si="36"/>
        <v>Diritti di Accesso</v>
      </c>
      <c r="Y101" s="8" t="str">
        <f t="shared" ca="1" si="36"/>
        <v>Toegangsrechten</v>
      </c>
      <c r="Z101" s="7">
        <f>FIND("&lt;",A101)</f>
        <v>5</v>
      </c>
      <c r="AA101">
        <f>FIND("&gt;",A101)</f>
        <v>34</v>
      </c>
      <c r="AB101">
        <f xml:space="preserve"> FIND("&lt;/",A101)</f>
        <v>47</v>
      </c>
      <c r="AC101" t="str">
        <f>MID(A101, Z101, AA101-Z101+ 1)</f>
        <v>&lt;string name="UI_AccessRight"&gt;</v>
      </c>
      <c r="AD101" t="s">
        <v>11128</v>
      </c>
      <c r="AE101" t="s">
        <v>8267</v>
      </c>
      <c r="AF101" t="s">
        <v>8268</v>
      </c>
      <c r="AG101" t="s">
        <v>8269</v>
      </c>
      <c r="AH101" t="s">
        <v>8270</v>
      </c>
    </row>
    <row r="102" spans="1:34">
      <c r="A102" s="1" t="s">
        <v>2877</v>
      </c>
      <c r="J102">
        <f t="shared" si="22"/>
        <v>41</v>
      </c>
      <c r="K102">
        <f t="shared" si="23"/>
        <v>61</v>
      </c>
      <c r="L102" t="str">
        <f t="shared" si="24"/>
        <v>Temporarily Disable</v>
      </c>
      <c r="M102" t="e">
        <f>MATCH(L102,Sam_Eng!K:K,0)</f>
        <v>#N/A</v>
      </c>
      <c r="N102" t="str">
        <f>IF(ISNA(M102), VLOOKUP(L102,Sam_Eng!F:F,1,FALSE), VLOOKUP(L102,Sam_Eng!K:K,1,FALSE))</f>
        <v>Temporarily Disable</v>
      </c>
      <c r="O102" s="8">
        <f>IF(ISNA(M102), MATCH(N102,Sam_Eng!F:F,0), MATCH(N102,Sam_Eng!K:K,0))</f>
        <v>192</v>
      </c>
      <c r="P102" t="str">
        <f ca="1">INDIRECT("'Sam_Eng'!" &amp; "M" &amp; $O102)</f>
        <v>"Désactiver temporairement"</v>
      </c>
      <c r="Q102" t="str">
        <f ca="1">INDIRECT("'Sam_Eng'!" &amp; "N" &amp; $O102)</f>
        <v>"Vorübergehend deaktivieren"</v>
      </c>
      <c r="R102" t="str">
        <f ca="1">INDIRECT("'Sam_Eng'!" &amp; "O" &amp; $O102)</f>
        <v>"Deshabilitado temporalmente"</v>
      </c>
      <c r="S102" t="str">
        <f ca="1">INDIRECT("'Sam_Eng'!" &amp; "P" &amp; $O102)</f>
        <v>"Temporaneamente Disattivato"</v>
      </c>
      <c r="T102" t="str">
        <f ca="1">INDIRECT("'Sam_Eng'!" &amp; "Q" &amp; $O102)</f>
        <v>"Tijdelijk uitschakelen"</v>
      </c>
      <c r="U102" s="8" t="str">
        <f t="shared" ca="1" si="36"/>
        <v>Désactiver temporairement</v>
      </c>
      <c r="V102" s="8" t="str">
        <f t="shared" ca="1" si="36"/>
        <v>Vorübergehend deaktivieren</v>
      </c>
      <c r="W102" s="8" t="str">
        <f t="shared" ca="1" si="36"/>
        <v>Deshabilitado temporalmente</v>
      </c>
      <c r="X102" s="8" t="str">
        <f t="shared" ca="1" si="36"/>
        <v>Temporaneamente Disattivato</v>
      </c>
      <c r="Y102" s="8" t="str">
        <f t="shared" ca="1" si="36"/>
        <v>Tijdelijk uitschakelen</v>
      </c>
      <c r="Z102" s="7">
        <f>FIND("&lt;",A102)</f>
        <v>5</v>
      </c>
      <c r="AA102">
        <f>FIND("&gt;",A102)</f>
        <v>41</v>
      </c>
      <c r="AB102">
        <f xml:space="preserve"> FIND("&lt;/",A102)</f>
        <v>61</v>
      </c>
      <c r="AC102" t="str">
        <f>MID(A102, Z102, AA102-Z102+ 1)</f>
        <v>&lt;string name="Tran_log_AccessDenial"&gt;</v>
      </c>
      <c r="AD102" t="s">
        <v>8271</v>
      </c>
      <c r="AE102" t="s">
        <v>8272</v>
      </c>
      <c r="AF102" t="s">
        <v>8273</v>
      </c>
      <c r="AG102" t="s">
        <v>8274</v>
      </c>
      <c r="AH102" t="s">
        <v>8275</v>
      </c>
    </row>
    <row r="103" spans="1:34">
      <c r="A103" s="1"/>
    </row>
    <row r="104" spans="1:34">
      <c r="A104" s="1"/>
    </row>
    <row r="105" spans="1:34">
      <c r="A105" s="1" t="s">
        <v>50</v>
      </c>
      <c r="J105">
        <f t="shared" si="22"/>
        <v>36</v>
      </c>
      <c r="K105">
        <f t="shared" si="23"/>
        <v>42</v>
      </c>
      <c r="L105" t="str">
        <f t="shared" si="24"/>
        <v>Added</v>
      </c>
      <c r="M105" t="e">
        <f>MATCH(L105,Sam_Eng!K:K,0)</f>
        <v>#N/A</v>
      </c>
      <c r="N105" t="str">
        <f>IF(ISNA(M105), VLOOKUP(L105,Sam_Eng!F:F,1,FALSE), VLOOKUP(L105,Sam_Eng!K:K,1,FALSE))</f>
        <v>Added</v>
      </c>
      <c r="O105" s="8">
        <f>IF(ISNA(M105), MATCH(N105,Sam_Eng!F:F,0), MATCH(N105,Sam_Eng!K:K,0))</f>
        <v>189</v>
      </c>
      <c r="P105" t="str">
        <f ca="1">INDIRECT("'Sam_Eng'!" &amp; "M" &amp; $O105)</f>
        <v>"Ajouté"</v>
      </c>
      <c r="Q105" t="str">
        <f ca="1">INDIRECT("'Sam_Eng'!" &amp; "N" &amp; $O105)</f>
        <v>"Hinzugefügt"</v>
      </c>
      <c r="R105" t="str">
        <f ca="1">INDIRECT("'Sam_Eng'!" &amp; "O" &amp; $O105)</f>
        <v>"Agregado"</v>
      </c>
      <c r="S105" t="str">
        <f ca="1">INDIRECT("'Sam_Eng'!" &amp; "P" &amp; $O105)</f>
        <v>"Aggiunto"</v>
      </c>
      <c r="T105" t="str">
        <f ca="1">INDIRECT("'Sam_Eng'!" &amp; "Q" &amp; $O105)</f>
        <v>"Toegevoegd"</v>
      </c>
      <c r="U105" s="8" t="str">
        <f t="shared" ref="U105:Y107" ca="1" si="37">SUBSTITUTE(P105,"""","")</f>
        <v>Ajouté</v>
      </c>
      <c r="V105" s="8" t="str">
        <f t="shared" ca="1" si="37"/>
        <v>Hinzugefügt</v>
      </c>
      <c r="W105" s="8" t="str">
        <f t="shared" ca="1" si="37"/>
        <v>Agregado</v>
      </c>
      <c r="X105" s="8" t="str">
        <f t="shared" ca="1" si="37"/>
        <v>Aggiunto</v>
      </c>
      <c r="Y105" s="8" t="str">
        <f t="shared" ca="1" si="37"/>
        <v>Toegevoegd</v>
      </c>
      <c r="Z105" s="7">
        <f>FIND("&lt;",A105)</f>
        <v>5</v>
      </c>
      <c r="AA105">
        <f>FIND("&gt;",A105)</f>
        <v>36</v>
      </c>
      <c r="AB105">
        <f xml:space="preserve"> FIND("&lt;/",A105)</f>
        <v>42</v>
      </c>
      <c r="AC105" t="str">
        <f>MID(A105, Z105, AA105-Z105+ 1)</f>
        <v>&lt;string name="Tran_log_P2P_Add"&gt;</v>
      </c>
      <c r="AD105" t="s">
        <v>8276</v>
      </c>
      <c r="AE105" t="s">
        <v>8277</v>
      </c>
      <c r="AF105" t="s">
        <v>8278</v>
      </c>
      <c r="AG105" t="s">
        <v>8279</v>
      </c>
      <c r="AH105" t="s">
        <v>8280</v>
      </c>
    </row>
    <row r="106" spans="1:34">
      <c r="A106" s="1" t="s">
        <v>51</v>
      </c>
      <c r="J106">
        <f t="shared" si="22"/>
        <v>42</v>
      </c>
      <c r="K106">
        <f t="shared" si="23"/>
        <v>66</v>
      </c>
      <c r="L106" t="str">
        <f t="shared" si="24"/>
        <v>Please Enable Bluetooth</v>
      </c>
      <c r="M106" t="e">
        <f>MATCH(L106,Sam_Eng!K:K,0)</f>
        <v>#N/A</v>
      </c>
      <c r="N106" t="str">
        <f>IF(ISNA(M106), VLOOKUP(L106,Sam_Eng!F:F,1,FALSE), VLOOKUP(L106,Sam_Eng!K:K,1,FALSE))</f>
        <v>Please Enable Bluetooth</v>
      </c>
      <c r="O106" s="8">
        <f>IF(ISNA(M106), MATCH(N106,Sam_Eng!F:F,0), MATCH(N106,Sam_Eng!K:K,0))</f>
        <v>358</v>
      </c>
      <c r="P106" t="str">
        <f ca="1">INDIRECT("'Sam_Eng'!" &amp; "M" &amp; $O106)</f>
        <v>"Veuillez activer le Bluetooth"</v>
      </c>
      <c r="Q106" t="str">
        <f ca="1">INDIRECT("'Sam_Eng'!" &amp; "N" &amp; $O106)</f>
        <v>"Bitte Bluetooth aktivieren"</v>
      </c>
      <c r="R106" t="str">
        <f ca="1">INDIRECT("'Sam_Eng'!" &amp; "O" &amp; $O106)</f>
        <v>"Habilite la funcionalidad Bluetooth."</v>
      </c>
      <c r="S106" t="str">
        <f ca="1">INDIRECT("'Sam_Eng'!" &amp; "P" &amp; $O106)</f>
        <v>"Attivare Bluetooth"</v>
      </c>
      <c r="T106" t="str">
        <f ca="1">INDIRECT("'Sam_Eng'!" &amp; "Q" &amp; $O106)</f>
        <v>"Bluetooth inschakelen"</v>
      </c>
      <c r="U106" s="8" t="str">
        <f t="shared" ca="1" si="37"/>
        <v>Veuillez activer le Bluetooth</v>
      </c>
      <c r="V106" s="8" t="str">
        <f t="shared" ca="1" si="37"/>
        <v>Bitte Bluetooth aktivieren</v>
      </c>
      <c r="W106" s="8" t="str">
        <f t="shared" ca="1" si="37"/>
        <v>Habilite la funcionalidad Bluetooth.</v>
      </c>
      <c r="X106" s="8" t="str">
        <f t="shared" ca="1" si="37"/>
        <v>Attivare Bluetooth</v>
      </c>
      <c r="Y106" s="8" t="str">
        <f t="shared" ca="1" si="37"/>
        <v>Bluetooth inschakelen</v>
      </c>
      <c r="Z106" s="7">
        <f>FIND("&lt;",A106)</f>
        <v>5</v>
      </c>
      <c r="AA106">
        <f>FIND("&gt;",A106)</f>
        <v>42</v>
      </c>
      <c r="AB106">
        <f xml:space="preserve"> FIND("&lt;/",A106)</f>
        <v>66</v>
      </c>
      <c r="AC106" t="str">
        <f>MID(A106, Z106, AA106-Z106+ 1)</f>
        <v>&lt;string name="Tran_UI_EnableBT_title"&gt;</v>
      </c>
      <c r="AD106" t="s">
        <v>8281</v>
      </c>
      <c r="AE106" t="s">
        <v>8282</v>
      </c>
      <c r="AF106" t="s">
        <v>8283</v>
      </c>
      <c r="AG106" t="s">
        <v>8284</v>
      </c>
      <c r="AH106" t="s">
        <v>8285</v>
      </c>
    </row>
    <row r="107" spans="1:34">
      <c r="A107" s="1" t="s">
        <v>52</v>
      </c>
      <c r="J107">
        <f t="shared" si="22"/>
        <v>42</v>
      </c>
      <c r="K107">
        <f t="shared" si="23"/>
        <v>170</v>
      </c>
      <c r="L107" t="str">
        <f t="shared" si="24"/>
        <v>Bluetooth is required for some of the services of the app. Please enable it, otherwise the app may not be functioning properly.</v>
      </c>
      <c r="M107" t="e">
        <f>MATCH(L107,Sam_Eng!K:K,0)</f>
        <v>#N/A</v>
      </c>
      <c r="N107" t="str">
        <f>IF(ISNA(M107), VLOOKUP(L107,Sam_Eng!F:F,1,FALSE), VLOOKUP(L107,Sam_Eng!K:K,1,FALSE))</f>
        <v>Bluetooth is required for some of the services of the App. Please enable it, otherwise the App may not be functioning properly.</v>
      </c>
      <c r="O107" s="8">
        <f>IF(ISNA(M107), MATCH(N107,Sam_Eng!F:F,0), MATCH(N107,Sam_Eng!K:K,0))</f>
        <v>396</v>
      </c>
      <c r="P107" t="str">
        <f ca="1">INDIRECT("'Sam_Eng'!" &amp; "M" &amp; $O107)</f>
        <v>"Bluetooth est requis pour certains des services de l'application. Veuillez l'activer, dans le cas contraire l'application ne fonctionnera peut-être pas correctement."</v>
      </c>
      <c r="Q107" t="str">
        <f ca="1">INDIRECT("'Sam_Eng'!" &amp; "N" &amp; $O107)</f>
        <v>"Für einige der Dienste der App ist Bluetooth erforderlich. Bitte aktivieren Sie es, da die App sonst unter Umständen nicht ordnungsgemäß funktioniert."</v>
      </c>
      <c r="R107" t="str">
        <f ca="1">INDIRECT("'Sam_Eng'!" &amp; "O" &amp; $O107)</f>
        <v>"Se necesita la funcionalidad Bluetooth para algunos de los servicios de la aplicación. Habilítela ya que, de lo contrario, la aplicación puede que no funcione correctamente."</v>
      </c>
      <c r="S107" t="str">
        <f ca="1">INDIRECT("'Sam_Eng'!" &amp; "P" &amp; $O107)</f>
        <v>"Il Bluetooth è necessario per alcuni dei servizi dell'app. Abilitarlo, altrimenti l'app potrebbe non funzionare correttamente."</v>
      </c>
      <c r="T107" t="str">
        <f ca="1">INDIRECT("'Sam_Eng'!" &amp; "Q" &amp; $O107)</f>
        <v>"Bluetooth is vereist voor een aantal diensten van de app. Schakel dit in, anders werkt de app mogelijk niet goed."</v>
      </c>
      <c r="U107" s="8" t="str">
        <f t="shared" ca="1" si="37"/>
        <v>Bluetooth est requis pour certains des services de l'application. Veuillez l'activer, dans le cas contraire l'application ne fonctionnera peut-être pas correctement.</v>
      </c>
      <c r="V107" s="8" t="str">
        <f t="shared" ca="1" si="37"/>
        <v>Für einige der Dienste der App ist Bluetooth erforderlich. Bitte aktivieren Sie es, da die App sonst unter Umständen nicht ordnungsgemäß funktioniert.</v>
      </c>
      <c r="W107" s="8" t="str">
        <f t="shared" ca="1" si="37"/>
        <v>Se necesita la funcionalidad Bluetooth para algunos de los servicios de la aplicación. Habilítela ya que, de lo contrario, la aplicación puede que no funcione correctamente.</v>
      </c>
      <c r="X107" s="8" t="str">
        <f t="shared" ca="1" si="37"/>
        <v>Il Bluetooth è necessario per alcuni dei servizi dell'app. Abilitarlo, altrimenti l'app potrebbe non funzionare correttamente.</v>
      </c>
      <c r="Y107" s="8" t="str">
        <f t="shared" ca="1" si="37"/>
        <v>Bluetooth is vereist voor een aantal diensten van de app. Schakel dit in, anders werkt de app mogelijk niet goed.</v>
      </c>
      <c r="Z107" s="7">
        <f>FIND("&lt;",A107)</f>
        <v>5</v>
      </c>
      <c r="AA107">
        <f>FIND("&gt;",A107)</f>
        <v>42</v>
      </c>
      <c r="AB107">
        <f xml:space="preserve"> FIND("&lt;/",A107)</f>
        <v>170</v>
      </c>
      <c r="AC107" t="str">
        <f>MID(A107, Z107, AA107-Z107+ 1)</f>
        <v>&lt;string name="Tran_UI_EnableBT_cont1"&gt;</v>
      </c>
      <c r="AD107" t="s">
        <v>11129</v>
      </c>
      <c r="AE107" t="s">
        <v>8286</v>
      </c>
      <c r="AF107" t="s">
        <v>8287</v>
      </c>
      <c r="AG107" t="s">
        <v>11199</v>
      </c>
      <c r="AH107" t="s">
        <v>8288</v>
      </c>
    </row>
    <row r="108" spans="1:34">
      <c r="A108" s="2"/>
    </row>
    <row r="109" spans="1:34">
      <c r="A109" s="1" t="s">
        <v>53</v>
      </c>
      <c r="J109">
        <f>FIND("&gt;",A109)</f>
        <v>31</v>
      </c>
      <c r="K109">
        <f>FIND("&lt;/", A109)</f>
        <v>36</v>
      </c>
      <c r="L109" t="str">
        <f>IF(A109&lt;&gt;"", MID(A109,J109+1, K109-J109 - 1), "")</f>
        <v>Mute</v>
      </c>
      <c r="M109" t="e">
        <f>MATCH(L109,Sam_Eng!K:K,0)</f>
        <v>#N/A</v>
      </c>
      <c r="N109" t="str">
        <f>IF(ISNA(M109), VLOOKUP(L109,Sam_Eng!F:F,1,FALSE), VLOOKUP(L109,Sam_Eng!K:K,1,FALSE))</f>
        <v>Mute</v>
      </c>
      <c r="O109" s="8">
        <f>IF(ISNA(M109), MATCH(N109,Sam_Eng!F:F,0), MATCH(N109,Sam_Eng!K:K,0))</f>
        <v>66</v>
      </c>
      <c r="P109" t="str">
        <f ca="1">INDIRECT("'Sam_Eng'!" &amp; "M" &amp; $O109)</f>
        <v>"Muet"</v>
      </c>
      <c r="Q109" t="str">
        <f ca="1">INDIRECT("'Sam_Eng'!" &amp; "N" &amp; $O109)</f>
        <v>"Stumm"</v>
      </c>
      <c r="R109" t="str">
        <f ca="1">INDIRECT("'Sam_Eng'!" &amp; "O" &amp; $O109)</f>
        <v>"Silencio"</v>
      </c>
      <c r="S109" t="str">
        <f ca="1">INDIRECT("'Sam_Eng'!" &amp; "P" &amp; $O109)</f>
        <v>"Silenzia"</v>
      </c>
      <c r="T109" t="str">
        <f ca="1">INDIRECT("'Sam_Eng'!" &amp; "Q" &amp; $O109)</f>
        <v>"Dempen"</v>
      </c>
      <c r="U109" s="8" t="str">
        <f t="shared" ref="U109:Y110" ca="1" si="38">SUBSTITUTE(P109,"""","")</f>
        <v>Muet</v>
      </c>
      <c r="V109" s="8" t="str">
        <f t="shared" ca="1" si="38"/>
        <v>Stumm</v>
      </c>
      <c r="W109" s="8" t="str">
        <f t="shared" ca="1" si="38"/>
        <v>Silencio</v>
      </c>
      <c r="X109" s="8" t="str">
        <f t="shared" ca="1" si="38"/>
        <v>Silenzia</v>
      </c>
      <c r="Y109" s="8" t="str">
        <f t="shared" ca="1" si="38"/>
        <v>Dempen</v>
      </c>
      <c r="Z109" s="7">
        <f>FIND("&lt;",A109)</f>
        <v>5</v>
      </c>
      <c r="AA109">
        <f>FIND("&gt;",A109)</f>
        <v>31</v>
      </c>
      <c r="AB109">
        <f xml:space="preserve"> FIND("&lt;/",A109)</f>
        <v>36</v>
      </c>
      <c r="AC109" t="str">
        <f>MID(A109, Z109, AA109-Z109+ 1)</f>
        <v>&lt;string name="Param0_Mute"&gt;</v>
      </c>
      <c r="AD109" t="s">
        <v>8289</v>
      </c>
      <c r="AE109" t="s">
        <v>8290</v>
      </c>
      <c r="AF109" t="s">
        <v>8291</v>
      </c>
      <c r="AG109" t="s">
        <v>8292</v>
      </c>
      <c r="AH109" t="s">
        <v>8293</v>
      </c>
    </row>
    <row r="110" spans="1:34">
      <c r="A110" s="1" t="s">
        <v>54</v>
      </c>
      <c r="J110">
        <f>FIND("&gt;",A110)</f>
        <v>38</v>
      </c>
      <c r="K110">
        <f>FIND("&lt;/", A110)</f>
        <v>51</v>
      </c>
      <c r="L110" t="str">
        <f>IF(A110&lt;&gt;"", MID(A110,J110+1, K110-J110 - 1), "")</f>
        <v>Passage Mode</v>
      </c>
      <c r="M110" t="e">
        <f>MATCH(L110,Sam_Eng!K:K,0)</f>
        <v>#N/A</v>
      </c>
      <c r="N110" t="str">
        <f>IF(ISNA(M110), VLOOKUP(L110,Sam_Eng!F:F,1,FALSE), VLOOKUP(L110,Sam_Eng!K:K,1,FALSE))</f>
        <v>Passage Mode</v>
      </c>
      <c r="O110" s="8">
        <f>IF(ISNA(M110), MATCH(N110,Sam_Eng!F:F,0), MATCH(N110,Sam_Eng!K:K,0))</f>
        <v>135</v>
      </c>
      <c r="P110" t="str">
        <f ca="1">INDIRECT("'Sam_Eng'!" &amp; "M" &amp; $O110)</f>
        <v>"Mode passage"</v>
      </c>
      <c r="Q110" t="str">
        <f ca="1">INDIRECT("'Sam_Eng'!" &amp; "N" &amp; $O110)</f>
        <v>"Durchgangsmodus"</v>
      </c>
      <c r="R110" t="str">
        <f ca="1">INDIRECT("'Sam_Eng'!" &amp; "O" &amp; $O110)</f>
        <v>"Modo de pasadizo"</v>
      </c>
      <c r="S110" t="str">
        <f ca="1">INDIRECT("'Sam_Eng'!" &amp; "P" &amp; $O110)</f>
        <v>"Modalità Passaggio"</v>
      </c>
      <c r="T110" t="str">
        <f ca="1">INDIRECT("'Sam_Eng'!" &amp; "Q" &amp; $O110)</f>
        <v>"Doorgangsmodus"</v>
      </c>
      <c r="U110" s="8" t="str">
        <f t="shared" ca="1" si="38"/>
        <v>Mode passage</v>
      </c>
      <c r="V110" s="8" t="str">
        <f t="shared" ca="1" si="38"/>
        <v>Durchgangsmodus</v>
      </c>
      <c r="W110" s="8" t="str">
        <f t="shared" ca="1" si="38"/>
        <v>Modo de pasadizo</v>
      </c>
      <c r="X110" s="8" t="str">
        <f t="shared" ca="1" si="38"/>
        <v>Modalità Passaggio</v>
      </c>
      <c r="Y110" s="8" t="str">
        <f t="shared" ca="1" si="38"/>
        <v>Doorgangsmodus</v>
      </c>
      <c r="Z110" s="7">
        <f>FIND("&lt;",A110)</f>
        <v>5</v>
      </c>
      <c r="AA110">
        <f>FIND("&gt;",A110)</f>
        <v>38</v>
      </c>
      <c r="AB110">
        <f xml:space="preserve"> FIND("&lt;/",A110)</f>
        <v>51</v>
      </c>
      <c r="AC110" t="str">
        <f>MID(A110, Z110, AA110-Z110+ 1)</f>
        <v>&lt;string name="Param3_ChannelMode"&gt;</v>
      </c>
      <c r="AD110" t="s">
        <v>8294</v>
      </c>
      <c r="AE110" t="s">
        <v>8295</v>
      </c>
      <c r="AF110" t="s">
        <v>8296</v>
      </c>
      <c r="AG110" t="s">
        <v>8297</v>
      </c>
      <c r="AH110" t="s">
        <v>8298</v>
      </c>
    </row>
    <row r="111" spans="1:34">
      <c r="A111" s="1"/>
    </row>
    <row r="112" spans="1:34">
      <c r="A112" s="1" t="s">
        <v>55</v>
      </c>
      <c r="J112">
        <f>FIND("&gt;",A112)</f>
        <v>34</v>
      </c>
      <c r="K112">
        <f>FIND("&lt;/", A112)</f>
        <v>47</v>
      </c>
      <c r="L112" t="str">
        <f>IF(A112&lt;&gt;"", MID(A112,J112+1, K112-J112 - 1), "")</f>
        <v>Manufacturer</v>
      </c>
      <c r="M112" t="e">
        <f>MATCH(L112,Sam_Eng!K:K,0)</f>
        <v>#N/A</v>
      </c>
      <c r="N112" t="str">
        <f>IF(ISNA(M112), VLOOKUP(L112,Sam_Eng!F:F,1,FALSE), VLOOKUP(L112,Sam_Eng!K:K,1,FALSE))</f>
        <v>Manufacturer</v>
      </c>
      <c r="O112" s="8">
        <f>IF(ISNA(M112), MATCH(N112,Sam_Eng!F:F,0), MATCH(N112,Sam_Eng!K:K,0))</f>
        <v>59</v>
      </c>
      <c r="P112" t="str">
        <f ca="1">INDIRECT("'Sam_Eng'!" &amp; "M" &amp; $O112)</f>
        <v>"Fabricant"</v>
      </c>
      <c r="Q112" t="str">
        <f ca="1">INDIRECT("'Sam_Eng'!" &amp; "N" &amp; $O112)</f>
        <v>"Hersteller"</v>
      </c>
      <c r="R112" t="str">
        <f ca="1">INDIRECT("'Sam_Eng'!" &amp; "O" &amp; $O112)</f>
        <v>"Fabricante"</v>
      </c>
      <c r="S112" t="str">
        <f ca="1">INDIRECT("'Sam_Eng'!" &amp; "P" &amp; $O112)</f>
        <v>"Produttore"</v>
      </c>
      <c r="T112" t="str">
        <f ca="1">INDIRECT("'Sam_Eng'!" &amp; "Q" &amp; $O112)</f>
        <v>"Fabrikant"</v>
      </c>
      <c r="U112" s="8" t="str">
        <f t="shared" ref="U112:Y114" ca="1" si="39">SUBSTITUTE(P112,"""","")</f>
        <v>Fabricant</v>
      </c>
      <c r="V112" s="8" t="str">
        <f t="shared" ca="1" si="39"/>
        <v>Hersteller</v>
      </c>
      <c r="W112" s="8" t="str">
        <f t="shared" ca="1" si="39"/>
        <v>Fabricante</v>
      </c>
      <c r="X112" s="8" t="str">
        <f t="shared" ca="1" si="39"/>
        <v>Produttore</v>
      </c>
      <c r="Y112" s="8" t="str">
        <f t="shared" ca="1" si="39"/>
        <v>Fabrikant</v>
      </c>
      <c r="Z112" s="7">
        <f>FIND("&lt;",A112)</f>
        <v>5</v>
      </c>
      <c r="AA112">
        <f>FIND("&gt;",A112)</f>
        <v>34</v>
      </c>
      <c r="AB112">
        <f xml:space="preserve"> FIND("&lt;/",A112)</f>
        <v>47</v>
      </c>
      <c r="AC112" t="str">
        <f>MID(A112, Z112, AA112-Z112+ 1)</f>
        <v>&lt;string name="Mfg_Name_Hyper"&gt;</v>
      </c>
      <c r="AD112" t="s">
        <v>8299</v>
      </c>
      <c r="AE112" t="s">
        <v>8300</v>
      </c>
      <c r="AF112" t="s">
        <v>8301</v>
      </c>
      <c r="AG112" t="s">
        <v>8302</v>
      </c>
      <c r="AH112" t="s">
        <v>8303</v>
      </c>
    </row>
    <row r="113" spans="1:34">
      <c r="A113" s="1" t="s">
        <v>56</v>
      </c>
      <c r="J113">
        <f>FIND("&gt;",A113)</f>
        <v>41</v>
      </c>
      <c r="K113">
        <f>FIND("&lt;/", A113)</f>
        <v>49</v>
      </c>
      <c r="L113" t="str">
        <f>IF(A113&lt;&gt;"", MID(A113,J113+1, K113-J113 - 1), "")</f>
        <v>Deleted</v>
      </c>
      <c r="M113" t="e">
        <f>MATCH(L113,Sam_Eng!K:K,0)</f>
        <v>#N/A</v>
      </c>
      <c r="N113" t="str">
        <f>IF(ISNA(M113), VLOOKUP(L113,Sam_Eng!F:F,1,FALSE), VLOOKUP(L113,Sam_Eng!K:K,1,FALSE))</f>
        <v>Deleted</v>
      </c>
      <c r="O113" s="8">
        <f>IF(ISNA(M113), MATCH(N113,Sam_Eng!F:F,0), MATCH(N113,Sam_Eng!K:K,0))</f>
        <v>190</v>
      </c>
      <c r="P113" t="str">
        <f ca="1">INDIRECT("'Sam_Eng'!" &amp; "M" &amp; $O113)</f>
        <v>"Supprimé"</v>
      </c>
      <c r="Q113" t="str">
        <f ca="1">INDIRECT("'Sam_Eng'!" &amp; "N" &amp; $O113)</f>
        <v>"Gelöscht"</v>
      </c>
      <c r="R113" t="str">
        <f ca="1">INDIRECT("'Sam_Eng'!" &amp; "O" &amp; $O113)</f>
        <v>"Eliminado"</v>
      </c>
      <c r="S113" t="str">
        <f ca="1">INDIRECT("'Sam_Eng'!" &amp; "P" &amp; $O113)</f>
        <v>"Eliminato"</v>
      </c>
      <c r="T113" t="str">
        <f ca="1">INDIRECT("'Sam_Eng'!" &amp; "Q" &amp; $O113)</f>
        <v>"Verwijderd"</v>
      </c>
      <c r="U113" s="8" t="str">
        <f t="shared" ca="1" si="39"/>
        <v>Supprimé</v>
      </c>
      <c r="V113" s="8" t="str">
        <f t="shared" ca="1" si="39"/>
        <v>Gelöscht</v>
      </c>
      <c r="W113" s="8" t="str">
        <f t="shared" ca="1" si="39"/>
        <v>Eliminado</v>
      </c>
      <c r="X113" s="8" t="str">
        <f t="shared" ca="1" si="39"/>
        <v>Eliminato</v>
      </c>
      <c r="Y113" s="8" t="str">
        <f t="shared" ca="1" si="39"/>
        <v>Verwijderd</v>
      </c>
      <c r="Z113" s="7">
        <f>FIND("&lt;",A113)</f>
        <v>5</v>
      </c>
      <c r="AA113">
        <f>FIND("&gt;",A113)</f>
        <v>41</v>
      </c>
      <c r="AB113">
        <f xml:space="preserve"> FIND("&lt;/",A113)</f>
        <v>49</v>
      </c>
      <c r="AC113" t="str">
        <f>MID(A113, Z113, AA113-Z113+ 1)</f>
        <v>&lt;string name="Tran_log_DeleteByLock"&gt;</v>
      </c>
      <c r="AD113" t="s">
        <v>8304</v>
      </c>
      <c r="AE113" t="s">
        <v>8305</v>
      </c>
      <c r="AF113" t="s">
        <v>8306</v>
      </c>
      <c r="AG113" t="s">
        <v>8307</v>
      </c>
      <c r="AH113" t="s">
        <v>8308</v>
      </c>
    </row>
    <row r="114" spans="1:34">
      <c r="A114" s="1" t="s">
        <v>57</v>
      </c>
      <c r="J114">
        <f>FIND("&gt;",A114)</f>
        <v>39</v>
      </c>
      <c r="K114">
        <f>FIND("&lt;/", A114)</f>
        <v>51</v>
      </c>
      <c r="L114" t="str">
        <f>IF(A114&lt;&gt;"", MID(A114,J114+1, K114-J114 - 1), "")</f>
        <v>All Deleted</v>
      </c>
      <c r="M114" t="e">
        <f>MATCH(L114,Sam_Eng!K:K,0)</f>
        <v>#N/A</v>
      </c>
      <c r="N114" t="str">
        <f>IF(ISNA(M114), VLOOKUP(L114,Sam_Eng!F:F,1,FALSE), VLOOKUP(L114,Sam_Eng!K:K,1,FALSE))</f>
        <v>All Deleted</v>
      </c>
      <c r="O114" s="8">
        <f>IF(ISNA(M114), MATCH(N114,Sam_Eng!F:F,0), MATCH(N114,Sam_Eng!K:K,0))</f>
        <v>268</v>
      </c>
      <c r="P114" t="str">
        <f ca="1">INDIRECT("'Sam_Eng'!" &amp; "M" &amp; $O114)</f>
        <v>"Tout supprimé"</v>
      </c>
      <c r="Q114" t="str">
        <f ca="1">INDIRECT("'Sam_Eng'!" &amp; "N" &amp; $O114)</f>
        <v>"Alles gelöscht"</v>
      </c>
      <c r="R114" t="str">
        <f ca="1">INDIRECT("'Sam_Eng'!" &amp; "O" &amp; $O114)</f>
        <v>"Todos los eliminados"</v>
      </c>
      <c r="S114" t="str">
        <f ca="1">INDIRECT("'Sam_Eng'!" &amp; "P" &amp; $O114)</f>
        <v>"Tutto Eliminato"</v>
      </c>
      <c r="T114" t="str">
        <f ca="1">INDIRECT("'Sam_Eng'!" &amp; "Q" &amp; $O114)</f>
        <v>"Alles verwijderd"</v>
      </c>
      <c r="U114" s="8" t="str">
        <f t="shared" ca="1" si="39"/>
        <v>Tout supprimé</v>
      </c>
      <c r="V114" s="8" t="str">
        <f t="shared" ca="1" si="39"/>
        <v>Alles gelöscht</v>
      </c>
      <c r="W114" s="8" t="str">
        <f t="shared" ca="1" si="39"/>
        <v>Todos los eliminados</v>
      </c>
      <c r="X114" s="8" t="str">
        <f t="shared" ca="1" si="39"/>
        <v>Tutto Eliminato</v>
      </c>
      <c r="Y114" s="8" t="str">
        <f t="shared" ca="1" si="39"/>
        <v>Alles verwijderd</v>
      </c>
      <c r="Z114" s="7">
        <f>FIND("&lt;",A114)</f>
        <v>5</v>
      </c>
      <c r="AA114">
        <f>FIND("&gt;",A114)</f>
        <v>39</v>
      </c>
      <c r="AB114">
        <f xml:space="preserve"> FIND("&lt;/",A114)</f>
        <v>51</v>
      </c>
      <c r="AC114" t="str">
        <f>MID(A114, Z114, AA114-Z114+ 1)</f>
        <v>&lt;string name="Tran_log_delete_all"&gt;</v>
      </c>
      <c r="AD114" t="s">
        <v>8309</v>
      </c>
      <c r="AE114" t="s">
        <v>8310</v>
      </c>
      <c r="AF114" t="s">
        <v>8311</v>
      </c>
      <c r="AG114" t="s">
        <v>8312</v>
      </c>
      <c r="AH114" t="s">
        <v>8313</v>
      </c>
    </row>
    <row r="115" spans="1:34">
      <c r="A115" s="1"/>
    </row>
    <row r="116" spans="1:34">
      <c r="A116" s="1"/>
    </row>
    <row r="117" spans="1:34">
      <c r="A117" s="1"/>
    </row>
    <row r="118" spans="1:34">
      <c r="A118" s="1"/>
    </row>
    <row r="119" spans="1:34">
      <c r="A119" s="1"/>
    </row>
    <row r="120" spans="1:34">
      <c r="A120" s="1"/>
    </row>
    <row r="121" spans="1:34">
      <c r="A121" s="2"/>
    </row>
    <row r="122" spans="1:34">
      <c r="A122" s="1" t="s">
        <v>1822</v>
      </c>
      <c r="J122">
        <f>FIND("&gt;",A122)</f>
        <v>38</v>
      </c>
      <c r="K122">
        <f>FIND("&lt;/", A122)</f>
        <v>59</v>
      </c>
      <c r="L122" t="str">
        <f>IF(A122&lt;&gt;"", MID(A122,J122+1, K122-J122 - 1), "")</f>
        <v>Open Source Licenses</v>
      </c>
      <c r="M122" t="e">
        <f>MATCH(L122,Sam_Eng!K:K,0)</f>
        <v>#N/A</v>
      </c>
      <c r="N122" t="str">
        <f>IF(ISNA(M122), VLOOKUP(L122,Sam_Eng!F:F,1,FALSE), VLOOKUP(L122,Sam_Eng!K:K,1,FALSE))</f>
        <v>Open Source Licenses</v>
      </c>
      <c r="O122" s="8">
        <f>IF(ISNA(M122), MATCH(N122,Sam_Eng!F:F,0), MATCH(N122,Sam_Eng!K:K,0))</f>
        <v>102</v>
      </c>
      <c r="P122" t="str">
        <f ca="1">INDIRECT("'Sam_Eng'!" &amp; "M" &amp; $O122)</f>
        <v>"Licences Open Source"</v>
      </c>
      <c r="Q122" t="str">
        <f ca="1">INDIRECT("'Sam_Eng'!" &amp; "N" &amp; $O122)</f>
        <v>"Open-Source-Lizenzen"</v>
      </c>
      <c r="R122" t="str">
        <f ca="1">INDIRECT("'Sam_Eng'!" &amp; "O" &amp; $O122)</f>
        <v>"Licencias de código fuente abierto"</v>
      </c>
      <c r="S122" t="str">
        <f ca="1">INDIRECT("'Sam_Eng'!" &amp; "P" &amp; $O122)</f>
        <v>"Licenze Open Source"</v>
      </c>
      <c r="T122" t="str">
        <f ca="1">INDIRECT("'Sam_Eng'!" &amp; "Q" &amp; $O122)</f>
        <v>"Open Source-licenties"</v>
      </c>
      <c r="U122" s="8" t="str">
        <f t="shared" ref="U122:Y124" ca="1" si="40">SUBSTITUTE(P122,"""","")</f>
        <v>Licences Open Source</v>
      </c>
      <c r="V122" s="8" t="str">
        <f t="shared" ca="1" si="40"/>
        <v>Open-Source-Lizenzen</v>
      </c>
      <c r="W122" s="8" t="str">
        <f t="shared" ca="1" si="40"/>
        <v>Licencias de código fuente abierto</v>
      </c>
      <c r="X122" s="8" t="str">
        <f t="shared" ca="1" si="40"/>
        <v>Licenze Open Source</v>
      </c>
      <c r="Y122" s="8" t="str">
        <f t="shared" ca="1" si="40"/>
        <v>Open Source-licenties</v>
      </c>
      <c r="Z122" s="7">
        <f>FIND("&lt;",A122)</f>
        <v>5</v>
      </c>
      <c r="AA122">
        <f>FIND("&gt;",A122)</f>
        <v>38</v>
      </c>
      <c r="AB122">
        <f xml:space="preserve"> FIND("&lt;/",A122)</f>
        <v>59</v>
      </c>
      <c r="AC122" t="str">
        <f>MID(A122, Z122, AA122-Z122+ 1)</f>
        <v>&lt;string name="OpenSourceLicenses"&gt;</v>
      </c>
      <c r="AD122" t="s">
        <v>8314</v>
      </c>
      <c r="AE122" t="s">
        <v>8315</v>
      </c>
      <c r="AF122" t="s">
        <v>8316</v>
      </c>
      <c r="AG122" t="s">
        <v>8317</v>
      </c>
      <c r="AH122" t="s">
        <v>8318</v>
      </c>
    </row>
    <row r="123" spans="1:34">
      <c r="A123" s="10" t="s">
        <v>1823</v>
      </c>
      <c r="J123">
        <f>FIND("&gt;",A123)</f>
        <v>31</v>
      </c>
      <c r="K123">
        <f>FIND("&lt;/", A123)</f>
        <v>48</v>
      </c>
      <c r="L123" t="str">
        <f>IF(A123&lt;&gt;"", MID(A123,J123+1, K123-J123 - 1), "")</f>
        <v>Terms of Service</v>
      </c>
      <c r="M123" t="e">
        <f>MATCH(L123,Sam_Eng!K:K,0)</f>
        <v>#N/A</v>
      </c>
      <c r="N123" t="str">
        <f>IF(ISNA(M123), VLOOKUP(L123,Sam_Eng!F:F,1,FALSE), VLOOKUP(L123,Sam_Eng!K:K,1,FALSE))</f>
        <v>Terms of Service</v>
      </c>
      <c r="O123" s="8">
        <f>IF(ISNA(M123), MATCH(N123,Sam_Eng!F:F,0), MATCH(N123,Sam_Eng!K:K,0))</f>
        <v>101</v>
      </c>
      <c r="P123" t="str">
        <f ca="1">INDIRECT("'Sam_Eng'!" &amp; "M" &amp; $O123)</f>
        <v>"Conditions de service"</v>
      </c>
      <c r="Q123" t="str">
        <f ca="1">INDIRECT("'Sam_Eng'!" &amp; "N" &amp; $O123)</f>
        <v>"Nutzungsbedingungen"</v>
      </c>
      <c r="R123" t="str">
        <f ca="1">INDIRECT("'Sam_Eng'!" &amp; "O" &amp; $O123)</f>
        <v>"Términos de servicio"</v>
      </c>
      <c r="S123" t="str">
        <f ca="1">INDIRECT("'Sam_Eng'!" &amp; "P" &amp; $O123)</f>
        <v>"Termini del Servizio"</v>
      </c>
      <c r="T123" t="str">
        <f ca="1">INDIRECT("'Sam_Eng'!" &amp; "Q" &amp; $O123)</f>
        <v>"Gebruiksvoorwaarden"</v>
      </c>
      <c r="U123" s="8" t="str">
        <f t="shared" ca="1" si="40"/>
        <v>Conditions de service</v>
      </c>
      <c r="V123" s="8" t="str">
        <f t="shared" ca="1" si="40"/>
        <v>Nutzungsbedingungen</v>
      </c>
      <c r="W123" s="8" t="str">
        <f t="shared" ca="1" si="40"/>
        <v>Términos de servicio</v>
      </c>
      <c r="X123" s="8" t="str">
        <f t="shared" ca="1" si="40"/>
        <v>Termini del Servizio</v>
      </c>
      <c r="Y123" s="8" t="str">
        <f t="shared" ca="1" si="40"/>
        <v>Gebruiksvoorwaarden</v>
      </c>
      <c r="Z123" s="7">
        <f>FIND("&lt;",A123)</f>
        <v>5</v>
      </c>
      <c r="AA123">
        <f>FIND("&gt;",A123)</f>
        <v>31</v>
      </c>
      <c r="AB123">
        <f xml:space="preserve"> FIND("&lt;/",A123)</f>
        <v>48</v>
      </c>
      <c r="AC123" t="str">
        <f>MID(A123, Z123, AA123-Z123+ 1)</f>
        <v>&lt;string name="TermService"&gt;</v>
      </c>
      <c r="AD123" t="s">
        <v>8319</v>
      </c>
      <c r="AE123" t="s">
        <v>8320</v>
      </c>
      <c r="AF123" t="s">
        <v>8321</v>
      </c>
      <c r="AG123" t="s">
        <v>8322</v>
      </c>
      <c r="AH123" t="s">
        <v>8323</v>
      </c>
    </row>
    <row r="124" spans="1:34">
      <c r="A124" s="1" t="s">
        <v>1821</v>
      </c>
      <c r="J124">
        <f>FIND("&gt;",A124)</f>
        <v>33</v>
      </c>
      <c r="K124">
        <f>FIND("&lt;/", A124)</f>
        <v>51</v>
      </c>
      <c r="L124" t="str">
        <f>IF(A124&lt;&gt;"", MID(A124,J124+1, K124-J124 - 1), "")</f>
        <v>Privacy Agreement</v>
      </c>
      <c r="M124" t="e">
        <f>MATCH(L124,Sam_Eng!K:K,0)</f>
        <v>#N/A</v>
      </c>
      <c r="N124" t="str">
        <f>IF(ISNA(M124), VLOOKUP(L124,Sam_Eng!F:F,1,FALSE), VLOOKUP(L124,Sam_Eng!K:K,1,FALSE))</f>
        <v>Privacy Agreement</v>
      </c>
      <c r="O124" s="8">
        <f>IF(ISNA(M124), MATCH(N124,Sam_Eng!F:F,0), MATCH(N124,Sam_Eng!K:K,0))</f>
        <v>77</v>
      </c>
      <c r="P124" t="str">
        <f ca="1">INDIRECT("'Sam_Eng'!" &amp; "M" &amp; $O124)</f>
        <v>"Accord de confidentialité"</v>
      </c>
      <c r="Q124" t="str">
        <f ca="1">INDIRECT("'Sam_Eng'!" &amp; "N" &amp; $O124)</f>
        <v>"Datenschutzvereinbarung"</v>
      </c>
      <c r="R124" t="str">
        <f ca="1">INDIRECT("'Sam_Eng'!" &amp; "O" &amp; $O124)</f>
        <v>"Acuerdo de privacidad"</v>
      </c>
      <c r="S124" t="str">
        <f ca="1">INDIRECT("'Sam_Eng'!" &amp; "P" &amp; $O124)</f>
        <v>"Informativa sulla Privacy"</v>
      </c>
      <c r="T124" t="str">
        <f ca="1">INDIRECT("'Sam_Eng'!" &amp; "Q" &amp; $O124)</f>
        <v>"Privacy-overeenkomst"</v>
      </c>
      <c r="U124" s="8" t="str">
        <f t="shared" ca="1" si="40"/>
        <v>Accord de confidentialité</v>
      </c>
      <c r="V124" s="8" t="str">
        <f t="shared" ca="1" si="40"/>
        <v>Datenschutzvereinbarung</v>
      </c>
      <c r="W124" s="8" t="str">
        <f t="shared" ca="1" si="40"/>
        <v>Acuerdo de privacidad</v>
      </c>
      <c r="X124" s="8" t="str">
        <f t="shared" ca="1" si="40"/>
        <v>Informativa sulla Privacy</v>
      </c>
      <c r="Y124" s="8" t="str">
        <f t="shared" ca="1" si="40"/>
        <v>Privacy-overeenkomst</v>
      </c>
      <c r="Z124" s="7">
        <f>FIND("&lt;",A124)</f>
        <v>5</v>
      </c>
      <c r="AA124">
        <f>FIND("&gt;",A124)</f>
        <v>33</v>
      </c>
      <c r="AB124">
        <f xml:space="preserve"> FIND("&lt;/",A124)</f>
        <v>51</v>
      </c>
      <c r="AC124" t="str">
        <f>MID(A124, Z124, AA124-Z124+ 1)</f>
        <v>&lt;string name="PrivacyPolicy"&gt;</v>
      </c>
      <c r="AD124" t="s">
        <v>8324</v>
      </c>
      <c r="AE124" t="s">
        <v>8325</v>
      </c>
      <c r="AF124" t="s">
        <v>8326</v>
      </c>
      <c r="AG124" t="s">
        <v>8327</v>
      </c>
      <c r="AH124" t="s">
        <v>8328</v>
      </c>
    </row>
    <row r="125" spans="1:34">
      <c r="A125" s="2"/>
    </row>
    <row r="126" spans="1:34">
      <c r="A126" s="1" t="s">
        <v>58</v>
      </c>
      <c r="J126">
        <f>FIND("&gt;",A126)</f>
        <v>38</v>
      </c>
      <c r="K126">
        <f>FIND("&lt;/", A126)</f>
        <v>46</v>
      </c>
      <c r="L126" t="str">
        <f>IF(A126&lt;&gt;"", MID(A126,J126+1, K126-J126 - 1), "")</f>
        <v>Locking</v>
      </c>
      <c r="M126" t="e">
        <f>MATCH(L126,Sam_Eng!K:K,0)</f>
        <v>#N/A</v>
      </c>
      <c r="N126" t="str">
        <f>IF(ISNA(M126), VLOOKUP(L126,Sam_Eng!F:F,1,FALSE), VLOOKUP(L126,Sam_Eng!K:K,1,FALSE))</f>
        <v>Locking</v>
      </c>
      <c r="O126" s="8">
        <f>IF(ISNA(M126), MATCH(N126,Sam_Eng!F:F,0), MATCH(N126,Sam_Eng!K:K,0))</f>
        <v>72</v>
      </c>
      <c r="P126" t="str">
        <f ca="1">INDIRECT("'Sam_Eng'!" &amp; "M" &amp; $O126)</f>
        <v>"Verrouillage"</v>
      </c>
      <c r="Q126" t="str">
        <f ca="1">INDIRECT("'Sam_Eng'!" &amp; "N" &amp; $O126)</f>
        <v>"Verriegelung"</v>
      </c>
      <c r="R126" t="str">
        <f ca="1">INDIRECT("'Sam_Eng'!" &amp; "O" &amp; $O126)</f>
        <v>"Bloquear"</v>
      </c>
      <c r="S126" t="str">
        <f ca="1">INDIRECT("'Sam_Eng'!" &amp; "P" &amp; $O126)</f>
        <v>"Blocco in Corso"</v>
      </c>
      <c r="T126" t="str">
        <f ca="1">INDIRECT("'Sam_Eng'!" &amp; "Q" &amp; $O126)</f>
        <v>"Vergrendelen"</v>
      </c>
      <c r="U126" s="8" t="str">
        <f ca="1">SUBSTITUTE(P126,"""","")</f>
        <v>Verrouillage</v>
      </c>
      <c r="V126" s="8" t="str">
        <f ca="1">SUBSTITUTE(Q126,"""","")</f>
        <v>Verriegelung</v>
      </c>
      <c r="W126" s="8" t="str">
        <f ca="1">SUBSTITUTE(R126,"""","")</f>
        <v>Bloquear</v>
      </c>
      <c r="X126" s="8" t="str">
        <f ca="1">SUBSTITUTE(S126,"""","")</f>
        <v>Blocco in Corso</v>
      </c>
      <c r="Y126" s="8" t="str">
        <f ca="1">SUBSTITUTE(T126,"""","")</f>
        <v>Vergrendelen</v>
      </c>
      <c r="Z126" s="7">
        <f>FIND("&lt;",A126)</f>
        <v>5</v>
      </c>
      <c r="AA126">
        <f>FIND("&gt;",A126)</f>
        <v>38</v>
      </c>
      <c r="AB126">
        <f xml:space="preserve"> FIND("&lt;/",A126)</f>
        <v>46</v>
      </c>
      <c r="AC126" t="str">
        <f>MID(A126, Z126, AA126-Z126+ 1)</f>
        <v>&lt;string name="Tran_log_Lock_Door"&gt;</v>
      </c>
      <c r="AD126" t="s">
        <v>8329</v>
      </c>
      <c r="AE126" t="s">
        <v>8330</v>
      </c>
      <c r="AF126" t="s">
        <v>8331</v>
      </c>
      <c r="AG126" t="s">
        <v>8332</v>
      </c>
      <c r="AH126" t="s">
        <v>8333</v>
      </c>
    </row>
    <row r="127" spans="1:34">
      <c r="A127" s="1"/>
      <c r="L127" s="9"/>
    </row>
    <row r="128" spans="1:34">
      <c r="A128" s="1" t="s">
        <v>1818</v>
      </c>
      <c r="J128">
        <f>FIND("&gt;",A128)</f>
        <v>46</v>
      </c>
      <c r="K128">
        <f>FIND("&lt;/", A128)</f>
        <v>67</v>
      </c>
      <c r="L128" t="str">
        <f>IF(A128&lt;&gt;"", MID(A128,J128+1, K128-J128 - 1), "")</f>
        <v>Mechanical Unlocking</v>
      </c>
      <c r="M128" t="e">
        <f>MATCH(L128,Sam_Eng!K:K,0)</f>
        <v>#N/A</v>
      </c>
      <c r="N128" t="e">
        <f>IF(ISNA(M128), VLOOKUP(L128,Sam_Eng!F:F,1,FALSE), VLOOKUP(L128,Sam_Eng!K:K,1,FALSE))</f>
        <v>#N/A</v>
      </c>
      <c r="O128" s="53">
        <v>338</v>
      </c>
      <c r="P128" t="str">
        <f ca="1">INDIRECT("'Sam_Eng'!" &amp; "M" &amp; $O128)</f>
        <v>"Mécanique"</v>
      </c>
      <c r="Q128" t="str">
        <f ca="1">INDIRECT("'Sam_Eng'!" &amp; "N" &amp; $O128)</f>
        <v>"Mechanisch"</v>
      </c>
      <c r="R128" t="str">
        <f ca="1">INDIRECT("'Sam_Eng'!" &amp; "O" &amp; $O128)</f>
        <v>"Mecánico"</v>
      </c>
      <c r="S128" t="str">
        <f ca="1">INDIRECT("'Sam_Eng'!" &amp; "P" &amp; $O128)</f>
        <v>"Meccanico"</v>
      </c>
      <c r="T128" t="str">
        <f ca="1">INDIRECT("'Sam_Eng'!" &amp; "Q" &amp; $O128)</f>
        <v>"Mechanisch"</v>
      </c>
      <c r="U128" s="8" t="str">
        <f t="shared" ref="U128:Y129" ca="1" si="41">SUBSTITUTE(P128,"""","")</f>
        <v>Mécanique</v>
      </c>
      <c r="V128" s="8" t="str">
        <f t="shared" ca="1" si="41"/>
        <v>Mechanisch</v>
      </c>
      <c r="W128" s="8" t="str">
        <f t="shared" ca="1" si="41"/>
        <v>Mecánico</v>
      </c>
      <c r="X128" s="8" t="str">
        <f t="shared" ca="1" si="41"/>
        <v>Meccanico</v>
      </c>
      <c r="Y128" s="8" t="str">
        <f t="shared" ca="1" si="41"/>
        <v>Mechanisch</v>
      </c>
      <c r="Z128" s="7">
        <f>FIND("&lt;",A128)</f>
        <v>5</v>
      </c>
      <c r="AA128">
        <f>FIND("&gt;",A128)</f>
        <v>46</v>
      </c>
      <c r="AB128">
        <f xml:space="preserve"> FIND("&lt;/",A128)</f>
        <v>67</v>
      </c>
      <c r="AC128" t="str">
        <f>MID(A128, Z128, AA128-Z128+ 1)</f>
        <v>&lt;string name="Tran_log_Mechanical_Unlock"&gt;</v>
      </c>
      <c r="AD128" t="s">
        <v>10573</v>
      </c>
      <c r="AE128" t="s">
        <v>10575</v>
      </c>
      <c r="AF128" t="s">
        <v>10577</v>
      </c>
      <c r="AG128" t="s">
        <v>10579</v>
      </c>
      <c r="AH128" t="s">
        <v>10581</v>
      </c>
    </row>
    <row r="129" spans="1:34">
      <c r="A129" s="1" t="s">
        <v>1819</v>
      </c>
      <c r="J129">
        <f>FIND("&gt;",A129)</f>
        <v>44</v>
      </c>
      <c r="K129">
        <f>FIND("&lt;/", A129)</f>
        <v>63</v>
      </c>
      <c r="L129" t="str">
        <f>IF(A129&lt;&gt;"", MID(A129,J129+1, K129-J129 - 1), "")</f>
        <v>Mechanical Locking</v>
      </c>
      <c r="M129" t="e">
        <f>MATCH(L129,Sam_Eng!K:K,0)</f>
        <v>#N/A</v>
      </c>
      <c r="N129" t="e">
        <f>IF(ISNA(M129), VLOOKUP(L129,Sam_Eng!F:F,1,FALSE), VLOOKUP(L129,Sam_Eng!K:K,1,FALSE))</f>
        <v>#N/A</v>
      </c>
      <c r="O129" s="53">
        <v>338</v>
      </c>
      <c r="P129" t="str">
        <f ca="1">INDIRECT("'Sam_Eng'!" &amp; "M" &amp; $O129)</f>
        <v>"Mécanique"</v>
      </c>
      <c r="Q129" t="str">
        <f ca="1">INDIRECT("'Sam_Eng'!" &amp; "N" &amp; $O129)</f>
        <v>"Mechanisch"</v>
      </c>
      <c r="R129" t="str">
        <f ca="1">INDIRECT("'Sam_Eng'!" &amp; "O" &amp; $O129)</f>
        <v>"Mecánico"</v>
      </c>
      <c r="S129" t="str">
        <f ca="1">INDIRECT("'Sam_Eng'!" &amp; "P" &amp; $O129)</f>
        <v>"Meccanico"</v>
      </c>
      <c r="T129" t="str">
        <f ca="1">INDIRECT("'Sam_Eng'!" &amp; "Q" &amp; $O129)</f>
        <v>"Mechanisch"</v>
      </c>
      <c r="U129" s="8" t="str">
        <f t="shared" ca="1" si="41"/>
        <v>Mécanique</v>
      </c>
      <c r="V129" s="8" t="str">
        <f t="shared" ca="1" si="41"/>
        <v>Mechanisch</v>
      </c>
      <c r="W129" s="8" t="str">
        <f t="shared" ca="1" si="41"/>
        <v>Mecánico</v>
      </c>
      <c r="X129" s="8" t="str">
        <f t="shared" ca="1" si="41"/>
        <v>Meccanico</v>
      </c>
      <c r="Y129" s="8" t="str">
        <f t="shared" ca="1" si="41"/>
        <v>Mechanisch</v>
      </c>
      <c r="Z129" s="7">
        <f>FIND("&lt;",A129)</f>
        <v>5</v>
      </c>
      <c r="AA129">
        <f>FIND("&gt;",A129)</f>
        <v>44</v>
      </c>
      <c r="AB129">
        <f xml:space="preserve"> FIND("&lt;/",A129)</f>
        <v>63</v>
      </c>
      <c r="AC129" t="str">
        <f>MID(A129, Z129, AA129-Z129+ 1)</f>
        <v>&lt;string name="Tran_log_Mechanical_lock"&gt;</v>
      </c>
      <c r="AD129" t="s">
        <v>10583</v>
      </c>
      <c r="AE129" t="s">
        <v>10585</v>
      </c>
      <c r="AF129" t="s">
        <v>10587</v>
      </c>
      <c r="AG129" t="s">
        <v>10589</v>
      </c>
      <c r="AH129" t="s">
        <v>10591</v>
      </c>
    </row>
    <row r="130" spans="1:34">
      <c r="A130" s="1"/>
      <c r="M130" t="e">
        <f>MATCH(L130,Sam_Eng!K:K,0)</f>
        <v>#N/A</v>
      </c>
      <c r="N130" t="e">
        <f>IF(ISNA(M130), VLOOKUP(L130,Sam_Eng!F:F,1,FALSE), VLOOKUP(L130,Sam_Eng!K:K,1,FALSE))</f>
        <v>#N/A</v>
      </c>
      <c r="O130" s="8" t="e">
        <f>IF(ISNA(M130), MATCH(N130,Sam_Eng!F:F,0), MATCH(N130,Sam_Eng!K:K,0))</f>
        <v>#N/A</v>
      </c>
      <c r="P130" t="e">
        <f ca="1">INDIRECT("'Sam_Eng'!" &amp; "M" &amp; $O130)</f>
        <v>#N/A</v>
      </c>
      <c r="Q130" t="e">
        <f ca="1">INDIRECT("'Sam_Eng'!" &amp; "N" &amp; $O130)</f>
        <v>#N/A</v>
      </c>
      <c r="R130" t="e">
        <f ca="1">INDIRECT("'Sam_Eng'!" &amp; "O" &amp; $O130)</f>
        <v>#N/A</v>
      </c>
      <c r="S130" t="e">
        <f ca="1">INDIRECT("'Sam_Eng'!" &amp; "P" &amp; $O130)</f>
        <v>#N/A</v>
      </c>
      <c r="T130" t="e">
        <f ca="1">INDIRECT("'Sam_Eng'!" &amp; "Q" &amp; $O130)</f>
        <v>#N/A</v>
      </c>
    </row>
    <row r="131" spans="1:34">
      <c r="A131" s="1" t="s">
        <v>1820</v>
      </c>
      <c r="J131">
        <f>FIND("&gt;",A131)</f>
        <v>41</v>
      </c>
      <c r="K131">
        <f>FIND("&lt;/", A131)</f>
        <v>55</v>
      </c>
      <c r="L131" t="str">
        <f>IF(A131&lt;&gt;"", MID(A131,J131+1, K131-J131 - 1), "")</f>
        <v>Are you sure?</v>
      </c>
      <c r="M131" t="e">
        <f>MATCH(L131,Sam_Eng!K:K,0)</f>
        <v>#N/A</v>
      </c>
      <c r="N131" t="str">
        <f>IF(ISNA(M131), VLOOKUP(L131,Sam_Eng!F:F,1,FALSE), VLOOKUP(L131,Sam_Eng!K:K,1,FALSE))</f>
        <v>Are you sure?</v>
      </c>
      <c r="O131" s="8">
        <f>IF(ISNA(M131), MATCH(N131,Sam_Eng!F:F,0), MATCH(N131,Sam_Eng!K:K,0))</f>
        <v>546</v>
      </c>
      <c r="P131" t="str">
        <f ca="1">INDIRECT("'Sam_Eng'!" &amp; "M" &amp; $O131)</f>
        <v>"Êtes-vous sûr ?"</v>
      </c>
      <c r="Q131" t="str">
        <f ca="1">INDIRECT("'Sam_Eng'!" &amp; "N" &amp; $O131)</f>
        <v>"Sind Sie sicher?"</v>
      </c>
      <c r="R131" t="str">
        <f ca="1">INDIRECT("'Sam_Eng'!" &amp; "O" &amp; $O131)</f>
        <v>"¿Está seguro?"</v>
      </c>
      <c r="S131" t="str">
        <f ca="1">INDIRECT("'Sam_Eng'!" &amp; "P" &amp; $O131)</f>
        <v>"Continuare?"</v>
      </c>
      <c r="T131" t="str">
        <f ca="1">INDIRECT("'Sam_Eng'!" &amp; "Q" &amp; $O131)</f>
        <v>"Weet u het zeker?"</v>
      </c>
      <c r="U131" s="8" t="str">
        <f t="shared" ref="U131:U194" ca="1" si="42">SUBSTITUTE(P131,"""","")</f>
        <v>Êtes-vous sûr ?</v>
      </c>
      <c r="V131" s="8" t="str">
        <f t="shared" ref="V131:V194" ca="1" si="43">SUBSTITUTE(Q131,"""","")</f>
        <v>Sind Sie sicher?</v>
      </c>
      <c r="W131" s="8" t="str">
        <f t="shared" ref="W131:W194" ca="1" si="44">SUBSTITUTE(R131,"""","")</f>
        <v>¿Está seguro?</v>
      </c>
      <c r="X131" s="8" t="str">
        <f t="shared" ref="X131:X194" ca="1" si="45">SUBSTITUTE(S131,"""","")</f>
        <v>Continuare?</v>
      </c>
      <c r="Y131" s="8" t="str">
        <f t="shared" ref="Y131:Y194" ca="1" si="46">SUBSTITUTE(T131,"""","")</f>
        <v>Weet u het zeker?</v>
      </c>
      <c r="Z131" s="7">
        <f t="shared" ref="Z131:Z194" si="47">FIND("&lt;",A131)</f>
        <v>5</v>
      </c>
      <c r="AA131">
        <f t="shared" ref="AA131:AA194" si="48">FIND("&gt;",A131)</f>
        <v>41</v>
      </c>
      <c r="AB131">
        <f xml:space="preserve"> FIND("&lt;/",A131)</f>
        <v>55</v>
      </c>
      <c r="AC131" t="str">
        <f>MID(A131, Z131, AA131-Z131+ 1)</f>
        <v>&lt;string name="Tran_DeleteLock_cont1"&gt;</v>
      </c>
      <c r="AD131" t="s">
        <v>8334</v>
      </c>
      <c r="AE131" t="s">
        <v>8335</v>
      </c>
      <c r="AF131" t="s">
        <v>8336</v>
      </c>
      <c r="AG131" t="s">
        <v>8337</v>
      </c>
      <c r="AH131" t="s">
        <v>8338</v>
      </c>
    </row>
    <row r="132" spans="1:34">
      <c r="A132" s="2"/>
    </row>
    <row r="133" spans="1:34">
      <c r="A133" s="1"/>
    </row>
    <row r="134" spans="1:34">
      <c r="A134" s="3"/>
    </row>
    <row r="135" spans="1:34">
      <c r="A135" s="1"/>
    </row>
    <row r="136" spans="1:34">
      <c r="A136" s="2"/>
    </row>
    <row r="137" spans="1:34">
      <c r="A137" s="1"/>
    </row>
    <row r="138" spans="1:34">
      <c r="A138" s="3"/>
    </row>
    <row r="139" spans="1:34">
      <c r="A139" s="1" t="s">
        <v>60</v>
      </c>
      <c r="J139">
        <f>FIND("&gt;",A139)</f>
        <v>30</v>
      </c>
      <c r="K139">
        <f>FIND("&lt;/", A139)</f>
        <v>41</v>
      </c>
      <c r="L139" t="str">
        <f>IF(A139&lt;&gt;"", MID(A139,J139+1, K139-J139 - 1), "")</f>
        <v>Connecting</v>
      </c>
      <c r="M139" t="e">
        <f>MATCH(L139,Sam_Eng!K:K,0)</f>
        <v>#N/A</v>
      </c>
      <c r="N139" t="str">
        <f>IF(ISNA(M139), VLOOKUP(L139,Sam_Eng!F:F,1,FALSE), VLOOKUP(L139,Sam_Eng!K:K,1,FALSE))</f>
        <v>Connecting</v>
      </c>
      <c r="O139" s="8">
        <f>IF(ISNA(M139), MATCH(N139,Sam_Eng!F:F,0), MATCH(N139,Sam_Eng!K:K,0))</f>
        <v>21</v>
      </c>
      <c r="P139" t="str">
        <f ca="1">INDIRECT("'Sam_Eng'!" &amp; "M" &amp; $O139)</f>
        <v>"Connexion"</v>
      </c>
      <c r="Q139" t="str">
        <f ca="1">INDIRECT("'Sam_Eng'!" &amp; "N" &amp; $O139)</f>
        <v>"Verbindung wird hergestellt"</v>
      </c>
      <c r="R139" t="str">
        <f ca="1">INDIRECT("'Sam_Eng'!" &amp; "O" &amp; $O139)</f>
        <v>"Conectando"</v>
      </c>
      <c r="S139" t="str">
        <f ca="1">INDIRECT("'Sam_Eng'!" &amp; "P" &amp; $O139)</f>
        <v>"Connessione"</v>
      </c>
      <c r="T139" t="str">
        <f ca="1">INDIRECT("'Sam_Eng'!" &amp; "Q" &amp; $O139)</f>
        <v>"Verbinding maken"</v>
      </c>
      <c r="U139" s="8" t="str">
        <f t="shared" ca="1" si="42"/>
        <v>Connexion</v>
      </c>
      <c r="V139" s="8" t="str">
        <f t="shared" ca="1" si="43"/>
        <v>Verbindung wird hergestellt</v>
      </c>
      <c r="W139" s="8" t="str">
        <f t="shared" ca="1" si="44"/>
        <v>Conectando</v>
      </c>
      <c r="X139" s="8" t="str">
        <f t="shared" ca="1" si="45"/>
        <v>Connessione</v>
      </c>
      <c r="Y139" s="8" t="str">
        <f t="shared" ca="1" si="46"/>
        <v>Verbinding maken</v>
      </c>
      <c r="Z139" s="7">
        <f t="shared" si="47"/>
        <v>5</v>
      </c>
      <c r="AA139">
        <f t="shared" si="48"/>
        <v>30</v>
      </c>
      <c r="AB139">
        <f xml:space="preserve"> FIND("&lt;/",A139)</f>
        <v>41</v>
      </c>
      <c r="AC139" t="str">
        <f>MID(A139, Z139, AA139-Z139+ 1)</f>
        <v>&lt;string name="connecting"&gt;</v>
      </c>
      <c r="AD139" t="s">
        <v>8339</v>
      </c>
      <c r="AE139" t="s">
        <v>8340</v>
      </c>
      <c r="AF139" t="s">
        <v>8341</v>
      </c>
      <c r="AG139" t="s">
        <v>8342</v>
      </c>
      <c r="AH139" t="s">
        <v>8343</v>
      </c>
    </row>
    <row r="140" spans="1:34">
      <c r="A140" s="1" t="s">
        <v>1824</v>
      </c>
      <c r="J140">
        <f>FIND("&gt;",A140)</f>
        <v>31</v>
      </c>
      <c r="K140">
        <f>FIND("&lt;/", A140)</f>
        <v>46</v>
      </c>
      <c r="L140" t="str">
        <f>IF(A140&lt;&gt;"", MID(A140,J140+1, K140-J140 - 1), "")</f>
        <v>Please wait...</v>
      </c>
      <c r="M140" t="e">
        <f>MATCH(L140,Sam_Eng!K:K,0)</f>
        <v>#N/A</v>
      </c>
      <c r="N140" t="str">
        <f>IF(ISNA(M140), VLOOKUP(L140,Sam_Eng!F:F,1,FALSE), VLOOKUP(L140,Sam_Eng!K:K,1,FALSE))</f>
        <v>Please wait...</v>
      </c>
      <c r="O140" s="8">
        <f>IF(ISNA(M140), MATCH(N140,Sam_Eng!F:F,0), MATCH(N140,Sam_Eng!K:K,0))</f>
        <v>458</v>
      </c>
      <c r="P140" t="str">
        <f ca="1">INDIRECT("'Sam_Eng'!" &amp; "M" &amp; $O140)</f>
        <v>"Veuillez patienter..."</v>
      </c>
      <c r="Q140" t="str">
        <f ca="1">INDIRECT("'Sam_Eng'!" &amp; "N" &amp; $O140)</f>
        <v>"Bitte warten ..."</v>
      </c>
      <c r="R140" t="str">
        <f ca="1">INDIRECT("'Sam_Eng'!" &amp; "O" &amp; $O140)</f>
        <v>"Espere..."</v>
      </c>
      <c r="S140" t="str">
        <f ca="1">INDIRECT("'Sam_Eng'!" &amp; "P" &amp; $O140)</f>
        <v>"Attendere..."</v>
      </c>
      <c r="T140" t="str">
        <f ca="1">INDIRECT("'Sam_Eng'!" &amp; "Q" &amp; $O140)</f>
        <v>"Een ogenblik geduld..."</v>
      </c>
      <c r="U140" s="8" t="str">
        <f t="shared" ca="1" si="42"/>
        <v>Veuillez patienter...</v>
      </c>
      <c r="V140" s="8" t="str">
        <f t="shared" ca="1" si="43"/>
        <v>Bitte warten ...</v>
      </c>
      <c r="W140" s="8" t="str">
        <f t="shared" ca="1" si="44"/>
        <v>Espere...</v>
      </c>
      <c r="X140" s="8" t="str">
        <f t="shared" ca="1" si="45"/>
        <v>Attendere...</v>
      </c>
      <c r="Y140" s="8" t="str">
        <f t="shared" ca="1" si="46"/>
        <v>Een ogenblik geduld...</v>
      </c>
      <c r="Z140" s="7">
        <f t="shared" si="47"/>
        <v>5</v>
      </c>
      <c r="AA140">
        <f t="shared" si="48"/>
        <v>31</v>
      </c>
      <c r="AB140">
        <f xml:space="preserve"> FIND("&lt;/",A140)</f>
        <v>46</v>
      </c>
      <c r="AC140" t="str">
        <f>MID(A140, Z140, AA140-Z140+ 1)</f>
        <v>&lt;string name="please_wait"&gt;</v>
      </c>
      <c r="AD140" t="s">
        <v>8344</v>
      </c>
      <c r="AE140" t="s">
        <v>8345</v>
      </c>
      <c r="AF140" t="s">
        <v>8346</v>
      </c>
      <c r="AG140" t="s">
        <v>8347</v>
      </c>
      <c r="AH140" t="s">
        <v>8348</v>
      </c>
    </row>
    <row r="141" spans="1:34">
      <c r="A141" s="1" t="s">
        <v>1826</v>
      </c>
      <c r="J141">
        <f>FIND("&gt;",A141)</f>
        <v>37</v>
      </c>
      <c r="K141">
        <f>FIND("&lt;/", A141)</f>
        <v>55</v>
      </c>
      <c r="L141" t="str">
        <f>IF(A141&lt;&gt;"", MID(A141,J141+1, K141-J141 - 1), "")</f>
        <v>Connection Failed</v>
      </c>
      <c r="M141" t="e">
        <f>MATCH(L141,Sam_Eng!K:K,0)</f>
        <v>#N/A</v>
      </c>
      <c r="N141" t="str">
        <f>IF(ISNA(M141), VLOOKUP(L141,Sam_Eng!F:F,1,FALSE), VLOOKUP(L141,Sam_Eng!K:K,1,FALSE))</f>
        <v>Connection Failed</v>
      </c>
      <c r="O141" s="8">
        <f>IF(ISNA(M141), MATCH(N141,Sam_Eng!F:F,0), MATCH(N141,Sam_Eng!K:K,0))</f>
        <v>25</v>
      </c>
      <c r="P141" t="str">
        <f ca="1">INDIRECT("'Sam_Eng'!" &amp; "M" &amp; $O141)</f>
        <v>"Échec de la connexion"</v>
      </c>
      <c r="Q141" t="str">
        <f ca="1">INDIRECT("'Sam_Eng'!" &amp; "N" &amp; $O141)</f>
        <v>"Verbindungsfehler"</v>
      </c>
      <c r="R141" t="str">
        <f ca="1">INDIRECT("'Sam_Eng'!" &amp; "O" &amp; $O141)</f>
        <v>"Error de conexión"</v>
      </c>
      <c r="S141" t="str">
        <f ca="1">INDIRECT("'Sam_Eng'!" &amp; "P" &amp; $O141)</f>
        <v>"Connessione Non Riuscita"</v>
      </c>
      <c r="T141" t="str">
        <f ca="1">INDIRECT("'Sam_Eng'!" &amp; "Q" &amp; $O141)</f>
        <v>"Verbinding mislukt"</v>
      </c>
      <c r="U141" s="8" t="str">
        <f t="shared" ca="1" si="42"/>
        <v>Échec de la connexion</v>
      </c>
      <c r="V141" s="8" t="str">
        <f t="shared" ca="1" si="43"/>
        <v>Verbindungsfehler</v>
      </c>
      <c r="W141" s="8" t="str">
        <f t="shared" ca="1" si="44"/>
        <v>Error de conexión</v>
      </c>
      <c r="X141" s="8" t="str">
        <f t="shared" ca="1" si="45"/>
        <v>Connessione Non Riuscita</v>
      </c>
      <c r="Y141" s="8" t="str">
        <f t="shared" ca="1" si="46"/>
        <v>Verbinding mislukt</v>
      </c>
      <c r="Z141" s="7">
        <f t="shared" si="47"/>
        <v>5</v>
      </c>
      <c r="AA141">
        <f t="shared" si="48"/>
        <v>37</v>
      </c>
      <c r="AB141">
        <f xml:space="preserve"> FIND("&lt;/",A141)</f>
        <v>55</v>
      </c>
      <c r="AC141" t="str">
        <f>MID(A141, Z141, AA141-Z141+ 1)</f>
        <v>&lt;string name="connection_failed"&gt;</v>
      </c>
      <c r="AD141" t="s">
        <v>8349</v>
      </c>
      <c r="AE141" t="s">
        <v>8350</v>
      </c>
      <c r="AF141" t="s">
        <v>8351</v>
      </c>
      <c r="AG141" t="s">
        <v>8352</v>
      </c>
      <c r="AH141" t="s">
        <v>8353</v>
      </c>
    </row>
    <row r="142" spans="1:34">
      <c r="A142" s="1" t="s">
        <v>1828</v>
      </c>
      <c r="J142">
        <f>FIND("&gt;",A142)</f>
        <v>46</v>
      </c>
      <c r="K142">
        <f>FIND("&lt;/", A142)</f>
        <v>79</v>
      </c>
      <c r="L142" t="str">
        <f>IF(A142&lt;&gt;"", MID(A142,J142+1, K142-J142 - 1), "")</f>
        <v>Please check your network status</v>
      </c>
      <c r="M142" t="e">
        <f>MATCH(L142,Sam_Eng!K:K,0)</f>
        <v>#N/A</v>
      </c>
      <c r="N142" t="str">
        <f>IF(ISNA(M142), VLOOKUP(L142,Sam_Eng!F:F,1,FALSE), VLOOKUP(L142,Sam_Eng!K:K,1,FALSE))</f>
        <v>Please check your network status</v>
      </c>
      <c r="O142" s="8">
        <f>IF(ISNA(M142), MATCH(N142,Sam_Eng!F:F,0), MATCH(N142,Sam_Eng!K:K,0))</f>
        <v>481</v>
      </c>
      <c r="P142" t="str">
        <f ca="1">INDIRECT("'Sam_Eng'!" &amp; "M" &amp; $O142)</f>
        <v>"Veuillez vérifier l'état de votre réseau"</v>
      </c>
      <c r="Q142" t="str">
        <f ca="1">INDIRECT("'Sam_Eng'!" &amp; "N" &amp; $O142)</f>
        <v>"Bitte überprüfen Sie Ihren Netzwerkstatus"</v>
      </c>
      <c r="R142" t="str">
        <f ca="1">INDIRECT("'Sam_Eng'!" &amp; "O" &amp; $O142)</f>
        <v>"Compruebe el estado de la red."</v>
      </c>
      <c r="S142" t="str">
        <f ca="1">INDIRECT("'Sam_Eng'!" &amp; "P" &amp; $O142)</f>
        <v>"Controllare lo stato di rete"</v>
      </c>
      <c r="T142" t="str">
        <f ca="1">INDIRECT("'Sam_Eng'!" &amp; "Q" &amp; $O142)</f>
        <v>"Controleer de netwerkstatus"</v>
      </c>
      <c r="U142" s="8" t="str">
        <f t="shared" ca="1" si="42"/>
        <v>Veuillez vérifier l'état de votre réseau</v>
      </c>
      <c r="V142" s="8" t="str">
        <f t="shared" ca="1" si="43"/>
        <v>Bitte überprüfen Sie Ihren Netzwerkstatus</v>
      </c>
      <c r="W142" s="8" t="str">
        <f t="shared" ca="1" si="44"/>
        <v>Compruebe el estado de la red.</v>
      </c>
      <c r="X142" s="8" t="str">
        <f t="shared" ca="1" si="45"/>
        <v>Controllare lo stato di rete</v>
      </c>
      <c r="Y142" s="8" t="str">
        <f t="shared" ca="1" si="46"/>
        <v>Controleer de netwerkstatus</v>
      </c>
      <c r="Z142" s="7">
        <f t="shared" si="47"/>
        <v>5</v>
      </c>
      <c r="AA142">
        <f t="shared" si="48"/>
        <v>46</v>
      </c>
      <c r="AB142">
        <f xml:space="preserve"> FIND("&lt;/",A142)</f>
        <v>79</v>
      </c>
      <c r="AC142" t="str">
        <f>MID(A142, Z142, AA142-Z142+ 1)</f>
        <v>&lt;string name="check_network_availability"&gt;</v>
      </c>
      <c r="AD142" t="s">
        <v>11130</v>
      </c>
      <c r="AE142" t="s">
        <v>8354</v>
      </c>
      <c r="AF142" t="s">
        <v>8355</v>
      </c>
      <c r="AG142" t="s">
        <v>8356</v>
      </c>
      <c r="AH142" t="s">
        <v>8357</v>
      </c>
    </row>
    <row r="143" spans="1:34">
      <c r="A143" s="1" t="s">
        <v>1829</v>
      </c>
      <c r="J143">
        <f>FIND("&gt;",A143)</f>
        <v>29</v>
      </c>
      <c r="K143">
        <f>FIND("&lt;/", A143)</f>
        <v>52</v>
      </c>
      <c r="L143" t="str">
        <f>IF(A143&lt;&gt;"", MID(A143,J143+1, K143-J143 - 1), "")</f>
        <v>Please try again later</v>
      </c>
      <c r="M143" t="e">
        <f>MATCH(L143,Sam_Eng!K:K,0)</f>
        <v>#N/A</v>
      </c>
      <c r="N143" t="str">
        <f>IF(ISNA(M143), VLOOKUP(L143,Sam_Eng!F:F,1,FALSE), VLOOKUP(L143,Sam_Eng!K:K,1,FALSE))</f>
        <v>Please try again later</v>
      </c>
      <c r="O143" s="8">
        <f>IF(ISNA(M143), MATCH(N143,Sam_Eng!F:F,0), MATCH(N143,Sam_Eng!K:K,0))</f>
        <v>459</v>
      </c>
      <c r="P143" t="str">
        <f ca="1">INDIRECT("'Sam_Eng'!" &amp; "M" &amp; $O143)</f>
        <v>"Veuillez réessayer ultérieurement"</v>
      </c>
      <c r="Q143" t="str">
        <f ca="1">INDIRECT("'Sam_Eng'!" &amp; "N" &amp; $O143)</f>
        <v>"Bitte versuchen Sie es später erneut"</v>
      </c>
      <c r="R143" t="str">
        <f ca="1">INDIRECT("'Sam_Eng'!" &amp; "O" &amp; $O143)</f>
        <v>"Inténtelo de nuevo en otro momento."</v>
      </c>
      <c r="S143" t="str">
        <f ca="1">INDIRECT("'Sam_Eng'!" &amp; "P" &amp; $O143)</f>
        <v>"Ritentare più tardi"</v>
      </c>
      <c r="T143" t="str">
        <f ca="1">INDIRECT("'Sam_Eng'!" &amp; "Q" &amp; $O143)</f>
        <v>"Probeer het later opnieuw"</v>
      </c>
      <c r="U143" s="8" t="str">
        <f t="shared" ca="1" si="42"/>
        <v>Veuillez réessayer ultérieurement</v>
      </c>
      <c r="V143" s="8" t="str">
        <f t="shared" ca="1" si="43"/>
        <v>Bitte versuchen Sie es später erneut</v>
      </c>
      <c r="W143" s="8" t="str">
        <f t="shared" ca="1" si="44"/>
        <v>Inténtelo de nuevo en otro momento.</v>
      </c>
      <c r="X143" s="8" t="str">
        <f t="shared" ca="1" si="45"/>
        <v>Ritentare più tardi</v>
      </c>
      <c r="Y143" s="8" t="str">
        <f t="shared" ca="1" si="46"/>
        <v>Probeer het later opnieuw</v>
      </c>
      <c r="Z143" s="7">
        <f t="shared" si="47"/>
        <v>5</v>
      </c>
      <c r="AA143">
        <f t="shared" si="48"/>
        <v>29</v>
      </c>
      <c r="AB143">
        <f xml:space="preserve"> FIND("&lt;/",A143)</f>
        <v>52</v>
      </c>
      <c r="AC143" t="str">
        <f>MID(A143, Z143, AA143-Z143+ 1)</f>
        <v>&lt;string name="try_again"&gt;</v>
      </c>
      <c r="AD143" t="s">
        <v>8358</v>
      </c>
      <c r="AE143" t="s">
        <v>8359</v>
      </c>
      <c r="AF143" t="s">
        <v>8360</v>
      </c>
      <c r="AG143" t="s">
        <v>8361</v>
      </c>
      <c r="AH143" t="s">
        <v>8362</v>
      </c>
    </row>
    <row r="144" spans="1:34">
      <c r="A144" s="2"/>
    </row>
    <row r="145" spans="1:34">
      <c r="A145" s="2"/>
    </row>
    <row r="146" spans="1:34">
      <c r="A146" s="1"/>
    </row>
    <row r="147" spans="1:34">
      <c r="A147" s="3" t="s">
        <v>62</v>
      </c>
      <c r="J147">
        <f>FIND("&gt;",A147)</f>
        <v>32</v>
      </c>
      <c r="K147">
        <f>FIND("&lt;/", A147)</f>
        <v>45</v>
      </c>
      <c r="L147" t="str">
        <f>IF(A147&lt;&gt;"", MID(A147,J147+1, K147-J147 - 1), "")</f>
        <v>Access Right</v>
      </c>
      <c r="M147" t="e">
        <f>MATCH(L147,Sam_Eng!K:K,0)</f>
        <v>#N/A</v>
      </c>
      <c r="N147" t="str">
        <f>IF(ISNA(M147), VLOOKUP(L147,Sam_Eng!F:F,1,FALSE), VLOOKUP(L147,Sam_Eng!K:K,1,FALSE))</f>
        <v>Access Right</v>
      </c>
      <c r="O147" s="8">
        <f>IF(ISNA(M147), MATCH(N147,Sam_Eng!F:F,0), MATCH(N147,Sam_Eng!K:K,0))</f>
        <v>87</v>
      </c>
      <c r="P147" t="str">
        <f t="shared" ref="P147:P206" ca="1" si="49">INDIRECT("'Sam_Eng'!" &amp; "M" &amp; $O147)</f>
        <v>"Droit d'accès"</v>
      </c>
      <c r="Q147" t="str">
        <f t="shared" ref="Q147:Q206" ca="1" si="50">INDIRECT("'Sam_Eng'!" &amp; "N" &amp; $O147)</f>
        <v>"Zugangsberechtigung"</v>
      </c>
      <c r="R147" t="str">
        <f t="shared" ref="R147:R206" ca="1" si="51">INDIRECT("'Sam_Eng'!" &amp; "O" &amp; $O147)</f>
        <v>"Derecho de acceso"</v>
      </c>
      <c r="S147" t="str">
        <f t="shared" ref="S147:S206" ca="1" si="52">INDIRECT("'Sam_Eng'!" &amp; "P" &amp; $O147)</f>
        <v>"Diritti di Accesso"</v>
      </c>
      <c r="T147" t="str">
        <f t="shared" ref="T147:T206" ca="1" si="53">INDIRECT("'Sam_Eng'!" &amp; "Q" &amp; $O147)</f>
        <v>"Toegangsrechten"</v>
      </c>
      <c r="U147" s="8" t="str">
        <f t="shared" ca="1" si="42"/>
        <v>Droit d'accès</v>
      </c>
      <c r="V147" s="8" t="str">
        <f t="shared" ca="1" si="43"/>
        <v>Zugangsberechtigung</v>
      </c>
      <c r="W147" s="8" t="str">
        <f t="shared" ca="1" si="44"/>
        <v>Derecho de acceso</v>
      </c>
      <c r="X147" s="8" t="str">
        <f t="shared" ca="1" si="45"/>
        <v>Diritti di Accesso</v>
      </c>
      <c r="Y147" s="8" t="str">
        <f t="shared" ca="1" si="46"/>
        <v>Toegangsrechten</v>
      </c>
      <c r="Z147" s="7">
        <f t="shared" si="47"/>
        <v>5</v>
      </c>
      <c r="AA147">
        <f t="shared" si="48"/>
        <v>32</v>
      </c>
      <c r="AB147">
        <f xml:space="preserve"> FIND("&lt;/",A147)</f>
        <v>45</v>
      </c>
      <c r="AC147" t="str">
        <f>MID(A147, Z147, AA147-Z147+ 1)</f>
        <v>&lt;string name="access_right"&gt;</v>
      </c>
      <c r="AD147" t="s">
        <v>11131</v>
      </c>
      <c r="AE147" t="s">
        <v>8363</v>
      </c>
      <c r="AF147" t="s">
        <v>8364</v>
      </c>
      <c r="AG147" t="s">
        <v>8365</v>
      </c>
      <c r="AH147" t="s">
        <v>8366</v>
      </c>
    </row>
    <row r="148" spans="1:34">
      <c r="A148" s="1"/>
    </row>
    <row r="149" spans="1:34">
      <c r="A149" s="1"/>
    </row>
    <row r="150" spans="1:34">
      <c r="A150" s="1"/>
    </row>
    <row r="151" spans="1:34">
      <c r="A151" s="1" t="s">
        <v>63</v>
      </c>
      <c r="J151">
        <f>FIND("&gt;",A151)</f>
        <v>24</v>
      </c>
      <c r="K151">
        <f>FIND("&lt;/", A151)</f>
        <v>29</v>
      </c>
      <c r="L151" t="str">
        <f>IF(A151&lt;&gt;"", MID(A151,J151+1, K151-J151 - 1), "")</f>
        <v>Time</v>
      </c>
      <c r="M151" t="e">
        <f>MATCH(L151,Sam_Eng!K:K,0)</f>
        <v>#N/A</v>
      </c>
      <c r="N151" t="str">
        <f>IF(ISNA(M151), VLOOKUP(L151,Sam_Eng!F:F,1,FALSE), VLOOKUP(L151,Sam_Eng!K:K,1,FALSE))</f>
        <v>Time</v>
      </c>
      <c r="O151" s="8">
        <f>IF(ISNA(M151), MATCH(N151,Sam_Eng!F:F,0), MATCH(N151,Sam_Eng!K:K,0))</f>
        <v>74</v>
      </c>
      <c r="P151" t="str">
        <f t="shared" ca="1" si="49"/>
        <v>"Temps"</v>
      </c>
      <c r="Q151" t="str">
        <f t="shared" ca="1" si="50"/>
        <v>"Zeit"</v>
      </c>
      <c r="R151" t="str">
        <f t="shared" ca="1" si="51"/>
        <v>"Tiempo"</v>
      </c>
      <c r="S151" t="str">
        <f t="shared" ca="1" si="52"/>
        <v>"Ora"</v>
      </c>
      <c r="T151" t="str">
        <f t="shared" ca="1" si="53"/>
        <v>"Tijd"</v>
      </c>
      <c r="U151" s="8" t="str">
        <f t="shared" ca="1" si="42"/>
        <v>Temps</v>
      </c>
      <c r="V151" s="8" t="str">
        <f t="shared" ca="1" si="43"/>
        <v>Zeit</v>
      </c>
      <c r="W151" s="8" t="str">
        <f t="shared" ca="1" si="44"/>
        <v>Tiempo</v>
      </c>
      <c r="X151" s="8" t="str">
        <f t="shared" ca="1" si="45"/>
        <v>Ora</v>
      </c>
      <c r="Y151" s="8" t="str">
        <f t="shared" ca="1" si="46"/>
        <v>Tijd</v>
      </c>
      <c r="Z151" s="7">
        <f t="shared" si="47"/>
        <v>5</v>
      </c>
      <c r="AA151">
        <f t="shared" si="48"/>
        <v>24</v>
      </c>
      <c r="AB151">
        <f xml:space="preserve"> FIND("&lt;/",A151)</f>
        <v>29</v>
      </c>
      <c r="AC151" t="str">
        <f>MID(A151, Z151, AA151-Z151+ 1)</f>
        <v>&lt;string name="time"&gt;</v>
      </c>
      <c r="AD151" t="s">
        <v>8367</v>
      </c>
      <c r="AE151" t="s">
        <v>8368</v>
      </c>
      <c r="AF151" t="s">
        <v>8369</v>
      </c>
      <c r="AG151" t="s">
        <v>8370</v>
      </c>
      <c r="AH151" t="s">
        <v>8371</v>
      </c>
    </row>
    <row r="152" spans="1:34">
      <c r="A152" s="1" t="s">
        <v>1831</v>
      </c>
      <c r="J152">
        <f>FIND("&gt;",A152)</f>
        <v>24</v>
      </c>
      <c r="K152">
        <f>FIND("&lt;/", A152)</f>
        <v>26</v>
      </c>
      <c r="L152" t="str">
        <f>IF(A152&lt;&gt;"", MID(A152,J152+1, K152-J152 - 1), "")</f>
        <v>-</v>
      </c>
      <c r="M152" t="e">
        <f>MATCH(L152,Sam_Eng!K:K,0)</f>
        <v>#N/A</v>
      </c>
      <c r="N152" t="e">
        <f>IF(ISNA(M152), VLOOKUP(L152,Sam_Eng!F:F,1,FALSE), VLOOKUP(L152,Sam_Eng!K:K,1,FALSE))</f>
        <v>#N/A</v>
      </c>
      <c r="O152" s="8" t="e">
        <f>IF(ISNA(M152), MATCH(N152,Sam_Eng!F:F,0), MATCH(N152,Sam_Eng!K:K,0))</f>
        <v>#N/A</v>
      </c>
      <c r="P152" t="e">
        <f t="shared" ca="1" si="49"/>
        <v>#N/A</v>
      </c>
      <c r="Q152" t="e">
        <f t="shared" ca="1" si="50"/>
        <v>#N/A</v>
      </c>
      <c r="R152" t="e">
        <f t="shared" ca="1" si="51"/>
        <v>#N/A</v>
      </c>
      <c r="S152" t="e">
        <f t="shared" ca="1" si="52"/>
        <v>#N/A</v>
      </c>
      <c r="T152" t="e">
        <f t="shared" ca="1" si="53"/>
        <v>#N/A</v>
      </c>
      <c r="U152" s="8" t="e">
        <f t="shared" ca="1" si="42"/>
        <v>#N/A</v>
      </c>
      <c r="V152" s="8" t="e">
        <f t="shared" ca="1" si="43"/>
        <v>#N/A</v>
      </c>
      <c r="W152" s="8" t="e">
        <f t="shared" ca="1" si="44"/>
        <v>#N/A</v>
      </c>
      <c r="X152" s="8" t="e">
        <f t="shared" ca="1" si="45"/>
        <v>#N/A</v>
      </c>
      <c r="Y152" s="8" t="e">
        <f t="shared" ca="1" si="46"/>
        <v>#N/A</v>
      </c>
      <c r="Z152" s="7">
        <f t="shared" si="47"/>
        <v>5</v>
      </c>
      <c r="AA152">
        <f t="shared" si="48"/>
        <v>24</v>
      </c>
      <c r="AB152">
        <f xml:space="preserve"> FIND("&lt;/",A152)</f>
        <v>26</v>
      </c>
      <c r="AC152" t="str">
        <f>MID(A152, Z152, AA152-Z152+ 1)</f>
        <v>&lt;string name="dash"&gt;</v>
      </c>
      <c r="AD152" t="s">
        <v>10213</v>
      </c>
      <c r="AE152" t="s">
        <v>10213</v>
      </c>
      <c r="AF152" t="s">
        <v>10213</v>
      </c>
      <c r="AG152" t="s">
        <v>10213</v>
      </c>
      <c r="AH152" t="s">
        <v>10213</v>
      </c>
    </row>
    <row r="153" spans="1:34">
      <c r="A153" s="1" t="s">
        <v>65</v>
      </c>
      <c r="J153">
        <f>FIND("&gt;",A153)</f>
        <v>26</v>
      </c>
      <c r="K153">
        <f>FIND("&lt;/", A153)</f>
        <v>33</v>
      </c>
      <c r="L153" t="str">
        <f>IF(A153&lt;&gt;"", MID(A153,J153+1, K153-J153 - 1), "")</f>
        <v>Repeat</v>
      </c>
      <c r="M153" t="e">
        <f>MATCH(L153,Sam_Eng!K:K,0)</f>
        <v>#N/A</v>
      </c>
      <c r="N153" t="str">
        <f>IF(ISNA(M153), VLOOKUP(L153,Sam_Eng!F:F,1,FALSE), VLOOKUP(L153,Sam_Eng!K:K,1,FALSE))</f>
        <v>Repeat</v>
      </c>
      <c r="O153" s="8">
        <f>IF(ISNA(M153), MATCH(N153,Sam_Eng!F:F,0), MATCH(N153,Sam_Eng!K:K,0))</f>
        <v>137</v>
      </c>
      <c r="P153" t="str">
        <f t="shared" ca="1" si="49"/>
        <v>"Répéter"</v>
      </c>
      <c r="Q153" t="str">
        <f t="shared" ca="1" si="50"/>
        <v>"Wiederholen"</v>
      </c>
      <c r="R153" t="str">
        <f t="shared" ca="1" si="51"/>
        <v>"Repetir"</v>
      </c>
      <c r="S153" t="str">
        <f t="shared" ca="1" si="52"/>
        <v>"Ripeti"</v>
      </c>
      <c r="T153" t="str">
        <f t="shared" ca="1" si="53"/>
        <v>"Herhalen"</v>
      </c>
      <c r="U153" s="8" t="str">
        <f t="shared" ca="1" si="42"/>
        <v>Répéter</v>
      </c>
      <c r="V153" s="8" t="str">
        <f t="shared" ca="1" si="43"/>
        <v>Wiederholen</v>
      </c>
      <c r="W153" s="8" t="str">
        <f t="shared" ca="1" si="44"/>
        <v>Repetir</v>
      </c>
      <c r="X153" s="8" t="str">
        <f t="shared" ca="1" si="45"/>
        <v>Ripeti</v>
      </c>
      <c r="Y153" s="8" t="str">
        <f t="shared" ca="1" si="46"/>
        <v>Herhalen</v>
      </c>
      <c r="Z153" s="7">
        <f t="shared" si="47"/>
        <v>5</v>
      </c>
      <c r="AA153">
        <f t="shared" si="48"/>
        <v>26</v>
      </c>
      <c r="AB153">
        <f xml:space="preserve"> FIND("&lt;/",A153)</f>
        <v>33</v>
      </c>
      <c r="AC153" t="str">
        <f>MID(A153, Z153, AA153-Z153+ 1)</f>
        <v>&lt;string name="repeat"&gt;</v>
      </c>
      <c r="AD153" t="s">
        <v>8372</v>
      </c>
      <c r="AE153" t="s">
        <v>8373</v>
      </c>
      <c r="AF153" t="s">
        <v>8374</v>
      </c>
      <c r="AG153" t="s">
        <v>8375</v>
      </c>
      <c r="AH153" t="s">
        <v>8376</v>
      </c>
    </row>
    <row r="154" spans="1:34">
      <c r="A154" s="1"/>
    </row>
    <row r="155" spans="1:34">
      <c r="A155" s="1" t="s">
        <v>1830</v>
      </c>
      <c r="J155">
        <f>FIND("&gt;",A155)</f>
        <v>32</v>
      </c>
      <c r="K155">
        <f>FIND("&lt;/", A155)</f>
        <v>38</v>
      </c>
      <c r="L155" t="str">
        <f>IF(A155&lt;&gt;"", MID(A155,J155+1, K155-J155 - 1), "")</f>
        <v>Never</v>
      </c>
      <c r="M155" t="e">
        <f>MATCH(L155,Sam_Eng!K:K,0)</f>
        <v>#N/A</v>
      </c>
      <c r="N155" t="str">
        <f>IF(ISNA(M155), VLOOKUP(L155,Sam_Eng!F:F,1,FALSE), VLOOKUP(L155,Sam_Eng!K:K,1,FALSE))</f>
        <v>Never</v>
      </c>
      <c r="O155" s="8">
        <f>IF(ISNA(M155), MATCH(N155,Sam_Eng!F:F,0), MATCH(N155,Sam_Eng!K:K,0))</f>
        <v>139</v>
      </c>
      <c r="P155" t="str">
        <f t="shared" ca="1" si="49"/>
        <v>"Jamais"</v>
      </c>
      <c r="Q155" t="str">
        <f t="shared" ca="1" si="50"/>
        <v>"Nie"</v>
      </c>
      <c r="R155" t="str">
        <f t="shared" ca="1" si="51"/>
        <v>"Nunca"</v>
      </c>
      <c r="S155" t="str">
        <f t="shared" ca="1" si="52"/>
        <v>"Mai"</v>
      </c>
      <c r="T155" t="str">
        <f t="shared" ca="1" si="53"/>
        <v>"Nooit"</v>
      </c>
      <c r="U155" s="8" t="str">
        <f t="shared" ca="1" si="42"/>
        <v>Jamais</v>
      </c>
      <c r="V155" s="8" t="str">
        <f t="shared" ca="1" si="43"/>
        <v>Nie</v>
      </c>
      <c r="W155" s="8" t="str">
        <f t="shared" ca="1" si="44"/>
        <v>Nunca</v>
      </c>
      <c r="X155" s="8" t="str">
        <f t="shared" ca="1" si="45"/>
        <v>Mai</v>
      </c>
      <c r="Y155" s="8" t="str">
        <f t="shared" ca="1" si="46"/>
        <v>Nooit</v>
      </c>
      <c r="Z155" s="7">
        <f t="shared" si="47"/>
        <v>5</v>
      </c>
      <c r="AA155">
        <f t="shared" si="48"/>
        <v>32</v>
      </c>
      <c r="AB155">
        <f xml:space="preserve"> FIND("&lt;/",A155)</f>
        <v>38</v>
      </c>
      <c r="AC155" t="str">
        <f>MID(A155, Z155, AA155-Z155+ 1)</f>
        <v>&lt;string name="never_repeat"&gt;</v>
      </c>
      <c r="AD155" t="s">
        <v>8377</v>
      </c>
      <c r="AE155" t="s">
        <v>8378</v>
      </c>
      <c r="AF155" t="s">
        <v>8379</v>
      </c>
      <c r="AG155" t="s">
        <v>8380</v>
      </c>
      <c r="AH155" t="s">
        <v>8381</v>
      </c>
    </row>
    <row r="156" spans="1:34">
      <c r="A156" s="1" t="s">
        <v>1833</v>
      </c>
      <c r="J156">
        <f>FIND("&gt;",A156)</f>
        <v>25</v>
      </c>
      <c r="K156">
        <f>FIND("&lt;/", A156)</f>
        <v>31</v>
      </c>
      <c r="L156" t="str">
        <f>IF(A156&lt;&gt;"", MID(A156,J156+1, K156-J156 - 1), "")</f>
        <v>Daily</v>
      </c>
      <c r="M156" t="e">
        <f>MATCH(L156,Sam_Eng!K:K,0)</f>
        <v>#N/A</v>
      </c>
      <c r="N156" t="str">
        <f>IF(ISNA(M156), VLOOKUP(L156,Sam_Eng!F:F,1,FALSE), VLOOKUP(L156,Sam_Eng!K:K,1,FALSE))</f>
        <v>Daily</v>
      </c>
      <c r="O156" s="8">
        <f>IF(ISNA(M156), MATCH(N156,Sam_Eng!F:F,0), MATCH(N156,Sam_Eng!K:K,0))</f>
        <v>140</v>
      </c>
      <c r="P156" t="str">
        <f t="shared" ca="1" si="49"/>
        <v>"Tous les jours"</v>
      </c>
      <c r="Q156" t="str">
        <f t="shared" ca="1" si="50"/>
        <v>"Täglich"</v>
      </c>
      <c r="R156" t="str">
        <f t="shared" ca="1" si="51"/>
        <v>"Diariamente"</v>
      </c>
      <c r="S156" t="str">
        <f t="shared" ca="1" si="52"/>
        <v>"Quotidianamente"</v>
      </c>
      <c r="T156" t="str">
        <f t="shared" ca="1" si="53"/>
        <v>"Dagelijks"</v>
      </c>
      <c r="U156" s="8" t="str">
        <f t="shared" ca="1" si="42"/>
        <v>Tous les jours</v>
      </c>
      <c r="V156" s="8" t="str">
        <f t="shared" ca="1" si="43"/>
        <v>Täglich</v>
      </c>
      <c r="W156" s="8" t="str">
        <f t="shared" ca="1" si="44"/>
        <v>Diariamente</v>
      </c>
      <c r="X156" s="8" t="str">
        <f t="shared" ca="1" si="45"/>
        <v>Quotidianamente</v>
      </c>
      <c r="Y156" s="8" t="str">
        <f t="shared" ca="1" si="46"/>
        <v>Dagelijks</v>
      </c>
      <c r="Z156" s="7">
        <f t="shared" si="47"/>
        <v>5</v>
      </c>
      <c r="AA156">
        <f t="shared" si="48"/>
        <v>25</v>
      </c>
      <c r="AB156">
        <f xml:space="preserve"> FIND("&lt;/",A156)</f>
        <v>31</v>
      </c>
      <c r="AC156" t="str">
        <f>MID(A156, Z156, AA156-Z156+ 1)</f>
        <v>&lt;string name="daily"&gt;</v>
      </c>
      <c r="AD156" t="s">
        <v>8382</v>
      </c>
      <c r="AE156" t="s">
        <v>8383</v>
      </c>
      <c r="AF156" t="s">
        <v>8384</v>
      </c>
      <c r="AG156" t="s">
        <v>8385</v>
      </c>
      <c r="AH156" t="s">
        <v>8386</v>
      </c>
    </row>
    <row r="157" spans="1:34">
      <c r="A157" s="1" t="s">
        <v>1834</v>
      </c>
      <c r="J157">
        <f>FIND("&gt;",A157)</f>
        <v>26</v>
      </c>
      <c r="K157">
        <f>FIND("&lt;/", A157)</f>
        <v>33</v>
      </c>
      <c r="L157" t="str">
        <f>IF(A157&lt;&gt;"", MID(A157,J157+1, K157-J157 - 1), "")</f>
        <v>Weekly</v>
      </c>
      <c r="M157" t="e">
        <f>MATCH(L157,Sam_Eng!K:K,0)</f>
        <v>#N/A</v>
      </c>
      <c r="N157" t="str">
        <f>IF(ISNA(M157), VLOOKUP(L157,Sam_Eng!F:F,1,FALSE), VLOOKUP(L157,Sam_Eng!K:K,1,FALSE))</f>
        <v>Weekly</v>
      </c>
      <c r="O157" s="8">
        <f>IF(ISNA(M157), MATCH(N157,Sam_Eng!F:F,0), MATCH(N157,Sam_Eng!K:K,0))</f>
        <v>141</v>
      </c>
      <c r="P157" t="str">
        <f t="shared" ca="1" si="49"/>
        <v>"Toutes les semaines"</v>
      </c>
      <c r="Q157" t="str">
        <f t="shared" ca="1" si="50"/>
        <v>"Wöchentlich"</v>
      </c>
      <c r="R157" t="str">
        <f t="shared" ca="1" si="51"/>
        <v>"Semanalmente"</v>
      </c>
      <c r="S157" t="str">
        <f t="shared" ca="1" si="52"/>
        <v>"Settimanalmente"</v>
      </c>
      <c r="T157" t="str">
        <f t="shared" ca="1" si="53"/>
        <v>"Wekelijks"</v>
      </c>
      <c r="U157" s="8" t="str">
        <f t="shared" ca="1" si="42"/>
        <v>Toutes les semaines</v>
      </c>
      <c r="V157" s="8" t="str">
        <f t="shared" ca="1" si="43"/>
        <v>Wöchentlich</v>
      </c>
      <c r="W157" s="8" t="str">
        <f t="shared" ca="1" si="44"/>
        <v>Semanalmente</v>
      </c>
      <c r="X157" s="8" t="str">
        <f t="shared" ca="1" si="45"/>
        <v>Settimanalmente</v>
      </c>
      <c r="Y157" s="8" t="str">
        <f t="shared" ca="1" si="46"/>
        <v>Wekelijks</v>
      </c>
      <c r="Z157" s="7">
        <f t="shared" si="47"/>
        <v>5</v>
      </c>
      <c r="AA157">
        <f t="shared" si="48"/>
        <v>26</v>
      </c>
      <c r="AB157">
        <f xml:space="preserve"> FIND("&lt;/",A157)</f>
        <v>33</v>
      </c>
      <c r="AC157" t="str">
        <f>MID(A157, Z157, AA157-Z157+ 1)</f>
        <v>&lt;string name="weekly"&gt;</v>
      </c>
      <c r="AD157" t="s">
        <v>8387</v>
      </c>
      <c r="AE157" t="s">
        <v>8388</v>
      </c>
      <c r="AF157" t="s">
        <v>8389</v>
      </c>
      <c r="AG157" t="s">
        <v>8390</v>
      </c>
      <c r="AH157" t="s">
        <v>8391</v>
      </c>
    </row>
    <row r="158" spans="1:34">
      <c r="A158" s="1" t="s">
        <v>1835</v>
      </c>
      <c r="J158">
        <f>FIND("&gt;",A158)</f>
        <v>27</v>
      </c>
      <c r="K158">
        <f>FIND("&lt;/", A158)</f>
        <v>35</v>
      </c>
      <c r="L158" t="str">
        <f>IF(A158&lt;&gt;"", MID(A158,J158+1, K158-J158 - 1), "")</f>
        <v>Monthly</v>
      </c>
      <c r="M158" t="e">
        <f>MATCH(L158,Sam_Eng!K:K,0)</f>
        <v>#N/A</v>
      </c>
      <c r="N158" t="str">
        <f>IF(ISNA(M158), VLOOKUP(L158,Sam_Eng!F:F,1,FALSE), VLOOKUP(L158,Sam_Eng!K:K,1,FALSE))</f>
        <v>Monthly</v>
      </c>
      <c r="O158" s="8">
        <f>IF(ISNA(M158), MATCH(N158,Sam_Eng!F:F,0), MATCH(N158,Sam_Eng!K:K,0))</f>
        <v>142</v>
      </c>
      <c r="P158" t="str">
        <f t="shared" ca="1" si="49"/>
        <v>"Tous les mois"</v>
      </c>
      <c r="Q158" t="str">
        <f t="shared" ca="1" si="50"/>
        <v>"Monatlich"</v>
      </c>
      <c r="R158" t="str">
        <f t="shared" ca="1" si="51"/>
        <v>"Mensualmente"</v>
      </c>
      <c r="S158" t="str">
        <f t="shared" ca="1" si="52"/>
        <v>"Mensilmente"</v>
      </c>
      <c r="T158" t="str">
        <f t="shared" ca="1" si="53"/>
        <v>"Maandelijks"</v>
      </c>
      <c r="U158" s="8" t="str">
        <f t="shared" ca="1" si="42"/>
        <v>Tous les mois</v>
      </c>
      <c r="V158" s="8" t="str">
        <f t="shared" ca="1" si="43"/>
        <v>Monatlich</v>
      </c>
      <c r="W158" s="8" t="str">
        <f t="shared" ca="1" si="44"/>
        <v>Mensualmente</v>
      </c>
      <c r="X158" s="8" t="str">
        <f t="shared" ca="1" si="45"/>
        <v>Mensilmente</v>
      </c>
      <c r="Y158" s="8" t="str">
        <f t="shared" ca="1" si="46"/>
        <v>Maandelijks</v>
      </c>
      <c r="Z158" s="7">
        <f t="shared" si="47"/>
        <v>5</v>
      </c>
      <c r="AA158">
        <f t="shared" si="48"/>
        <v>27</v>
      </c>
      <c r="AB158">
        <f xml:space="preserve"> FIND("&lt;/",A158)</f>
        <v>35</v>
      </c>
      <c r="AC158" t="str">
        <f>MID(A158, Z158, AA158-Z158+ 1)</f>
        <v>&lt;string name="monthly"&gt;</v>
      </c>
      <c r="AD158" t="s">
        <v>8392</v>
      </c>
      <c r="AE158" t="s">
        <v>8393</v>
      </c>
      <c r="AF158" t="s">
        <v>8394</v>
      </c>
      <c r="AG158" t="s">
        <v>8395</v>
      </c>
      <c r="AH158" t="s">
        <v>8396</v>
      </c>
    </row>
    <row r="159" spans="1:34">
      <c r="A159" s="1"/>
    </row>
    <row r="160" spans="1:34">
      <c r="A160" s="1"/>
    </row>
    <row r="161" spans="1:34">
      <c r="A161" s="1" t="s">
        <v>66</v>
      </c>
      <c r="J161">
        <f>FIND("&gt;",A161)</f>
        <v>28</v>
      </c>
      <c r="K161">
        <f>FIND("&lt;/", A161)</f>
        <v>37</v>
      </c>
      <c r="L161" t="str">
        <f>IF(A161&lt;&gt;"", MID(A161,J161+1, K161-J161 - 1), "")</f>
        <v>One time</v>
      </c>
      <c r="M161" t="e">
        <f>MATCH(L161,Sam_Eng!K:K,0)</f>
        <v>#N/A</v>
      </c>
      <c r="N161" t="str">
        <f>IF(ISNA(M161), VLOOKUP(L161,Sam_Eng!F:F,1,FALSE), VLOOKUP(L161,Sam_Eng!K:K,1,FALSE))</f>
        <v>One Time</v>
      </c>
      <c r="O161" s="8">
        <f>IF(ISNA(M161), MATCH(N161,Sam_Eng!F:F,0), MATCH(N161,Sam_Eng!K:K,0))</f>
        <v>84</v>
      </c>
      <c r="P161" t="str">
        <f t="shared" ca="1" si="49"/>
        <v>"Une fois"</v>
      </c>
      <c r="Q161" t="str">
        <f t="shared" ca="1" si="50"/>
        <v>"Einmal"</v>
      </c>
      <c r="R161" t="str">
        <f t="shared" ca="1" si="51"/>
        <v>"Una vez"</v>
      </c>
      <c r="S161" t="str">
        <f t="shared" ca="1" si="52"/>
        <v>"Una volta"</v>
      </c>
      <c r="T161" t="str">
        <f t="shared" ca="1" si="53"/>
        <v>"Eenmalig"</v>
      </c>
      <c r="U161" s="8" t="str">
        <f t="shared" ca="1" si="42"/>
        <v>Une fois</v>
      </c>
      <c r="V161" s="8" t="str">
        <f t="shared" ca="1" si="43"/>
        <v>Einmal</v>
      </c>
      <c r="W161" s="8" t="str">
        <f t="shared" ca="1" si="44"/>
        <v>Una vez</v>
      </c>
      <c r="X161" s="8" t="str">
        <f t="shared" ca="1" si="45"/>
        <v>Una volta</v>
      </c>
      <c r="Y161" s="8" t="str">
        <f t="shared" ca="1" si="46"/>
        <v>Eenmalig</v>
      </c>
      <c r="Z161" s="7">
        <f t="shared" si="47"/>
        <v>5</v>
      </c>
      <c r="AA161">
        <f t="shared" si="48"/>
        <v>28</v>
      </c>
      <c r="AB161">
        <f xml:space="preserve"> FIND("&lt;/",A161)</f>
        <v>37</v>
      </c>
      <c r="AC161" t="str">
        <f>MID(A161, Z161, AA161-Z161+ 1)</f>
        <v>&lt;string name="one_time"&gt;</v>
      </c>
      <c r="AD161" t="s">
        <v>8397</v>
      </c>
      <c r="AE161" t="s">
        <v>8398</v>
      </c>
      <c r="AF161" t="s">
        <v>8399</v>
      </c>
      <c r="AG161" t="s">
        <v>8400</v>
      </c>
      <c r="AH161" t="s">
        <v>8401</v>
      </c>
    </row>
    <row r="162" spans="1:34">
      <c r="A162" s="1"/>
    </row>
    <row r="163" spans="1:34">
      <c r="A163" s="1"/>
    </row>
    <row r="164" spans="1:34">
      <c r="A164" s="1"/>
    </row>
    <row r="165" spans="1:34">
      <c r="A165" s="1" t="s">
        <v>67</v>
      </c>
      <c r="J165">
        <f>FIND("&gt;",A165)</f>
        <v>28</v>
      </c>
      <c r="K165">
        <f>FIND("&lt;/", A165)</f>
        <v>37</v>
      </c>
      <c r="L165" t="str">
        <f>IF(A165&lt;&gt;"", MID(A165,J165+1, K165-J165 - 1), "")</f>
        <v>All Time</v>
      </c>
      <c r="M165" t="e">
        <f>MATCH(L165,Sam_Eng!K:K,0)</f>
        <v>#N/A</v>
      </c>
      <c r="N165" t="str">
        <f>IF(ISNA(M165), VLOOKUP(L165,Sam_Eng!F:F,1,FALSE), VLOOKUP(L165,Sam_Eng!K:K,1,FALSE))</f>
        <v>All Time</v>
      </c>
      <c r="O165" s="8">
        <f>IF(ISNA(M165), MATCH(N165,Sam_Eng!F:F,0), MATCH(N165,Sam_Eng!K:K,0))</f>
        <v>83</v>
      </c>
      <c r="P165" t="str">
        <f t="shared" ca="1" si="49"/>
        <v>"En permanence"</v>
      </c>
      <c r="Q165" t="str">
        <f t="shared" ca="1" si="50"/>
        <v>"Jederzeit"</v>
      </c>
      <c r="R165" t="str">
        <f t="shared" ca="1" si="51"/>
        <v>"Todo el tiempo"</v>
      </c>
      <c r="S165" t="str">
        <f t="shared" ca="1" si="52"/>
        <v>"Sempre"</v>
      </c>
      <c r="T165" t="str">
        <f t="shared" ca="1" si="53"/>
        <v>"Altijd"</v>
      </c>
      <c r="U165" s="8" t="str">
        <f t="shared" ca="1" si="42"/>
        <v>En permanence</v>
      </c>
      <c r="V165" s="8" t="str">
        <f t="shared" ca="1" si="43"/>
        <v>Jederzeit</v>
      </c>
      <c r="W165" s="8" t="str">
        <f t="shared" ca="1" si="44"/>
        <v>Todo el tiempo</v>
      </c>
      <c r="X165" s="8" t="str">
        <f t="shared" ca="1" si="45"/>
        <v>Sempre</v>
      </c>
      <c r="Y165" s="8" t="str">
        <f t="shared" ca="1" si="46"/>
        <v>Altijd</v>
      </c>
      <c r="Z165" s="7">
        <f t="shared" si="47"/>
        <v>5</v>
      </c>
      <c r="AA165">
        <f t="shared" si="48"/>
        <v>28</v>
      </c>
      <c r="AB165">
        <f xml:space="preserve"> FIND("&lt;/",A165)</f>
        <v>37</v>
      </c>
      <c r="AC165" t="str">
        <f>MID(A165, Z165, AA165-Z165+ 1)</f>
        <v>&lt;string name="all_time"&gt;</v>
      </c>
      <c r="AD165" t="s">
        <v>8402</v>
      </c>
      <c r="AE165" t="s">
        <v>8403</v>
      </c>
      <c r="AF165" t="s">
        <v>8404</v>
      </c>
      <c r="AG165" t="s">
        <v>8405</v>
      </c>
      <c r="AH165" t="s">
        <v>8406</v>
      </c>
    </row>
    <row r="166" spans="1:34">
      <c r="A166" s="1" t="s">
        <v>1837</v>
      </c>
      <c r="J166" s="5">
        <f>FIND("&gt;",A166)</f>
        <v>29</v>
      </c>
      <c r="K166" s="5">
        <f>FIND("&lt;/", A166)</f>
        <v>39</v>
      </c>
      <c r="L166" s="5" t="str">
        <f>IF(A166&lt;&gt;"", MID(A166,J166+1, K166-J166 - 1), "")</f>
        <v>By Period</v>
      </c>
      <c r="M166">
        <f>MATCH(L166,Sam_Eng!K:K,0)</f>
        <v>732</v>
      </c>
      <c r="N166" t="str">
        <f>IF(ISNA(M166), VLOOKUP(L166,Sam_Eng!F:F,1,FALSE), VLOOKUP(L166,Sam_Eng!K:K,1,FALSE))</f>
        <v>By Period</v>
      </c>
      <c r="O166" s="8">
        <f>IF(ISNA(M166), MATCH(N166,Sam_Eng!F:F,0), MATCH(N166,Sam_Eng!K:K,0))</f>
        <v>732</v>
      </c>
      <c r="P166" t="str">
        <f t="shared" ca="1" si="49"/>
        <v>Par période</v>
      </c>
      <c r="Q166" t="str">
        <f t="shared" ca="1" si="50"/>
        <v>Nach Zeitraum</v>
      </c>
      <c r="R166" t="str">
        <f t="shared" ca="1" si="51"/>
        <v>Por período</v>
      </c>
      <c r="S166" t="str">
        <f t="shared" ca="1" si="52"/>
        <v>Per Periodo</v>
      </c>
      <c r="T166" t="str">
        <f t="shared" ca="1" si="53"/>
        <v>Op periode</v>
      </c>
      <c r="U166" s="8" t="str">
        <f t="shared" ca="1" si="42"/>
        <v>Par période</v>
      </c>
      <c r="V166" s="8" t="str">
        <f t="shared" ca="1" si="43"/>
        <v>Nach Zeitraum</v>
      </c>
      <c r="W166" s="8" t="str">
        <f t="shared" ca="1" si="44"/>
        <v>Por período</v>
      </c>
      <c r="X166" s="8" t="str">
        <f t="shared" ca="1" si="45"/>
        <v>Per Periodo</v>
      </c>
      <c r="Y166" s="8" t="str">
        <f t="shared" ca="1" si="46"/>
        <v>Op periode</v>
      </c>
      <c r="Z166" s="7">
        <f t="shared" si="47"/>
        <v>5</v>
      </c>
      <c r="AA166">
        <f t="shared" si="48"/>
        <v>29</v>
      </c>
      <c r="AB166">
        <f xml:space="preserve"> FIND("&lt;/",A166)</f>
        <v>39</v>
      </c>
      <c r="AC166" t="str">
        <f>MID(A166, Z166, AA166-Z166+ 1)</f>
        <v>&lt;string name="by_period"&gt;</v>
      </c>
      <c r="AD166" t="s">
        <v>8407</v>
      </c>
      <c r="AE166" t="s">
        <v>8408</v>
      </c>
      <c r="AF166" t="s">
        <v>8409</v>
      </c>
      <c r="AG166" t="s">
        <v>8410</v>
      </c>
      <c r="AH166" t="s">
        <v>8411</v>
      </c>
    </row>
    <row r="167" spans="1:34">
      <c r="A167" s="1" t="s">
        <v>1838</v>
      </c>
      <c r="J167" s="5">
        <f>FIND("&gt;",A167)</f>
        <v>25</v>
      </c>
      <c r="K167" s="5">
        <f>FIND("&lt;/", A167)</f>
        <v>31</v>
      </c>
      <c r="L167" s="5" t="str">
        <f>IF(A167&lt;&gt;"", MID(A167,J167+1, K167-J167 - 1), "")</f>
        <v>Start</v>
      </c>
      <c r="M167">
        <f>MATCH(L167,Sam_Eng!K:K,0)</f>
        <v>733</v>
      </c>
      <c r="N167" t="str">
        <f>IF(ISNA(M167), VLOOKUP(L167,Sam_Eng!F:F,1,FALSE), VLOOKUP(L167,Sam_Eng!K:K,1,FALSE))</f>
        <v>Start</v>
      </c>
      <c r="O167" s="8">
        <f>IF(ISNA(M167), MATCH(N167,Sam_Eng!F:F,0), MATCH(N167,Sam_Eng!K:K,0))</f>
        <v>733</v>
      </c>
      <c r="P167" t="str">
        <f t="shared" ca="1" si="49"/>
        <v>Début</v>
      </c>
      <c r="Q167" t="str">
        <f t="shared" ca="1" si="50"/>
        <v>Beginn</v>
      </c>
      <c r="R167" t="str">
        <f t="shared" ca="1" si="51"/>
        <v>Iniciar</v>
      </c>
      <c r="S167" t="str">
        <f t="shared" ca="1" si="52"/>
        <v>Inizio</v>
      </c>
      <c r="T167" t="str">
        <f t="shared" ca="1" si="53"/>
        <v>Start</v>
      </c>
      <c r="U167" s="8" t="str">
        <f t="shared" ca="1" si="42"/>
        <v>Début</v>
      </c>
      <c r="V167" s="8" t="str">
        <f t="shared" ca="1" si="43"/>
        <v>Beginn</v>
      </c>
      <c r="W167" s="8" t="str">
        <f t="shared" ca="1" si="44"/>
        <v>Iniciar</v>
      </c>
      <c r="X167" s="8" t="str">
        <f t="shared" ca="1" si="45"/>
        <v>Inizio</v>
      </c>
      <c r="Y167" s="8" t="str">
        <f t="shared" ca="1" si="46"/>
        <v>Start</v>
      </c>
      <c r="Z167" s="7">
        <f t="shared" si="47"/>
        <v>5</v>
      </c>
      <c r="AA167">
        <f t="shared" si="48"/>
        <v>25</v>
      </c>
      <c r="AB167">
        <f xml:space="preserve"> FIND("&lt;/",A167)</f>
        <v>31</v>
      </c>
      <c r="AC167" t="str">
        <f>MID(A167, Z167, AA167-Z167+ 1)</f>
        <v>&lt;string name="start"&gt;</v>
      </c>
      <c r="AD167" t="s">
        <v>8412</v>
      </c>
      <c r="AE167" t="s">
        <v>8413</v>
      </c>
      <c r="AF167" t="s">
        <v>8414</v>
      </c>
      <c r="AG167" t="s">
        <v>8415</v>
      </c>
      <c r="AH167" t="s">
        <v>8416</v>
      </c>
    </row>
    <row r="168" spans="1:34">
      <c r="A168" s="1" t="s">
        <v>2908</v>
      </c>
      <c r="J168" s="5">
        <f>FIND("&gt;",A168)</f>
        <v>23</v>
      </c>
      <c r="K168" s="5">
        <f>FIND("&lt;/", A168)</f>
        <v>27</v>
      </c>
      <c r="L168" s="5" t="str">
        <f>IF(A168&lt;&gt;"", MID(A168,J168+1, K168-J168 - 1), "")</f>
        <v>End</v>
      </c>
      <c r="M168">
        <f>MATCH(L168,Sam_Eng!K:K,0)</f>
        <v>734</v>
      </c>
      <c r="N168" t="str">
        <f>IF(ISNA(M168), VLOOKUP(L168,Sam_Eng!F:F,1,FALSE), VLOOKUP(L168,Sam_Eng!K:K,1,FALSE))</f>
        <v>End</v>
      </c>
      <c r="O168" s="8">
        <f>IF(ISNA(M168), MATCH(N168,Sam_Eng!F:F,0), MATCH(N168,Sam_Eng!K:K,0))</f>
        <v>734</v>
      </c>
      <c r="P168" t="str">
        <f t="shared" ca="1" si="49"/>
        <v>Fin</v>
      </c>
      <c r="Q168" t="str">
        <f t="shared" ca="1" si="50"/>
        <v>Ende</v>
      </c>
      <c r="R168" t="str">
        <f t="shared" ca="1" si="51"/>
        <v>Fin</v>
      </c>
      <c r="S168" t="str">
        <f t="shared" ca="1" si="52"/>
        <v>Termine</v>
      </c>
      <c r="T168" t="str">
        <f t="shared" ca="1" si="53"/>
        <v>Verbreken</v>
      </c>
      <c r="U168" s="8" t="str">
        <f t="shared" ca="1" si="42"/>
        <v>Fin</v>
      </c>
      <c r="V168" s="8" t="str">
        <f t="shared" ca="1" si="43"/>
        <v>Ende</v>
      </c>
      <c r="W168" s="8" t="str">
        <f t="shared" ca="1" si="44"/>
        <v>Fin</v>
      </c>
      <c r="X168" s="8" t="str">
        <f t="shared" ca="1" si="45"/>
        <v>Termine</v>
      </c>
      <c r="Y168" s="8" t="str">
        <f t="shared" ca="1" si="46"/>
        <v>Verbreken</v>
      </c>
      <c r="Z168" s="7">
        <f t="shared" si="47"/>
        <v>5</v>
      </c>
      <c r="AA168">
        <f t="shared" si="48"/>
        <v>23</v>
      </c>
      <c r="AB168">
        <f xml:space="preserve"> FIND("&lt;/",A168)</f>
        <v>27</v>
      </c>
      <c r="AC168" t="str">
        <f>MID(A168, Z168, AA168-Z168+ 1)</f>
        <v>&lt;string name="end"&gt;</v>
      </c>
      <c r="AD168" t="s">
        <v>8417</v>
      </c>
      <c r="AE168" t="s">
        <v>8418</v>
      </c>
      <c r="AF168" t="s">
        <v>8417</v>
      </c>
      <c r="AG168" t="s">
        <v>8419</v>
      </c>
      <c r="AH168" t="s">
        <v>8420</v>
      </c>
    </row>
    <row r="169" spans="1:34">
      <c r="A169" s="1" t="s">
        <v>2909</v>
      </c>
      <c r="J169" s="5">
        <f>FIND("&gt;",A169)</f>
        <v>27</v>
      </c>
      <c r="K169" s="5">
        <f>FIND("&lt;/", A169)</f>
        <v>35</v>
      </c>
      <c r="L169" s="5" t="str">
        <f>IF(A169&lt;&gt;"", MID(A169,J169+1, K169-J169 - 1), "")</f>
        <v>All Day</v>
      </c>
      <c r="M169">
        <f>MATCH(L169,Sam_Eng!K:K,0)</f>
        <v>735</v>
      </c>
      <c r="N169" t="str">
        <f>IF(ISNA(M169), VLOOKUP(L169,Sam_Eng!F:F,1,FALSE), VLOOKUP(L169,Sam_Eng!K:K,1,FALSE))</f>
        <v>All Day</v>
      </c>
      <c r="O169" s="8">
        <f>IF(ISNA(M169), MATCH(N169,Sam_Eng!F:F,0), MATCH(N169,Sam_Eng!K:K,0))</f>
        <v>735</v>
      </c>
      <c r="P169" t="str">
        <f t="shared" ca="1" si="49"/>
        <v>Toute la journée</v>
      </c>
      <c r="Q169" t="str">
        <f t="shared" ca="1" si="50"/>
        <v>Ganztägig</v>
      </c>
      <c r="R169" t="str">
        <f t="shared" ca="1" si="51"/>
        <v>Todo el día</v>
      </c>
      <c r="S169" t="str">
        <f t="shared" ca="1" si="52"/>
        <v>Tutto il Giorno</v>
      </c>
      <c r="T169" t="str">
        <f t="shared" ca="1" si="53"/>
        <v>Hele dag</v>
      </c>
      <c r="U169" s="8" t="str">
        <f t="shared" ca="1" si="42"/>
        <v>Toute la journée</v>
      </c>
      <c r="V169" s="8" t="str">
        <f t="shared" ca="1" si="43"/>
        <v>Ganztägig</v>
      </c>
      <c r="W169" s="8" t="str">
        <f t="shared" ca="1" si="44"/>
        <v>Todo el día</v>
      </c>
      <c r="X169" s="8" t="str">
        <f t="shared" ca="1" si="45"/>
        <v>Tutto il Giorno</v>
      </c>
      <c r="Y169" s="8" t="str">
        <f t="shared" ca="1" si="46"/>
        <v>Hele dag</v>
      </c>
      <c r="Z169" s="7">
        <f t="shared" si="47"/>
        <v>5</v>
      </c>
      <c r="AA169">
        <f t="shared" si="48"/>
        <v>27</v>
      </c>
      <c r="AB169">
        <f xml:space="preserve"> FIND("&lt;/",A169)</f>
        <v>35</v>
      </c>
      <c r="AC169" t="str">
        <f>MID(A169, Z169, AA169-Z169+ 1)</f>
        <v>&lt;string name="all_day"&gt;</v>
      </c>
      <c r="AD169" t="s">
        <v>8421</v>
      </c>
      <c r="AE169" t="s">
        <v>8422</v>
      </c>
      <c r="AF169" t="s">
        <v>8423</v>
      </c>
      <c r="AG169" t="s">
        <v>8424</v>
      </c>
      <c r="AH169" t="s">
        <v>8425</v>
      </c>
    </row>
    <row r="170" spans="1:34">
      <c r="A170" s="1"/>
    </row>
    <row r="171" spans="1:34">
      <c r="A171" s="1"/>
    </row>
    <row r="172" spans="1:34">
      <c r="A172" s="1" t="s">
        <v>68</v>
      </c>
      <c r="J172">
        <f t="shared" ref="J172:J235" si="54">FIND("&gt;",A172)</f>
        <v>26</v>
      </c>
      <c r="K172">
        <f t="shared" ref="K172:K235" si="55">FIND("&lt;/", A172)</f>
        <v>29</v>
      </c>
      <c r="L172" t="str">
        <f>IF(A172&lt;&gt;"", MID(A172,J172+1, K172-J172 - 1), "")</f>
        <v>OK</v>
      </c>
      <c r="M172" t="e">
        <f>MATCH(L172,Sam_Eng!K:K,0)</f>
        <v>#N/A</v>
      </c>
      <c r="N172" t="str">
        <f>IF(ISNA(M172), VLOOKUP(L172,Sam_Eng!F:F,1,FALSE), VLOOKUP(L172,Sam_Eng!K:K,1,FALSE))</f>
        <v>OK</v>
      </c>
      <c r="O172" s="8">
        <f>IF(ISNA(M172), MATCH(N172,Sam_Eng!F:F,0), MATCH(N172,Sam_Eng!K:K,0))</f>
        <v>24</v>
      </c>
      <c r="P172" t="str">
        <f t="shared" ca="1" si="49"/>
        <v>"OK"</v>
      </c>
      <c r="Q172" t="str">
        <f t="shared" ca="1" si="50"/>
        <v>"OK"</v>
      </c>
      <c r="R172" t="str">
        <f t="shared" ca="1" si="51"/>
        <v>"Aceptar"</v>
      </c>
      <c r="S172" t="str">
        <f t="shared" ca="1" si="52"/>
        <v>"OK"</v>
      </c>
      <c r="T172" t="str">
        <f t="shared" ca="1" si="53"/>
        <v>"OK"</v>
      </c>
      <c r="U172" s="8" t="str">
        <f t="shared" ca="1" si="42"/>
        <v>OK</v>
      </c>
      <c r="V172" s="8" t="str">
        <f t="shared" ca="1" si="43"/>
        <v>OK</v>
      </c>
      <c r="W172" s="8" t="str">
        <f t="shared" ca="1" si="44"/>
        <v>Aceptar</v>
      </c>
      <c r="X172" s="8" t="str">
        <f t="shared" ca="1" si="45"/>
        <v>OK</v>
      </c>
      <c r="Y172" s="8" t="str">
        <f t="shared" ca="1" si="46"/>
        <v>OK</v>
      </c>
      <c r="Z172" s="7">
        <f t="shared" si="47"/>
        <v>5</v>
      </c>
      <c r="AA172">
        <f t="shared" si="48"/>
        <v>26</v>
      </c>
      <c r="AB172">
        <f t="shared" ref="AB172:AB190" si="56" xml:space="preserve"> FIND("&lt;/",A172)</f>
        <v>29</v>
      </c>
      <c r="AC172" t="str">
        <f t="shared" ref="AC172:AC190" si="57">MID(A172, Z172, AA172-Z172+ 1)</f>
        <v>&lt;string name="got_it"&gt;</v>
      </c>
      <c r="AD172" t="s">
        <v>8426</v>
      </c>
      <c r="AE172" t="s">
        <v>8426</v>
      </c>
      <c r="AF172" t="s">
        <v>8427</v>
      </c>
      <c r="AG172" t="s">
        <v>8426</v>
      </c>
      <c r="AH172" t="s">
        <v>8426</v>
      </c>
    </row>
    <row r="173" spans="1:34">
      <c r="A173" s="1" t="s">
        <v>69</v>
      </c>
      <c r="J173">
        <f t="shared" si="54"/>
        <v>27</v>
      </c>
      <c r="K173">
        <f t="shared" si="55"/>
        <v>35</v>
      </c>
      <c r="L173" t="str">
        <f t="shared" ref="L173:L220" si="58">IF(A173&lt;&gt;"", MID(A173,J173+1, K173-J173 - 1), "")</f>
        <v>Pattern</v>
      </c>
      <c r="M173" t="e">
        <f>MATCH(L173,Sam_Eng!K:K,0)</f>
        <v>#N/A</v>
      </c>
      <c r="N173" t="str">
        <f>IF(ISNA(M173), VLOOKUP(L173,Sam_Eng!F:F,1,FALSE), VLOOKUP(L173,Sam_Eng!K:K,1,FALSE))</f>
        <v>Pattern</v>
      </c>
      <c r="O173" s="8">
        <f>IF(ISNA(M173), MATCH(N173,Sam_Eng!F:F,0), MATCH(N173,Sam_Eng!K:K,0))</f>
        <v>122</v>
      </c>
      <c r="P173" t="str">
        <f t="shared" ca="1" si="49"/>
        <v>"Modèle"</v>
      </c>
      <c r="Q173" t="str">
        <f t="shared" ca="1" si="50"/>
        <v>"Muster"</v>
      </c>
      <c r="R173" t="str">
        <f t="shared" ca="1" si="51"/>
        <v>"Patrón"</v>
      </c>
      <c r="S173" t="str">
        <f t="shared" ca="1" si="52"/>
        <v>"Sequenza"</v>
      </c>
      <c r="T173" t="str">
        <f t="shared" ca="1" si="53"/>
        <v>"Patroon"</v>
      </c>
      <c r="U173" s="8" t="str">
        <f t="shared" ca="1" si="42"/>
        <v>Modèle</v>
      </c>
      <c r="V173" s="8" t="str">
        <f t="shared" ca="1" si="43"/>
        <v>Muster</v>
      </c>
      <c r="W173" s="8" t="str">
        <f t="shared" ca="1" si="44"/>
        <v>Patrón</v>
      </c>
      <c r="X173" s="8" t="str">
        <f t="shared" ca="1" si="45"/>
        <v>Sequenza</v>
      </c>
      <c r="Y173" s="8" t="str">
        <f t="shared" ca="1" si="46"/>
        <v>Patroon</v>
      </c>
      <c r="Z173" s="7">
        <f t="shared" si="47"/>
        <v>5</v>
      </c>
      <c r="AA173">
        <f t="shared" si="48"/>
        <v>27</v>
      </c>
      <c r="AB173">
        <f t="shared" si="56"/>
        <v>35</v>
      </c>
      <c r="AC173" t="str">
        <f t="shared" si="57"/>
        <v>&lt;string name="pattern"&gt;</v>
      </c>
      <c r="AD173" t="s">
        <v>8428</v>
      </c>
      <c r="AE173" t="s">
        <v>8429</v>
      </c>
      <c r="AF173" t="s">
        <v>8430</v>
      </c>
      <c r="AG173" t="s">
        <v>8431</v>
      </c>
      <c r="AH173" t="s">
        <v>8432</v>
      </c>
    </row>
    <row r="174" spans="1:34">
      <c r="A174" s="1" t="s">
        <v>10214</v>
      </c>
      <c r="J174">
        <f t="shared" si="54"/>
        <v>31</v>
      </c>
      <c r="K174">
        <f t="shared" si="55"/>
        <v>33</v>
      </c>
      <c r="L174" t="str">
        <f t="shared" si="58"/>
        <v>~</v>
      </c>
      <c r="M174" t="e">
        <f>MATCH(L174,Sam_Eng!K:K,0)</f>
        <v>#N/A</v>
      </c>
      <c r="N174" t="str">
        <f>IF(ISNA(M174), VLOOKUP(L174,Sam_Eng!F:F,1,FALSE), VLOOKUP(L174,Sam_Eng!K:K,1,FALSE))</f>
        <v/>
      </c>
      <c r="O174" s="8">
        <f>IF(ISNA(M174), MATCH(N174,Sam_Eng!F:F,0), MATCH(N174,Sam_Eng!K:K,0))</f>
        <v>593</v>
      </c>
      <c r="P174">
        <f t="shared" ca="1" si="49"/>
        <v>0</v>
      </c>
      <c r="Q174">
        <f t="shared" ca="1" si="50"/>
        <v>0</v>
      </c>
      <c r="R174">
        <f t="shared" ca="1" si="51"/>
        <v>0</v>
      </c>
      <c r="S174">
        <f t="shared" ca="1" si="52"/>
        <v>0</v>
      </c>
      <c r="T174">
        <f t="shared" ca="1" si="53"/>
        <v>0</v>
      </c>
      <c r="U174" s="8" t="str">
        <f t="shared" ca="1" si="42"/>
        <v>0</v>
      </c>
      <c r="V174" s="8" t="str">
        <f t="shared" ca="1" si="43"/>
        <v>0</v>
      </c>
      <c r="W174" s="8" t="str">
        <f t="shared" ca="1" si="44"/>
        <v>0</v>
      </c>
      <c r="X174" s="8" t="str">
        <f t="shared" ca="1" si="45"/>
        <v>0</v>
      </c>
      <c r="Y174" s="8" t="str">
        <f t="shared" ca="1" si="46"/>
        <v>0</v>
      </c>
      <c r="Z174" s="7">
        <f t="shared" si="47"/>
        <v>5</v>
      </c>
      <c r="AA174">
        <f t="shared" si="48"/>
        <v>31</v>
      </c>
      <c r="AB174">
        <f t="shared" si="56"/>
        <v>33</v>
      </c>
      <c r="AC174" t="str">
        <f t="shared" si="57"/>
        <v>&lt;string name="wave_symbol"&gt;</v>
      </c>
      <c r="AD174" t="s">
        <v>10215</v>
      </c>
      <c r="AE174" t="s">
        <v>10215</v>
      </c>
      <c r="AF174" t="s">
        <v>10215</v>
      </c>
      <c r="AG174" t="s">
        <v>10215</v>
      </c>
      <c r="AH174" t="s">
        <v>10215</v>
      </c>
    </row>
    <row r="175" spans="1:34">
      <c r="A175" s="1" t="s">
        <v>10216</v>
      </c>
      <c r="J175">
        <f t="shared" si="54"/>
        <v>23</v>
      </c>
      <c r="K175">
        <f t="shared" si="55"/>
        <v>39</v>
      </c>
      <c r="L175" t="str">
        <f t="shared" si="58"/>
        <v>&amp;#160; M &amp;#160;</v>
      </c>
      <c r="M175" t="e">
        <f>MATCH(L175,Sam_Eng!K:K,0)</f>
        <v>#N/A</v>
      </c>
      <c r="N175" t="e">
        <f>IF(ISNA(M175), VLOOKUP(L175,Sam_Eng!F:F,1,FALSE), VLOOKUP(L175,Sam_Eng!K:K,1,FALSE))</f>
        <v>#N/A</v>
      </c>
      <c r="O175" s="8" t="e">
        <f>IF(ISNA(M175), MATCH(N175,Sam_Eng!F:F,0), MATCH(N175,Sam_Eng!K:K,0))</f>
        <v>#N/A</v>
      </c>
      <c r="P175" t="e">
        <f t="shared" ca="1" si="49"/>
        <v>#N/A</v>
      </c>
      <c r="Q175" t="e">
        <f t="shared" ca="1" si="50"/>
        <v>#N/A</v>
      </c>
      <c r="R175" t="e">
        <f t="shared" ca="1" si="51"/>
        <v>#N/A</v>
      </c>
      <c r="S175" t="e">
        <f t="shared" ca="1" si="52"/>
        <v>#N/A</v>
      </c>
      <c r="T175" t="e">
        <f t="shared" ca="1" si="53"/>
        <v>#N/A</v>
      </c>
      <c r="U175" s="8" t="e">
        <f t="shared" ca="1" si="42"/>
        <v>#N/A</v>
      </c>
      <c r="V175" s="8" t="e">
        <f t="shared" ca="1" si="43"/>
        <v>#N/A</v>
      </c>
      <c r="W175" s="8" t="e">
        <f t="shared" ca="1" si="44"/>
        <v>#N/A</v>
      </c>
      <c r="X175" s="8" t="e">
        <f t="shared" ca="1" si="45"/>
        <v>#N/A</v>
      </c>
      <c r="Y175" s="8" t="e">
        <f t="shared" ca="1" si="46"/>
        <v>#N/A</v>
      </c>
      <c r="Z175" s="7">
        <f t="shared" si="47"/>
        <v>5</v>
      </c>
      <c r="AA175">
        <f t="shared" si="48"/>
        <v>23</v>
      </c>
      <c r="AB175">
        <f t="shared" si="56"/>
        <v>39</v>
      </c>
      <c r="AC175" t="str">
        <f t="shared" si="57"/>
        <v>&lt;string name="mon"&gt;</v>
      </c>
      <c r="AD175" t="s">
        <v>10217</v>
      </c>
      <c r="AE175" t="s">
        <v>10217</v>
      </c>
      <c r="AF175" t="s">
        <v>10217</v>
      </c>
      <c r="AG175" t="s">
        <v>10217</v>
      </c>
      <c r="AH175" t="s">
        <v>10217</v>
      </c>
    </row>
    <row r="176" spans="1:34">
      <c r="A176" s="1" t="s">
        <v>10218</v>
      </c>
      <c r="J176">
        <f t="shared" si="54"/>
        <v>23</v>
      </c>
      <c r="K176">
        <f t="shared" si="55"/>
        <v>39</v>
      </c>
      <c r="L176" t="str">
        <f t="shared" si="58"/>
        <v>&amp;#160; T &amp;#160;</v>
      </c>
      <c r="M176" t="e">
        <f>MATCH(L176,Sam_Eng!K:K,0)</f>
        <v>#N/A</v>
      </c>
      <c r="N176" t="e">
        <f>IF(ISNA(M176), VLOOKUP(L176,Sam_Eng!F:F,1,FALSE), VLOOKUP(L176,Sam_Eng!K:K,1,FALSE))</f>
        <v>#N/A</v>
      </c>
      <c r="O176" s="8" t="e">
        <f>IF(ISNA(M176), MATCH(N176,Sam_Eng!F:F,0), MATCH(N176,Sam_Eng!K:K,0))</f>
        <v>#N/A</v>
      </c>
      <c r="P176" t="e">
        <f t="shared" ca="1" si="49"/>
        <v>#N/A</v>
      </c>
      <c r="Q176" t="e">
        <f t="shared" ca="1" si="50"/>
        <v>#N/A</v>
      </c>
      <c r="R176" t="e">
        <f t="shared" ca="1" si="51"/>
        <v>#N/A</v>
      </c>
      <c r="S176" t="e">
        <f t="shared" ca="1" si="52"/>
        <v>#N/A</v>
      </c>
      <c r="T176" t="e">
        <f t="shared" ca="1" si="53"/>
        <v>#N/A</v>
      </c>
      <c r="U176" s="8" t="e">
        <f t="shared" ca="1" si="42"/>
        <v>#N/A</v>
      </c>
      <c r="V176" s="8" t="e">
        <f t="shared" ca="1" si="43"/>
        <v>#N/A</v>
      </c>
      <c r="W176" s="8" t="e">
        <f t="shared" ca="1" si="44"/>
        <v>#N/A</v>
      </c>
      <c r="X176" s="8" t="e">
        <f t="shared" ca="1" si="45"/>
        <v>#N/A</v>
      </c>
      <c r="Y176" s="8" t="e">
        <f t="shared" ca="1" si="46"/>
        <v>#N/A</v>
      </c>
      <c r="Z176" s="7">
        <f t="shared" si="47"/>
        <v>5</v>
      </c>
      <c r="AA176">
        <f t="shared" si="48"/>
        <v>23</v>
      </c>
      <c r="AB176">
        <f t="shared" si="56"/>
        <v>39</v>
      </c>
      <c r="AC176" t="str">
        <f t="shared" si="57"/>
        <v>&lt;string name="tue"&gt;</v>
      </c>
      <c r="AD176" t="s">
        <v>10219</v>
      </c>
      <c r="AE176" t="s">
        <v>10219</v>
      </c>
      <c r="AF176" t="s">
        <v>10219</v>
      </c>
      <c r="AG176" t="s">
        <v>10219</v>
      </c>
      <c r="AH176" t="s">
        <v>10219</v>
      </c>
    </row>
    <row r="177" spans="1:34">
      <c r="A177" s="1" t="s">
        <v>10220</v>
      </c>
      <c r="J177">
        <f t="shared" si="54"/>
        <v>23</v>
      </c>
      <c r="K177">
        <f t="shared" si="55"/>
        <v>39</v>
      </c>
      <c r="L177" t="str">
        <f t="shared" si="58"/>
        <v>&amp;#160; W &amp;#160;</v>
      </c>
      <c r="M177" t="e">
        <f>MATCH(L177,Sam_Eng!K:K,0)</f>
        <v>#N/A</v>
      </c>
      <c r="N177" t="e">
        <f>IF(ISNA(M177), VLOOKUP(L177,Sam_Eng!F:F,1,FALSE), VLOOKUP(L177,Sam_Eng!K:K,1,FALSE))</f>
        <v>#N/A</v>
      </c>
      <c r="O177" s="8" t="e">
        <f>IF(ISNA(M177), MATCH(N177,Sam_Eng!F:F,0), MATCH(N177,Sam_Eng!K:K,0))</f>
        <v>#N/A</v>
      </c>
      <c r="P177" t="e">
        <f t="shared" ca="1" si="49"/>
        <v>#N/A</v>
      </c>
      <c r="Q177" t="e">
        <f t="shared" ca="1" si="50"/>
        <v>#N/A</v>
      </c>
      <c r="R177" t="e">
        <f t="shared" ca="1" si="51"/>
        <v>#N/A</v>
      </c>
      <c r="S177" t="e">
        <f t="shared" ca="1" si="52"/>
        <v>#N/A</v>
      </c>
      <c r="T177" t="e">
        <f t="shared" ca="1" si="53"/>
        <v>#N/A</v>
      </c>
      <c r="U177" s="8" t="e">
        <f t="shared" ca="1" si="42"/>
        <v>#N/A</v>
      </c>
      <c r="V177" s="8" t="e">
        <f t="shared" ca="1" si="43"/>
        <v>#N/A</v>
      </c>
      <c r="W177" s="8" t="e">
        <f t="shared" ca="1" si="44"/>
        <v>#N/A</v>
      </c>
      <c r="X177" s="8" t="e">
        <f t="shared" ca="1" si="45"/>
        <v>#N/A</v>
      </c>
      <c r="Y177" s="8" t="e">
        <f t="shared" ca="1" si="46"/>
        <v>#N/A</v>
      </c>
      <c r="Z177" s="7">
        <f t="shared" si="47"/>
        <v>5</v>
      </c>
      <c r="AA177">
        <f t="shared" si="48"/>
        <v>23</v>
      </c>
      <c r="AB177">
        <f t="shared" si="56"/>
        <v>39</v>
      </c>
      <c r="AC177" t="str">
        <f t="shared" si="57"/>
        <v>&lt;string name="wed"&gt;</v>
      </c>
      <c r="AD177" t="s">
        <v>10221</v>
      </c>
      <c r="AE177" t="s">
        <v>10221</v>
      </c>
      <c r="AF177" t="s">
        <v>10221</v>
      </c>
      <c r="AG177" t="s">
        <v>10221</v>
      </c>
      <c r="AH177" t="s">
        <v>10221</v>
      </c>
    </row>
    <row r="178" spans="1:34">
      <c r="A178" s="1" t="s">
        <v>10222</v>
      </c>
      <c r="J178">
        <f t="shared" si="54"/>
        <v>23</v>
      </c>
      <c r="K178">
        <f t="shared" si="55"/>
        <v>39</v>
      </c>
      <c r="L178" t="str">
        <f t="shared" si="58"/>
        <v>&amp;#160; T &amp;#160;</v>
      </c>
      <c r="M178" t="e">
        <f>MATCH(L178,Sam_Eng!K:K,0)</f>
        <v>#N/A</v>
      </c>
      <c r="N178" t="e">
        <f>IF(ISNA(M178), VLOOKUP(L178,Sam_Eng!F:F,1,FALSE), VLOOKUP(L178,Sam_Eng!K:K,1,FALSE))</f>
        <v>#N/A</v>
      </c>
      <c r="O178" s="8" t="e">
        <f>IF(ISNA(M178), MATCH(N178,Sam_Eng!F:F,0), MATCH(N178,Sam_Eng!K:K,0))</f>
        <v>#N/A</v>
      </c>
      <c r="P178" t="e">
        <f t="shared" ca="1" si="49"/>
        <v>#N/A</v>
      </c>
      <c r="Q178" t="e">
        <f t="shared" ca="1" si="50"/>
        <v>#N/A</v>
      </c>
      <c r="R178" t="e">
        <f t="shared" ca="1" si="51"/>
        <v>#N/A</v>
      </c>
      <c r="S178" t="e">
        <f t="shared" ca="1" si="52"/>
        <v>#N/A</v>
      </c>
      <c r="T178" t="e">
        <f t="shared" ca="1" si="53"/>
        <v>#N/A</v>
      </c>
      <c r="U178" s="8" t="e">
        <f t="shared" ca="1" si="42"/>
        <v>#N/A</v>
      </c>
      <c r="V178" s="8" t="e">
        <f t="shared" ca="1" si="43"/>
        <v>#N/A</v>
      </c>
      <c r="W178" s="8" t="e">
        <f t="shared" ca="1" si="44"/>
        <v>#N/A</v>
      </c>
      <c r="X178" s="8" t="e">
        <f t="shared" ca="1" si="45"/>
        <v>#N/A</v>
      </c>
      <c r="Y178" s="8" t="e">
        <f t="shared" ca="1" si="46"/>
        <v>#N/A</v>
      </c>
      <c r="Z178" s="7">
        <f t="shared" si="47"/>
        <v>5</v>
      </c>
      <c r="AA178">
        <f t="shared" si="48"/>
        <v>23</v>
      </c>
      <c r="AB178">
        <f t="shared" si="56"/>
        <v>39</v>
      </c>
      <c r="AC178" t="str">
        <f t="shared" si="57"/>
        <v>&lt;string name="thu"&gt;</v>
      </c>
      <c r="AD178" t="s">
        <v>10223</v>
      </c>
      <c r="AE178" t="s">
        <v>10223</v>
      </c>
      <c r="AF178" t="s">
        <v>10223</v>
      </c>
      <c r="AG178" t="s">
        <v>10223</v>
      </c>
      <c r="AH178" t="s">
        <v>10223</v>
      </c>
    </row>
    <row r="179" spans="1:34">
      <c r="A179" s="1" t="s">
        <v>10224</v>
      </c>
      <c r="J179">
        <f t="shared" si="54"/>
        <v>23</v>
      </c>
      <c r="K179">
        <f t="shared" si="55"/>
        <v>39</v>
      </c>
      <c r="L179" t="str">
        <f t="shared" si="58"/>
        <v>&amp;#160; F &amp;#160;</v>
      </c>
      <c r="M179" t="e">
        <f>MATCH(L179,Sam_Eng!K:K,0)</f>
        <v>#N/A</v>
      </c>
      <c r="N179" t="e">
        <f>IF(ISNA(M179), VLOOKUP(L179,Sam_Eng!F:F,1,FALSE), VLOOKUP(L179,Sam_Eng!K:K,1,FALSE))</f>
        <v>#N/A</v>
      </c>
      <c r="O179" s="8" t="e">
        <f>IF(ISNA(M179), MATCH(N179,Sam_Eng!F:F,0), MATCH(N179,Sam_Eng!K:K,0))</f>
        <v>#N/A</v>
      </c>
      <c r="P179" t="e">
        <f t="shared" ca="1" si="49"/>
        <v>#N/A</v>
      </c>
      <c r="Q179" t="e">
        <f t="shared" ca="1" si="50"/>
        <v>#N/A</v>
      </c>
      <c r="R179" t="e">
        <f t="shared" ca="1" si="51"/>
        <v>#N/A</v>
      </c>
      <c r="S179" t="e">
        <f t="shared" ca="1" si="52"/>
        <v>#N/A</v>
      </c>
      <c r="T179" t="e">
        <f t="shared" ca="1" si="53"/>
        <v>#N/A</v>
      </c>
      <c r="U179" s="8" t="e">
        <f t="shared" ca="1" si="42"/>
        <v>#N/A</v>
      </c>
      <c r="V179" s="8" t="e">
        <f t="shared" ca="1" si="43"/>
        <v>#N/A</v>
      </c>
      <c r="W179" s="8" t="e">
        <f t="shared" ca="1" si="44"/>
        <v>#N/A</v>
      </c>
      <c r="X179" s="8" t="e">
        <f t="shared" ca="1" si="45"/>
        <v>#N/A</v>
      </c>
      <c r="Y179" s="8" t="e">
        <f t="shared" ca="1" si="46"/>
        <v>#N/A</v>
      </c>
      <c r="Z179" s="7">
        <f t="shared" si="47"/>
        <v>5</v>
      </c>
      <c r="AA179">
        <f t="shared" si="48"/>
        <v>23</v>
      </c>
      <c r="AB179">
        <f t="shared" si="56"/>
        <v>39</v>
      </c>
      <c r="AC179" t="str">
        <f t="shared" si="57"/>
        <v>&lt;string name="fri"&gt;</v>
      </c>
      <c r="AD179" t="s">
        <v>10225</v>
      </c>
      <c r="AE179" t="s">
        <v>10225</v>
      </c>
      <c r="AF179" t="s">
        <v>10225</v>
      </c>
      <c r="AG179" t="s">
        <v>10225</v>
      </c>
      <c r="AH179" t="s">
        <v>10225</v>
      </c>
    </row>
    <row r="180" spans="1:34">
      <c r="A180" s="1" t="s">
        <v>10226</v>
      </c>
      <c r="J180">
        <f t="shared" si="54"/>
        <v>23</v>
      </c>
      <c r="K180">
        <f t="shared" si="55"/>
        <v>39</v>
      </c>
      <c r="L180" t="str">
        <f t="shared" si="58"/>
        <v>&amp;#160; S &amp;#160;</v>
      </c>
      <c r="M180" t="e">
        <f>MATCH(L180,Sam_Eng!K:K,0)</f>
        <v>#N/A</v>
      </c>
      <c r="N180" t="e">
        <f>IF(ISNA(M180), VLOOKUP(L180,Sam_Eng!F:F,1,FALSE), VLOOKUP(L180,Sam_Eng!K:K,1,FALSE))</f>
        <v>#N/A</v>
      </c>
      <c r="O180" s="8" t="e">
        <f>IF(ISNA(M180), MATCH(N180,Sam_Eng!F:F,0), MATCH(N180,Sam_Eng!K:K,0))</f>
        <v>#N/A</v>
      </c>
      <c r="P180" t="e">
        <f t="shared" ca="1" si="49"/>
        <v>#N/A</v>
      </c>
      <c r="Q180" t="e">
        <f t="shared" ca="1" si="50"/>
        <v>#N/A</v>
      </c>
      <c r="R180" t="e">
        <f t="shared" ca="1" si="51"/>
        <v>#N/A</v>
      </c>
      <c r="S180" t="e">
        <f t="shared" ca="1" si="52"/>
        <v>#N/A</v>
      </c>
      <c r="T180" t="e">
        <f t="shared" ca="1" si="53"/>
        <v>#N/A</v>
      </c>
      <c r="U180" s="8" t="e">
        <f t="shared" ca="1" si="42"/>
        <v>#N/A</v>
      </c>
      <c r="V180" s="8" t="e">
        <f t="shared" ca="1" si="43"/>
        <v>#N/A</v>
      </c>
      <c r="W180" s="8" t="e">
        <f t="shared" ca="1" si="44"/>
        <v>#N/A</v>
      </c>
      <c r="X180" s="8" t="e">
        <f t="shared" ca="1" si="45"/>
        <v>#N/A</v>
      </c>
      <c r="Y180" s="8" t="e">
        <f t="shared" ca="1" si="46"/>
        <v>#N/A</v>
      </c>
      <c r="Z180" s="7">
        <f t="shared" si="47"/>
        <v>5</v>
      </c>
      <c r="AA180">
        <f t="shared" si="48"/>
        <v>23</v>
      </c>
      <c r="AB180">
        <f t="shared" si="56"/>
        <v>39</v>
      </c>
      <c r="AC180" t="str">
        <f t="shared" si="57"/>
        <v>&lt;string name="sat"&gt;</v>
      </c>
      <c r="AD180" t="s">
        <v>10227</v>
      </c>
      <c r="AE180" t="s">
        <v>10227</v>
      </c>
      <c r="AF180" t="s">
        <v>10227</v>
      </c>
      <c r="AG180" t="s">
        <v>10227</v>
      </c>
      <c r="AH180" t="s">
        <v>10227</v>
      </c>
    </row>
    <row r="181" spans="1:34">
      <c r="A181" s="1" t="s">
        <v>10228</v>
      </c>
      <c r="J181">
        <f t="shared" si="54"/>
        <v>23</v>
      </c>
      <c r="K181">
        <f t="shared" si="55"/>
        <v>39</v>
      </c>
      <c r="L181" t="str">
        <f t="shared" si="58"/>
        <v>&amp;#160; S &amp;#160;</v>
      </c>
      <c r="M181" t="e">
        <f>MATCH(L181,Sam_Eng!K:K,0)</f>
        <v>#N/A</v>
      </c>
      <c r="N181" t="e">
        <f>IF(ISNA(M181), VLOOKUP(L181,Sam_Eng!F:F,1,FALSE), VLOOKUP(L181,Sam_Eng!K:K,1,FALSE))</f>
        <v>#N/A</v>
      </c>
      <c r="O181" s="8" t="e">
        <f>IF(ISNA(M181), MATCH(N181,Sam_Eng!F:F,0), MATCH(N181,Sam_Eng!K:K,0))</f>
        <v>#N/A</v>
      </c>
      <c r="P181" t="e">
        <f t="shared" ca="1" si="49"/>
        <v>#N/A</v>
      </c>
      <c r="Q181" t="e">
        <f t="shared" ca="1" si="50"/>
        <v>#N/A</v>
      </c>
      <c r="R181" t="e">
        <f t="shared" ca="1" si="51"/>
        <v>#N/A</v>
      </c>
      <c r="S181" t="e">
        <f t="shared" ca="1" si="52"/>
        <v>#N/A</v>
      </c>
      <c r="T181" t="e">
        <f t="shared" ca="1" si="53"/>
        <v>#N/A</v>
      </c>
      <c r="U181" s="8" t="e">
        <f t="shared" ca="1" si="42"/>
        <v>#N/A</v>
      </c>
      <c r="V181" s="8" t="e">
        <f t="shared" ca="1" si="43"/>
        <v>#N/A</v>
      </c>
      <c r="W181" s="8" t="e">
        <f t="shared" ca="1" si="44"/>
        <v>#N/A</v>
      </c>
      <c r="X181" s="8" t="e">
        <f t="shared" ca="1" si="45"/>
        <v>#N/A</v>
      </c>
      <c r="Y181" s="8" t="e">
        <f t="shared" ca="1" si="46"/>
        <v>#N/A</v>
      </c>
      <c r="Z181" s="7">
        <f t="shared" si="47"/>
        <v>5</v>
      </c>
      <c r="AA181">
        <f t="shared" si="48"/>
        <v>23</v>
      </c>
      <c r="AB181">
        <f t="shared" si="56"/>
        <v>39</v>
      </c>
      <c r="AC181" t="str">
        <f t="shared" si="57"/>
        <v>&lt;string name="sun"&gt;</v>
      </c>
      <c r="AD181" t="s">
        <v>10229</v>
      </c>
      <c r="AE181" t="s">
        <v>10229</v>
      </c>
      <c r="AF181" t="s">
        <v>10229</v>
      </c>
      <c r="AG181" t="s">
        <v>10229</v>
      </c>
      <c r="AH181" t="s">
        <v>10229</v>
      </c>
    </row>
    <row r="182" spans="1:34">
      <c r="A182" s="1" t="s">
        <v>78</v>
      </c>
      <c r="J182">
        <f t="shared" si="54"/>
        <v>26</v>
      </c>
      <c r="K182">
        <f t="shared" si="55"/>
        <v>33</v>
      </c>
      <c r="L182" t="str">
        <f t="shared" si="58"/>
        <v>Monday</v>
      </c>
      <c r="M182" t="e">
        <f>MATCH(L182,Sam_Eng!K:K,0)</f>
        <v>#N/A</v>
      </c>
      <c r="N182" t="str">
        <f>IF(ISNA(M182), VLOOKUP(L182,Sam_Eng!F:F,1,FALSE), VLOOKUP(L182,Sam_Eng!K:K,1,FALSE))</f>
        <v>Monday</v>
      </c>
      <c r="O182" s="8">
        <f>IF(ISNA(M182), MATCH(N182,Sam_Eng!F:F,0), MATCH(N182,Sam_Eng!K:K,0))</f>
        <v>198</v>
      </c>
      <c r="P182" t="str">
        <f t="shared" ca="1" si="49"/>
        <v>"Lundi"</v>
      </c>
      <c r="Q182" t="str">
        <f t="shared" ca="1" si="50"/>
        <v>"Montag"</v>
      </c>
      <c r="R182" t="str">
        <f t="shared" ca="1" si="51"/>
        <v>"Lunes"</v>
      </c>
      <c r="S182" t="str">
        <f t="shared" ca="1" si="52"/>
        <v>"Lunedì"</v>
      </c>
      <c r="T182" t="str">
        <f t="shared" ca="1" si="53"/>
        <v>"Maandag"</v>
      </c>
      <c r="U182" s="8" t="str">
        <f t="shared" ca="1" si="42"/>
        <v>Lundi</v>
      </c>
      <c r="V182" s="8" t="str">
        <f t="shared" ca="1" si="43"/>
        <v>Montag</v>
      </c>
      <c r="W182" s="8" t="str">
        <f t="shared" ca="1" si="44"/>
        <v>Lunes</v>
      </c>
      <c r="X182" s="8" t="str">
        <f t="shared" ca="1" si="45"/>
        <v>Lunedì</v>
      </c>
      <c r="Y182" s="8" t="str">
        <f t="shared" ca="1" si="46"/>
        <v>Maandag</v>
      </c>
      <c r="Z182" s="7">
        <f t="shared" si="47"/>
        <v>5</v>
      </c>
      <c r="AA182">
        <f t="shared" si="48"/>
        <v>26</v>
      </c>
      <c r="AB182">
        <f t="shared" si="56"/>
        <v>33</v>
      </c>
      <c r="AC182" t="str">
        <f t="shared" si="57"/>
        <v>&lt;string name="monday"&gt;</v>
      </c>
      <c r="AD182" t="s">
        <v>8433</v>
      </c>
      <c r="AE182" t="s">
        <v>8434</v>
      </c>
      <c r="AF182" t="s">
        <v>8435</v>
      </c>
      <c r="AG182" t="s">
        <v>8436</v>
      </c>
      <c r="AH182" t="s">
        <v>8437</v>
      </c>
    </row>
    <row r="183" spans="1:34">
      <c r="A183" s="1" t="s">
        <v>79</v>
      </c>
      <c r="J183">
        <f t="shared" si="54"/>
        <v>27</v>
      </c>
      <c r="K183">
        <f t="shared" si="55"/>
        <v>35</v>
      </c>
      <c r="L183" t="str">
        <f t="shared" si="58"/>
        <v>Tuesday</v>
      </c>
      <c r="M183" t="e">
        <f>MATCH(L183,Sam_Eng!K:K,0)</f>
        <v>#N/A</v>
      </c>
      <c r="N183" t="str">
        <f>IF(ISNA(M183), VLOOKUP(L183,Sam_Eng!F:F,1,FALSE), VLOOKUP(L183,Sam_Eng!K:K,1,FALSE))</f>
        <v>Tuesday</v>
      </c>
      <c r="O183" s="8">
        <f>IF(ISNA(M183), MATCH(N183,Sam_Eng!F:F,0), MATCH(N183,Sam_Eng!K:K,0))</f>
        <v>199</v>
      </c>
      <c r="P183" t="str">
        <f t="shared" ca="1" si="49"/>
        <v>"Mardi"</v>
      </c>
      <c r="Q183" t="str">
        <f t="shared" ca="1" si="50"/>
        <v>"Dienstag"</v>
      </c>
      <c r="R183" t="str">
        <f t="shared" ca="1" si="51"/>
        <v>"Martes"</v>
      </c>
      <c r="S183" t="str">
        <f t="shared" ca="1" si="52"/>
        <v>"Martedì"</v>
      </c>
      <c r="T183" t="str">
        <f t="shared" ca="1" si="53"/>
        <v>"Dinsdag"</v>
      </c>
      <c r="U183" s="8" t="str">
        <f t="shared" ca="1" si="42"/>
        <v>Mardi</v>
      </c>
      <c r="V183" s="8" t="str">
        <f t="shared" ca="1" si="43"/>
        <v>Dienstag</v>
      </c>
      <c r="W183" s="8" t="str">
        <f t="shared" ca="1" si="44"/>
        <v>Martes</v>
      </c>
      <c r="X183" s="8" t="str">
        <f t="shared" ca="1" si="45"/>
        <v>Martedì</v>
      </c>
      <c r="Y183" s="8" t="str">
        <f t="shared" ca="1" si="46"/>
        <v>Dinsdag</v>
      </c>
      <c r="Z183" s="7">
        <f t="shared" si="47"/>
        <v>5</v>
      </c>
      <c r="AA183">
        <f t="shared" si="48"/>
        <v>27</v>
      </c>
      <c r="AB183">
        <f t="shared" si="56"/>
        <v>35</v>
      </c>
      <c r="AC183" t="str">
        <f t="shared" si="57"/>
        <v>&lt;string name="tuesday"&gt;</v>
      </c>
      <c r="AD183" t="s">
        <v>8438</v>
      </c>
      <c r="AE183" t="s">
        <v>8439</v>
      </c>
      <c r="AF183" t="s">
        <v>8440</v>
      </c>
      <c r="AG183" t="s">
        <v>8441</v>
      </c>
      <c r="AH183" t="s">
        <v>8442</v>
      </c>
    </row>
    <row r="184" spans="1:34">
      <c r="A184" s="1" t="s">
        <v>80</v>
      </c>
      <c r="J184">
        <f t="shared" si="54"/>
        <v>29</v>
      </c>
      <c r="K184">
        <f t="shared" si="55"/>
        <v>39</v>
      </c>
      <c r="L184" t="str">
        <f t="shared" si="58"/>
        <v>Wednesday</v>
      </c>
      <c r="M184" t="e">
        <f>MATCH(L184,Sam_Eng!K:K,0)</f>
        <v>#N/A</v>
      </c>
      <c r="N184" t="str">
        <f>IF(ISNA(M184), VLOOKUP(L184,Sam_Eng!F:F,1,FALSE), VLOOKUP(L184,Sam_Eng!K:K,1,FALSE))</f>
        <v>Wednesday</v>
      </c>
      <c r="O184" s="8">
        <f>IF(ISNA(M184), MATCH(N184,Sam_Eng!F:F,0), MATCH(N184,Sam_Eng!K:K,0))</f>
        <v>200</v>
      </c>
      <c r="P184" t="str">
        <f t="shared" ca="1" si="49"/>
        <v>"Mercredi"</v>
      </c>
      <c r="Q184" t="str">
        <f t="shared" ca="1" si="50"/>
        <v>"Mittwoch"</v>
      </c>
      <c r="R184" t="str">
        <f t="shared" ca="1" si="51"/>
        <v>"Miércoles"</v>
      </c>
      <c r="S184" t="str">
        <f t="shared" ca="1" si="52"/>
        <v>"Mercoledì"</v>
      </c>
      <c r="T184" t="str">
        <f t="shared" ca="1" si="53"/>
        <v>"Woensdag"</v>
      </c>
      <c r="U184" s="8" t="str">
        <f t="shared" ca="1" si="42"/>
        <v>Mercredi</v>
      </c>
      <c r="V184" s="8" t="str">
        <f t="shared" ca="1" si="43"/>
        <v>Mittwoch</v>
      </c>
      <c r="W184" s="8" t="str">
        <f t="shared" ca="1" si="44"/>
        <v>Miércoles</v>
      </c>
      <c r="X184" s="8" t="str">
        <f t="shared" ca="1" si="45"/>
        <v>Mercoledì</v>
      </c>
      <c r="Y184" s="8" t="str">
        <f t="shared" ca="1" si="46"/>
        <v>Woensdag</v>
      </c>
      <c r="Z184" s="7">
        <f t="shared" si="47"/>
        <v>5</v>
      </c>
      <c r="AA184">
        <f t="shared" si="48"/>
        <v>29</v>
      </c>
      <c r="AB184">
        <f t="shared" si="56"/>
        <v>39</v>
      </c>
      <c r="AC184" t="str">
        <f t="shared" si="57"/>
        <v>&lt;string name="wednesday"&gt;</v>
      </c>
      <c r="AD184" t="s">
        <v>8443</v>
      </c>
      <c r="AE184" t="s">
        <v>8444</v>
      </c>
      <c r="AF184" t="s">
        <v>8445</v>
      </c>
      <c r="AG184" t="s">
        <v>8446</v>
      </c>
      <c r="AH184" t="s">
        <v>8447</v>
      </c>
    </row>
    <row r="185" spans="1:34">
      <c r="A185" s="1" t="s">
        <v>81</v>
      </c>
      <c r="J185">
        <f t="shared" si="54"/>
        <v>28</v>
      </c>
      <c r="K185">
        <f t="shared" si="55"/>
        <v>37</v>
      </c>
      <c r="L185" t="str">
        <f t="shared" si="58"/>
        <v>Thursday</v>
      </c>
      <c r="M185" t="e">
        <f>MATCH(L185,Sam_Eng!K:K,0)</f>
        <v>#N/A</v>
      </c>
      <c r="N185" t="str">
        <f>IF(ISNA(M185), VLOOKUP(L185,Sam_Eng!F:F,1,FALSE), VLOOKUP(L185,Sam_Eng!K:K,1,FALSE))</f>
        <v>Thursday</v>
      </c>
      <c r="O185" s="8">
        <f>IF(ISNA(M185), MATCH(N185,Sam_Eng!F:F,0), MATCH(N185,Sam_Eng!K:K,0))</f>
        <v>201</v>
      </c>
      <c r="P185" t="str">
        <f t="shared" ca="1" si="49"/>
        <v>"Jeudi"</v>
      </c>
      <c r="Q185" t="str">
        <f t="shared" ca="1" si="50"/>
        <v>"Donnerstag"</v>
      </c>
      <c r="R185" t="str">
        <f t="shared" ca="1" si="51"/>
        <v>"Jueves"</v>
      </c>
      <c r="S185" t="str">
        <f t="shared" ca="1" si="52"/>
        <v>"Giovedì"</v>
      </c>
      <c r="T185" t="str">
        <f t="shared" ca="1" si="53"/>
        <v>"Donderdag"</v>
      </c>
      <c r="U185" s="8" t="str">
        <f t="shared" ca="1" si="42"/>
        <v>Jeudi</v>
      </c>
      <c r="V185" s="8" t="str">
        <f t="shared" ca="1" si="43"/>
        <v>Donnerstag</v>
      </c>
      <c r="W185" s="8" t="str">
        <f t="shared" ca="1" si="44"/>
        <v>Jueves</v>
      </c>
      <c r="X185" s="8" t="str">
        <f t="shared" ca="1" si="45"/>
        <v>Giovedì</v>
      </c>
      <c r="Y185" s="8" t="str">
        <f t="shared" ca="1" si="46"/>
        <v>Donderdag</v>
      </c>
      <c r="Z185" s="7">
        <f t="shared" si="47"/>
        <v>5</v>
      </c>
      <c r="AA185">
        <f t="shared" si="48"/>
        <v>28</v>
      </c>
      <c r="AB185">
        <f t="shared" si="56"/>
        <v>37</v>
      </c>
      <c r="AC185" t="str">
        <f t="shared" si="57"/>
        <v>&lt;string name="thursday"&gt;</v>
      </c>
      <c r="AD185" t="s">
        <v>8448</v>
      </c>
      <c r="AE185" t="s">
        <v>8449</v>
      </c>
      <c r="AF185" t="s">
        <v>8450</v>
      </c>
      <c r="AG185" t="s">
        <v>8451</v>
      </c>
      <c r="AH185" t="s">
        <v>8452</v>
      </c>
    </row>
    <row r="186" spans="1:34">
      <c r="A186" s="1" t="s">
        <v>82</v>
      </c>
      <c r="J186">
        <f t="shared" si="54"/>
        <v>26</v>
      </c>
      <c r="K186">
        <f t="shared" si="55"/>
        <v>33</v>
      </c>
      <c r="L186" t="str">
        <f t="shared" si="58"/>
        <v>Friday</v>
      </c>
      <c r="M186" t="e">
        <f>MATCH(L186,Sam_Eng!K:K,0)</f>
        <v>#N/A</v>
      </c>
      <c r="N186" t="str">
        <f>IF(ISNA(M186), VLOOKUP(L186,Sam_Eng!F:F,1,FALSE), VLOOKUP(L186,Sam_Eng!K:K,1,FALSE))</f>
        <v>Friday</v>
      </c>
      <c r="O186" s="8">
        <f>IF(ISNA(M186), MATCH(N186,Sam_Eng!F:F,0), MATCH(N186,Sam_Eng!K:K,0))</f>
        <v>202</v>
      </c>
      <c r="P186" t="str">
        <f t="shared" ca="1" si="49"/>
        <v>"Vendredi"</v>
      </c>
      <c r="Q186" t="str">
        <f t="shared" ca="1" si="50"/>
        <v>"Freitag"</v>
      </c>
      <c r="R186" t="str">
        <f t="shared" ca="1" si="51"/>
        <v>"Viernes"</v>
      </c>
      <c r="S186" t="str">
        <f t="shared" ca="1" si="52"/>
        <v>"Venerdì"</v>
      </c>
      <c r="T186" t="str">
        <f t="shared" ca="1" si="53"/>
        <v>"Vrijdag"</v>
      </c>
      <c r="U186" s="8" t="str">
        <f t="shared" ca="1" si="42"/>
        <v>Vendredi</v>
      </c>
      <c r="V186" s="8" t="str">
        <f t="shared" ca="1" si="43"/>
        <v>Freitag</v>
      </c>
      <c r="W186" s="8" t="str">
        <f t="shared" ca="1" si="44"/>
        <v>Viernes</v>
      </c>
      <c r="X186" s="8" t="str">
        <f t="shared" ca="1" si="45"/>
        <v>Venerdì</v>
      </c>
      <c r="Y186" s="8" t="str">
        <f t="shared" ca="1" si="46"/>
        <v>Vrijdag</v>
      </c>
      <c r="Z186" s="7">
        <f t="shared" si="47"/>
        <v>5</v>
      </c>
      <c r="AA186">
        <f t="shared" si="48"/>
        <v>26</v>
      </c>
      <c r="AB186">
        <f t="shared" si="56"/>
        <v>33</v>
      </c>
      <c r="AC186" t="str">
        <f t="shared" si="57"/>
        <v>&lt;string name="friday"&gt;</v>
      </c>
      <c r="AD186" t="s">
        <v>8453</v>
      </c>
      <c r="AE186" t="s">
        <v>8454</v>
      </c>
      <c r="AF186" t="s">
        <v>8455</v>
      </c>
      <c r="AG186" t="s">
        <v>8456</v>
      </c>
      <c r="AH186" t="s">
        <v>8457</v>
      </c>
    </row>
    <row r="187" spans="1:34">
      <c r="A187" s="1" t="s">
        <v>83</v>
      </c>
      <c r="J187">
        <f t="shared" si="54"/>
        <v>28</v>
      </c>
      <c r="K187">
        <f t="shared" si="55"/>
        <v>37</v>
      </c>
      <c r="L187" t="str">
        <f t="shared" si="58"/>
        <v>Saturday</v>
      </c>
      <c r="M187" t="e">
        <f>MATCH(L187,Sam_Eng!K:K,0)</f>
        <v>#N/A</v>
      </c>
      <c r="N187" t="str">
        <f>IF(ISNA(M187), VLOOKUP(L187,Sam_Eng!F:F,1,FALSE), VLOOKUP(L187,Sam_Eng!K:K,1,FALSE))</f>
        <v>Saturday</v>
      </c>
      <c r="O187" s="8">
        <f>IF(ISNA(M187), MATCH(N187,Sam_Eng!F:F,0), MATCH(N187,Sam_Eng!K:K,0))</f>
        <v>203</v>
      </c>
      <c r="P187" t="str">
        <f t="shared" ca="1" si="49"/>
        <v>"Samedi"</v>
      </c>
      <c r="Q187" t="str">
        <f t="shared" ca="1" si="50"/>
        <v>"Samstag"</v>
      </c>
      <c r="R187" t="str">
        <f t="shared" ca="1" si="51"/>
        <v>"Sábado"</v>
      </c>
      <c r="S187" t="str">
        <f t="shared" ca="1" si="52"/>
        <v>"Sabato"</v>
      </c>
      <c r="T187" t="str">
        <f t="shared" ca="1" si="53"/>
        <v>"Zaterdag"</v>
      </c>
      <c r="U187" s="8" t="str">
        <f t="shared" ca="1" si="42"/>
        <v>Samedi</v>
      </c>
      <c r="V187" s="8" t="str">
        <f t="shared" ca="1" si="43"/>
        <v>Samstag</v>
      </c>
      <c r="W187" s="8" t="str">
        <f t="shared" ca="1" si="44"/>
        <v>Sábado</v>
      </c>
      <c r="X187" s="8" t="str">
        <f t="shared" ca="1" si="45"/>
        <v>Sabato</v>
      </c>
      <c r="Y187" s="8" t="str">
        <f t="shared" ca="1" si="46"/>
        <v>Zaterdag</v>
      </c>
      <c r="Z187" s="7">
        <f t="shared" si="47"/>
        <v>5</v>
      </c>
      <c r="AA187">
        <f t="shared" si="48"/>
        <v>28</v>
      </c>
      <c r="AB187">
        <f t="shared" si="56"/>
        <v>37</v>
      </c>
      <c r="AC187" t="str">
        <f t="shared" si="57"/>
        <v>&lt;string name="saturday"&gt;</v>
      </c>
      <c r="AD187" t="s">
        <v>8458</v>
      </c>
      <c r="AE187" t="s">
        <v>8459</v>
      </c>
      <c r="AF187" t="s">
        <v>8460</v>
      </c>
      <c r="AG187" t="s">
        <v>8461</v>
      </c>
      <c r="AH187" t="s">
        <v>8462</v>
      </c>
    </row>
    <row r="188" spans="1:34">
      <c r="A188" s="1" t="s">
        <v>84</v>
      </c>
      <c r="J188">
        <f t="shared" si="54"/>
        <v>26</v>
      </c>
      <c r="K188">
        <f t="shared" si="55"/>
        <v>33</v>
      </c>
      <c r="L188" t="str">
        <f t="shared" si="58"/>
        <v>Sunday</v>
      </c>
      <c r="M188" t="e">
        <f>MATCH(L188,Sam_Eng!K:K,0)</f>
        <v>#N/A</v>
      </c>
      <c r="N188" t="str">
        <f>IF(ISNA(M188), VLOOKUP(L188,Sam_Eng!F:F,1,FALSE), VLOOKUP(L188,Sam_Eng!K:K,1,FALSE))</f>
        <v>Sunday</v>
      </c>
      <c r="O188" s="8">
        <f>IF(ISNA(M188), MATCH(N188,Sam_Eng!F:F,0), MATCH(N188,Sam_Eng!K:K,0))</f>
        <v>204</v>
      </c>
      <c r="P188" t="str">
        <f t="shared" ca="1" si="49"/>
        <v>"Dimanche"</v>
      </c>
      <c r="Q188" t="str">
        <f t="shared" ca="1" si="50"/>
        <v>"Sonntag"</v>
      </c>
      <c r="R188" t="str">
        <f t="shared" ca="1" si="51"/>
        <v>"Domingo"</v>
      </c>
      <c r="S188" t="str">
        <f t="shared" ca="1" si="52"/>
        <v>"Domenica"</v>
      </c>
      <c r="T188" t="str">
        <f t="shared" ca="1" si="53"/>
        <v>"Zondag"</v>
      </c>
      <c r="U188" s="8" t="str">
        <f t="shared" ca="1" si="42"/>
        <v>Dimanche</v>
      </c>
      <c r="V188" s="8" t="str">
        <f t="shared" ca="1" si="43"/>
        <v>Sonntag</v>
      </c>
      <c r="W188" s="8" t="str">
        <f t="shared" ca="1" si="44"/>
        <v>Domingo</v>
      </c>
      <c r="X188" s="8" t="str">
        <f t="shared" ca="1" si="45"/>
        <v>Domenica</v>
      </c>
      <c r="Y188" s="8" t="str">
        <f t="shared" ca="1" si="46"/>
        <v>Zondag</v>
      </c>
      <c r="Z188" s="7">
        <f t="shared" si="47"/>
        <v>5</v>
      </c>
      <c r="AA188">
        <f t="shared" si="48"/>
        <v>26</v>
      </c>
      <c r="AB188">
        <f t="shared" si="56"/>
        <v>33</v>
      </c>
      <c r="AC188" t="str">
        <f t="shared" si="57"/>
        <v>&lt;string name="sunday"&gt;</v>
      </c>
      <c r="AD188" t="s">
        <v>8463</v>
      </c>
      <c r="AE188" t="s">
        <v>8464</v>
      </c>
      <c r="AF188" t="s">
        <v>8465</v>
      </c>
      <c r="AG188" t="s">
        <v>8466</v>
      </c>
      <c r="AH188" t="s">
        <v>8467</v>
      </c>
    </row>
    <row r="189" spans="1:34">
      <c r="A189" s="1" t="s">
        <v>1839</v>
      </c>
      <c r="J189">
        <f t="shared" si="54"/>
        <v>24</v>
      </c>
      <c r="K189">
        <f t="shared" si="55"/>
        <v>29</v>
      </c>
      <c r="L189" s="5" t="str">
        <f t="shared" si="58"/>
        <v>Year</v>
      </c>
      <c r="M189">
        <f>MATCH(L189,Sam_Eng!K:K,0)</f>
        <v>736</v>
      </c>
      <c r="N189" t="str">
        <f>IF(ISNA(M189), VLOOKUP(L189,Sam_Eng!F:F,1,FALSE), VLOOKUP(L189,Sam_Eng!K:K,1,FALSE))</f>
        <v>Year</v>
      </c>
      <c r="O189" s="8">
        <f>IF(ISNA(M189), MATCH(N189,Sam_Eng!F:F,0), MATCH(N189,Sam_Eng!K:K,0))</f>
        <v>736</v>
      </c>
      <c r="P189" t="str">
        <f t="shared" ca="1" si="49"/>
        <v>Année</v>
      </c>
      <c r="Q189" t="str">
        <f t="shared" ca="1" si="50"/>
        <v>Jahr</v>
      </c>
      <c r="R189" t="str">
        <f t="shared" ca="1" si="51"/>
        <v>Año</v>
      </c>
      <c r="S189" t="str">
        <f t="shared" ca="1" si="52"/>
        <v>Anno</v>
      </c>
      <c r="T189" t="str">
        <f t="shared" ca="1" si="53"/>
        <v>Jaar</v>
      </c>
      <c r="U189" s="8" t="str">
        <f t="shared" ca="1" si="42"/>
        <v>Année</v>
      </c>
      <c r="V189" s="8" t="str">
        <f t="shared" ca="1" si="43"/>
        <v>Jahr</v>
      </c>
      <c r="W189" s="8" t="str">
        <f t="shared" ca="1" si="44"/>
        <v>Año</v>
      </c>
      <c r="X189" s="8" t="str">
        <f t="shared" ca="1" si="45"/>
        <v>Anno</v>
      </c>
      <c r="Y189" s="8" t="str">
        <f t="shared" ca="1" si="46"/>
        <v>Jaar</v>
      </c>
      <c r="Z189" s="7">
        <f t="shared" si="47"/>
        <v>5</v>
      </c>
      <c r="AA189">
        <f t="shared" si="48"/>
        <v>24</v>
      </c>
      <c r="AB189">
        <f t="shared" si="56"/>
        <v>29</v>
      </c>
      <c r="AC189" t="str">
        <f t="shared" si="57"/>
        <v>&lt;string name="year"&gt;</v>
      </c>
      <c r="AD189" t="s">
        <v>8468</v>
      </c>
      <c r="AE189" t="s">
        <v>8469</v>
      </c>
      <c r="AF189" t="s">
        <v>8470</v>
      </c>
      <c r="AG189" t="s">
        <v>8471</v>
      </c>
      <c r="AH189" t="s">
        <v>8472</v>
      </c>
    </row>
    <row r="190" spans="1:34">
      <c r="A190" s="1" t="s">
        <v>85</v>
      </c>
      <c r="J190">
        <f t="shared" si="54"/>
        <v>24</v>
      </c>
      <c r="K190">
        <f t="shared" si="55"/>
        <v>29</v>
      </c>
      <c r="L190" s="5" t="str">
        <f t="shared" si="58"/>
        <v>Week</v>
      </c>
      <c r="M190">
        <f>MATCH(L190,Sam_Eng!K:K,0)</f>
        <v>737</v>
      </c>
      <c r="N190" t="str">
        <f>IF(ISNA(M190), VLOOKUP(L190,Sam_Eng!F:F,1,FALSE), VLOOKUP(L190,Sam_Eng!K:K,1,FALSE))</f>
        <v>Week</v>
      </c>
      <c r="O190" s="8">
        <f>IF(ISNA(M190), MATCH(N190,Sam_Eng!F:F,0), MATCH(N190,Sam_Eng!K:K,0))</f>
        <v>737</v>
      </c>
      <c r="P190" t="str">
        <f t="shared" ca="1" si="49"/>
        <v>Semaine</v>
      </c>
      <c r="Q190" t="str">
        <f t="shared" ca="1" si="50"/>
        <v>Woche</v>
      </c>
      <c r="R190" t="str">
        <f t="shared" ca="1" si="51"/>
        <v>Semana</v>
      </c>
      <c r="S190" t="str">
        <f t="shared" ca="1" si="52"/>
        <v>Settimana</v>
      </c>
      <c r="T190" t="str">
        <f t="shared" ca="1" si="53"/>
        <v>Week</v>
      </c>
      <c r="U190" s="8" t="str">
        <f t="shared" ca="1" si="42"/>
        <v>Semaine</v>
      </c>
      <c r="V190" s="8" t="str">
        <f t="shared" ca="1" si="43"/>
        <v>Woche</v>
      </c>
      <c r="W190" s="8" t="str">
        <f t="shared" ca="1" si="44"/>
        <v>Semana</v>
      </c>
      <c r="X190" s="8" t="str">
        <f t="shared" ca="1" si="45"/>
        <v>Settimana</v>
      </c>
      <c r="Y190" s="8" t="str">
        <f t="shared" ca="1" si="46"/>
        <v>Week</v>
      </c>
      <c r="Z190" s="7">
        <f t="shared" si="47"/>
        <v>5</v>
      </c>
      <c r="AA190">
        <f t="shared" si="48"/>
        <v>24</v>
      </c>
      <c r="AB190">
        <f t="shared" si="56"/>
        <v>29</v>
      </c>
      <c r="AC190" t="str">
        <f t="shared" si="57"/>
        <v>&lt;string name="week"&gt;</v>
      </c>
      <c r="AD190" t="s">
        <v>8473</v>
      </c>
      <c r="AE190" t="s">
        <v>8474</v>
      </c>
      <c r="AF190" t="s">
        <v>8475</v>
      </c>
      <c r="AG190" t="s">
        <v>8476</v>
      </c>
      <c r="AH190" t="s">
        <v>8477</v>
      </c>
    </row>
    <row r="191" spans="1:34">
      <c r="A191" s="1"/>
    </row>
    <row r="192" spans="1:34">
      <c r="A192" s="1" t="s">
        <v>86</v>
      </c>
      <c r="J192">
        <f t="shared" si="54"/>
        <v>27</v>
      </c>
      <c r="K192">
        <f t="shared" si="55"/>
        <v>35</v>
      </c>
      <c r="L192" t="str">
        <f t="shared" si="58"/>
        <v>Confirm</v>
      </c>
      <c r="M192" t="e">
        <f>MATCH(L192,Sam_Eng!K:K,0)</f>
        <v>#N/A</v>
      </c>
      <c r="N192" t="str">
        <f>IF(ISNA(M192), VLOOKUP(L192,Sam_Eng!F:F,1,FALSE), VLOOKUP(L192,Sam_Eng!K:K,1,FALSE))</f>
        <v>Confirm</v>
      </c>
      <c r="O192" s="8">
        <f>IF(ISNA(M192), MATCH(N192,Sam_Eng!F:F,0), MATCH(N192,Sam_Eng!K:K,0))</f>
        <v>53</v>
      </c>
      <c r="P192" t="str">
        <f t="shared" ca="1" si="49"/>
        <v>"Confirmer"</v>
      </c>
      <c r="Q192" t="str">
        <f t="shared" ca="1" si="50"/>
        <v>"Bestätigen"</v>
      </c>
      <c r="R192" t="str">
        <f t="shared" ca="1" si="51"/>
        <v>"Confirmar"</v>
      </c>
      <c r="S192" t="str">
        <f t="shared" ca="1" si="52"/>
        <v>"Conferma"</v>
      </c>
      <c r="T192" t="str">
        <f t="shared" ca="1" si="53"/>
        <v>"Bevestigen"</v>
      </c>
      <c r="U192" s="8" t="str">
        <f t="shared" ca="1" si="42"/>
        <v>Confirmer</v>
      </c>
      <c r="V192" s="8" t="str">
        <f t="shared" ca="1" si="43"/>
        <v>Bestätigen</v>
      </c>
      <c r="W192" s="8" t="str">
        <f t="shared" ca="1" si="44"/>
        <v>Confirmar</v>
      </c>
      <c r="X192" s="8" t="str">
        <f t="shared" ca="1" si="45"/>
        <v>Conferma</v>
      </c>
      <c r="Y192" s="8" t="str">
        <f t="shared" ca="1" si="46"/>
        <v>Bevestigen</v>
      </c>
      <c r="Z192" s="7">
        <f t="shared" si="47"/>
        <v>5</v>
      </c>
      <c r="AA192">
        <f t="shared" si="48"/>
        <v>27</v>
      </c>
      <c r="AB192">
        <f xml:space="preserve"> FIND("&lt;/",A192)</f>
        <v>35</v>
      </c>
      <c r="AC192" t="str">
        <f>MID(A192, Z192, AA192-Z192+ 1)</f>
        <v>&lt;string name="confirm"&gt;</v>
      </c>
      <c r="AD192" t="s">
        <v>8478</v>
      </c>
      <c r="AE192" t="s">
        <v>8479</v>
      </c>
      <c r="AF192" t="s">
        <v>8480</v>
      </c>
      <c r="AG192" t="s">
        <v>8481</v>
      </c>
      <c r="AH192" t="s">
        <v>8482</v>
      </c>
    </row>
    <row r="193" spans="1:34">
      <c r="A193" s="1" t="s">
        <v>87</v>
      </c>
      <c r="J193">
        <f t="shared" si="54"/>
        <v>32</v>
      </c>
      <c r="K193">
        <f t="shared" si="55"/>
        <v>45</v>
      </c>
      <c r="L193" t="str">
        <f t="shared" si="58"/>
        <v>Days of Week</v>
      </c>
      <c r="M193" t="e">
        <f>MATCH(L193,Sam_Eng!K:K,0)</f>
        <v>#N/A</v>
      </c>
      <c r="N193" t="str">
        <f>IF(ISNA(M193), VLOOKUP(L193,Sam_Eng!F:F,1,FALSE), VLOOKUP(L193,Sam_Eng!K:K,1,FALSE))</f>
        <v>Days of Week</v>
      </c>
      <c r="O193" s="8">
        <f>IF(ISNA(M193), MATCH(N193,Sam_Eng!F:F,0), MATCH(N193,Sam_Eng!K:K,0))</f>
        <v>220</v>
      </c>
      <c r="P193" t="str">
        <f t="shared" ca="1" si="49"/>
        <v>"Jours de la semaine"</v>
      </c>
      <c r="Q193" t="str">
        <f t="shared" ca="1" si="50"/>
        <v>"Wochentage"</v>
      </c>
      <c r="R193" t="str">
        <f t="shared" ca="1" si="51"/>
        <v>"Días de la semana"</v>
      </c>
      <c r="S193" t="str">
        <f t="shared" ca="1" si="52"/>
        <v>"Giorni della Settimana"</v>
      </c>
      <c r="T193" t="str">
        <f t="shared" ca="1" si="53"/>
        <v>"Weekdagen"</v>
      </c>
      <c r="U193" s="8" t="str">
        <f t="shared" ca="1" si="42"/>
        <v>Jours de la semaine</v>
      </c>
      <c r="V193" s="8" t="str">
        <f t="shared" ca="1" si="43"/>
        <v>Wochentage</v>
      </c>
      <c r="W193" s="8" t="str">
        <f t="shared" ca="1" si="44"/>
        <v>Días de la semana</v>
      </c>
      <c r="X193" s="8" t="str">
        <f t="shared" ca="1" si="45"/>
        <v>Giorni della Settimana</v>
      </c>
      <c r="Y193" s="8" t="str">
        <f t="shared" ca="1" si="46"/>
        <v>Weekdagen</v>
      </c>
      <c r="Z193" s="7">
        <f t="shared" si="47"/>
        <v>5</v>
      </c>
      <c r="AA193">
        <f t="shared" si="48"/>
        <v>32</v>
      </c>
      <c r="AB193">
        <f xml:space="preserve"> FIND("&lt;/",A193)</f>
        <v>45</v>
      </c>
      <c r="AC193" t="str">
        <f>MID(A193, Z193, AA193-Z193+ 1)</f>
        <v>&lt;string name="days_of_week"&gt;</v>
      </c>
      <c r="AD193" t="s">
        <v>8483</v>
      </c>
      <c r="AE193" t="s">
        <v>8484</v>
      </c>
      <c r="AF193" t="s">
        <v>8485</v>
      </c>
      <c r="AG193" t="s">
        <v>8486</v>
      </c>
      <c r="AH193" t="s">
        <v>8487</v>
      </c>
    </row>
    <row r="194" spans="1:34">
      <c r="A194" s="1" t="s">
        <v>1840</v>
      </c>
      <c r="J194">
        <f t="shared" si="54"/>
        <v>33</v>
      </c>
      <c r="K194">
        <f t="shared" si="55"/>
        <v>47</v>
      </c>
      <c r="L194" s="5" t="str">
        <f t="shared" si="58"/>
        <v>Days of Month</v>
      </c>
      <c r="M194">
        <f>MATCH(L194,Sam_Eng!K:K,0)</f>
        <v>738</v>
      </c>
      <c r="N194" t="str">
        <f>IF(ISNA(M194), VLOOKUP(L194,Sam_Eng!F:F,1,FALSE), VLOOKUP(L194,Sam_Eng!K:K,1,FALSE))</f>
        <v>Days of Month</v>
      </c>
      <c r="O194" s="8">
        <f>IF(ISNA(M194), MATCH(N194,Sam_Eng!F:F,0), MATCH(N194,Sam_Eng!K:K,0))</f>
        <v>738</v>
      </c>
      <c r="P194" t="str">
        <f t="shared" ca="1" si="49"/>
        <v>Jours du mois</v>
      </c>
      <c r="Q194" t="str">
        <f t="shared" ca="1" si="50"/>
        <v>Tage des Monats</v>
      </c>
      <c r="R194" t="str">
        <f t="shared" ca="1" si="51"/>
        <v>Días del mes</v>
      </c>
      <c r="S194" t="str">
        <f t="shared" ca="1" si="52"/>
        <v>Giorni del Mese</v>
      </c>
      <c r="T194" t="str">
        <f t="shared" ca="1" si="53"/>
        <v>Dagen van de maand</v>
      </c>
      <c r="U194" s="8" t="str">
        <f t="shared" ca="1" si="42"/>
        <v>Jours du mois</v>
      </c>
      <c r="V194" s="8" t="str">
        <f t="shared" ca="1" si="43"/>
        <v>Tage des Monats</v>
      </c>
      <c r="W194" s="8" t="str">
        <f t="shared" ca="1" si="44"/>
        <v>Días del mes</v>
      </c>
      <c r="X194" s="8" t="str">
        <f t="shared" ca="1" si="45"/>
        <v>Giorni del Mese</v>
      </c>
      <c r="Y194" s="8" t="str">
        <f t="shared" ca="1" si="46"/>
        <v>Dagen van de maand</v>
      </c>
      <c r="Z194" s="7">
        <f t="shared" si="47"/>
        <v>5</v>
      </c>
      <c r="AA194">
        <f t="shared" si="48"/>
        <v>33</v>
      </c>
      <c r="AB194">
        <f xml:space="preserve"> FIND("&lt;/",A194)</f>
        <v>47</v>
      </c>
      <c r="AC194" t="str">
        <f>MID(A194, Z194, AA194-Z194+ 1)</f>
        <v>&lt;string name="days_of_month"&gt;</v>
      </c>
      <c r="AD194" t="s">
        <v>8488</v>
      </c>
      <c r="AE194" t="s">
        <v>8489</v>
      </c>
      <c r="AF194" t="s">
        <v>8490</v>
      </c>
      <c r="AG194" t="s">
        <v>8491</v>
      </c>
      <c r="AH194" t="s">
        <v>8492</v>
      </c>
    </row>
    <row r="195" spans="1:34">
      <c r="A195" s="2"/>
    </row>
    <row r="196" spans="1:34">
      <c r="A196" s="1" t="s">
        <v>2882</v>
      </c>
      <c r="J196">
        <f t="shared" si="54"/>
        <v>54</v>
      </c>
      <c r="K196">
        <f t="shared" si="55"/>
        <v>63</v>
      </c>
      <c r="L196" t="str">
        <f t="shared" si="58"/>
        <v>All Time</v>
      </c>
      <c r="M196" t="e">
        <f>MATCH(L196,Sam_Eng!K:K,0)</f>
        <v>#N/A</v>
      </c>
      <c r="N196" t="str">
        <f>IF(ISNA(M196), VLOOKUP(L196,Sam_Eng!F:F,1,FALSE), VLOOKUP(L196,Sam_Eng!K:K,1,FALSE))</f>
        <v>All Time</v>
      </c>
      <c r="O196" s="8">
        <f>IF(ISNA(M196), MATCH(N196,Sam_Eng!F:F,0), MATCH(N196,Sam_Eng!K:K,0))</f>
        <v>83</v>
      </c>
      <c r="P196" t="str">
        <f t="shared" ca="1" si="49"/>
        <v>"En permanence"</v>
      </c>
      <c r="Q196" t="str">
        <f t="shared" ca="1" si="50"/>
        <v>"Jederzeit"</v>
      </c>
      <c r="R196" t="str">
        <f t="shared" ca="1" si="51"/>
        <v>"Todo el tiempo"</v>
      </c>
      <c r="S196" t="str">
        <f t="shared" ca="1" si="52"/>
        <v>"Sempre"</v>
      </c>
      <c r="T196" t="str">
        <f t="shared" ca="1" si="53"/>
        <v>"Altijd"</v>
      </c>
      <c r="U196" s="8" t="str">
        <f ca="1">SUBSTITUTE(P196,"""","")</f>
        <v>En permanence</v>
      </c>
      <c r="V196" s="8" t="str">
        <f t="shared" ref="V196:V258" ca="1" si="59">SUBSTITUTE(Q196,"""","")</f>
        <v>Jederzeit</v>
      </c>
      <c r="W196" s="8" t="str">
        <f t="shared" ref="W196:W258" ca="1" si="60">SUBSTITUTE(R196,"""","")</f>
        <v>Todo el tiempo</v>
      </c>
      <c r="X196" s="8" t="str">
        <f t="shared" ref="X196:X258" ca="1" si="61">SUBSTITUTE(S196,"""","")</f>
        <v>Sempre</v>
      </c>
      <c r="Y196" s="8" t="str">
        <f t="shared" ref="Y196:Y258" ca="1" si="62">SUBSTITUTE(T196,"""","")</f>
        <v>Altijd</v>
      </c>
      <c r="Z196" s="7">
        <f t="shared" ref="Z196:Z258" si="63">FIND("&lt;",A196)</f>
        <v>5</v>
      </c>
      <c r="AA196">
        <f t="shared" ref="AA196:AA258" si="64">FIND("&gt;",A196)</f>
        <v>54</v>
      </c>
      <c r="AB196">
        <f xml:space="preserve"> FIND("&lt;/",A196)</f>
        <v>63</v>
      </c>
      <c r="AC196" t="str">
        <f>MID(A196, Z196, AA196-Z196+ 1)</f>
        <v>&lt;string name="summary_all_time" formatted="false"&gt;</v>
      </c>
      <c r="AD196" t="s">
        <v>8493</v>
      </c>
      <c r="AE196" t="s">
        <v>8494</v>
      </c>
      <c r="AF196" t="s">
        <v>8495</v>
      </c>
      <c r="AG196" t="s">
        <v>8496</v>
      </c>
      <c r="AH196" t="s">
        <v>8497</v>
      </c>
    </row>
    <row r="197" spans="1:34">
      <c r="A197" s="1" t="s">
        <v>2884</v>
      </c>
      <c r="J197">
        <f t="shared" si="54"/>
        <v>54</v>
      </c>
      <c r="K197">
        <f t="shared" si="55"/>
        <v>103</v>
      </c>
      <c r="L197" t="str">
        <f t="shared" si="58"/>
        <v>The client can access with only one access count</v>
      </c>
      <c r="M197" t="e">
        <f>MATCH(L197,Sam_Eng!K:K,0)</f>
        <v>#N/A</v>
      </c>
      <c r="N197" t="e">
        <f>IF(ISNA(M197), VLOOKUP(L197,Sam_Eng!F:F,1,FALSE), VLOOKUP(L197,Sam_Eng!K:K,1,FALSE))</f>
        <v>#N/A</v>
      </c>
      <c r="O197" s="53">
        <v>658</v>
      </c>
      <c r="P197" t="str">
        <f t="shared" ca="1" si="49"/>
        <v>"Le client peut accéder de %@ à %@"</v>
      </c>
      <c r="Q197" t="str">
        <f t="shared" ca="1" si="50"/>
        <v>"Der Client hat Zugang von %@ bis %@"</v>
      </c>
      <c r="R197" t="str">
        <f t="shared" ca="1" si="51"/>
        <v>"El cliente puede acceder de %@ a %@"</v>
      </c>
      <c r="S197" t="str">
        <f t="shared" ca="1" si="52"/>
        <v>"Il client può eseguire l'accesso dalle %@ alle %@"</v>
      </c>
      <c r="T197" t="str">
        <f t="shared" ca="1" si="53"/>
        <v>"De klant heeft toegang van %@ tot %@"</v>
      </c>
      <c r="U197" s="8" t="str">
        <f ca="1">SUBSTITUTE(P197,"""","")</f>
        <v>Le client peut accéder de %@ à %@</v>
      </c>
      <c r="V197" s="8" t="str">
        <f t="shared" ref="V197:Y198" ca="1" si="65">SUBSTITUTE(Q197,"""","")</f>
        <v>Der Client hat Zugang von %@ bis %@</v>
      </c>
      <c r="W197" s="8" t="str">
        <f t="shared" ca="1" si="65"/>
        <v>El cliente puede acceder de %@ a %@</v>
      </c>
      <c r="X197" s="8" t="str">
        <f t="shared" ca="1" si="65"/>
        <v>Il client può eseguire l'accesso dalle %@ alle %@</v>
      </c>
      <c r="Y197" s="8" t="str">
        <f t="shared" ca="1" si="65"/>
        <v>De klant heeft toegang van %@ tot %@</v>
      </c>
      <c r="Z197" s="7">
        <f t="shared" si="63"/>
        <v>5</v>
      </c>
      <c r="AA197">
        <f t="shared" si="64"/>
        <v>54</v>
      </c>
      <c r="AB197">
        <f xml:space="preserve"> FIND("&lt;/",A197)</f>
        <v>103</v>
      </c>
      <c r="AC197" t="str">
        <f>MID(A197, Z197, AA197-Z197+ 1)</f>
        <v>&lt;string name="summary_one_time" formatted="false"&gt;</v>
      </c>
      <c r="AD197" t="s">
        <v>11132</v>
      </c>
      <c r="AE197" t="s">
        <v>10599</v>
      </c>
      <c r="AF197" t="s">
        <v>10601</v>
      </c>
      <c r="AG197" t="s">
        <v>11200</v>
      </c>
      <c r="AH197" t="s">
        <v>10604</v>
      </c>
    </row>
    <row r="198" spans="1:34">
      <c r="A198" s="1" t="s">
        <v>10592</v>
      </c>
      <c r="J198">
        <f t="shared" si="54"/>
        <v>51</v>
      </c>
      <c r="K198">
        <f t="shared" si="55"/>
        <v>87</v>
      </c>
      <c r="L198" t="str">
        <f t="shared" si="58"/>
        <v>The client can access from %s to %s</v>
      </c>
      <c r="M198" t="e">
        <f>MATCH(L198,Sam_Eng!K:K,0)</f>
        <v>#N/A</v>
      </c>
      <c r="N198" t="e">
        <f>IF(ISNA(M198), VLOOKUP(L198,Sam_Eng!F:F,1,FALSE), VLOOKUP(L198,Sam_Eng!K:K,1,FALSE))</f>
        <v>#N/A</v>
      </c>
      <c r="O198" s="53">
        <v>658</v>
      </c>
      <c r="P198" t="str">
        <f t="shared" ca="1" si="49"/>
        <v>"Le client peut accéder de %@ à %@"</v>
      </c>
      <c r="Q198" t="str">
        <f t="shared" ca="1" si="50"/>
        <v>"Der Client hat Zugang von %@ bis %@"</v>
      </c>
      <c r="R198" t="str">
        <f t="shared" ca="1" si="51"/>
        <v>"El cliente puede acceder de %@ a %@"</v>
      </c>
      <c r="S198" t="str">
        <f t="shared" ca="1" si="52"/>
        <v>"Il client può eseguire l'accesso dalle %@ alle %@"</v>
      </c>
      <c r="T198" t="str">
        <f t="shared" ca="1" si="53"/>
        <v>"De klant heeft toegang van %@ tot %@"</v>
      </c>
      <c r="U198" s="8" t="str">
        <f ca="1">SUBSTITUTE(P198,"""","")</f>
        <v>Le client peut accéder de %@ à %@</v>
      </c>
      <c r="V198" s="8" t="str">
        <f t="shared" ca="1" si="65"/>
        <v>Der Client hat Zugang von %@ bis %@</v>
      </c>
      <c r="W198" s="8" t="str">
        <f t="shared" ca="1" si="65"/>
        <v>El cliente puede acceder de %@ a %@</v>
      </c>
      <c r="X198" s="8" t="str">
        <f t="shared" ca="1" si="65"/>
        <v>Il client può eseguire l'accesso dalle %@ alle %@</v>
      </c>
      <c r="Y198" s="8" t="str">
        <f t="shared" ca="1" si="65"/>
        <v>De klant heeft toegang van %@ tot %@</v>
      </c>
      <c r="Z198" s="7">
        <f t="shared" si="63"/>
        <v>5</v>
      </c>
      <c r="AA198">
        <f t="shared" si="64"/>
        <v>51</v>
      </c>
      <c r="AB198">
        <f xml:space="preserve"> FIND("&lt;/",A198)</f>
        <v>87</v>
      </c>
      <c r="AC198" t="str">
        <f>MID(A198, Z198, AA198-Z198+ 1)</f>
        <v>&lt;string name="summary_never" formatted="false"&gt;</v>
      </c>
      <c r="AD198" t="s">
        <v>10593</v>
      </c>
      <c r="AE198" t="s">
        <v>10594</v>
      </c>
      <c r="AF198" t="s">
        <v>10595</v>
      </c>
      <c r="AG198" t="s">
        <v>11201</v>
      </c>
      <c r="AH198" t="s">
        <v>10596</v>
      </c>
    </row>
    <row r="199" spans="1:34">
      <c r="A199" s="1"/>
    </row>
    <row r="200" spans="1:34">
      <c r="A200" s="1"/>
    </row>
    <row r="201" spans="1:34">
      <c r="A201" s="1"/>
    </row>
    <row r="202" spans="1:34">
      <c r="A202" s="1"/>
    </row>
    <row r="203" spans="1:34">
      <c r="A203" s="1"/>
    </row>
    <row r="204" spans="1:34">
      <c r="A204" s="1" t="s">
        <v>10230</v>
      </c>
      <c r="J204">
        <f t="shared" si="54"/>
        <v>51</v>
      </c>
      <c r="K204">
        <f t="shared" si="55"/>
        <v>68</v>
      </c>
      <c r="L204" t="str">
        <f t="shared" si="58"/>
        <v>&amp;#160;to&amp;#160;%s</v>
      </c>
      <c r="M204" t="e">
        <f>MATCH(L204,Sam_Eng!K:K,0)</f>
        <v>#N/A</v>
      </c>
      <c r="N204" t="e">
        <f>IF(ISNA(M204), VLOOKUP(L204,Sam_Eng!F:F,1,FALSE), VLOOKUP(L204,Sam_Eng!K:K,1,FALSE))</f>
        <v>#N/A</v>
      </c>
      <c r="P204" t="e">
        <f t="shared" ca="1" si="49"/>
        <v>#REF!</v>
      </c>
      <c r="Q204" t="e">
        <f t="shared" ca="1" si="50"/>
        <v>#REF!</v>
      </c>
      <c r="R204" t="e">
        <f t="shared" ca="1" si="51"/>
        <v>#REF!</v>
      </c>
      <c r="S204" t="e">
        <f t="shared" ca="1" si="52"/>
        <v>#REF!</v>
      </c>
      <c r="T204" t="e">
        <f t="shared" ca="1" si="53"/>
        <v>#REF!</v>
      </c>
      <c r="U204" s="8" t="e">
        <f ca="1">SUBSTITUTE(P204,"""","")</f>
        <v>#REF!</v>
      </c>
      <c r="V204" s="8" t="e">
        <f t="shared" ca="1" si="59"/>
        <v>#REF!</v>
      </c>
      <c r="W204" s="8" t="e">
        <f t="shared" ca="1" si="60"/>
        <v>#REF!</v>
      </c>
      <c r="X204" s="8" t="e">
        <f t="shared" ca="1" si="61"/>
        <v>#REF!</v>
      </c>
      <c r="Y204" s="8" t="e">
        <f t="shared" ca="1" si="62"/>
        <v>#REF!</v>
      </c>
      <c r="Z204" s="7">
        <f t="shared" si="63"/>
        <v>5</v>
      </c>
      <c r="AA204">
        <f t="shared" si="64"/>
        <v>51</v>
      </c>
      <c r="AB204">
        <f xml:space="preserve"> FIND("&lt;/",A204)</f>
        <v>68</v>
      </c>
      <c r="AC204" t="str">
        <f>MID(A204, Z204, AA204-Z204+ 1)</f>
        <v>&lt;string name="summary_until" formatted="false"&gt;</v>
      </c>
      <c r="AD204" t="s">
        <v>10232</v>
      </c>
      <c r="AE204" t="s">
        <v>10233</v>
      </c>
      <c r="AF204" t="s">
        <v>10235</v>
      </c>
      <c r="AG204" t="s">
        <v>10235</v>
      </c>
      <c r="AH204" t="s">
        <v>10238</v>
      </c>
    </row>
    <row r="205" spans="1:34">
      <c r="A205" s="1" t="s">
        <v>89</v>
      </c>
      <c r="J205">
        <f t="shared" si="54"/>
        <v>51</v>
      </c>
      <c r="K205">
        <f t="shared" si="55"/>
        <v>80</v>
      </c>
      <c r="L205" t="str">
        <f t="shared" si="58"/>
        <v>, with only one access count</v>
      </c>
      <c r="M205" t="e">
        <f>MATCH(L205,Sam_Eng!K:K,0)</f>
        <v>#N/A</v>
      </c>
      <c r="N205" t="str">
        <f>IF(ISNA(M205), VLOOKUP(L205,Sam_Eng!F:F,1,FALSE), VLOOKUP(L205,Sam_Eng!K:K,1,FALSE))</f>
        <v>, with only one access count</v>
      </c>
      <c r="O205" s="8">
        <f>IF(ISNA(M205), MATCH(N205,Sam_Eng!F:F,0), MATCH(N205,Sam_Eng!K:K,0))</f>
        <v>659</v>
      </c>
      <c r="P205" t="str">
        <f t="shared" ca="1" si="49"/>
        <v>", avec un seul compteur d'accès"</v>
      </c>
      <c r="Q205" t="str">
        <f t="shared" ca="1" si="50"/>
        <v>", mit nur einer Zugangszählung"</v>
      </c>
      <c r="R205" t="str">
        <f t="shared" ca="1" si="51"/>
        <v>"con tan sólo una cuenta de acceso."</v>
      </c>
      <c r="S205" t="str">
        <f t="shared" ca="1" si="52"/>
        <v>", con un solo un accesso"</v>
      </c>
      <c r="T205" t="str">
        <f t="shared" ca="1" si="53"/>
        <v>", met slechts één toegang"</v>
      </c>
      <c r="U205" s="8" t="str">
        <f ca="1">SUBSTITUTE(P205,"""","")</f>
        <v>, avec un seul compteur d'accès</v>
      </c>
      <c r="V205" s="8" t="str">
        <f t="shared" ca="1" si="59"/>
        <v>, mit nur einer Zugangszählung</v>
      </c>
      <c r="W205" s="8" t="str">
        <f t="shared" ca="1" si="60"/>
        <v>con tan sólo una cuenta de acceso.</v>
      </c>
      <c r="X205" s="8" t="str">
        <f t="shared" ca="1" si="61"/>
        <v>, con un solo un accesso</v>
      </c>
      <c r="Y205" s="8" t="str">
        <f t="shared" ca="1" si="62"/>
        <v>, met slechts één toegang</v>
      </c>
      <c r="Z205" s="7">
        <f t="shared" si="63"/>
        <v>5</v>
      </c>
      <c r="AA205">
        <f t="shared" si="64"/>
        <v>51</v>
      </c>
      <c r="AB205">
        <f xml:space="preserve"> FIND("&lt;/",A205)</f>
        <v>80</v>
      </c>
      <c r="AC205" t="str">
        <f>MID(A205, Z205, AA205-Z205+ 1)</f>
        <v>&lt;string name="summary_count" formatted="false"&gt;</v>
      </c>
      <c r="AD205" t="s">
        <v>11133</v>
      </c>
      <c r="AE205" t="s">
        <v>8498</v>
      </c>
      <c r="AF205" t="s">
        <v>8499</v>
      </c>
      <c r="AG205" t="s">
        <v>8500</v>
      </c>
      <c r="AH205" t="s">
        <v>8501</v>
      </c>
    </row>
    <row r="206" spans="1:34">
      <c r="A206" s="1" t="s">
        <v>90</v>
      </c>
      <c r="J206">
        <f t="shared" si="54"/>
        <v>49</v>
      </c>
      <c r="K206">
        <f t="shared" si="55"/>
        <v>51</v>
      </c>
      <c r="L206" t="str">
        <f t="shared" si="58"/>
        <v>.</v>
      </c>
      <c r="M206" t="e">
        <f>MATCH(L206,Sam_Eng!K:K,0)</f>
        <v>#N/A</v>
      </c>
      <c r="N206" t="str">
        <f>IF(ISNA(M206), VLOOKUP(L206,Sam_Eng!F:F,1,FALSE), VLOOKUP(L206,Sam_Eng!K:K,1,FALSE))</f>
        <v>.</v>
      </c>
      <c r="O206" s="8">
        <f>IF(ISNA(M206), MATCH(N206,Sam_Eng!F:F,0), MATCH(N206,Sam_Eng!K:K,0))</f>
        <v>660</v>
      </c>
      <c r="P206" t="str">
        <f t="shared" ca="1" si="49"/>
        <v>"."</v>
      </c>
      <c r="Q206" t="str">
        <f t="shared" ca="1" si="50"/>
        <v>"."</v>
      </c>
      <c r="R206" t="str">
        <f t="shared" ca="1" si="51"/>
        <v>"."</v>
      </c>
      <c r="S206" t="str">
        <f t="shared" ca="1" si="52"/>
        <v>"."</v>
      </c>
      <c r="T206" t="str">
        <f t="shared" ca="1" si="53"/>
        <v>"."</v>
      </c>
      <c r="U206" s="8" t="str">
        <f ca="1">SUBSTITUTE(P206,"""","")</f>
        <v>.</v>
      </c>
      <c r="V206" s="8" t="str">
        <f t="shared" ca="1" si="59"/>
        <v>.</v>
      </c>
      <c r="W206" s="8" t="str">
        <f t="shared" ca="1" si="60"/>
        <v>.</v>
      </c>
      <c r="X206" s="8" t="str">
        <f t="shared" ca="1" si="61"/>
        <v>.</v>
      </c>
      <c r="Y206" s="8" t="str">
        <f t="shared" ca="1" si="62"/>
        <v>.</v>
      </c>
      <c r="Z206" s="7">
        <f t="shared" si="63"/>
        <v>5</v>
      </c>
      <c r="AA206">
        <f t="shared" si="64"/>
        <v>49</v>
      </c>
      <c r="AB206">
        <f xml:space="preserve"> FIND("&lt;/",A206)</f>
        <v>51</v>
      </c>
      <c r="AC206" t="str">
        <f>MID(A206, Z206, AA206-Z206+ 1)</f>
        <v>&lt;string name="summary_dot" formatted="false"&gt;</v>
      </c>
      <c r="AD206" t="s">
        <v>8502</v>
      </c>
      <c r="AE206" t="s">
        <v>8502</v>
      </c>
      <c r="AF206" t="s">
        <v>8502</v>
      </c>
      <c r="AG206" t="s">
        <v>8502</v>
      </c>
      <c r="AH206" t="s">
        <v>8502</v>
      </c>
    </row>
    <row r="207" spans="1:34">
      <c r="A207" s="2"/>
    </row>
    <row r="208" spans="1:34">
      <c r="A208" s="2"/>
    </row>
    <row r="209" spans="1:34">
      <c r="A209" s="1"/>
    </row>
    <row r="210" spans="1:34">
      <c r="A210" s="1"/>
    </row>
    <row r="211" spans="1:34">
      <c r="A211" s="1"/>
    </row>
    <row r="212" spans="1:34">
      <c r="A212" s="2"/>
    </row>
    <row r="213" spans="1:34">
      <c r="A213" s="1" t="s">
        <v>91</v>
      </c>
      <c r="M213" t="e">
        <f>MATCH(L213,Sam_Eng!K:K,0)</f>
        <v>#N/A</v>
      </c>
      <c r="N213" t="e">
        <f>IF(ISNA(M213), VLOOKUP(L213,Sam_Eng!F:F,1,FALSE), VLOOKUP(L213,Sam_Eng!K:K,1,FALSE))</f>
        <v>#N/A</v>
      </c>
      <c r="P213" t="e">
        <f t="shared" ref="P213:P272" ca="1" si="66">INDIRECT("'Sam_Eng'!" &amp; "M" &amp; $O213)</f>
        <v>#REF!</v>
      </c>
      <c r="Q213" t="e">
        <f t="shared" ref="Q213:Q272" ca="1" si="67">INDIRECT("'Sam_Eng'!" &amp; "N" &amp; $O213)</f>
        <v>#REF!</v>
      </c>
      <c r="R213" t="e">
        <f t="shared" ref="R213:R272" ca="1" si="68">INDIRECT("'Sam_Eng'!" &amp; "O" &amp; $O213)</f>
        <v>#REF!</v>
      </c>
      <c r="S213" t="e">
        <f t="shared" ref="S213:S272" ca="1" si="69">INDIRECT("'Sam_Eng'!" &amp; "P" &amp; $O213)</f>
        <v>#REF!</v>
      </c>
      <c r="T213" t="e">
        <f t="shared" ref="T213:T272" ca="1" si="70">INDIRECT("'Sam_Eng'!" &amp; "Q" &amp; $O213)</f>
        <v>#REF!</v>
      </c>
      <c r="U213" s="8" t="e">
        <f t="shared" ref="U213:U221" ca="1" si="71">SUBSTITUTE(P213,"""","")</f>
        <v>#REF!</v>
      </c>
      <c r="V213" s="8" t="e">
        <f t="shared" ca="1" si="59"/>
        <v>#REF!</v>
      </c>
      <c r="W213" s="8" t="e">
        <f t="shared" ca="1" si="60"/>
        <v>#REF!</v>
      </c>
      <c r="X213" s="8" t="e">
        <f t="shared" ca="1" si="61"/>
        <v>#REF!</v>
      </c>
      <c r="Y213" s="8" t="e">
        <f t="shared" ca="1" si="62"/>
        <v>#REF!</v>
      </c>
      <c r="Z213" s="7">
        <f t="shared" si="63"/>
        <v>5</v>
      </c>
      <c r="AA213">
        <f t="shared" si="64"/>
        <v>46</v>
      </c>
      <c r="AB213" t="e">
        <f t="shared" ref="AB213:AB221" si="72" xml:space="preserve"> FIND("&lt;/",A213)</f>
        <v>#VALUE!</v>
      </c>
      <c r="AC213" t="str">
        <f t="shared" ref="AC213:AC221" si="73">MID(A213, Z213, AA213-Z213+ 1)</f>
        <v>&lt;string-array name="weekdays_abbreviated"&gt;</v>
      </c>
      <c r="AD213" s="1" t="s">
        <v>91</v>
      </c>
      <c r="AE213" s="1" t="s">
        <v>91</v>
      </c>
      <c r="AF213" s="1" t="s">
        <v>91</v>
      </c>
      <c r="AG213" s="1" t="s">
        <v>91</v>
      </c>
      <c r="AH213" s="1" t="s">
        <v>91</v>
      </c>
    </row>
    <row r="214" spans="1:34">
      <c r="A214" s="1" t="s">
        <v>92</v>
      </c>
      <c r="J214">
        <f t="shared" si="54"/>
        <v>14</v>
      </c>
      <c r="K214">
        <f t="shared" si="55"/>
        <v>26</v>
      </c>
      <c r="L214" t="str">
        <f t="shared" si="58"/>
        <v>@string/mon</v>
      </c>
      <c r="M214" t="e">
        <f>MATCH(L214,Sam_Eng!K:K,0)</f>
        <v>#N/A</v>
      </c>
      <c r="N214" t="e">
        <f>IF(ISNA(M214), VLOOKUP(L214,Sam_Eng!F:F,1,FALSE), VLOOKUP(L214,Sam_Eng!K:K,1,FALSE))</f>
        <v>#N/A</v>
      </c>
      <c r="P214" t="e">
        <f t="shared" ca="1" si="66"/>
        <v>#REF!</v>
      </c>
      <c r="Q214" t="e">
        <f t="shared" ca="1" si="67"/>
        <v>#REF!</v>
      </c>
      <c r="R214" t="e">
        <f t="shared" ca="1" si="68"/>
        <v>#REF!</v>
      </c>
      <c r="S214" t="e">
        <f t="shared" ca="1" si="69"/>
        <v>#REF!</v>
      </c>
      <c r="T214" t="e">
        <f t="shared" ca="1" si="70"/>
        <v>#REF!</v>
      </c>
      <c r="U214" s="8" t="e">
        <f t="shared" ca="1" si="71"/>
        <v>#REF!</v>
      </c>
      <c r="V214" s="8" t="e">
        <f t="shared" ca="1" si="59"/>
        <v>#REF!</v>
      </c>
      <c r="W214" s="8" t="e">
        <f t="shared" ca="1" si="60"/>
        <v>#REF!</v>
      </c>
      <c r="X214" s="8" t="e">
        <f t="shared" ca="1" si="61"/>
        <v>#REF!</v>
      </c>
      <c r="Y214" s="8" t="e">
        <f t="shared" ca="1" si="62"/>
        <v>#REF!</v>
      </c>
      <c r="Z214" s="7">
        <f t="shared" si="63"/>
        <v>9</v>
      </c>
      <c r="AA214">
        <f t="shared" si="64"/>
        <v>14</v>
      </c>
      <c r="AB214">
        <f t="shared" si="72"/>
        <v>26</v>
      </c>
      <c r="AC214" t="str">
        <f t="shared" si="73"/>
        <v>&lt;item&gt;</v>
      </c>
      <c r="AD214" s="1" t="s">
        <v>92</v>
      </c>
      <c r="AE214" s="1" t="s">
        <v>92</v>
      </c>
      <c r="AF214" s="1" t="s">
        <v>92</v>
      </c>
      <c r="AG214" s="1" t="s">
        <v>92</v>
      </c>
      <c r="AH214" s="1" t="s">
        <v>92</v>
      </c>
    </row>
    <row r="215" spans="1:34">
      <c r="A215" s="1" t="s">
        <v>93</v>
      </c>
      <c r="J215">
        <f t="shared" si="54"/>
        <v>14</v>
      </c>
      <c r="K215">
        <f t="shared" si="55"/>
        <v>26</v>
      </c>
      <c r="L215" t="str">
        <f t="shared" si="58"/>
        <v>@string/tue</v>
      </c>
      <c r="M215" t="e">
        <f>MATCH(L215,Sam_Eng!K:K,0)</f>
        <v>#N/A</v>
      </c>
      <c r="N215" t="e">
        <f>IF(ISNA(M215), VLOOKUP(L215,Sam_Eng!F:F,1,FALSE), VLOOKUP(L215,Sam_Eng!K:K,1,FALSE))</f>
        <v>#N/A</v>
      </c>
      <c r="P215" t="e">
        <f t="shared" ca="1" si="66"/>
        <v>#REF!</v>
      </c>
      <c r="Q215" t="e">
        <f t="shared" ca="1" si="67"/>
        <v>#REF!</v>
      </c>
      <c r="R215" t="e">
        <f t="shared" ca="1" si="68"/>
        <v>#REF!</v>
      </c>
      <c r="S215" t="e">
        <f t="shared" ca="1" si="69"/>
        <v>#REF!</v>
      </c>
      <c r="T215" t="e">
        <f t="shared" ca="1" si="70"/>
        <v>#REF!</v>
      </c>
      <c r="U215" s="8" t="e">
        <f t="shared" ca="1" si="71"/>
        <v>#REF!</v>
      </c>
      <c r="V215" s="8" t="e">
        <f t="shared" ca="1" si="59"/>
        <v>#REF!</v>
      </c>
      <c r="W215" s="8" t="e">
        <f t="shared" ca="1" si="60"/>
        <v>#REF!</v>
      </c>
      <c r="X215" s="8" t="e">
        <f t="shared" ca="1" si="61"/>
        <v>#REF!</v>
      </c>
      <c r="Y215" s="8" t="e">
        <f t="shared" ca="1" si="62"/>
        <v>#REF!</v>
      </c>
      <c r="Z215" s="7">
        <f t="shared" si="63"/>
        <v>9</v>
      </c>
      <c r="AA215">
        <f t="shared" si="64"/>
        <v>14</v>
      </c>
      <c r="AB215">
        <f t="shared" si="72"/>
        <v>26</v>
      </c>
      <c r="AC215" t="str">
        <f t="shared" si="73"/>
        <v>&lt;item&gt;</v>
      </c>
      <c r="AD215" s="1" t="s">
        <v>93</v>
      </c>
      <c r="AE215" s="1" t="s">
        <v>93</v>
      </c>
      <c r="AF215" s="1" t="s">
        <v>93</v>
      </c>
      <c r="AG215" s="1" t="s">
        <v>93</v>
      </c>
      <c r="AH215" s="1" t="s">
        <v>93</v>
      </c>
    </row>
    <row r="216" spans="1:34">
      <c r="A216" s="1" t="s">
        <v>94</v>
      </c>
      <c r="J216">
        <f t="shared" si="54"/>
        <v>14</v>
      </c>
      <c r="K216">
        <f t="shared" si="55"/>
        <v>26</v>
      </c>
      <c r="L216" t="str">
        <f t="shared" si="58"/>
        <v>@string/wed</v>
      </c>
      <c r="M216" t="e">
        <f>MATCH(L216,Sam_Eng!K:K,0)</f>
        <v>#N/A</v>
      </c>
      <c r="N216" t="e">
        <f>IF(ISNA(M216), VLOOKUP(L216,Sam_Eng!F:F,1,FALSE), VLOOKUP(L216,Sam_Eng!K:K,1,FALSE))</f>
        <v>#N/A</v>
      </c>
      <c r="P216" t="e">
        <f t="shared" ca="1" si="66"/>
        <v>#REF!</v>
      </c>
      <c r="Q216" t="e">
        <f t="shared" ca="1" si="67"/>
        <v>#REF!</v>
      </c>
      <c r="R216" t="e">
        <f t="shared" ca="1" si="68"/>
        <v>#REF!</v>
      </c>
      <c r="S216" t="e">
        <f t="shared" ca="1" si="69"/>
        <v>#REF!</v>
      </c>
      <c r="T216" t="e">
        <f t="shared" ca="1" si="70"/>
        <v>#REF!</v>
      </c>
      <c r="U216" s="8" t="e">
        <f t="shared" ca="1" si="71"/>
        <v>#REF!</v>
      </c>
      <c r="V216" s="8" t="e">
        <f t="shared" ca="1" si="59"/>
        <v>#REF!</v>
      </c>
      <c r="W216" s="8" t="e">
        <f t="shared" ca="1" si="60"/>
        <v>#REF!</v>
      </c>
      <c r="X216" s="8" t="e">
        <f t="shared" ca="1" si="61"/>
        <v>#REF!</v>
      </c>
      <c r="Y216" s="8" t="e">
        <f t="shared" ca="1" si="62"/>
        <v>#REF!</v>
      </c>
      <c r="Z216" s="7">
        <f t="shared" si="63"/>
        <v>9</v>
      </c>
      <c r="AA216">
        <f t="shared" si="64"/>
        <v>14</v>
      </c>
      <c r="AB216">
        <f t="shared" si="72"/>
        <v>26</v>
      </c>
      <c r="AC216" t="str">
        <f t="shared" si="73"/>
        <v>&lt;item&gt;</v>
      </c>
      <c r="AD216" s="1" t="s">
        <v>94</v>
      </c>
      <c r="AE216" s="1" t="s">
        <v>94</v>
      </c>
      <c r="AF216" s="1" t="s">
        <v>94</v>
      </c>
      <c r="AG216" s="1" t="s">
        <v>94</v>
      </c>
      <c r="AH216" s="1" t="s">
        <v>94</v>
      </c>
    </row>
    <row r="217" spans="1:34">
      <c r="A217" s="1" t="s">
        <v>95</v>
      </c>
      <c r="J217">
        <f t="shared" si="54"/>
        <v>14</v>
      </c>
      <c r="K217">
        <f t="shared" si="55"/>
        <v>26</v>
      </c>
      <c r="L217" t="str">
        <f t="shared" si="58"/>
        <v>@string/thu</v>
      </c>
      <c r="M217" t="e">
        <f>MATCH(L217,Sam_Eng!K:K,0)</f>
        <v>#N/A</v>
      </c>
      <c r="N217" t="e">
        <f>IF(ISNA(M217), VLOOKUP(L217,Sam_Eng!F:F,1,FALSE), VLOOKUP(L217,Sam_Eng!K:K,1,FALSE))</f>
        <v>#N/A</v>
      </c>
      <c r="P217" t="e">
        <f t="shared" ca="1" si="66"/>
        <v>#REF!</v>
      </c>
      <c r="Q217" t="e">
        <f t="shared" ca="1" si="67"/>
        <v>#REF!</v>
      </c>
      <c r="R217" t="e">
        <f t="shared" ca="1" si="68"/>
        <v>#REF!</v>
      </c>
      <c r="S217" t="e">
        <f t="shared" ca="1" si="69"/>
        <v>#REF!</v>
      </c>
      <c r="T217" t="e">
        <f t="shared" ca="1" si="70"/>
        <v>#REF!</v>
      </c>
      <c r="U217" s="8" t="e">
        <f t="shared" ca="1" si="71"/>
        <v>#REF!</v>
      </c>
      <c r="V217" s="8" t="e">
        <f t="shared" ca="1" si="59"/>
        <v>#REF!</v>
      </c>
      <c r="W217" s="8" t="e">
        <f t="shared" ca="1" si="60"/>
        <v>#REF!</v>
      </c>
      <c r="X217" s="8" t="e">
        <f t="shared" ca="1" si="61"/>
        <v>#REF!</v>
      </c>
      <c r="Y217" s="8" t="e">
        <f t="shared" ca="1" si="62"/>
        <v>#REF!</v>
      </c>
      <c r="Z217" s="7">
        <f t="shared" si="63"/>
        <v>9</v>
      </c>
      <c r="AA217">
        <f t="shared" si="64"/>
        <v>14</v>
      </c>
      <c r="AB217">
        <f t="shared" si="72"/>
        <v>26</v>
      </c>
      <c r="AC217" t="str">
        <f t="shared" si="73"/>
        <v>&lt;item&gt;</v>
      </c>
      <c r="AD217" s="1" t="s">
        <v>95</v>
      </c>
      <c r="AE217" s="1" t="s">
        <v>95</v>
      </c>
      <c r="AF217" s="1" t="s">
        <v>95</v>
      </c>
      <c r="AG217" s="1" t="s">
        <v>95</v>
      </c>
      <c r="AH217" s="1" t="s">
        <v>95</v>
      </c>
    </row>
    <row r="218" spans="1:34">
      <c r="A218" s="1" t="s">
        <v>96</v>
      </c>
      <c r="J218">
        <f t="shared" si="54"/>
        <v>14</v>
      </c>
      <c r="K218">
        <f t="shared" si="55"/>
        <v>26</v>
      </c>
      <c r="L218" t="str">
        <f t="shared" si="58"/>
        <v>@string/fri</v>
      </c>
      <c r="M218" t="e">
        <f>MATCH(L218,Sam_Eng!K:K,0)</f>
        <v>#N/A</v>
      </c>
      <c r="N218" t="e">
        <f>IF(ISNA(M218), VLOOKUP(L218,Sam_Eng!F:F,1,FALSE), VLOOKUP(L218,Sam_Eng!K:K,1,FALSE))</f>
        <v>#N/A</v>
      </c>
      <c r="P218" t="e">
        <f t="shared" ca="1" si="66"/>
        <v>#REF!</v>
      </c>
      <c r="Q218" t="e">
        <f t="shared" ca="1" si="67"/>
        <v>#REF!</v>
      </c>
      <c r="R218" t="e">
        <f t="shared" ca="1" si="68"/>
        <v>#REF!</v>
      </c>
      <c r="S218" t="e">
        <f t="shared" ca="1" si="69"/>
        <v>#REF!</v>
      </c>
      <c r="T218" t="e">
        <f t="shared" ca="1" si="70"/>
        <v>#REF!</v>
      </c>
      <c r="U218" s="8" t="e">
        <f t="shared" ca="1" si="71"/>
        <v>#REF!</v>
      </c>
      <c r="V218" s="8" t="e">
        <f t="shared" ca="1" si="59"/>
        <v>#REF!</v>
      </c>
      <c r="W218" s="8" t="e">
        <f t="shared" ca="1" si="60"/>
        <v>#REF!</v>
      </c>
      <c r="X218" s="8" t="e">
        <f t="shared" ca="1" si="61"/>
        <v>#REF!</v>
      </c>
      <c r="Y218" s="8" t="e">
        <f t="shared" ca="1" si="62"/>
        <v>#REF!</v>
      </c>
      <c r="Z218" s="7">
        <f t="shared" si="63"/>
        <v>9</v>
      </c>
      <c r="AA218">
        <f t="shared" si="64"/>
        <v>14</v>
      </c>
      <c r="AB218">
        <f t="shared" si="72"/>
        <v>26</v>
      </c>
      <c r="AC218" t="str">
        <f t="shared" si="73"/>
        <v>&lt;item&gt;</v>
      </c>
      <c r="AD218" s="1" t="s">
        <v>96</v>
      </c>
      <c r="AE218" s="1" t="s">
        <v>96</v>
      </c>
      <c r="AF218" s="1" t="s">
        <v>96</v>
      </c>
      <c r="AG218" s="1" t="s">
        <v>96</v>
      </c>
      <c r="AH218" s="1" t="s">
        <v>96</v>
      </c>
    </row>
    <row r="219" spans="1:34">
      <c r="A219" s="1" t="s">
        <v>97</v>
      </c>
      <c r="J219">
        <f t="shared" si="54"/>
        <v>14</v>
      </c>
      <c r="K219">
        <f t="shared" si="55"/>
        <v>26</v>
      </c>
      <c r="L219" t="str">
        <f t="shared" si="58"/>
        <v>@string/sat</v>
      </c>
      <c r="M219" t="e">
        <f>MATCH(L219,Sam_Eng!K:K,0)</f>
        <v>#N/A</v>
      </c>
      <c r="N219" t="e">
        <f>IF(ISNA(M219), VLOOKUP(L219,Sam_Eng!F:F,1,FALSE), VLOOKUP(L219,Sam_Eng!K:K,1,FALSE))</f>
        <v>#N/A</v>
      </c>
      <c r="P219" t="e">
        <f t="shared" ca="1" si="66"/>
        <v>#REF!</v>
      </c>
      <c r="Q219" t="e">
        <f t="shared" ca="1" si="67"/>
        <v>#REF!</v>
      </c>
      <c r="R219" t="e">
        <f t="shared" ca="1" si="68"/>
        <v>#REF!</v>
      </c>
      <c r="S219" t="e">
        <f t="shared" ca="1" si="69"/>
        <v>#REF!</v>
      </c>
      <c r="T219" t="e">
        <f t="shared" ca="1" si="70"/>
        <v>#REF!</v>
      </c>
      <c r="U219" s="8" t="e">
        <f t="shared" ca="1" si="71"/>
        <v>#REF!</v>
      </c>
      <c r="V219" s="8" t="e">
        <f t="shared" ca="1" si="59"/>
        <v>#REF!</v>
      </c>
      <c r="W219" s="8" t="e">
        <f t="shared" ca="1" si="60"/>
        <v>#REF!</v>
      </c>
      <c r="X219" s="8" t="e">
        <f t="shared" ca="1" si="61"/>
        <v>#REF!</v>
      </c>
      <c r="Y219" s="8" t="e">
        <f t="shared" ca="1" si="62"/>
        <v>#REF!</v>
      </c>
      <c r="Z219" s="7">
        <f t="shared" si="63"/>
        <v>9</v>
      </c>
      <c r="AA219">
        <f t="shared" si="64"/>
        <v>14</v>
      </c>
      <c r="AB219">
        <f t="shared" si="72"/>
        <v>26</v>
      </c>
      <c r="AC219" t="str">
        <f t="shared" si="73"/>
        <v>&lt;item&gt;</v>
      </c>
      <c r="AD219" s="1" t="s">
        <v>97</v>
      </c>
      <c r="AE219" s="1" t="s">
        <v>97</v>
      </c>
      <c r="AF219" s="1" t="s">
        <v>97</v>
      </c>
      <c r="AG219" s="1" t="s">
        <v>97</v>
      </c>
      <c r="AH219" s="1" t="s">
        <v>97</v>
      </c>
    </row>
    <row r="220" spans="1:34">
      <c r="A220" s="1" t="s">
        <v>98</v>
      </c>
      <c r="J220">
        <f t="shared" si="54"/>
        <v>14</v>
      </c>
      <c r="K220">
        <f t="shared" si="55"/>
        <v>26</v>
      </c>
      <c r="L220" t="str">
        <f t="shared" si="58"/>
        <v>@string/sun</v>
      </c>
      <c r="M220" t="e">
        <f>MATCH(L220,Sam_Eng!K:K,0)</f>
        <v>#N/A</v>
      </c>
      <c r="N220" t="e">
        <f>IF(ISNA(M220), VLOOKUP(L220,Sam_Eng!F:F,1,FALSE), VLOOKUP(L220,Sam_Eng!K:K,1,FALSE))</f>
        <v>#N/A</v>
      </c>
      <c r="P220" t="e">
        <f t="shared" ca="1" si="66"/>
        <v>#REF!</v>
      </c>
      <c r="Q220" t="e">
        <f t="shared" ca="1" si="67"/>
        <v>#REF!</v>
      </c>
      <c r="R220" t="e">
        <f t="shared" ca="1" si="68"/>
        <v>#REF!</v>
      </c>
      <c r="S220" t="e">
        <f t="shared" ca="1" si="69"/>
        <v>#REF!</v>
      </c>
      <c r="T220" t="e">
        <f t="shared" ca="1" si="70"/>
        <v>#REF!</v>
      </c>
      <c r="U220" s="8" t="e">
        <f t="shared" ca="1" si="71"/>
        <v>#REF!</v>
      </c>
      <c r="V220" s="8" t="e">
        <f t="shared" ca="1" si="59"/>
        <v>#REF!</v>
      </c>
      <c r="W220" s="8" t="e">
        <f t="shared" ca="1" si="60"/>
        <v>#REF!</v>
      </c>
      <c r="X220" s="8" t="e">
        <f t="shared" ca="1" si="61"/>
        <v>#REF!</v>
      </c>
      <c r="Y220" s="8" t="e">
        <f t="shared" ca="1" si="62"/>
        <v>#REF!</v>
      </c>
      <c r="Z220" s="7">
        <f t="shared" si="63"/>
        <v>9</v>
      </c>
      <c r="AA220">
        <f t="shared" si="64"/>
        <v>14</v>
      </c>
      <c r="AB220">
        <f t="shared" si="72"/>
        <v>26</v>
      </c>
      <c r="AC220" t="str">
        <f t="shared" si="73"/>
        <v>&lt;item&gt;</v>
      </c>
      <c r="AD220" s="1" t="s">
        <v>98</v>
      </c>
      <c r="AE220" s="1" t="s">
        <v>98</v>
      </c>
      <c r="AF220" s="1" t="s">
        <v>98</v>
      </c>
      <c r="AG220" s="1" t="s">
        <v>98</v>
      </c>
      <c r="AH220" s="1" t="s">
        <v>98</v>
      </c>
    </row>
    <row r="221" spans="1:34">
      <c r="A221" s="1" t="s">
        <v>99</v>
      </c>
      <c r="M221" t="e">
        <f>MATCH(L221,Sam_Eng!K:K,0)</f>
        <v>#N/A</v>
      </c>
      <c r="N221" t="e">
        <f>IF(ISNA(M221), VLOOKUP(L221,Sam_Eng!F:F,1,FALSE), VLOOKUP(L221,Sam_Eng!K:K,1,FALSE))</f>
        <v>#N/A</v>
      </c>
      <c r="P221" t="e">
        <f t="shared" ca="1" si="66"/>
        <v>#REF!</v>
      </c>
      <c r="Q221" t="e">
        <f t="shared" ca="1" si="67"/>
        <v>#REF!</v>
      </c>
      <c r="R221" t="e">
        <f t="shared" ca="1" si="68"/>
        <v>#REF!</v>
      </c>
      <c r="S221" t="e">
        <f t="shared" ca="1" si="69"/>
        <v>#REF!</v>
      </c>
      <c r="T221" t="e">
        <f t="shared" ca="1" si="70"/>
        <v>#REF!</v>
      </c>
      <c r="U221" s="8" t="e">
        <f t="shared" ca="1" si="71"/>
        <v>#REF!</v>
      </c>
      <c r="V221" s="8" t="e">
        <f t="shared" ca="1" si="59"/>
        <v>#REF!</v>
      </c>
      <c r="W221" s="8" t="e">
        <f t="shared" ca="1" si="60"/>
        <v>#REF!</v>
      </c>
      <c r="X221" s="8" t="e">
        <f t="shared" ca="1" si="61"/>
        <v>#REF!</v>
      </c>
      <c r="Y221" s="8" t="e">
        <f t="shared" ca="1" si="62"/>
        <v>#REF!</v>
      </c>
      <c r="Z221" s="7">
        <f t="shared" si="63"/>
        <v>5</v>
      </c>
      <c r="AA221">
        <f t="shared" si="64"/>
        <v>19</v>
      </c>
      <c r="AB221">
        <f t="shared" si="72"/>
        <v>5</v>
      </c>
      <c r="AC221" t="str">
        <f t="shared" si="73"/>
        <v>&lt;/string-array&gt;</v>
      </c>
      <c r="AD221" s="1" t="s">
        <v>99</v>
      </c>
      <c r="AE221" s="1" t="s">
        <v>99</v>
      </c>
      <c r="AF221" s="1" t="s">
        <v>99</v>
      </c>
      <c r="AG221" s="1" t="s">
        <v>99</v>
      </c>
      <c r="AH221" s="1" t="s">
        <v>99</v>
      </c>
    </row>
    <row r="222" spans="1:34">
      <c r="A222" s="2"/>
    </row>
    <row r="223" spans="1:34">
      <c r="A223" s="1" t="s">
        <v>100</v>
      </c>
      <c r="J223">
        <f t="shared" si="54"/>
        <v>44</v>
      </c>
      <c r="K223" t="e">
        <f t="shared" si="55"/>
        <v>#VALUE!</v>
      </c>
      <c r="L223" t="e">
        <f t="shared" ref="L223:L279" si="74">IF(A223&lt;&gt;"", MID(A223,J223+1, K223-J223 - 1), "")</f>
        <v>#VALUE!</v>
      </c>
      <c r="M223" t="e">
        <f>MATCH(L223,Sam_Eng!K:K,0)</f>
        <v>#VALUE!</v>
      </c>
      <c r="N223" t="e">
        <f>IF(ISNA(M223), VLOOKUP(L223,Sam_Eng!F:F,1,FALSE), VLOOKUP(L223,Sam_Eng!K:K,1,FALSE))</f>
        <v>#VALUE!</v>
      </c>
      <c r="P223" t="e">
        <f t="shared" ca="1" si="66"/>
        <v>#REF!</v>
      </c>
      <c r="Q223" t="e">
        <f t="shared" ca="1" si="67"/>
        <v>#REF!</v>
      </c>
      <c r="R223" t="e">
        <f t="shared" ca="1" si="68"/>
        <v>#REF!</v>
      </c>
      <c r="S223" t="e">
        <f t="shared" ca="1" si="69"/>
        <v>#REF!</v>
      </c>
      <c r="T223" t="e">
        <f t="shared" ca="1" si="70"/>
        <v>#REF!</v>
      </c>
      <c r="U223" s="8" t="e">
        <f t="shared" ref="U223:U236" ca="1" si="75">SUBSTITUTE(P223,"""","")</f>
        <v>#REF!</v>
      </c>
      <c r="V223" s="8" t="e">
        <f t="shared" ca="1" si="59"/>
        <v>#REF!</v>
      </c>
      <c r="W223" s="8" t="e">
        <f t="shared" ca="1" si="60"/>
        <v>#REF!</v>
      </c>
      <c r="X223" s="8" t="e">
        <f t="shared" ca="1" si="61"/>
        <v>#REF!</v>
      </c>
      <c r="Y223" s="8" t="e">
        <f t="shared" ca="1" si="62"/>
        <v>#REF!</v>
      </c>
      <c r="Z223" s="7">
        <f t="shared" si="63"/>
        <v>5</v>
      </c>
      <c r="AA223">
        <f t="shared" si="64"/>
        <v>44</v>
      </c>
      <c r="AB223" t="e">
        <f t="shared" ref="AB223:AB236" si="76" xml:space="preserve"> FIND("&lt;/",A223)</f>
        <v>#VALUE!</v>
      </c>
      <c r="AC223" t="str">
        <f t="shared" ref="AC223:AC236" si="77">MID(A223, Z223, AA223-Z223+ 1)</f>
        <v>&lt;string-array name="months_abbreviated"&gt;</v>
      </c>
      <c r="AD223" s="1" t="s">
        <v>100</v>
      </c>
      <c r="AE223" s="1" t="s">
        <v>100</v>
      </c>
      <c r="AF223" s="1" t="s">
        <v>100</v>
      </c>
      <c r="AG223" s="1" t="s">
        <v>100</v>
      </c>
      <c r="AH223" s="1" t="s">
        <v>100</v>
      </c>
    </row>
    <row r="224" spans="1:34">
      <c r="A224" s="1" t="s">
        <v>101</v>
      </c>
      <c r="J224">
        <f t="shared" si="54"/>
        <v>14</v>
      </c>
      <c r="K224">
        <f t="shared" si="55"/>
        <v>18</v>
      </c>
      <c r="L224" t="str">
        <f t="shared" si="74"/>
        <v>Jan</v>
      </c>
      <c r="M224" t="e">
        <f>MATCH(L224,Sam_Eng!K:K,0)</f>
        <v>#N/A</v>
      </c>
      <c r="N224" t="e">
        <f>IF(ISNA(M224), VLOOKUP(L224,Sam_Eng!F:F,1,FALSE), VLOOKUP(L224,Sam_Eng!K:K,1,FALSE))</f>
        <v>#N/A</v>
      </c>
      <c r="P224" t="e">
        <f t="shared" ca="1" si="66"/>
        <v>#REF!</v>
      </c>
      <c r="Q224" t="e">
        <f t="shared" ca="1" si="67"/>
        <v>#REF!</v>
      </c>
      <c r="R224" t="e">
        <f t="shared" ca="1" si="68"/>
        <v>#REF!</v>
      </c>
      <c r="S224" t="e">
        <f t="shared" ca="1" si="69"/>
        <v>#REF!</v>
      </c>
      <c r="T224" t="e">
        <f t="shared" ca="1" si="70"/>
        <v>#REF!</v>
      </c>
      <c r="U224" s="8" t="e">
        <f t="shared" ca="1" si="75"/>
        <v>#REF!</v>
      </c>
      <c r="V224" s="8" t="e">
        <f t="shared" ca="1" si="59"/>
        <v>#REF!</v>
      </c>
      <c r="W224" s="8" t="e">
        <f t="shared" ca="1" si="60"/>
        <v>#REF!</v>
      </c>
      <c r="X224" s="8" t="e">
        <f t="shared" ca="1" si="61"/>
        <v>#REF!</v>
      </c>
      <c r="Y224" s="8" t="e">
        <f t="shared" ca="1" si="62"/>
        <v>#REF!</v>
      </c>
      <c r="Z224" s="7">
        <f t="shared" si="63"/>
        <v>9</v>
      </c>
      <c r="AA224">
        <f t="shared" si="64"/>
        <v>14</v>
      </c>
      <c r="AB224">
        <f t="shared" si="76"/>
        <v>18</v>
      </c>
      <c r="AC224" t="str">
        <f t="shared" si="77"/>
        <v>&lt;item&gt;</v>
      </c>
      <c r="AD224" s="1" t="s">
        <v>101</v>
      </c>
      <c r="AE224" s="1" t="s">
        <v>101</v>
      </c>
      <c r="AF224" s="1" t="s">
        <v>101</v>
      </c>
      <c r="AG224" s="1" t="s">
        <v>101</v>
      </c>
      <c r="AH224" s="1" t="s">
        <v>101</v>
      </c>
    </row>
    <row r="225" spans="1:34">
      <c r="A225" s="1" t="s">
        <v>102</v>
      </c>
      <c r="J225">
        <f t="shared" si="54"/>
        <v>14</v>
      </c>
      <c r="K225">
        <f t="shared" si="55"/>
        <v>18</v>
      </c>
      <c r="L225" t="str">
        <f t="shared" si="74"/>
        <v>Feb</v>
      </c>
      <c r="M225" t="e">
        <f>MATCH(L225,Sam_Eng!K:K,0)</f>
        <v>#N/A</v>
      </c>
      <c r="N225" t="e">
        <f>IF(ISNA(M225), VLOOKUP(L225,Sam_Eng!F:F,1,FALSE), VLOOKUP(L225,Sam_Eng!K:K,1,FALSE))</f>
        <v>#N/A</v>
      </c>
      <c r="P225" t="e">
        <f t="shared" ca="1" si="66"/>
        <v>#REF!</v>
      </c>
      <c r="Q225" t="e">
        <f t="shared" ca="1" si="67"/>
        <v>#REF!</v>
      </c>
      <c r="R225" t="e">
        <f t="shared" ca="1" si="68"/>
        <v>#REF!</v>
      </c>
      <c r="S225" t="e">
        <f t="shared" ca="1" si="69"/>
        <v>#REF!</v>
      </c>
      <c r="T225" t="e">
        <f t="shared" ca="1" si="70"/>
        <v>#REF!</v>
      </c>
      <c r="U225" s="8" t="e">
        <f t="shared" ca="1" si="75"/>
        <v>#REF!</v>
      </c>
      <c r="V225" s="8" t="e">
        <f t="shared" ca="1" si="59"/>
        <v>#REF!</v>
      </c>
      <c r="W225" s="8" t="e">
        <f t="shared" ca="1" si="60"/>
        <v>#REF!</v>
      </c>
      <c r="X225" s="8" t="e">
        <f t="shared" ca="1" si="61"/>
        <v>#REF!</v>
      </c>
      <c r="Y225" s="8" t="e">
        <f t="shared" ca="1" si="62"/>
        <v>#REF!</v>
      </c>
      <c r="Z225" s="7">
        <f t="shared" si="63"/>
        <v>9</v>
      </c>
      <c r="AA225">
        <f t="shared" si="64"/>
        <v>14</v>
      </c>
      <c r="AB225">
        <f t="shared" si="76"/>
        <v>18</v>
      </c>
      <c r="AC225" t="str">
        <f t="shared" si="77"/>
        <v>&lt;item&gt;</v>
      </c>
      <c r="AD225" s="1" t="s">
        <v>102</v>
      </c>
      <c r="AE225" s="1" t="s">
        <v>102</v>
      </c>
      <c r="AF225" s="1" t="s">
        <v>102</v>
      </c>
      <c r="AG225" s="1" t="s">
        <v>102</v>
      </c>
      <c r="AH225" s="1" t="s">
        <v>102</v>
      </c>
    </row>
    <row r="226" spans="1:34">
      <c r="A226" s="1" t="s">
        <v>103</v>
      </c>
      <c r="J226">
        <f t="shared" si="54"/>
        <v>14</v>
      </c>
      <c r="K226">
        <f t="shared" si="55"/>
        <v>18</v>
      </c>
      <c r="L226" t="str">
        <f t="shared" si="74"/>
        <v>Mar</v>
      </c>
      <c r="M226" t="e">
        <f>MATCH(L226,Sam_Eng!K:K,0)</f>
        <v>#N/A</v>
      </c>
      <c r="N226" t="e">
        <f>IF(ISNA(M226), VLOOKUP(L226,Sam_Eng!F:F,1,FALSE), VLOOKUP(L226,Sam_Eng!K:K,1,FALSE))</f>
        <v>#N/A</v>
      </c>
      <c r="P226" t="e">
        <f t="shared" ca="1" si="66"/>
        <v>#REF!</v>
      </c>
      <c r="Q226" t="e">
        <f t="shared" ca="1" si="67"/>
        <v>#REF!</v>
      </c>
      <c r="R226" t="e">
        <f t="shared" ca="1" si="68"/>
        <v>#REF!</v>
      </c>
      <c r="S226" t="e">
        <f t="shared" ca="1" si="69"/>
        <v>#REF!</v>
      </c>
      <c r="T226" t="e">
        <f t="shared" ca="1" si="70"/>
        <v>#REF!</v>
      </c>
      <c r="U226" s="8" t="e">
        <f t="shared" ca="1" si="75"/>
        <v>#REF!</v>
      </c>
      <c r="V226" s="8" t="e">
        <f t="shared" ca="1" si="59"/>
        <v>#REF!</v>
      </c>
      <c r="W226" s="8" t="e">
        <f t="shared" ca="1" si="60"/>
        <v>#REF!</v>
      </c>
      <c r="X226" s="8" t="e">
        <f t="shared" ca="1" si="61"/>
        <v>#REF!</v>
      </c>
      <c r="Y226" s="8" t="e">
        <f t="shared" ca="1" si="62"/>
        <v>#REF!</v>
      </c>
      <c r="Z226" s="7">
        <f t="shared" si="63"/>
        <v>9</v>
      </c>
      <c r="AA226">
        <f t="shared" si="64"/>
        <v>14</v>
      </c>
      <c r="AB226">
        <f t="shared" si="76"/>
        <v>18</v>
      </c>
      <c r="AC226" t="str">
        <f t="shared" si="77"/>
        <v>&lt;item&gt;</v>
      </c>
      <c r="AD226" s="1" t="s">
        <v>103</v>
      </c>
      <c r="AE226" s="1" t="s">
        <v>103</v>
      </c>
      <c r="AF226" s="1" t="s">
        <v>103</v>
      </c>
      <c r="AG226" s="1" t="s">
        <v>103</v>
      </c>
      <c r="AH226" s="1" t="s">
        <v>103</v>
      </c>
    </row>
    <row r="227" spans="1:34">
      <c r="A227" s="1" t="s">
        <v>104</v>
      </c>
      <c r="J227">
        <f t="shared" si="54"/>
        <v>14</v>
      </c>
      <c r="K227">
        <f t="shared" si="55"/>
        <v>18</v>
      </c>
      <c r="L227" t="str">
        <f t="shared" si="74"/>
        <v>Apr</v>
      </c>
      <c r="M227" t="e">
        <f>MATCH(L227,Sam_Eng!K:K,0)</f>
        <v>#N/A</v>
      </c>
      <c r="N227" t="e">
        <f>IF(ISNA(M227), VLOOKUP(L227,Sam_Eng!F:F,1,FALSE), VLOOKUP(L227,Sam_Eng!K:K,1,FALSE))</f>
        <v>#N/A</v>
      </c>
      <c r="P227" t="e">
        <f t="shared" ca="1" si="66"/>
        <v>#REF!</v>
      </c>
      <c r="Q227" t="e">
        <f t="shared" ca="1" si="67"/>
        <v>#REF!</v>
      </c>
      <c r="R227" t="e">
        <f t="shared" ca="1" si="68"/>
        <v>#REF!</v>
      </c>
      <c r="S227" t="e">
        <f t="shared" ca="1" si="69"/>
        <v>#REF!</v>
      </c>
      <c r="T227" t="e">
        <f t="shared" ca="1" si="70"/>
        <v>#REF!</v>
      </c>
      <c r="U227" s="8" t="e">
        <f t="shared" ca="1" si="75"/>
        <v>#REF!</v>
      </c>
      <c r="V227" s="8" t="e">
        <f t="shared" ca="1" si="59"/>
        <v>#REF!</v>
      </c>
      <c r="W227" s="8" t="e">
        <f t="shared" ca="1" si="60"/>
        <v>#REF!</v>
      </c>
      <c r="X227" s="8" t="e">
        <f t="shared" ca="1" si="61"/>
        <v>#REF!</v>
      </c>
      <c r="Y227" s="8" t="e">
        <f t="shared" ca="1" si="62"/>
        <v>#REF!</v>
      </c>
      <c r="Z227" s="7">
        <f t="shared" si="63"/>
        <v>9</v>
      </c>
      <c r="AA227">
        <f t="shared" si="64"/>
        <v>14</v>
      </c>
      <c r="AB227">
        <f t="shared" si="76"/>
        <v>18</v>
      </c>
      <c r="AC227" t="str">
        <f t="shared" si="77"/>
        <v>&lt;item&gt;</v>
      </c>
      <c r="AD227" s="1" t="s">
        <v>104</v>
      </c>
      <c r="AE227" s="1" t="s">
        <v>104</v>
      </c>
      <c r="AF227" s="1" t="s">
        <v>104</v>
      </c>
      <c r="AG227" s="1" t="s">
        <v>104</v>
      </c>
      <c r="AH227" s="1" t="s">
        <v>104</v>
      </c>
    </row>
    <row r="228" spans="1:34">
      <c r="A228" s="1" t="s">
        <v>105</v>
      </c>
      <c r="J228">
        <f t="shared" si="54"/>
        <v>14</v>
      </c>
      <c r="K228">
        <f t="shared" si="55"/>
        <v>18</v>
      </c>
      <c r="L228" t="str">
        <f t="shared" si="74"/>
        <v>May</v>
      </c>
      <c r="M228" t="e">
        <f>MATCH(L228,Sam_Eng!K:K,0)</f>
        <v>#N/A</v>
      </c>
      <c r="N228" t="e">
        <f>IF(ISNA(M228), VLOOKUP(L228,Sam_Eng!F:F,1,FALSE), VLOOKUP(L228,Sam_Eng!K:K,1,FALSE))</f>
        <v>#N/A</v>
      </c>
      <c r="P228" t="e">
        <f t="shared" ca="1" si="66"/>
        <v>#REF!</v>
      </c>
      <c r="Q228" t="e">
        <f t="shared" ca="1" si="67"/>
        <v>#REF!</v>
      </c>
      <c r="R228" t="e">
        <f t="shared" ca="1" si="68"/>
        <v>#REF!</v>
      </c>
      <c r="S228" t="e">
        <f t="shared" ca="1" si="69"/>
        <v>#REF!</v>
      </c>
      <c r="T228" t="e">
        <f t="shared" ca="1" si="70"/>
        <v>#REF!</v>
      </c>
      <c r="U228" s="8" t="e">
        <f t="shared" ca="1" si="75"/>
        <v>#REF!</v>
      </c>
      <c r="V228" s="8" t="e">
        <f t="shared" ca="1" si="59"/>
        <v>#REF!</v>
      </c>
      <c r="W228" s="8" t="e">
        <f t="shared" ca="1" si="60"/>
        <v>#REF!</v>
      </c>
      <c r="X228" s="8" t="e">
        <f t="shared" ca="1" si="61"/>
        <v>#REF!</v>
      </c>
      <c r="Y228" s="8" t="e">
        <f t="shared" ca="1" si="62"/>
        <v>#REF!</v>
      </c>
      <c r="Z228" s="7">
        <f t="shared" si="63"/>
        <v>9</v>
      </c>
      <c r="AA228">
        <f t="shared" si="64"/>
        <v>14</v>
      </c>
      <c r="AB228">
        <f t="shared" si="76"/>
        <v>18</v>
      </c>
      <c r="AC228" t="str">
        <f t="shared" si="77"/>
        <v>&lt;item&gt;</v>
      </c>
      <c r="AD228" s="1" t="s">
        <v>105</v>
      </c>
      <c r="AE228" s="1" t="s">
        <v>105</v>
      </c>
      <c r="AF228" s="1" t="s">
        <v>105</v>
      </c>
      <c r="AG228" s="1" t="s">
        <v>105</v>
      </c>
      <c r="AH228" s="1" t="s">
        <v>105</v>
      </c>
    </row>
    <row r="229" spans="1:34">
      <c r="A229" s="1" t="s">
        <v>106</v>
      </c>
      <c r="J229">
        <f t="shared" si="54"/>
        <v>14</v>
      </c>
      <c r="K229">
        <f t="shared" si="55"/>
        <v>18</v>
      </c>
      <c r="L229" t="str">
        <f t="shared" si="74"/>
        <v>Jun</v>
      </c>
      <c r="M229" t="e">
        <f>MATCH(L229,Sam_Eng!K:K,0)</f>
        <v>#N/A</v>
      </c>
      <c r="N229" t="e">
        <f>IF(ISNA(M229), VLOOKUP(L229,Sam_Eng!F:F,1,FALSE), VLOOKUP(L229,Sam_Eng!K:K,1,FALSE))</f>
        <v>#N/A</v>
      </c>
      <c r="P229" t="e">
        <f t="shared" ca="1" si="66"/>
        <v>#REF!</v>
      </c>
      <c r="Q229" t="e">
        <f t="shared" ca="1" si="67"/>
        <v>#REF!</v>
      </c>
      <c r="R229" t="e">
        <f t="shared" ca="1" si="68"/>
        <v>#REF!</v>
      </c>
      <c r="S229" t="e">
        <f t="shared" ca="1" si="69"/>
        <v>#REF!</v>
      </c>
      <c r="T229" t="e">
        <f t="shared" ca="1" si="70"/>
        <v>#REF!</v>
      </c>
      <c r="U229" s="8" t="e">
        <f t="shared" ca="1" si="75"/>
        <v>#REF!</v>
      </c>
      <c r="V229" s="8" t="e">
        <f t="shared" ca="1" si="59"/>
        <v>#REF!</v>
      </c>
      <c r="W229" s="8" t="e">
        <f t="shared" ca="1" si="60"/>
        <v>#REF!</v>
      </c>
      <c r="X229" s="8" t="e">
        <f t="shared" ca="1" si="61"/>
        <v>#REF!</v>
      </c>
      <c r="Y229" s="8" t="e">
        <f t="shared" ca="1" si="62"/>
        <v>#REF!</v>
      </c>
      <c r="Z229" s="7">
        <f t="shared" si="63"/>
        <v>9</v>
      </c>
      <c r="AA229">
        <f t="shared" si="64"/>
        <v>14</v>
      </c>
      <c r="AB229">
        <f t="shared" si="76"/>
        <v>18</v>
      </c>
      <c r="AC229" t="str">
        <f t="shared" si="77"/>
        <v>&lt;item&gt;</v>
      </c>
      <c r="AD229" s="1" t="s">
        <v>106</v>
      </c>
      <c r="AE229" s="1" t="s">
        <v>106</v>
      </c>
      <c r="AF229" s="1" t="s">
        <v>106</v>
      </c>
      <c r="AG229" s="1" t="s">
        <v>106</v>
      </c>
      <c r="AH229" s="1" t="s">
        <v>106</v>
      </c>
    </row>
    <row r="230" spans="1:34">
      <c r="A230" s="1" t="s">
        <v>107</v>
      </c>
      <c r="J230">
        <f t="shared" si="54"/>
        <v>14</v>
      </c>
      <c r="K230">
        <f t="shared" si="55"/>
        <v>18</v>
      </c>
      <c r="L230" t="str">
        <f t="shared" si="74"/>
        <v>Jul</v>
      </c>
      <c r="M230" t="e">
        <f>MATCH(L230,Sam_Eng!K:K,0)</f>
        <v>#N/A</v>
      </c>
      <c r="N230" t="e">
        <f>IF(ISNA(M230), VLOOKUP(L230,Sam_Eng!F:F,1,FALSE), VLOOKUP(L230,Sam_Eng!K:K,1,FALSE))</f>
        <v>#N/A</v>
      </c>
      <c r="P230" t="e">
        <f t="shared" ca="1" si="66"/>
        <v>#REF!</v>
      </c>
      <c r="Q230" t="e">
        <f t="shared" ca="1" si="67"/>
        <v>#REF!</v>
      </c>
      <c r="R230" t="e">
        <f t="shared" ca="1" si="68"/>
        <v>#REF!</v>
      </c>
      <c r="S230" t="e">
        <f t="shared" ca="1" si="69"/>
        <v>#REF!</v>
      </c>
      <c r="T230" t="e">
        <f t="shared" ca="1" si="70"/>
        <v>#REF!</v>
      </c>
      <c r="U230" s="8" t="e">
        <f t="shared" ca="1" si="75"/>
        <v>#REF!</v>
      </c>
      <c r="V230" s="8" t="e">
        <f t="shared" ca="1" si="59"/>
        <v>#REF!</v>
      </c>
      <c r="W230" s="8" t="e">
        <f t="shared" ca="1" si="60"/>
        <v>#REF!</v>
      </c>
      <c r="X230" s="8" t="e">
        <f t="shared" ca="1" si="61"/>
        <v>#REF!</v>
      </c>
      <c r="Y230" s="8" t="e">
        <f t="shared" ca="1" si="62"/>
        <v>#REF!</v>
      </c>
      <c r="Z230" s="7">
        <f t="shared" si="63"/>
        <v>9</v>
      </c>
      <c r="AA230">
        <f t="shared" si="64"/>
        <v>14</v>
      </c>
      <c r="AB230">
        <f t="shared" si="76"/>
        <v>18</v>
      </c>
      <c r="AC230" t="str">
        <f t="shared" si="77"/>
        <v>&lt;item&gt;</v>
      </c>
      <c r="AD230" s="1" t="s">
        <v>107</v>
      </c>
      <c r="AE230" s="1" t="s">
        <v>107</v>
      </c>
      <c r="AF230" s="1" t="s">
        <v>107</v>
      </c>
      <c r="AG230" s="1" t="s">
        <v>107</v>
      </c>
      <c r="AH230" s="1" t="s">
        <v>107</v>
      </c>
    </row>
    <row r="231" spans="1:34">
      <c r="A231" s="1" t="s">
        <v>108</v>
      </c>
      <c r="J231">
        <f t="shared" si="54"/>
        <v>14</v>
      </c>
      <c r="K231">
        <f t="shared" si="55"/>
        <v>18</v>
      </c>
      <c r="L231" t="str">
        <f t="shared" si="74"/>
        <v>Aug</v>
      </c>
      <c r="M231" t="e">
        <f>MATCH(L231,Sam_Eng!K:K,0)</f>
        <v>#N/A</v>
      </c>
      <c r="N231" t="e">
        <f>IF(ISNA(M231), VLOOKUP(L231,Sam_Eng!F:F,1,FALSE), VLOOKUP(L231,Sam_Eng!K:K,1,FALSE))</f>
        <v>#N/A</v>
      </c>
      <c r="P231" t="e">
        <f t="shared" ca="1" si="66"/>
        <v>#REF!</v>
      </c>
      <c r="Q231" t="e">
        <f t="shared" ca="1" si="67"/>
        <v>#REF!</v>
      </c>
      <c r="R231" t="e">
        <f t="shared" ca="1" si="68"/>
        <v>#REF!</v>
      </c>
      <c r="S231" t="e">
        <f t="shared" ca="1" si="69"/>
        <v>#REF!</v>
      </c>
      <c r="T231" t="e">
        <f t="shared" ca="1" si="70"/>
        <v>#REF!</v>
      </c>
      <c r="U231" s="8" t="e">
        <f t="shared" ca="1" si="75"/>
        <v>#REF!</v>
      </c>
      <c r="V231" s="8" t="e">
        <f t="shared" ca="1" si="59"/>
        <v>#REF!</v>
      </c>
      <c r="W231" s="8" t="e">
        <f t="shared" ca="1" si="60"/>
        <v>#REF!</v>
      </c>
      <c r="X231" s="8" t="e">
        <f t="shared" ca="1" si="61"/>
        <v>#REF!</v>
      </c>
      <c r="Y231" s="8" t="e">
        <f t="shared" ca="1" si="62"/>
        <v>#REF!</v>
      </c>
      <c r="Z231" s="7">
        <f t="shared" si="63"/>
        <v>9</v>
      </c>
      <c r="AA231">
        <f t="shared" si="64"/>
        <v>14</v>
      </c>
      <c r="AB231">
        <f t="shared" si="76"/>
        <v>18</v>
      </c>
      <c r="AC231" t="str">
        <f t="shared" si="77"/>
        <v>&lt;item&gt;</v>
      </c>
      <c r="AD231" s="1" t="s">
        <v>108</v>
      </c>
      <c r="AE231" s="1" t="s">
        <v>108</v>
      </c>
      <c r="AF231" s="1" t="s">
        <v>108</v>
      </c>
      <c r="AG231" s="1" t="s">
        <v>108</v>
      </c>
      <c r="AH231" s="1" t="s">
        <v>108</v>
      </c>
    </row>
    <row r="232" spans="1:34">
      <c r="A232" s="1" t="s">
        <v>109</v>
      </c>
      <c r="J232">
        <f t="shared" si="54"/>
        <v>14</v>
      </c>
      <c r="K232">
        <f t="shared" si="55"/>
        <v>18</v>
      </c>
      <c r="L232" t="str">
        <f t="shared" si="74"/>
        <v>Sep</v>
      </c>
      <c r="M232" t="e">
        <f>MATCH(L232,Sam_Eng!K:K,0)</f>
        <v>#N/A</v>
      </c>
      <c r="N232" t="e">
        <f>IF(ISNA(M232), VLOOKUP(L232,Sam_Eng!F:F,1,FALSE), VLOOKUP(L232,Sam_Eng!K:K,1,FALSE))</f>
        <v>#N/A</v>
      </c>
      <c r="P232" t="e">
        <f t="shared" ca="1" si="66"/>
        <v>#REF!</v>
      </c>
      <c r="Q232" t="e">
        <f t="shared" ca="1" si="67"/>
        <v>#REF!</v>
      </c>
      <c r="R232" t="e">
        <f t="shared" ca="1" si="68"/>
        <v>#REF!</v>
      </c>
      <c r="S232" t="e">
        <f t="shared" ca="1" si="69"/>
        <v>#REF!</v>
      </c>
      <c r="T232" t="e">
        <f t="shared" ca="1" si="70"/>
        <v>#REF!</v>
      </c>
      <c r="U232" s="8" t="e">
        <f t="shared" ca="1" si="75"/>
        <v>#REF!</v>
      </c>
      <c r="V232" s="8" t="e">
        <f t="shared" ca="1" si="59"/>
        <v>#REF!</v>
      </c>
      <c r="W232" s="8" t="e">
        <f t="shared" ca="1" si="60"/>
        <v>#REF!</v>
      </c>
      <c r="X232" s="8" t="e">
        <f t="shared" ca="1" si="61"/>
        <v>#REF!</v>
      </c>
      <c r="Y232" s="8" t="e">
        <f t="shared" ca="1" si="62"/>
        <v>#REF!</v>
      </c>
      <c r="Z232" s="7">
        <f t="shared" si="63"/>
        <v>9</v>
      </c>
      <c r="AA232">
        <f t="shared" si="64"/>
        <v>14</v>
      </c>
      <c r="AB232">
        <f t="shared" si="76"/>
        <v>18</v>
      </c>
      <c r="AC232" t="str">
        <f t="shared" si="77"/>
        <v>&lt;item&gt;</v>
      </c>
      <c r="AD232" s="1" t="s">
        <v>109</v>
      </c>
      <c r="AE232" s="1" t="s">
        <v>109</v>
      </c>
      <c r="AF232" s="1" t="s">
        <v>109</v>
      </c>
      <c r="AG232" s="1" t="s">
        <v>109</v>
      </c>
      <c r="AH232" s="1" t="s">
        <v>109</v>
      </c>
    </row>
    <row r="233" spans="1:34">
      <c r="A233" s="1" t="s">
        <v>110</v>
      </c>
      <c r="J233">
        <f t="shared" si="54"/>
        <v>14</v>
      </c>
      <c r="K233">
        <f t="shared" si="55"/>
        <v>18</v>
      </c>
      <c r="L233" t="str">
        <f t="shared" si="74"/>
        <v>Oct</v>
      </c>
      <c r="M233" t="e">
        <f>MATCH(L233,Sam_Eng!K:K,0)</f>
        <v>#N/A</v>
      </c>
      <c r="N233" t="e">
        <f>IF(ISNA(M233), VLOOKUP(L233,Sam_Eng!F:F,1,FALSE), VLOOKUP(L233,Sam_Eng!K:K,1,FALSE))</f>
        <v>#N/A</v>
      </c>
      <c r="P233" t="e">
        <f t="shared" ca="1" si="66"/>
        <v>#REF!</v>
      </c>
      <c r="Q233" t="e">
        <f t="shared" ca="1" si="67"/>
        <v>#REF!</v>
      </c>
      <c r="R233" t="e">
        <f t="shared" ca="1" si="68"/>
        <v>#REF!</v>
      </c>
      <c r="S233" t="e">
        <f t="shared" ca="1" si="69"/>
        <v>#REF!</v>
      </c>
      <c r="T233" t="e">
        <f t="shared" ca="1" si="70"/>
        <v>#REF!</v>
      </c>
      <c r="U233" s="8" t="e">
        <f t="shared" ca="1" si="75"/>
        <v>#REF!</v>
      </c>
      <c r="V233" s="8" t="e">
        <f t="shared" ca="1" si="59"/>
        <v>#REF!</v>
      </c>
      <c r="W233" s="8" t="e">
        <f t="shared" ca="1" si="60"/>
        <v>#REF!</v>
      </c>
      <c r="X233" s="8" t="e">
        <f t="shared" ca="1" si="61"/>
        <v>#REF!</v>
      </c>
      <c r="Y233" s="8" t="e">
        <f t="shared" ca="1" si="62"/>
        <v>#REF!</v>
      </c>
      <c r="Z233" s="7">
        <f t="shared" si="63"/>
        <v>9</v>
      </c>
      <c r="AA233">
        <f t="shared" si="64"/>
        <v>14</v>
      </c>
      <c r="AB233">
        <f t="shared" si="76"/>
        <v>18</v>
      </c>
      <c r="AC233" t="str">
        <f t="shared" si="77"/>
        <v>&lt;item&gt;</v>
      </c>
      <c r="AD233" s="1" t="s">
        <v>110</v>
      </c>
      <c r="AE233" s="1" t="s">
        <v>110</v>
      </c>
      <c r="AF233" s="1" t="s">
        <v>110</v>
      </c>
      <c r="AG233" s="1" t="s">
        <v>110</v>
      </c>
      <c r="AH233" s="1" t="s">
        <v>110</v>
      </c>
    </row>
    <row r="234" spans="1:34">
      <c r="A234" s="1" t="s">
        <v>111</v>
      </c>
      <c r="J234">
        <f t="shared" si="54"/>
        <v>14</v>
      </c>
      <c r="K234">
        <f t="shared" si="55"/>
        <v>18</v>
      </c>
      <c r="L234" t="str">
        <f t="shared" si="74"/>
        <v>Nov</v>
      </c>
      <c r="M234" t="e">
        <f>MATCH(L234,Sam_Eng!K:K,0)</f>
        <v>#N/A</v>
      </c>
      <c r="N234" t="e">
        <f>IF(ISNA(M234), VLOOKUP(L234,Sam_Eng!F:F,1,FALSE), VLOOKUP(L234,Sam_Eng!K:K,1,FALSE))</f>
        <v>#N/A</v>
      </c>
      <c r="P234" t="e">
        <f t="shared" ca="1" si="66"/>
        <v>#REF!</v>
      </c>
      <c r="Q234" t="e">
        <f t="shared" ca="1" si="67"/>
        <v>#REF!</v>
      </c>
      <c r="R234" t="e">
        <f t="shared" ca="1" si="68"/>
        <v>#REF!</v>
      </c>
      <c r="S234" t="e">
        <f t="shared" ca="1" si="69"/>
        <v>#REF!</v>
      </c>
      <c r="T234" t="e">
        <f t="shared" ca="1" si="70"/>
        <v>#REF!</v>
      </c>
      <c r="U234" s="8" t="e">
        <f t="shared" ca="1" si="75"/>
        <v>#REF!</v>
      </c>
      <c r="V234" s="8" t="e">
        <f t="shared" ca="1" si="59"/>
        <v>#REF!</v>
      </c>
      <c r="W234" s="8" t="e">
        <f t="shared" ca="1" si="60"/>
        <v>#REF!</v>
      </c>
      <c r="X234" s="8" t="e">
        <f t="shared" ca="1" si="61"/>
        <v>#REF!</v>
      </c>
      <c r="Y234" s="8" t="e">
        <f t="shared" ca="1" si="62"/>
        <v>#REF!</v>
      </c>
      <c r="Z234" s="7">
        <f t="shared" si="63"/>
        <v>9</v>
      </c>
      <c r="AA234">
        <f t="shared" si="64"/>
        <v>14</v>
      </c>
      <c r="AB234">
        <f t="shared" si="76"/>
        <v>18</v>
      </c>
      <c r="AC234" t="str">
        <f t="shared" si="77"/>
        <v>&lt;item&gt;</v>
      </c>
      <c r="AD234" s="1" t="s">
        <v>111</v>
      </c>
      <c r="AE234" s="1" t="s">
        <v>111</v>
      </c>
      <c r="AF234" s="1" t="s">
        <v>111</v>
      </c>
      <c r="AG234" s="1" t="s">
        <v>111</v>
      </c>
      <c r="AH234" s="1" t="s">
        <v>111</v>
      </c>
    </row>
    <row r="235" spans="1:34">
      <c r="A235" s="1" t="s">
        <v>112</v>
      </c>
      <c r="J235">
        <f t="shared" si="54"/>
        <v>14</v>
      </c>
      <c r="K235">
        <f t="shared" si="55"/>
        <v>18</v>
      </c>
      <c r="L235" t="str">
        <f t="shared" si="74"/>
        <v>Dec</v>
      </c>
      <c r="M235" t="e">
        <f>MATCH(L235,Sam_Eng!K:K,0)</f>
        <v>#N/A</v>
      </c>
      <c r="N235" t="e">
        <f>IF(ISNA(M235), VLOOKUP(L235,Sam_Eng!F:F,1,FALSE), VLOOKUP(L235,Sam_Eng!K:K,1,FALSE))</f>
        <v>#N/A</v>
      </c>
      <c r="P235" t="e">
        <f t="shared" ca="1" si="66"/>
        <v>#REF!</v>
      </c>
      <c r="Q235" t="e">
        <f t="shared" ca="1" si="67"/>
        <v>#REF!</v>
      </c>
      <c r="R235" t="e">
        <f t="shared" ca="1" si="68"/>
        <v>#REF!</v>
      </c>
      <c r="S235" t="e">
        <f t="shared" ca="1" si="69"/>
        <v>#REF!</v>
      </c>
      <c r="T235" t="e">
        <f t="shared" ca="1" si="70"/>
        <v>#REF!</v>
      </c>
      <c r="U235" s="8" t="e">
        <f t="shared" ca="1" si="75"/>
        <v>#REF!</v>
      </c>
      <c r="V235" s="8" t="e">
        <f t="shared" ca="1" si="59"/>
        <v>#REF!</v>
      </c>
      <c r="W235" s="8" t="e">
        <f t="shared" ca="1" si="60"/>
        <v>#REF!</v>
      </c>
      <c r="X235" s="8" t="e">
        <f t="shared" ca="1" si="61"/>
        <v>#REF!</v>
      </c>
      <c r="Y235" s="8" t="e">
        <f t="shared" ca="1" si="62"/>
        <v>#REF!</v>
      </c>
      <c r="Z235" s="7">
        <f t="shared" si="63"/>
        <v>9</v>
      </c>
      <c r="AA235">
        <f t="shared" si="64"/>
        <v>14</v>
      </c>
      <c r="AB235">
        <f t="shared" si="76"/>
        <v>18</v>
      </c>
      <c r="AC235" t="str">
        <f t="shared" si="77"/>
        <v>&lt;item&gt;</v>
      </c>
      <c r="AD235" s="1" t="s">
        <v>112</v>
      </c>
      <c r="AE235" s="1" t="s">
        <v>112</v>
      </c>
      <c r="AF235" s="1" t="s">
        <v>112</v>
      </c>
      <c r="AG235" s="1" t="s">
        <v>112</v>
      </c>
      <c r="AH235" s="1" t="s">
        <v>112</v>
      </c>
    </row>
    <row r="236" spans="1:34">
      <c r="A236" s="1" t="s">
        <v>99</v>
      </c>
      <c r="J236">
        <f t="shared" ref="J236:J299" si="78">FIND("&gt;",A236)</f>
        <v>19</v>
      </c>
      <c r="K236">
        <f t="shared" ref="K236:K299" si="79">FIND("&lt;/", A236)</f>
        <v>5</v>
      </c>
      <c r="L236" t="e">
        <f t="shared" si="74"/>
        <v>#VALUE!</v>
      </c>
      <c r="M236" t="e">
        <f>MATCH(L236,Sam_Eng!K:K,0)</f>
        <v>#VALUE!</v>
      </c>
      <c r="N236" t="e">
        <f>IF(ISNA(M236), VLOOKUP(L236,Sam_Eng!F:F,1,FALSE), VLOOKUP(L236,Sam_Eng!K:K,1,FALSE))</f>
        <v>#VALUE!</v>
      </c>
      <c r="P236" t="e">
        <f t="shared" ca="1" si="66"/>
        <v>#REF!</v>
      </c>
      <c r="Q236" t="e">
        <f t="shared" ca="1" si="67"/>
        <v>#REF!</v>
      </c>
      <c r="R236" t="e">
        <f t="shared" ca="1" si="68"/>
        <v>#REF!</v>
      </c>
      <c r="S236" t="e">
        <f t="shared" ca="1" si="69"/>
        <v>#REF!</v>
      </c>
      <c r="T236" t="e">
        <f t="shared" ca="1" si="70"/>
        <v>#REF!</v>
      </c>
      <c r="U236" s="8" t="e">
        <f t="shared" ca="1" si="75"/>
        <v>#REF!</v>
      </c>
      <c r="V236" s="8" t="e">
        <f t="shared" ca="1" si="59"/>
        <v>#REF!</v>
      </c>
      <c r="W236" s="8" t="e">
        <f t="shared" ca="1" si="60"/>
        <v>#REF!</v>
      </c>
      <c r="X236" s="8" t="e">
        <f t="shared" ca="1" si="61"/>
        <v>#REF!</v>
      </c>
      <c r="Y236" s="8" t="e">
        <f t="shared" ca="1" si="62"/>
        <v>#REF!</v>
      </c>
      <c r="Z236" s="7">
        <f t="shared" si="63"/>
        <v>5</v>
      </c>
      <c r="AA236">
        <f t="shared" si="64"/>
        <v>19</v>
      </c>
      <c r="AB236">
        <f t="shared" si="76"/>
        <v>5</v>
      </c>
      <c r="AC236" t="str">
        <f t="shared" si="77"/>
        <v>&lt;/string-array&gt;</v>
      </c>
      <c r="AD236" s="1" t="s">
        <v>99</v>
      </c>
      <c r="AE236" s="1" t="s">
        <v>99</v>
      </c>
      <c r="AF236" s="1" t="s">
        <v>99</v>
      </c>
      <c r="AG236" s="1" t="s">
        <v>99</v>
      </c>
      <c r="AH236" s="1" t="s">
        <v>99</v>
      </c>
    </row>
    <row r="237" spans="1:34">
      <c r="A237" s="2"/>
    </row>
    <row r="238" spans="1:34">
      <c r="A238" s="1"/>
    </row>
    <row r="239" spans="1:34">
      <c r="A239" s="3" t="s">
        <v>10607</v>
      </c>
      <c r="J239">
        <f>FIND("&gt;",A239)</f>
        <v>57</v>
      </c>
      <c r="K239">
        <f>FIND("&lt;/", A239)</f>
        <v>96</v>
      </c>
      <c r="L239" t="str">
        <f>IF(A239&lt;&gt;"", MID(A239,J239+1, K239-J239 - 1), "")</f>
        <v>You can unlock the door from %s to %s.</v>
      </c>
      <c r="M239" t="e">
        <f>MATCH(L239,Sam_Eng!K:K,0)</f>
        <v>#N/A</v>
      </c>
      <c r="N239" t="e">
        <f>IF(ISNA(M239), VLOOKUP(L239,Sam_Eng!F:F,1,FALSE), VLOOKUP(L239,Sam_Eng!K:K,1,FALSE))</f>
        <v>#N/A</v>
      </c>
      <c r="O239" s="53">
        <v>663</v>
      </c>
      <c r="P239" t="str">
        <f ca="1">INDIRECT("'Sam_Eng'!" &amp; "M" &amp; $O239)</f>
        <v>"Vous pouvez déverrouiller la porte de %@ à %@."</v>
      </c>
      <c r="Q239" t="str">
        <f ca="1">INDIRECT("'Sam_Eng'!" &amp; "N" &amp; $O239)</f>
        <v>"Sie können die Tür von %@ bis %@ entriegeln."</v>
      </c>
      <c r="R239" t="str">
        <f ca="1">INDIRECT("'Sam_Eng'!" &amp; "O" &amp; $O239)</f>
        <v>"Puede desbloquear la puerta de %@ a %@."</v>
      </c>
      <c r="S239" t="str">
        <f ca="1">INDIRECT("'Sam_Eng'!" &amp; "P" &amp; $O239)</f>
        <v>"È possibile sbloccare la porta dalle %@ alle %@."</v>
      </c>
      <c r="T239" t="str">
        <f ca="1">INDIRECT("'Sam_Eng'!" &amp; "Q" &amp; $O239)</f>
        <v>"U kunt de deur ontgrendelen van %@ tot %@."</v>
      </c>
      <c r="U239" s="8" t="str">
        <f t="shared" ref="U239:Y242" ca="1" si="80">SUBSTITUTE(P239,"""","")</f>
        <v>Vous pouvez déverrouiller la porte de %@ à %@.</v>
      </c>
      <c r="V239" s="8" t="str">
        <f t="shared" ca="1" si="80"/>
        <v>Sie können die Tür von %@ bis %@ entriegeln.</v>
      </c>
      <c r="W239" s="8" t="str">
        <f t="shared" ca="1" si="80"/>
        <v>Puede desbloquear la puerta de %@ a %@.</v>
      </c>
      <c r="X239" s="8" t="str">
        <f t="shared" ca="1" si="80"/>
        <v>È possibile sbloccare la porta dalle %@ alle %@.</v>
      </c>
      <c r="Y239" s="8" t="str">
        <f t="shared" ca="1" si="80"/>
        <v>U kunt de deur ontgrendelen van %@ tot %@.</v>
      </c>
      <c r="Z239" s="7">
        <f>FIND("&lt;",A239)</f>
        <v>5</v>
      </c>
      <c r="AA239">
        <f>FIND("&gt;",A239)</f>
        <v>57</v>
      </c>
      <c r="AB239">
        <f xml:space="preserve"> FIND("&lt;/",A239)</f>
        <v>96</v>
      </c>
      <c r="AC239" t="str">
        <f>MID(A239, Z239, AA239-Z239+ 1)</f>
        <v>&lt;string name="netcode_std_alltime" formatted="false"&gt;</v>
      </c>
      <c r="AD239" t="s">
        <v>10608</v>
      </c>
      <c r="AE239" t="s">
        <v>10609</v>
      </c>
      <c r="AF239" t="s">
        <v>10610</v>
      </c>
      <c r="AG239" t="s">
        <v>10611</v>
      </c>
      <c r="AH239" t="s">
        <v>10612</v>
      </c>
    </row>
    <row r="240" spans="1:34">
      <c r="A240" s="1" t="s">
        <v>10605</v>
      </c>
      <c r="J240">
        <f>FIND("&gt;",A240)</f>
        <v>57</v>
      </c>
      <c r="K240">
        <f>FIND("&lt;/", A240)</f>
        <v>124</v>
      </c>
      <c r="L240" t="str">
        <f>IF(A240&lt;&gt;"", MID(A240,J240+1, K240-J240 - 1), "")</f>
        <v>You can unlock the door from %s to %s, with only one access count.</v>
      </c>
      <c r="M240" t="e">
        <f>MATCH(L240,Sam_Eng!K:K,0)</f>
        <v>#N/A</v>
      </c>
      <c r="N240" t="e">
        <f>IF(ISNA(M240), VLOOKUP(L240,Sam_Eng!F:F,1,FALSE), VLOOKUP(L240,Sam_Eng!K:K,1,FALSE))</f>
        <v>#N/A</v>
      </c>
      <c r="O240" s="53">
        <v>664</v>
      </c>
      <c r="P240" t="str">
        <f ca="1">INDIRECT("'Sam_Eng'!" &amp; "M" &amp; $O240)</f>
        <v>"Vous pouvez déverrouiller la porte de %@ à %@, avec un seul compteur d'accès."</v>
      </c>
      <c r="Q240" t="str">
        <f ca="1">INDIRECT("'Sam_Eng'!" &amp; "N" &amp; $O240)</f>
        <v>"Sie können die Tür von %@ bis %@ mit nur einer Zugangszählung entriegeln."</v>
      </c>
      <c r="R240" t="str">
        <f ca="1">INDIRECT("'Sam_Eng'!" &amp; "O" &amp; $O240)</f>
        <v>"Puede desbloquear la puerta de %@ a %@ con tan solo una cuenta de acceso."</v>
      </c>
      <c r="S240" t="str">
        <f ca="1">INDIRECT("'Sam_Eng'!" &amp; "P" &amp; $O240)</f>
        <v>"È possibile sbloccare la porta dalle %@ alle %@, con un solo un accesso."</v>
      </c>
      <c r="T240" t="str">
        <f ca="1">INDIRECT("'Sam_Eng'!" &amp; "Q" &amp; $O240)</f>
        <v>"U kunt de deur ontgrendelen van %@ tot %@, met slechts één toegang."</v>
      </c>
      <c r="U240" s="8" t="str">
        <f t="shared" ca="1" si="80"/>
        <v>Vous pouvez déverrouiller la porte de %@ à %@, avec un seul compteur d'accès.</v>
      </c>
      <c r="V240" s="8" t="str">
        <f t="shared" ca="1" si="80"/>
        <v>Sie können die Tür von %@ bis %@ mit nur einer Zugangszählung entriegeln.</v>
      </c>
      <c r="W240" s="8" t="str">
        <f t="shared" ca="1" si="80"/>
        <v>Puede desbloquear la puerta de %@ a %@ con tan solo una cuenta de acceso.</v>
      </c>
      <c r="X240" s="8" t="str">
        <f t="shared" ca="1" si="80"/>
        <v>È possibile sbloccare la porta dalle %@ alle %@, con un solo un accesso.</v>
      </c>
      <c r="Y240" s="8" t="str">
        <f t="shared" ca="1" si="80"/>
        <v>U kunt de deur ontgrendelen van %@ tot %@, met slechts één toegang.</v>
      </c>
      <c r="Z240" s="7">
        <f>FIND("&lt;",A240)</f>
        <v>5</v>
      </c>
      <c r="AA240">
        <f>FIND("&gt;",A240)</f>
        <v>57</v>
      </c>
      <c r="AB240">
        <f xml:space="preserve"> FIND("&lt;/",A240)</f>
        <v>124</v>
      </c>
      <c r="AC240" t="str">
        <f>MID(A240, Z240, AA240-Z240+ 1)</f>
        <v>&lt;string name="netcode_std_onetime" formatted="false"&gt;</v>
      </c>
      <c r="AD240" t="s">
        <v>11134</v>
      </c>
      <c r="AE240" t="s">
        <v>10613</v>
      </c>
      <c r="AF240" t="s">
        <v>10614</v>
      </c>
      <c r="AG240" t="s">
        <v>10615</v>
      </c>
      <c r="AH240" t="s">
        <v>10616</v>
      </c>
    </row>
    <row r="241" spans="1:34">
      <c r="A241" s="1" t="s">
        <v>10606</v>
      </c>
      <c r="J241">
        <f>FIND("&gt;",A241)</f>
        <v>49</v>
      </c>
      <c r="K241">
        <f>FIND("&lt;/", A241)</f>
        <v>141</v>
      </c>
      <c r="L241" t="str">
        <f>IF(A241&lt;&gt;"", MID(A241,J241+1, K241-J241 - 1), "")</f>
        <v>Please check-in (unlock the door) from %s to %s, then you\'ll have full access to the lock.</v>
      </c>
      <c r="M241" t="e">
        <f>MATCH(L241,Sam_Eng!K:K,0)</f>
        <v>#N/A</v>
      </c>
      <c r="N241" t="e">
        <f>IF(ISNA(M241), VLOOKUP(L241,Sam_Eng!F:F,1,FALSE), VLOOKUP(L241,Sam_Eng!K:K,1,FALSE))</f>
        <v>#N/A</v>
      </c>
      <c r="O241" s="53">
        <v>665</v>
      </c>
      <c r="P241" t="str">
        <f ca="1">INDIRECT("'Sam_Eng'!" &amp; "M" &amp; $O241)</f>
        <v>"Veuillez vous enregistrer (déverrouiller la porte) de %@ à %@, vous aurez alors un accès complet à la serrure."</v>
      </c>
      <c r="Q241" t="str">
        <f ca="1">INDIRECT("'Sam_Eng'!" &amp; "N" &amp; $O241)</f>
        <v>"Bitte führen Sie das Einchecken (Entriegeln der Tür) von %@ bis %@ durch, dann haben Sie vollen Zugriff auf das Schloss."</v>
      </c>
      <c r="R241" t="str">
        <f ca="1">INDIRECT("'Sam_Eng'!" &amp; "O" &amp; $O241)</f>
        <v>"Regístrese (desbloquee la puerta) de %@ a %@. Después, tendrá acceso total a la cerradura."</v>
      </c>
      <c r="S241" t="str">
        <f ca="1">INDIRECT("'Sam_Eng'!" &amp; "P" &amp; $O241)</f>
        <v>"Eseguire il check-in (sblocco della porta) da %@ a %@ per ottenere l'accesso completo alla serratura."</v>
      </c>
      <c r="T241" t="str">
        <f ca="1">INDIRECT("'Sam_Eng'!" &amp; "Q" &amp; $O241)</f>
        <v>"Check in (ontgrendel de deur) tussen %@ en %@, daarna hebt u volledige toegang tot het slot."</v>
      </c>
      <c r="U241" s="8" t="str">
        <f t="shared" ca="1" si="80"/>
        <v>Veuillez vous enregistrer (déverrouiller la porte) de %@ à %@, vous aurez alors un accès complet à la serrure.</v>
      </c>
      <c r="V241" s="8" t="str">
        <f t="shared" ca="1" si="80"/>
        <v>Bitte führen Sie das Einchecken (Entriegeln der Tür) von %@ bis %@ durch, dann haben Sie vollen Zugriff auf das Schloss.</v>
      </c>
      <c r="W241" s="8" t="str">
        <f t="shared" ca="1" si="80"/>
        <v>Regístrese (desbloquee la puerta) de %@ a %@. Después, tendrá acceso total a la cerradura.</v>
      </c>
      <c r="X241" s="8" t="str">
        <f t="shared" ca="1" si="80"/>
        <v>Eseguire il check-in (sblocco della porta) da %@ a %@ per ottenere l'accesso completo alla serratura.</v>
      </c>
      <c r="Y241" s="8" t="str">
        <f t="shared" ca="1" si="80"/>
        <v>Check in (ontgrendel de deur) tussen %@ en %@, daarna hebt u volledige toegang tot het slot.</v>
      </c>
      <c r="Z241" s="7">
        <f>FIND("&lt;",A241)</f>
        <v>5</v>
      </c>
      <c r="AA241">
        <f>FIND("&gt;",A241)</f>
        <v>49</v>
      </c>
      <c r="AB241">
        <f xml:space="preserve"> FIND("&lt;/",A241)</f>
        <v>141</v>
      </c>
      <c r="AC241" t="str">
        <f>MID(A241, Z241, AA241-Z241+ 1)</f>
        <v>&lt;string name="netcode_urm" formatted="false"&gt;</v>
      </c>
      <c r="AD241" t="s">
        <v>10617</v>
      </c>
      <c r="AE241" t="s">
        <v>10618</v>
      </c>
      <c r="AF241" t="s">
        <v>10619</v>
      </c>
      <c r="AG241" t="s">
        <v>11202</v>
      </c>
      <c r="AH241" t="s">
        <v>10620</v>
      </c>
    </row>
    <row r="242" spans="1:34">
      <c r="A242" s="1" t="s">
        <v>116</v>
      </c>
      <c r="J242">
        <f>FIND("&gt;",A242)</f>
        <v>49</v>
      </c>
      <c r="K242">
        <f>FIND("&lt;/", A242)</f>
        <v>150</v>
      </c>
      <c r="L242" t="str">
        <f>IF(A242&lt;&gt;"", MID(A242,J242+1, K242-J242 - 1), "")</f>
        <v>Please check-in (unlock the door) from %s to %s, then you\'ll have full access to the lock until %s.</v>
      </c>
      <c r="M242" t="e">
        <f>MATCH(L242,Sam_Eng!K:K,0)</f>
        <v>#N/A</v>
      </c>
      <c r="N242" t="e">
        <f>IF(ISNA(M242), VLOOKUP(L242,Sam_Eng!F:F,1,FALSE), VLOOKUP(L242,Sam_Eng!K:K,1,FALSE))</f>
        <v>#N/A</v>
      </c>
      <c r="O242" s="53">
        <v>666</v>
      </c>
      <c r="P242" t="str">
        <f ca="1">INDIRECT("'Sam_Eng'!" &amp; "M" &amp; $O242)</f>
        <v>"Veuillez vous enregistrer (déverrouiller la porte) de %@ à %@, vous aurez alors un accès complet à la serrure jusqu'à %@."</v>
      </c>
      <c r="Q242" t="str">
        <f ca="1">INDIRECT("'Sam_Eng'!" &amp; "N" &amp; $O242)</f>
        <v>"Bitte führen Sie das Einchecken (Entriegeln der Tür) von %@ bis %@ durch, dann haben Sie bis %@ vollen Zugriff auf das Schloss."</v>
      </c>
      <c r="R242" t="str">
        <f ca="1">INDIRECT("'Sam_Eng'!" &amp; "O" &amp; $O242)</f>
        <v>"Regístrese (desbloquee la puerta) de %@ a %@. Después, tendrá acceso total a la cerradura hasta las %@."</v>
      </c>
      <c r="S242" t="str">
        <f ca="1">INDIRECT("'Sam_Eng'!" &amp; "P" &amp; $O242)</f>
        <v>"Eseguire il check-in (sblocco della porta) da %@ a %@ per ottenere l'accesso completo alla serratura fino a %@."</v>
      </c>
      <c r="T242" t="str">
        <f ca="1">INDIRECT("'Sam_Eng'!" &amp; "Q" &amp; $O242)</f>
        <v>"Check in (ontgrendel de deur) tussen %@ en %@, daarna hebt u volledige toegang tot het slot tot %@."</v>
      </c>
      <c r="U242" s="8" t="str">
        <f t="shared" ca="1" si="80"/>
        <v>Veuillez vous enregistrer (déverrouiller la porte) de %@ à %@, vous aurez alors un accès complet à la serrure jusqu'à %@.</v>
      </c>
      <c r="V242" s="8" t="str">
        <f t="shared" ca="1" si="80"/>
        <v>Bitte führen Sie das Einchecken (Entriegeln der Tür) von %@ bis %@ durch, dann haben Sie bis %@ vollen Zugriff auf das Schloss.</v>
      </c>
      <c r="W242" s="8" t="str">
        <f t="shared" ca="1" si="80"/>
        <v>Regístrese (desbloquee la puerta) de %@ a %@. Después, tendrá acceso total a la cerradura hasta las %@.</v>
      </c>
      <c r="X242" s="8" t="str">
        <f t="shared" ca="1" si="80"/>
        <v>Eseguire il check-in (sblocco della porta) da %@ a %@ per ottenere l'accesso completo alla serratura fino a %@.</v>
      </c>
      <c r="Y242" s="8" t="str">
        <f t="shared" ca="1" si="80"/>
        <v>Check in (ontgrendel de deur) tussen %@ en %@, daarna hebt u volledige toegang tot het slot tot %@.</v>
      </c>
      <c r="Z242" s="7">
        <f>FIND("&lt;",A242)</f>
        <v>5</v>
      </c>
      <c r="AA242">
        <f>FIND("&gt;",A242)</f>
        <v>49</v>
      </c>
      <c r="AB242">
        <f xml:space="preserve"> FIND("&lt;/",A242)</f>
        <v>150</v>
      </c>
      <c r="AC242" t="str">
        <f>MID(A242, Z242, AA242-Z242+ 1)</f>
        <v>&lt;string name="netcode_acc" formatted="false"&gt;</v>
      </c>
      <c r="AD242" t="s">
        <v>11135</v>
      </c>
      <c r="AE242" t="s">
        <v>10621</v>
      </c>
      <c r="AF242" t="s">
        <v>10622</v>
      </c>
      <c r="AG242" t="s">
        <v>11203</v>
      </c>
      <c r="AH242" t="s">
        <v>10623</v>
      </c>
    </row>
    <row r="243" spans="1:34">
      <c r="A243" s="1" t="s">
        <v>117</v>
      </c>
      <c r="J243">
        <f t="shared" si="78"/>
        <v>28</v>
      </c>
      <c r="K243">
        <f t="shared" si="79"/>
        <v>36</v>
      </c>
      <c r="L243" t="str">
        <f t="shared" si="74"/>
        <v>Sign In</v>
      </c>
      <c r="M243" t="e">
        <f>MATCH(L243,Sam_Eng!K:K,0)</f>
        <v>#N/A</v>
      </c>
      <c r="N243" t="str">
        <f>IF(ISNA(M243), VLOOKUP(L243,Sam_Eng!F:F,1,FALSE), VLOOKUP(L243,Sam_Eng!K:K,1,FALSE))</f>
        <v>Sign In</v>
      </c>
      <c r="O243" s="8">
        <f>IF(ISNA(M243), MATCH(N243,Sam_Eng!F:F,0), MATCH(N243,Sam_Eng!K:K,0))</f>
        <v>257</v>
      </c>
      <c r="P243" t="str">
        <f t="shared" ca="1" si="66"/>
        <v>"Connexion"</v>
      </c>
      <c r="Q243" t="str">
        <f t="shared" ca="1" si="67"/>
        <v>"Anmelden"</v>
      </c>
      <c r="R243" t="str">
        <f t="shared" ca="1" si="68"/>
        <v>"Iniciar sesión"</v>
      </c>
      <c r="S243" t="str">
        <f t="shared" ca="1" si="69"/>
        <v>"Accedi"</v>
      </c>
      <c r="T243" t="str">
        <f t="shared" ca="1" si="70"/>
        <v>"Aanmelden"</v>
      </c>
      <c r="U243" s="8" t="str">
        <f ca="1">SUBSTITUTE(P243,"""","")</f>
        <v>Connexion</v>
      </c>
      <c r="V243" s="8" t="str">
        <f t="shared" ca="1" si="59"/>
        <v>Anmelden</v>
      </c>
      <c r="W243" s="8" t="str">
        <f t="shared" ca="1" si="60"/>
        <v>Iniciar sesión</v>
      </c>
      <c r="X243" s="8" t="str">
        <f t="shared" ca="1" si="61"/>
        <v>Accedi</v>
      </c>
      <c r="Y243" s="8" t="str">
        <f t="shared" ca="1" si="62"/>
        <v>Aanmelden</v>
      </c>
      <c r="Z243" s="7">
        <f t="shared" si="63"/>
        <v>5</v>
      </c>
      <c r="AA243">
        <f t="shared" si="64"/>
        <v>28</v>
      </c>
      <c r="AB243">
        <f xml:space="preserve"> FIND("&lt;/",A243)</f>
        <v>36</v>
      </c>
      <c r="AC243" t="str">
        <f>MID(A243, Z243, AA243-Z243+ 1)</f>
        <v>&lt;string name="register"&gt;</v>
      </c>
      <c r="AD243" t="s">
        <v>8503</v>
      </c>
      <c r="AE243" t="s">
        <v>8504</v>
      </c>
      <c r="AF243" t="s">
        <v>8505</v>
      </c>
      <c r="AG243" t="s">
        <v>8506</v>
      </c>
      <c r="AH243" t="s">
        <v>8507</v>
      </c>
    </row>
    <row r="244" spans="1:34">
      <c r="A244" s="1"/>
    </row>
    <row r="245" spans="1:34">
      <c r="A245" s="1" t="s">
        <v>118</v>
      </c>
      <c r="J245">
        <f t="shared" si="78"/>
        <v>29</v>
      </c>
      <c r="K245">
        <f t="shared" si="79"/>
        <v>39</v>
      </c>
      <c r="L245" t="str">
        <f t="shared" si="74"/>
        <v>User Info</v>
      </c>
      <c r="M245" t="e">
        <f>MATCH(L245,Sam_Eng!K:K,0)</f>
        <v>#N/A</v>
      </c>
      <c r="N245" t="str">
        <f>IF(ISNA(M245), VLOOKUP(L245,Sam_Eng!F:F,1,FALSE), VLOOKUP(L245,Sam_Eng!K:K,1,FALSE))</f>
        <v>User Info</v>
      </c>
      <c r="O245" s="8">
        <f>IF(ISNA(M245), MATCH(N245,Sam_Eng!F:F,0), MATCH(N245,Sam_Eng!K:K,0))</f>
        <v>79</v>
      </c>
      <c r="P245" t="str">
        <f t="shared" ca="1" si="66"/>
        <v>"Informations utilisateur"</v>
      </c>
      <c r="Q245" t="str">
        <f t="shared" ca="1" si="67"/>
        <v>"Benutzerinformationen"</v>
      </c>
      <c r="R245" t="str">
        <f t="shared" ca="1" si="68"/>
        <v>"Información del usuario"</v>
      </c>
      <c r="S245" t="str">
        <f t="shared" ca="1" si="69"/>
        <v>"Informazioni Utente"</v>
      </c>
      <c r="T245" t="str">
        <f t="shared" ca="1" si="70"/>
        <v>"Gebruikersinfo"</v>
      </c>
      <c r="U245" s="8" t="str">
        <f ca="1">SUBSTITUTE(P245,"""","")</f>
        <v>Informations utilisateur</v>
      </c>
      <c r="V245" s="8" t="str">
        <f t="shared" ca="1" si="59"/>
        <v>Benutzerinformationen</v>
      </c>
      <c r="W245" s="8" t="str">
        <f t="shared" ca="1" si="60"/>
        <v>Información del usuario</v>
      </c>
      <c r="X245" s="8" t="str">
        <f t="shared" ca="1" si="61"/>
        <v>Informazioni Utente</v>
      </c>
      <c r="Y245" s="8" t="str">
        <f t="shared" ca="1" si="62"/>
        <v>Gebruikersinfo</v>
      </c>
      <c r="Z245" s="7">
        <f t="shared" si="63"/>
        <v>5</v>
      </c>
      <c r="AA245">
        <f t="shared" si="64"/>
        <v>29</v>
      </c>
      <c r="AB245">
        <f xml:space="preserve"> FIND("&lt;/",A245)</f>
        <v>39</v>
      </c>
      <c r="AC245" t="str">
        <f>MID(A245, Z245, AA245-Z245+ 1)</f>
        <v>&lt;string name="user_info"&gt;</v>
      </c>
      <c r="AD245" t="s">
        <v>8508</v>
      </c>
      <c r="AE245" t="s">
        <v>8509</v>
      </c>
      <c r="AF245" t="s">
        <v>8510</v>
      </c>
      <c r="AG245" t="s">
        <v>8511</v>
      </c>
      <c r="AH245" t="s">
        <v>8512</v>
      </c>
    </row>
    <row r="246" spans="1:34">
      <c r="A246" s="1"/>
    </row>
    <row r="247" spans="1:34">
      <c r="A247" s="1" t="s">
        <v>2897</v>
      </c>
      <c r="J247">
        <f t="shared" si="78"/>
        <v>41</v>
      </c>
      <c r="K247">
        <f t="shared" si="79"/>
        <v>70</v>
      </c>
      <c r="L247" t="str">
        <f t="shared" si="74"/>
        <v>Please Input Validation Code</v>
      </c>
      <c r="M247" t="e">
        <f>MATCH(L247,Sam_Eng!K:K,0)</f>
        <v>#N/A</v>
      </c>
      <c r="N247" t="str">
        <f>IF(ISNA(M247), VLOOKUP(L247,Sam_Eng!F:F,1,FALSE), VLOOKUP(L247,Sam_Eng!K:K,1,FALSE))</f>
        <v>Please Input Validation Code</v>
      </c>
      <c r="O247" s="8">
        <f>IF(ISNA(M247), MATCH(N247,Sam_Eng!F:F,0), MATCH(N247,Sam_Eng!K:K,0))</f>
        <v>260</v>
      </c>
      <c r="P247" t="str">
        <f t="shared" ca="1" si="66"/>
        <v>"Veuillez saisir le code de validation"</v>
      </c>
      <c r="Q247" t="str">
        <f t="shared" ca="1" si="67"/>
        <v>"Bitte Bestätigungscode eingeben"</v>
      </c>
      <c r="R247" t="str">
        <f t="shared" ca="1" si="68"/>
        <v>"Introduzca el código de validación."</v>
      </c>
      <c r="S247" t="str">
        <f t="shared" ca="1" si="69"/>
        <v>"Inserire Codice di Convalida"</v>
      </c>
      <c r="T247" t="str">
        <f t="shared" ca="1" si="70"/>
        <v>"Voer validatiecode in"</v>
      </c>
      <c r="U247" s="8" t="str">
        <f ca="1">SUBSTITUTE(P247,"""","")</f>
        <v>Veuillez saisir le code de validation</v>
      </c>
      <c r="V247" s="8" t="str">
        <f t="shared" ca="1" si="59"/>
        <v>Bitte Bestätigungscode eingeben</v>
      </c>
      <c r="W247" s="8" t="str">
        <f t="shared" ca="1" si="60"/>
        <v>Introduzca el código de validación.</v>
      </c>
      <c r="X247" s="8" t="str">
        <f t="shared" ca="1" si="61"/>
        <v>Inserire Codice di Convalida</v>
      </c>
      <c r="Y247" s="8" t="str">
        <f t="shared" ca="1" si="62"/>
        <v>Voer validatiecode in</v>
      </c>
      <c r="Z247" s="7">
        <f t="shared" si="63"/>
        <v>5</v>
      </c>
      <c r="AA247">
        <f t="shared" si="64"/>
        <v>41</v>
      </c>
      <c r="AB247">
        <f xml:space="preserve"> FIND("&lt;/",A247)</f>
        <v>70</v>
      </c>
      <c r="AC247" t="str">
        <f>MID(A247, Z247, AA247-Z247+ 1)</f>
        <v>&lt;string name="input_validation_code"&gt;</v>
      </c>
      <c r="AD247" t="s">
        <v>8513</v>
      </c>
      <c r="AE247" t="s">
        <v>8514</v>
      </c>
      <c r="AF247" t="s">
        <v>8515</v>
      </c>
      <c r="AG247" t="s">
        <v>8516</v>
      </c>
      <c r="AH247" t="s">
        <v>8517</v>
      </c>
    </row>
    <row r="248" spans="1:34">
      <c r="A248" s="1"/>
    </row>
    <row r="249" spans="1:34">
      <c r="A249" s="1" t="s">
        <v>2898</v>
      </c>
      <c r="J249">
        <f t="shared" si="78"/>
        <v>40</v>
      </c>
      <c r="K249">
        <f t="shared" si="79"/>
        <v>93</v>
      </c>
      <c r="L249" t="str">
        <f t="shared" si="74"/>
        <v>The validation code has been sent to your email box.</v>
      </c>
      <c r="M249" t="e">
        <f>MATCH(L249,Sam_Eng!K:K,0)</f>
        <v>#N/A</v>
      </c>
      <c r="N249" t="str">
        <f>IF(ISNA(M249), VLOOKUP(L249,Sam_Eng!F:F,1,FALSE), VLOOKUP(L249,Sam_Eng!K:K,1,FALSE))</f>
        <v>The validation code has been sent to your email box.</v>
      </c>
      <c r="O249" s="8">
        <f>IF(ISNA(M249), MATCH(N249,Sam_Eng!F:F,0), MATCH(N249,Sam_Eng!K:K,0))</f>
        <v>484</v>
      </c>
      <c r="P249" t="str">
        <f t="shared" ca="1" si="66"/>
        <v>"Le code de validation a été envoyé à votre boîte aux lettres électronique."</v>
      </c>
      <c r="Q249" t="str">
        <f t="shared" ca="1" si="67"/>
        <v>"Der Bestätigungscode wurde an Ihre E-Mail-Adresse geschickt."</v>
      </c>
      <c r="R249" t="str">
        <f t="shared" ca="1" si="68"/>
        <v>"El código de la validación se ha enviado a la bandeja de entrada del correo electrónico."</v>
      </c>
      <c r="S249" t="str">
        <f t="shared" ca="1" si="69"/>
        <v>"Il codice di convalida è stato inviato alla casella di posta elettronica."</v>
      </c>
      <c r="T249" t="str">
        <f t="shared" ca="1" si="70"/>
        <v>"Er is per e-mail een validatiecode naar u verzonden."</v>
      </c>
      <c r="U249" s="8" t="str">
        <f ca="1">SUBSTITUTE(P249,"""","")</f>
        <v>Le code de validation a été envoyé à votre boîte aux lettres électronique.</v>
      </c>
      <c r="V249" s="8" t="str">
        <f t="shared" ca="1" si="59"/>
        <v>Der Bestätigungscode wurde an Ihre E-Mail-Adresse geschickt.</v>
      </c>
      <c r="W249" s="8" t="str">
        <f t="shared" ca="1" si="60"/>
        <v>El código de la validación se ha enviado a la bandeja de entrada del correo electrónico.</v>
      </c>
      <c r="X249" s="8" t="str">
        <f t="shared" ca="1" si="61"/>
        <v>Il codice di convalida è stato inviato alla casella di posta elettronica.</v>
      </c>
      <c r="Y249" s="8" t="str">
        <f t="shared" ca="1" si="62"/>
        <v>Er is per e-mail een validatiecode naar u verzonden.</v>
      </c>
      <c r="Z249" s="7">
        <f t="shared" si="63"/>
        <v>5</v>
      </c>
      <c r="AA249">
        <f t="shared" si="64"/>
        <v>40</v>
      </c>
      <c r="AB249">
        <f xml:space="preserve"> FIND("&lt;/",A249)</f>
        <v>93</v>
      </c>
      <c r="AC249" t="str">
        <f>MID(A249, Z249, AA249-Z249+ 1)</f>
        <v>&lt;string name="validation_code_sent"&gt;</v>
      </c>
      <c r="AD249" t="s">
        <v>8518</v>
      </c>
      <c r="AE249" t="s">
        <v>8519</v>
      </c>
      <c r="AF249" t="s">
        <v>8520</v>
      </c>
      <c r="AG249" t="s">
        <v>8521</v>
      </c>
      <c r="AH249" t="s">
        <v>8522</v>
      </c>
    </row>
    <row r="250" spans="1:34">
      <c r="A250" s="1" t="s">
        <v>2899</v>
      </c>
      <c r="J250">
        <f t="shared" si="78"/>
        <v>31</v>
      </c>
      <c r="K250">
        <f t="shared" si="79"/>
        <v>38</v>
      </c>
      <c r="L250" t="str">
        <f t="shared" si="74"/>
        <v>Resend</v>
      </c>
      <c r="M250" t="e">
        <f>MATCH(L250,Sam_Eng!K:K,0)</f>
        <v>#N/A</v>
      </c>
      <c r="N250" t="str">
        <f>IF(ISNA(M250), VLOOKUP(L250,Sam_Eng!F:F,1,FALSE), VLOOKUP(L250,Sam_Eng!K:K,1,FALSE))</f>
        <v>Resend</v>
      </c>
      <c r="O250" s="8">
        <f>IF(ISNA(M250), MATCH(N250,Sam_Eng!F:F,0), MATCH(N250,Sam_Eng!K:K,0))</f>
        <v>255</v>
      </c>
      <c r="P250" t="str">
        <f t="shared" ca="1" si="66"/>
        <v>"Renvoyer"</v>
      </c>
      <c r="Q250" t="str">
        <f t="shared" ca="1" si="67"/>
        <v>"Erneut senden"</v>
      </c>
      <c r="R250" t="str">
        <f t="shared" ca="1" si="68"/>
        <v>"Reenviar"</v>
      </c>
      <c r="S250" t="str">
        <f t="shared" ca="1" si="69"/>
        <v>"Invia di Nuovo"</v>
      </c>
      <c r="T250" t="str">
        <f t="shared" ca="1" si="70"/>
        <v>"Onieuw verzenden"</v>
      </c>
      <c r="U250" s="8" t="str">
        <f ca="1">SUBSTITUTE(P250,"""","")</f>
        <v>Renvoyer</v>
      </c>
      <c r="V250" s="8" t="str">
        <f t="shared" ca="1" si="59"/>
        <v>Erneut senden</v>
      </c>
      <c r="W250" s="8" t="str">
        <f t="shared" ca="1" si="60"/>
        <v>Reenviar</v>
      </c>
      <c r="X250" s="8" t="str">
        <f t="shared" ca="1" si="61"/>
        <v>Invia di Nuovo</v>
      </c>
      <c r="Y250" s="8" t="str">
        <f t="shared" ca="1" si="62"/>
        <v>Onieuw verzenden</v>
      </c>
      <c r="Z250" s="7">
        <f t="shared" si="63"/>
        <v>5</v>
      </c>
      <c r="AA250">
        <f t="shared" si="64"/>
        <v>31</v>
      </c>
      <c r="AB250">
        <f xml:space="preserve"> FIND("&lt;/",A250)</f>
        <v>38</v>
      </c>
      <c r="AC250" t="str">
        <f>MID(A250, Z250, AA250-Z250+ 1)</f>
        <v>&lt;string name="resend_code"&gt;</v>
      </c>
      <c r="AD250" t="s">
        <v>8523</v>
      </c>
      <c r="AE250" t="s">
        <v>8524</v>
      </c>
      <c r="AF250" t="s">
        <v>8525</v>
      </c>
      <c r="AG250" t="s">
        <v>8526</v>
      </c>
      <c r="AH250" t="s">
        <v>8527</v>
      </c>
    </row>
    <row r="251" spans="1:34">
      <c r="A251" s="1"/>
    </row>
    <row r="252" spans="1:34">
      <c r="A252" s="1" t="s">
        <v>2901</v>
      </c>
      <c r="J252">
        <f t="shared" si="78"/>
        <v>28</v>
      </c>
      <c r="K252">
        <f t="shared" si="79"/>
        <v>41</v>
      </c>
      <c r="L252" t="str">
        <f t="shared" si="74"/>
        <v>Client Email</v>
      </c>
      <c r="M252" t="e">
        <f>MATCH(L252,Sam_Eng!K:K,0)</f>
        <v>#N/A</v>
      </c>
      <c r="N252" t="str">
        <f>IF(ISNA(M252), VLOOKUP(L252,Sam_Eng!F:F,1,FALSE), VLOOKUP(L252,Sam_Eng!K:K,1,FALSE))</f>
        <v>Client Email</v>
      </c>
      <c r="O252" s="8">
        <f>IF(ISNA(M252), MATCH(N252,Sam_Eng!F:F,0), MATCH(N252,Sam_Eng!K:K,0))</f>
        <v>184</v>
      </c>
      <c r="P252" t="str">
        <f t="shared" ca="1" si="66"/>
        <v>"E-mail du client"</v>
      </c>
      <c r="Q252" t="str">
        <f t="shared" ca="1" si="67"/>
        <v>"Client-E-Mail"</v>
      </c>
      <c r="R252" t="str">
        <f t="shared" ca="1" si="68"/>
        <v>"Correo electrónico del cliente"</v>
      </c>
      <c r="S252" t="str">
        <f t="shared" ca="1" si="69"/>
        <v>"Email Client"</v>
      </c>
      <c r="T252" t="str">
        <f t="shared" ca="1" si="70"/>
        <v>"E-mailadres klant"</v>
      </c>
      <c r="U252" s="8" t="str">
        <f ca="1">SUBSTITUTE(P252,"""","")</f>
        <v>E-mail du client</v>
      </c>
      <c r="V252" s="8" t="str">
        <f t="shared" ca="1" si="59"/>
        <v>Client-E-Mail</v>
      </c>
      <c r="W252" s="8" t="str">
        <f t="shared" ca="1" si="60"/>
        <v>Correo electrónico del cliente</v>
      </c>
      <c r="X252" s="8" t="str">
        <f t="shared" ca="1" si="61"/>
        <v>Email Client</v>
      </c>
      <c r="Y252" s="8" t="str">
        <f t="shared" ca="1" si="62"/>
        <v>E-mailadres klant</v>
      </c>
      <c r="Z252" s="7">
        <f t="shared" si="63"/>
        <v>5</v>
      </c>
      <c r="AA252">
        <f t="shared" si="64"/>
        <v>28</v>
      </c>
      <c r="AB252">
        <f xml:space="preserve"> FIND("&lt;/",A252)</f>
        <v>41</v>
      </c>
      <c r="AC252" t="str">
        <f>MID(A252, Z252, AA252-Z252+ 1)</f>
        <v>&lt;string name="to_email"&gt;</v>
      </c>
      <c r="AD252" t="s">
        <v>8528</v>
      </c>
      <c r="AE252" t="s">
        <v>8529</v>
      </c>
      <c r="AF252" t="s">
        <v>8530</v>
      </c>
      <c r="AG252" t="s">
        <v>8531</v>
      </c>
      <c r="AH252" t="s">
        <v>8532</v>
      </c>
    </row>
    <row r="253" spans="1:34">
      <c r="A253" s="1" t="s">
        <v>2900</v>
      </c>
      <c r="J253">
        <f t="shared" si="78"/>
        <v>38</v>
      </c>
      <c r="K253">
        <f t="shared" si="79"/>
        <v>58</v>
      </c>
      <c r="L253" t="str">
        <f t="shared" si="74"/>
        <v>Choose Known Client</v>
      </c>
      <c r="M253" t="e">
        <f>MATCH(L253,Sam_Eng!K:K,0)</f>
        <v>#N/A</v>
      </c>
      <c r="N253" t="str">
        <f>IF(ISNA(M253), VLOOKUP(L253,Sam_Eng!F:F,1,FALSE), VLOOKUP(L253,Sam_Eng!K:K,1,FALSE))</f>
        <v>Choose Known Client</v>
      </c>
      <c r="O253" s="8">
        <f>IF(ISNA(M253), MATCH(N253,Sam_Eng!F:F,0), MATCH(N253,Sam_Eng!K:K,0))</f>
        <v>279</v>
      </c>
      <c r="P253" t="str">
        <f t="shared" ca="1" si="66"/>
        <v>"Choisir un client connu"</v>
      </c>
      <c r="Q253" t="str">
        <f t="shared" ca="1" si="67"/>
        <v>"Bekannten Client wählen"</v>
      </c>
      <c r="R253" t="str">
        <f t="shared" ca="1" si="68"/>
        <v>"Elegir cliente conocido"</v>
      </c>
      <c r="S253" t="str">
        <f t="shared" ca="1" si="69"/>
        <v>"Scegli Client Conosciuto"</v>
      </c>
      <c r="T253" t="str">
        <f t="shared" ca="1" si="70"/>
        <v>"Bekende klant kiezen"</v>
      </c>
      <c r="U253" s="8" t="str">
        <f ca="1">SUBSTITUTE(P253,"""","")</f>
        <v>Choisir un client connu</v>
      </c>
      <c r="V253" s="8" t="str">
        <f t="shared" ca="1" si="59"/>
        <v>Bekannten Client wählen</v>
      </c>
      <c r="W253" s="8" t="str">
        <f t="shared" ca="1" si="60"/>
        <v>Elegir cliente conocido</v>
      </c>
      <c r="X253" s="8" t="str">
        <f t="shared" ca="1" si="61"/>
        <v>Scegli Client Conosciuto</v>
      </c>
      <c r="Y253" s="8" t="str">
        <f t="shared" ca="1" si="62"/>
        <v>Bekende klant kiezen</v>
      </c>
      <c r="Z253" s="7">
        <f t="shared" si="63"/>
        <v>5</v>
      </c>
      <c r="AA253">
        <f t="shared" si="64"/>
        <v>38</v>
      </c>
      <c r="AB253">
        <f xml:space="preserve"> FIND("&lt;/",A253)</f>
        <v>58</v>
      </c>
      <c r="AC253" t="str">
        <f>MID(A253, Z253, AA253-Z253+ 1)</f>
        <v>&lt;string name="from_known_clients"&gt;</v>
      </c>
      <c r="AD253" t="s">
        <v>8533</v>
      </c>
      <c r="AE253" t="s">
        <v>8534</v>
      </c>
      <c r="AF253" t="s">
        <v>8535</v>
      </c>
      <c r="AG253" t="s">
        <v>8536</v>
      </c>
      <c r="AH253" t="s">
        <v>8537</v>
      </c>
    </row>
    <row r="254" spans="1:34">
      <c r="A254" s="1"/>
    </row>
    <row r="255" spans="1:34">
      <c r="A255" s="1"/>
    </row>
    <row r="256" spans="1:34">
      <c r="A256" s="1"/>
    </row>
    <row r="257" spans="1:34">
      <c r="A257" s="1" t="s">
        <v>10239</v>
      </c>
      <c r="J257">
        <f t="shared" si="78"/>
        <v>46</v>
      </c>
      <c r="K257">
        <f t="shared" si="79"/>
        <v>60</v>
      </c>
      <c r="L257" t="str">
        <f t="shared" si="74"/>
        <v>&amp;#160;-&amp;#160;</v>
      </c>
      <c r="M257" t="e">
        <f>MATCH(L257,Sam_Eng!K:K,0)</f>
        <v>#N/A</v>
      </c>
      <c r="N257" t="e">
        <f>IF(ISNA(M257), VLOOKUP(L257,Sam_Eng!F:F,1,FALSE), VLOOKUP(L257,Sam_Eng!K:K,1,FALSE))</f>
        <v>#N/A</v>
      </c>
      <c r="P257" t="e">
        <f t="shared" ca="1" si="66"/>
        <v>#REF!</v>
      </c>
      <c r="Q257" t="e">
        <f t="shared" ca="1" si="67"/>
        <v>#REF!</v>
      </c>
      <c r="R257" t="e">
        <f t="shared" ca="1" si="68"/>
        <v>#REF!</v>
      </c>
      <c r="S257" t="e">
        <f t="shared" ca="1" si="69"/>
        <v>#REF!</v>
      </c>
      <c r="T257" t="e">
        <f t="shared" ca="1" si="70"/>
        <v>#REF!</v>
      </c>
      <c r="U257" s="8" t="e">
        <f t="shared" ref="U257:U270" ca="1" si="81">SUBSTITUTE(P257,"""","")</f>
        <v>#REF!</v>
      </c>
      <c r="V257" s="8" t="e">
        <f t="shared" ca="1" si="59"/>
        <v>#REF!</v>
      </c>
      <c r="W257" s="8" t="e">
        <f t="shared" ca="1" si="60"/>
        <v>#REF!</v>
      </c>
      <c r="X257" s="8" t="e">
        <f t="shared" ca="1" si="61"/>
        <v>#REF!</v>
      </c>
      <c r="Y257" s="8" t="e">
        <f t="shared" ca="1" si="62"/>
        <v>#REF!</v>
      </c>
      <c r="Z257" s="7">
        <f t="shared" si="63"/>
        <v>5</v>
      </c>
      <c r="AA257">
        <f t="shared" si="64"/>
        <v>46</v>
      </c>
      <c r="AB257">
        <f t="shared" ref="AB257:AB270" si="82" xml:space="preserve"> FIND("&lt;/",A257)</f>
        <v>60</v>
      </c>
      <c r="AC257" t="str">
        <f t="shared" ref="AC257:AC270" si="83">MID(A257, Z257, AA257-Z257+ 1)</f>
        <v>&lt;string name="seperator" formatted="true"&gt;</v>
      </c>
      <c r="AD257" t="s">
        <v>10240</v>
      </c>
      <c r="AE257" t="s">
        <v>10240</v>
      </c>
      <c r="AF257" t="s">
        <v>10240</v>
      </c>
      <c r="AG257" t="s">
        <v>10240</v>
      </c>
      <c r="AH257" t="s">
        <v>10240</v>
      </c>
    </row>
    <row r="258" spans="1:34">
      <c r="A258" s="1" t="s">
        <v>120</v>
      </c>
      <c r="J258">
        <f t="shared" si="78"/>
        <v>26</v>
      </c>
      <c r="K258">
        <f t="shared" si="79"/>
        <v>34</v>
      </c>
      <c r="L258" t="str">
        <f t="shared" si="74"/>
        <v>Clients</v>
      </c>
      <c r="M258" t="e">
        <f>MATCH(L258,Sam_Eng!K:K,0)</f>
        <v>#N/A</v>
      </c>
      <c r="N258" t="str">
        <f>IF(ISNA(M258), VLOOKUP(L258,Sam_Eng!F:F,1,FALSE), VLOOKUP(L258,Sam_Eng!K:K,1,FALSE))</f>
        <v>Clients</v>
      </c>
      <c r="O258" s="8">
        <f>IF(ISNA(M258), MATCH(N258,Sam_Eng!F:F,0), MATCH(N258,Sam_Eng!K:K,0))</f>
        <v>52</v>
      </c>
      <c r="P258" t="str">
        <f t="shared" ca="1" si="66"/>
        <v>"Clients"</v>
      </c>
      <c r="Q258" t="str">
        <f t="shared" ca="1" si="67"/>
        <v>"Clients"</v>
      </c>
      <c r="R258" t="str">
        <f t="shared" ca="1" si="68"/>
        <v>"Clientes"</v>
      </c>
      <c r="S258" t="str">
        <f t="shared" ca="1" si="69"/>
        <v>"Client"</v>
      </c>
      <c r="T258" t="str">
        <f t="shared" ca="1" si="70"/>
        <v>"Klanten"</v>
      </c>
      <c r="U258" s="8" t="str">
        <f t="shared" ca="1" si="81"/>
        <v>Clients</v>
      </c>
      <c r="V258" s="8" t="str">
        <f t="shared" ca="1" si="59"/>
        <v>Clients</v>
      </c>
      <c r="W258" s="8" t="str">
        <f t="shared" ca="1" si="60"/>
        <v>Clientes</v>
      </c>
      <c r="X258" s="8" t="str">
        <f t="shared" ca="1" si="61"/>
        <v>Client</v>
      </c>
      <c r="Y258" s="8" t="str">
        <f t="shared" ca="1" si="62"/>
        <v>Klanten</v>
      </c>
      <c r="Z258" s="7">
        <f t="shared" si="63"/>
        <v>5</v>
      </c>
      <c r="AA258">
        <f t="shared" si="64"/>
        <v>26</v>
      </c>
      <c r="AB258">
        <f t="shared" si="82"/>
        <v>34</v>
      </c>
      <c r="AC258" t="str">
        <f t="shared" si="83"/>
        <v>&lt;string name="client"&gt;</v>
      </c>
      <c r="AD258" t="s">
        <v>8538</v>
      </c>
      <c r="AE258" t="s">
        <v>8538</v>
      </c>
      <c r="AF258" t="s">
        <v>8539</v>
      </c>
      <c r="AG258" t="s">
        <v>8540</v>
      </c>
      <c r="AH258" t="s">
        <v>8541</v>
      </c>
    </row>
    <row r="259" spans="1:34">
      <c r="A259" s="1" t="s">
        <v>121</v>
      </c>
      <c r="J259">
        <f t="shared" si="78"/>
        <v>24</v>
      </c>
      <c r="K259">
        <f t="shared" si="79"/>
        <v>29</v>
      </c>
      <c r="L259" t="str">
        <f t="shared" si="74"/>
        <v>Lock</v>
      </c>
      <c r="M259" t="e">
        <f>MATCH(L259,Sam_Eng!K:K,0)</f>
        <v>#N/A</v>
      </c>
      <c r="N259" t="str">
        <f>IF(ISNA(M259), VLOOKUP(L259,Sam_Eng!F:F,1,FALSE), VLOOKUP(L259,Sam_Eng!K:K,1,FALSE))</f>
        <v>Lock</v>
      </c>
      <c r="O259" s="8">
        <f>IF(ISNA(M259), MATCH(N259,Sam_Eng!F:F,0), MATCH(N259,Sam_Eng!K:K,0))</f>
        <v>15</v>
      </c>
      <c r="P259" t="str">
        <f t="shared" ca="1" si="66"/>
        <v>"Serrure"</v>
      </c>
      <c r="Q259" t="str">
        <f t="shared" ca="1" si="67"/>
        <v>"Schloss"</v>
      </c>
      <c r="R259" t="str">
        <f t="shared" ca="1" si="68"/>
        <v>"Cerradura"</v>
      </c>
      <c r="S259" t="str">
        <f t="shared" ca="1" si="69"/>
        <v>"Blocca"</v>
      </c>
      <c r="T259" t="str">
        <f t="shared" ca="1" si="70"/>
        <v>"Vergrendelen"</v>
      </c>
      <c r="U259" s="8" t="str">
        <f t="shared" ca="1" si="81"/>
        <v>Serrure</v>
      </c>
      <c r="V259" s="8" t="str">
        <f t="shared" ref="V259:V315" ca="1" si="84">SUBSTITUTE(Q259,"""","")</f>
        <v>Schloss</v>
      </c>
      <c r="W259" s="8" t="str">
        <f t="shared" ref="W259:W315" ca="1" si="85">SUBSTITUTE(R259,"""","")</f>
        <v>Cerradura</v>
      </c>
      <c r="X259" s="8" t="str">
        <f t="shared" ref="X259:X315" ca="1" si="86">SUBSTITUTE(S259,"""","")</f>
        <v>Blocca</v>
      </c>
      <c r="Y259" s="8" t="str">
        <f t="shared" ref="Y259:Y315" ca="1" si="87">SUBSTITUTE(T259,"""","")</f>
        <v>Vergrendelen</v>
      </c>
      <c r="Z259" s="7">
        <f t="shared" ref="Z259:Z315" si="88">FIND("&lt;",A259)</f>
        <v>5</v>
      </c>
      <c r="AA259">
        <f t="shared" ref="AA259:AA315" si="89">FIND("&gt;",A259)</f>
        <v>24</v>
      </c>
      <c r="AB259">
        <f t="shared" si="82"/>
        <v>29</v>
      </c>
      <c r="AC259" t="str">
        <f t="shared" si="83"/>
        <v>&lt;string name="lock"&gt;</v>
      </c>
      <c r="AD259" t="s">
        <v>8542</v>
      </c>
      <c r="AE259" t="s">
        <v>8543</v>
      </c>
      <c r="AF259" t="s">
        <v>8544</v>
      </c>
      <c r="AG259" t="s">
        <v>8545</v>
      </c>
      <c r="AH259" t="s">
        <v>8546</v>
      </c>
    </row>
    <row r="260" spans="1:34">
      <c r="A260" s="1" t="s">
        <v>122</v>
      </c>
      <c r="J260">
        <f t="shared" si="78"/>
        <v>27</v>
      </c>
      <c r="K260">
        <f t="shared" si="79"/>
        <v>35</v>
      </c>
      <c r="L260" t="str">
        <f t="shared" si="74"/>
        <v>Message</v>
      </c>
      <c r="M260" t="e">
        <f>MATCH(L260,Sam_Eng!K:K,0)</f>
        <v>#N/A</v>
      </c>
      <c r="N260" t="str">
        <f>IF(ISNA(M260), VLOOKUP(L260,Sam_Eng!F:F,1,FALSE), VLOOKUP(L260,Sam_Eng!K:K,1,FALSE))</f>
        <v>Message</v>
      </c>
      <c r="O260" s="8">
        <f>IF(ISNA(M260), MATCH(N260,Sam_Eng!F:F,0), MATCH(N260,Sam_Eng!K:K,0))</f>
        <v>185</v>
      </c>
      <c r="P260" t="str">
        <f t="shared" ca="1" si="66"/>
        <v>"Message"</v>
      </c>
      <c r="Q260" t="str">
        <f t="shared" ca="1" si="67"/>
        <v>"Mitteilung"</v>
      </c>
      <c r="R260" t="str">
        <f t="shared" ca="1" si="68"/>
        <v>"Mensaje"</v>
      </c>
      <c r="S260" t="str">
        <f t="shared" ca="1" si="69"/>
        <v>"Messaggio"</v>
      </c>
      <c r="T260" t="str">
        <f t="shared" ca="1" si="70"/>
        <v>"Bericht"</v>
      </c>
      <c r="U260" s="8" t="str">
        <f t="shared" ca="1" si="81"/>
        <v>Message</v>
      </c>
      <c r="V260" s="8" t="str">
        <f t="shared" ca="1" si="84"/>
        <v>Mitteilung</v>
      </c>
      <c r="W260" s="8" t="str">
        <f t="shared" ca="1" si="85"/>
        <v>Mensaje</v>
      </c>
      <c r="X260" s="8" t="str">
        <f t="shared" ca="1" si="86"/>
        <v>Messaggio</v>
      </c>
      <c r="Y260" s="8" t="str">
        <f t="shared" ca="1" si="87"/>
        <v>Bericht</v>
      </c>
      <c r="Z260" s="7">
        <f t="shared" si="88"/>
        <v>5</v>
      </c>
      <c r="AA260">
        <f t="shared" si="89"/>
        <v>27</v>
      </c>
      <c r="AB260">
        <f t="shared" si="82"/>
        <v>35</v>
      </c>
      <c r="AC260" t="str">
        <f t="shared" si="83"/>
        <v>&lt;string name="message"&gt;</v>
      </c>
      <c r="AD260" t="s">
        <v>8547</v>
      </c>
      <c r="AE260" t="s">
        <v>8548</v>
      </c>
      <c r="AF260" t="s">
        <v>8549</v>
      </c>
      <c r="AG260" t="s">
        <v>8550</v>
      </c>
      <c r="AH260" t="s">
        <v>8551</v>
      </c>
    </row>
    <row r="261" spans="1:34">
      <c r="A261" s="1" t="s">
        <v>10241</v>
      </c>
      <c r="J261">
        <f t="shared" si="78"/>
        <v>40</v>
      </c>
      <c r="K261">
        <f t="shared" si="79"/>
        <v>49</v>
      </c>
      <c r="L261" t="str">
        <f t="shared" si="74"/>
        <v>is added</v>
      </c>
      <c r="M261" t="e">
        <f>MATCH(L261,Sam_Eng!K:K,0)</f>
        <v>#N/A</v>
      </c>
      <c r="N261" t="e">
        <f>IF(ISNA(M261), VLOOKUP(L261,Sam_Eng!F:F,1,FALSE), VLOOKUP(L261,Sam_Eng!K:K,1,FALSE))</f>
        <v>#N/A</v>
      </c>
      <c r="O261" s="53">
        <v>600</v>
      </c>
      <c r="P261" t="str">
        <f t="shared" ca="1" si="66"/>
        <v>"%@ est ajoutée (%@)"</v>
      </c>
      <c r="Q261" t="str">
        <f t="shared" ca="1" si="67"/>
        <v>"%@ hinzugefügt (%@)"</v>
      </c>
      <c r="R261" t="str">
        <f t="shared" ca="1" si="68"/>
        <v>"%@ se ha agregado (%@)"</v>
      </c>
      <c r="S261" t="str">
        <f t="shared" ca="1" si="69"/>
        <v>"%@ aggiunto (%@)"</v>
      </c>
      <c r="T261" t="str">
        <f t="shared" ca="1" si="70"/>
        <v>"%@ is toegevoegd (%@)"</v>
      </c>
      <c r="U261" s="8" t="str">
        <f t="shared" ca="1" si="81"/>
        <v>%@ est ajoutée (%@)</v>
      </c>
      <c r="V261" s="8" t="str">
        <f t="shared" ca="1" si="84"/>
        <v>%@ hinzugefügt (%@)</v>
      </c>
      <c r="W261" s="8" t="str">
        <f t="shared" ca="1" si="85"/>
        <v>%@ se ha agregado (%@)</v>
      </c>
      <c r="X261" s="8" t="str">
        <f t="shared" ca="1" si="86"/>
        <v>%@ aggiunto (%@)</v>
      </c>
      <c r="Y261" s="8" t="str">
        <f t="shared" ca="1" si="87"/>
        <v>%@ is toegevoegd (%@)</v>
      </c>
      <c r="Z261" s="7">
        <f t="shared" si="88"/>
        <v>5</v>
      </c>
      <c r="AA261">
        <f t="shared" si="89"/>
        <v>40</v>
      </c>
      <c r="AB261">
        <f t="shared" si="82"/>
        <v>49</v>
      </c>
      <c r="AC261" t="str">
        <f t="shared" si="83"/>
        <v>&lt;string name="client_key_delivered"&gt;</v>
      </c>
      <c r="AD261" t="s">
        <v>10624</v>
      </c>
      <c r="AE261" t="s">
        <v>10625</v>
      </c>
      <c r="AF261" t="s">
        <v>10626</v>
      </c>
      <c r="AG261" t="s">
        <v>10627</v>
      </c>
      <c r="AH261" t="s">
        <v>10628</v>
      </c>
    </row>
    <row r="262" spans="1:34">
      <c r="A262" s="1" t="s">
        <v>10242</v>
      </c>
      <c r="J262">
        <f t="shared" si="78"/>
        <v>39</v>
      </c>
      <c r="K262">
        <f t="shared" si="79"/>
        <v>68</v>
      </c>
      <c r="L262" t="str">
        <f t="shared" si="74"/>
        <v>Client has rejected your key</v>
      </c>
      <c r="M262" t="e">
        <f>MATCH(L262,Sam_Eng!K:K,0)</f>
        <v>#N/A</v>
      </c>
      <c r="N262" t="e">
        <f>IF(ISNA(M262), VLOOKUP(L262,Sam_Eng!F:F,1,FALSE), VLOOKUP(L262,Sam_Eng!K:K,1,FALSE))</f>
        <v>#N/A</v>
      </c>
      <c r="O262" s="53">
        <v>601</v>
      </c>
      <c r="P262" t="str">
        <f t="shared" ca="1" si="66"/>
        <v>"%@ a rejeté votre clé (%@)"</v>
      </c>
      <c r="Q262" t="str">
        <f t="shared" ca="1" si="67"/>
        <v>"%@ hat Ihren Schlüssel abgelehnt (%@)"</v>
      </c>
      <c r="R262" t="str">
        <f t="shared" ca="1" si="68"/>
        <v>"%@ se ha rechazado para la clave (%@)"</v>
      </c>
      <c r="S262" t="str">
        <f t="shared" ca="1" si="69"/>
        <v>"%@ ha rifiutato la chiave (%@)"</v>
      </c>
      <c r="T262" t="str">
        <f t="shared" ca="1" si="70"/>
        <v>"%@ heeft uw sleutel afgewezen (%@)"</v>
      </c>
      <c r="U262" s="8" t="str">
        <f t="shared" ca="1" si="81"/>
        <v>%@ a rejeté votre clé (%@)</v>
      </c>
      <c r="V262" s="8" t="str">
        <f t="shared" ca="1" si="84"/>
        <v>%@ hat Ihren Schlüssel abgelehnt (%@)</v>
      </c>
      <c r="W262" s="8" t="str">
        <f t="shared" ca="1" si="85"/>
        <v>%@ se ha rechazado para la clave (%@)</v>
      </c>
      <c r="X262" s="8" t="str">
        <f t="shared" ca="1" si="86"/>
        <v>%@ ha rifiutato la chiave (%@)</v>
      </c>
      <c r="Y262" s="8" t="str">
        <f t="shared" ca="1" si="87"/>
        <v>%@ heeft uw sleutel afgewezen (%@)</v>
      </c>
      <c r="Z262" s="7">
        <f t="shared" si="88"/>
        <v>5</v>
      </c>
      <c r="AA262">
        <f t="shared" si="89"/>
        <v>39</v>
      </c>
      <c r="AB262">
        <f t="shared" si="82"/>
        <v>68</v>
      </c>
      <c r="AC262" t="str">
        <f t="shared" si="83"/>
        <v>&lt;string name="client_key_rejected"&gt;</v>
      </c>
      <c r="AD262" t="s">
        <v>10629</v>
      </c>
      <c r="AE262" t="s">
        <v>10630</v>
      </c>
      <c r="AF262" t="s">
        <v>10651</v>
      </c>
      <c r="AG262" t="s">
        <v>10652</v>
      </c>
      <c r="AH262" t="s">
        <v>10653</v>
      </c>
    </row>
    <row r="263" spans="1:34">
      <c r="A263" s="1" t="s">
        <v>10243</v>
      </c>
      <c r="J263">
        <f t="shared" si="78"/>
        <v>38</v>
      </c>
      <c r="K263">
        <f t="shared" si="79"/>
        <v>53</v>
      </c>
      <c r="L263" t="str">
        <f t="shared" si="74"/>
        <v>Key is updated</v>
      </c>
      <c r="M263" t="e">
        <f>MATCH(L263,Sam_Eng!K:K,0)</f>
        <v>#N/A</v>
      </c>
      <c r="N263" t="e">
        <f>IF(ISNA(M263), VLOOKUP(L263,Sam_Eng!F:F,1,FALSE), VLOOKUP(L263,Sam_Eng!K:K,1,FALSE))</f>
        <v>#N/A</v>
      </c>
      <c r="O263" s="53">
        <v>596</v>
      </c>
      <c r="P263" t="str">
        <f t="shared" ca="1" si="66"/>
        <v>"La clé est mise à jour (%@)"</v>
      </c>
      <c r="Q263" t="str">
        <f t="shared" ca="1" si="67"/>
        <v>"Schlüssel aktualisiert (%@)"</v>
      </c>
      <c r="R263" t="str">
        <f t="shared" ca="1" si="68"/>
        <v>"Clave actualizada (%@)"</v>
      </c>
      <c r="S263" t="str">
        <f t="shared" ca="1" si="69"/>
        <v>"Chiave aggiornata (%@)"</v>
      </c>
      <c r="T263" t="str">
        <f t="shared" ca="1" si="70"/>
        <v>"Sleutel is bijgewerkt (%@)"</v>
      </c>
      <c r="U263" s="8" t="str">
        <f t="shared" ca="1" si="81"/>
        <v>La clé est mise à jour (%@)</v>
      </c>
      <c r="V263" s="8" t="str">
        <f t="shared" ca="1" si="84"/>
        <v>Schlüssel aktualisiert (%@)</v>
      </c>
      <c r="W263" s="8" t="str">
        <f t="shared" ca="1" si="85"/>
        <v>Clave actualizada (%@)</v>
      </c>
      <c r="X263" s="8" t="str">
        <f t="shared" ca="1" si="86"/>
        <v>Chiave aggiornata (%@)</v>
      </c>
      <c r="Y263" s="8" t="str">
        <f t="shared" ca="1" si="87"/>
        <v>Sleutel is bijgewerkt (%@)</v>
      </c>
      <c r="Z263" s="7">
        <f t="shared" si="88"/>
        <v>5</v>
      </c>
      <c r="AA263">
        <f t="shared" si="89"/>
        <v>38</v>
      </c>
      <c r="AB263">
        <f t="shared" si="82"/>
        <v>53</v>
      </c>
      <c r="AC263" t="str">
        <f t="shared" si="83"/>
        <v>&lt;string name="client_key_updated"&gt;</v>
      </c>
      <c r="AD263" t="s">
        <v>10631</v>
      </c>
      <c r="AE263" t="s">
        <v>10632</v>
      </c>
      <c r="AF263" t="s">
        <v>10633</v>
      </c>
      <c r="AG263" t="s">
        <v>10634</v>
      </c>
      <c r="AH263" t="s">
        <v>10635</v>
      </c>
    </row>
    <row r="264" spans="1:34">
      <c r="A264" s="1" t="s">
        <v>10244</v>
      </c>
      <c r="J264">
        <f t="shared" si="78"/>
        <v>38</v>
      </c>
      <c r="K264">
        <f t="shared" si="79"/>
        <v>53</v>
      </c>
      <c r="L264" t="str">
        <f t="shared" si="74"/>
        <v>Key is deleted</v>
      </c>
      <c r="M264" t="e">
        <f>MATCH(L264,Sam_Eng!K:K,0)</f>
        <v>#N/A</v>
      </c>
      <c r="N264" t="e">
        <f>IF(ISNA(M264), VLOOKUP(L264,Sam_Eng!F:F,1,FALSE), VLOOKUP(L264,Sam_Eng!K:K,1,FALSE))</f>
        <v>#N/A</v>
      </c>
      <c r="O264" s="53">
        <v>599</v>
      </c>
      <c r="P264" t="str">
        <f t="shared" ca="1" si="66"/>
        <v>"La clé est supprimée (%@)"</v>
      </c>
      <c r="Q264" t="str">
        <f t="shared" ca="1" si="67"/>
        <v>"Schlüssel gelöscht (%@)"</v>
      </c>
      <c r="R264" t="str">
        <f t="shared" ca="1" si="68"/>
        <v>"Clave eliminada (%@)"</v>
      </c>
      <c r="S264" t="str">
        <f t="shared" ca="1" si="69"/>
        <v>"Chiave eliminata (%@)"</v>
      </c>
      <c r="T264" t="str">
        <f t="shared" ca="1" si="70"/>
        <v>"Sleutel is verwijderd (%@)"</v>
      </c>
      <c r="U264" s="8" t="str">
        <f t="shared" ca="1" si="81"/>
        <v>La clé est supprimée (%@)</v>
      </c>
      <c r="V264" s="8" t="str">
        <f t="shared" ca="1" si="84"/>
        <v>Schlüssel gelöscht (%@)</v>
      </c>
      <c r="W264" s="8" t="str">
        <f t="shared" ca="1" si="85"/>
        <v>Clave eliminada (%@)</v>
      </c>
      <c r="X264" s="8" t="str">
        <f t="shared" ca="1" si="86"/>
        <v>Chiave eliminata (%@)</v>
      </c>
      <c r="Y264" s="8" t="str">
        <f t="shared" ca="1" si="87"/>
        <v>Sleutel is verwijderd (%@)</v>
      </c>
      <c r="Z264" s="7">
        <f t="shared" si="88"/>
        <v>5</v>
      </c>
      <c r="AA264">
        <f t="shared" si="89"/>
        <v>38</v>
      </c>
      <c r="AB264">
        <f t="shared" si="82"/>
        <v>53</v>
      </c>
      <c r="AC264" t="str">
        <f t="shared" si="83"/>
        <v>&lt;string name="client_key_deleted"&gt;</v>
      </c>
      <c r="AD264" t="s">
        <v>10636</v>
      </c>
      <c r="AE264" t="s">
        <v>10637</v>
      </c>
      <c r="AF264" t="s">
        <v>10638</v>
      </c>
      <c r="AG264" t="s">
        <v>10639</v>
      </c>
      <c r="AH264" t="s">
        <v>10640</v>
      </c>
    </row>
    <row r="265" spans="1:34">
      <c r="A265" s="1" t="s">
        <v>10245</v>
      </c>
      <c r="J265">
        <f t="shared" si="78"/>
        <v>40</v>
      </c>
      <c r="K265">
        <f t="shared" si="79"/>
        <v>57</v>
      </c>
      <c r="L265" t="str">
        <f t="shared" si="74"/>
        <v>Key is suspended</v>
      </c>
      <c r="M265" t="e">
        <f>MATCH(L265,Sam_Eng!K:K,0)</f>
        <v>#N/A</v>
      </c>
      <c r="N265" t="e">
        <f>IF(ISNA(M265), VLOOKUP(L265,Sam_Eng!F:F,1,FALSE), VLOOKUP(L265,Sam_Eng!K:K,1,FALSE))</f>
        <v>#N/A</v>
      </c>
      <c r="O265" s="53">
        <v>597</v>
      </c>
      <c r="P265" t="str">
        <f t="shared" ca="1" si="66"/>
        <v>"La clé est suspendue (%@)"</v>
      </c>
      <c r="Q265" t="str">
        <f t="shared" ca="1" si="67"/>
        <v>"Schlüssel ausgesetzt (%@)"</v>
      </c>
      <c r="R265" t="str">
        <f t="shared" ca="1" si="68"/>
        <v>"Clave suspendida (%@)"</v>
      </c>
      <c r="S265" t="str">
        <f t="shared" ca="1" si="69"/>
        <v>"Chiave sospesa (%@)"</v>
      </c>
      <c r="T265" t="str">
        <f t="shared" ca="1" si="70"/>
        <v>"Sleutel is geblokkeerd (%@)"</v>
      </c>
      <c r="U265" s="8" t="str">
        <f t="shared" ca="1" si="81"/>
        <v>La clé est suspendue (%@)</v>
      </c>
      <c r="V265" s="8" t="str">
        <f t="shared" ca="1" si="84"/>
        <v>Schlüssel ausgesetzt (%@)</v>
      </c>
      <c r="W265" s="8" t="str">
        <f t="shared" ca="1" si="85"/>
        <v>Clave suspendida (%@)</v>
      </c>
      <c r="X265" s="8" t="str">
        <f t="shared" ca="1" si="86"/>
        <v>Chiave sospesa (%@)</v>
      </c>
      <c r="Y265" s="8" t="str">
        <f t="shared" ca="1" si="87"/>
        <v>Sleutel is geblokkeerd (%@)</v>
      </c>
      <c r="Z265" s="7">
        <f t="shared" si="88"/>
        <v>5</v>
      </c>
      <c r="AA265">
        <f t="shared" si="89"/>
        <v>40</v>
      </c>
      <c r="AB265">
        <f t="shared" si="82"/>
        <v>57</v>
      </c>
      <c r="AC265" t="str">
        <f t="shared" si="83"/>
        <v>&lt;string name="client_key_suspended"&gt;</v>
      </c>
      <c r="AD265" t="s">
        <v>10641</v>
      </c>
      <c r="AE265" t="s">
        <v>10642</v>
      </c>
      <c r="AF265" t="s">
        <v>10643</v>
      </c>
      <c r="AG265" t="s">
        <v>10644</v>
      </c>
      <c r="AH265" t="s">
        <v>10645</v>
      </c>
    </row>
    <row r="266" spans="1:34">
      <c r="A266" s="1" t="s">
        <v>10246</v>
      </c>
      <c r="J266">
        <f t="shared" si="78"/>
        <v>39</v>
      </c>
      <c r="K266">
        <f t="shared" si="79"/>
        <v>55</v>
      </c>
      <c r="L266" t="str">
        <f t="shared" si="74"/>
        <v>Key is restored</v>
      </c>
      <c r="M266" t="e">
        <f>MATCH(L266,Sam_Eng!K:K,0)</f>
        <v>#N/A</v>
      </c>
      <c r="N266" t="e">
        <f>IF(ISNA(M266), VLOOKUP(L266,Sam_Eng!F:F,1,FALSE), VLOOKUP(L266,Sam_Eng!K:K,1,FALSE))</f>
        <v>#N/A</v>
      </c>
      <c r="O266" s="53">
        <v>598</v>
      </c>
      <c r="P266" t="str">
        <f t="shared" ca="1" si="66"/>
        <v>"La clé est restaurée (%@)"</v>
      </c>
      <c r="Q266" t="str">
        <f t="shared" ca="1" si="67"/>
        <v>"Schlüssel wiederhergestellt (%@)"</v>
      </c>
      <c r="R266" t="str">
        <f t="shared" ca="1" si="68"/>
        <v>"Clave restaurada (%@)"</v>
      </c>
      <c r="S266" t="str">
        <f t="shared" ca="1" si="69"/>
        <v>"Chiave ripristinata (%@)"</v>
      </c>
      <c r="T266" t="str">
        <f t="shared" ca="1" si="70"/>
        <v>"Sleutel is hersteld (%@)"</v>
      </c>
      <c r="U266" s="8" t="str">
        <f t="shared" ca="1" si="81"/>
        <v>La clé est restaurée (%@)</v>
      </c>
      <c r="V266" s="8" t="str">
        <f t="shared" ca="1" si="84"/>
        <v>Schlüssel wiederhergestellt (%@)</v>
      </c>
      <c r="W266" s="8" t="str">
        <f t="shared" ca="1" si="85"/>
        <v>Clave restaurada (%@)</v>
      </c>
      <c r="X266" s="8" t="str">
        <f t="shared" ca="1" si="86"/>
        <v>Chiave ripristinata (%@)</v>
      </c>
      <c r="Y266" s="8" t="str">
        <f t="shared" ca="1" si="87"/>
        <v>Sleutel is hersteld (%@)</v>
      </c>
      <c r="Z266" s="7">
        <f t="shared" si="88"/>
        <v>5</v>
      </c>
      <c r="AA266">
        <f t="shared" si="89"/>
        <v>39</v>
      </c>
      <c r="AB266">
        <f t="shared" si="82"/>
        <v>55</v>
      </c>
      <c r="AC266" t="str">
        <f t="shared" si="83"/>
        <v>&lt;string name="client_key_restored"&gt;</v>
      </c>
      <c r="AD266" t="s">
        <v>10646</v>
      </c>
      <c r="AE266" t="s">
        <v>10647</v>
      </c>
      <c r="AF266" t="s">
        <v>10648</v>
      </c>
      <c r="AG266" t="s">
        <v>10649</v>
      </c>
      <c r="AH266" t="s">
        <v>10650</v>
      </c>
    </row>
    <row r="267" spans="1:34">
      <c r="A267" s="1" t="s">
        <v>10247</v>
      </c>
      <c r="J267">
        <f t="shared" si="78"/>
        <v>31</v>
      </c>
      <c r="K267">
        <f t="shared" si="79"/>
        <v>42</v>
      </c>
      <c r="L267" t="str">
        <f t="shared" si="74"/>
        <v>is updated</v>
      </c>
      <c r="M267" t="e">
        <f>MATCH(L267,Sam_Eng!K:K,0)</f>
        <v>#N/A</v>
      </c>
      <c r="N267" t="e">
        <f>IF(ISNA(M267), VLOOKUP(L267,Sam_Eng!F:F,1,FALSE), VLOOKUP(L267,Sam_Eng!K:K,1,FALSE))</f>
        <v>#N/A</v>
      </c>
      <c r="O267" s="53">
        <v>602</v>
      </c>
      <c r="P267" t="str">
        <f t="shared" ca="1" si="66"/>
        <v>"%@ est mise à jour (%@)"</v>
      </c>
      <c r="Q267" t="str">
        <f t="shared" ca="1" si="67"/>
        <v>"%@ aktualisiert (%@)"</v>
      </c>
      <c r="R267" t="str">
        <f t="shared" ca="1" si="68"/>
        <v>"%@ se ha actualizado (%@)"</v>
      </c>
      <c r="S267" t="str">
        <f t="shared" ca="1" si="69"/>
        <v>"%@ è aggiornato (%@)"</v>
      </c>
      <c r="T267" t="str">
        <f t="shared" ca="1" si="70"/>
        <v>"%@ is bijgewerkt (%@)"</v>
      </c>
      <c r="U267" s="8" t="str">
        <f t="shared" ca="1" si="81"/>
        <v>%@ est mise à jour (%@)</v>
      </c>
      <c r="V267" s="8" t="str">
        <f t="shared" ca="1" si="84"/>
        <v>%@ aktualisiert (%@)</v>
      </c>
      <c r="W267" s="8" t="str">
        <f t="shared" ca="1" si="85"/>
        <v>%@ se ha actualizado (%@)</v>
      </c>
      <c r="X267" s="8" t="str">
        <f t="shared" ca="1" si="86"/>
        <v>%@ è aggiornato (%@)</v>
      </c>
      <c r="Y267" s="8" t="str">
        <f t="shared" ca="1" si="87"/>
        <v>%@ is bijgewerkt (%@)</v>
      </c>
      <c r="Z267" s="7">
        <f t="shared" si="88"/>
        <v>5</v>
      </c>
      <c r="AA267">
        <f t="shared" si="89"/>
        <v>31</v>
      </c>
      <c r="AB267">
        <f t="shared" si="82"/>
        <v>42</v>
      </c>
      <c r="AC267" t="str">
        <f t="shared" si="83"/>
        <v>&lt;string name="key_updated"&gt;</v>
      </c>
      <c r="AD267" t="s">
        <v>10654</v>
      </c>
      <c r="AE267" t="s">
        <v>10655</v>
      </c>
      <c r="AF267" t="s">
        <v>10656</v>
      </c>
      <c r="AG267" t="s">
        <v>10657</v>
      </c>
      <c r="AH267" t="s">
        <v>10658</v>
      </c>
    </row>
    <row r="268" spans="1:34">
      <c r="A268" s="1" t="s">
        <v>10248</v>
      </c>
      <c r="J268">
        <f t="shared" si="78"/>
        <v>31</v>
      </c>
      <c r="K268">
        <f t="shared" si="79"/>
        <v>42</v>
      </c>
      <c r="L268" t="str">
        <f t="shared" si="74"/>
        <v>is deleted</v>
      </c>
      <c r="M268" t="e">
        <f>MATCH(L268,Sam_Eng!K:K,0)</f>
        <v>#N/A</v>
      </c>
      <c r="N268" t="e">
        <f>IF(ISNA(M268), VLOOKUP(L268,Sam_Eng!F:F,1,FALSE), VLOOKUP(L268,Sam_Eng!K:K,1,FALSE))</f>
        <v>#N/A</v>
      </c>
      <c r="O268" s="53">
        <v>605</v>
      </c>
      <c r="P268" t="str">
        <f t="shared" ca="1" si="66"/>
        <v>"%@ est supprimée (%@)"</v>
      </c>
      <c r="Q268" t="str">
        <f t="shared" ca="1" si="67"/>
        <v>"%@ gelöscht (%@)"</v>
      </c>
      <c r="R268" t="str">
        <f t="shared" ca="1" si="68"/>
        <v>"%@ se ha eliminado (%@)"</v>
      </c>
      <c r="S268" t="str">
        <f t="shared" ca="1" si="69"/>
        <v>"%@ è eliminato (%@)"</v>
      </c>
      <c r="T268" t="str">
        <f t="shared" ca="1" si="70"/>
        <v>"%@ is verwijderd (%@)"</v>
      </c>
      <c r="U268" s="8" t="str">
        <f t="shared" ca="1" si="81"/>
        <v>%@ est supprimée (%@)</v>
      </c>
      <c r="V268" s="8" t="str">
        <f t="shared" ca="1" si="84"/>
        <v>%@ gelöscht (%@)</v>
      </c>
      <c r="W268" s="8" t="str">
        <f t="shared" ca="1" si="85"/>
        <v>%@ se ha eliminado (%@)</v>
      </c>
      <c r="X268" s="8" t="str">
        <f t="shared" ca="1" si="86"/>
        <v>%@ è eliminato (%@)</v>
      </c>
      <c r="Y268" s="8" t="str">
        <f t="shared" ca="1" si="87"/>
        <v>%@ is verwijderd (%@)</v>
      </c>
      <c r="Z268" s="7">
        <f t="shared" si="88"/>
        <v>5</v>
      </c>
      <c r="AA268">
        <f t="shared" si="89"/>
        <v>31</v>
      </c>
      <c r="AB268">
        <f t="shared" si="82"/>
        <v>42</v>
      </c>
      <c r="AC268" t="str">
        <f t="shared" si="83"/>
        <v>&lt;string name="key_deleted"&gt;</v>
      </c>
      <c r="AD268" t="s">
        <v>10659</v>
      </c>
      <c r="AE268" t="s">
        <v>10660</v>
      </c>
      <c r="AF268" t="s">
        <v>10661</v>
      </c>
      <c r="AG268" t="s">
        <v>10662</v>
      </c>
      <c r="AH268" t="s">
        <v>10663</v>
      </c>
    </row>
    <row r="269" spans="1:34">
      <c r="A269" s="1" t="s">
        <v>10249</v>
      </c>
      <c r="J269">
        <f t="shared" si="78"/>
        <v>33</v>
      </c>
      <c r="K269">
        <f t="shared" si="79"/>
        <v>46</v>
      </c>
      <c r="L269" t="str">
        <f t="shared" si="74"/>
        <v>is suspended</v>
      </c>
      <c r="M269" t="e">
        <f>MATCH(L269,Sam_Eng!K:K,0)</f>
        <v>#N/A</v>
      </c>
      <c r="N269" t="e">
        <f>IF(ISNA(M269), VLOOKUP(L269,Sam_Eng!F:F,1,FALSE), VLOOKUP(L269,Sam_Eng!K:K,1,FALSE))</f>
        <v>#N/A</v>
      </c>
      <c r="O269" s="53">
        <v>603</v>
      </c>
      <c r="P269" t="str">
        <f t="shared" ca="1" si="66"/>
        <v>"%@ est suspendue (%@)"</v>
      </c>
      <c r="Q269" t="str">
        <f t="shared" ca="1" si="67"/>
        <v>"%@ ausgesetzt (%@)"</v>
      </c>
      <c r="R269" t="str">
        <f t="shared" ca="1" si="68"/>
        <v>"%@ se ha suspendido (%@)"</v>
      </c>
      <c r="S269" t="str">
        <f t="shared" ca="1" si="69"/>
        <v>"%@ è sospeso (%@)"</v>
      </c>
      <c r="T269" t="str">
        <f t="shared" ca="1" si="70"/>
        <v>"%@ is geblokkeerd (%@)"</v>
      </c>
      <c r="U269" s="8" t="str">
        <f t="shared" ca="1" si="81"/>
        <v>%@ est suspendue (%@)</v>
      </c>
      <c r="V269" s="8" t="str">
        <f t="shared" ca="1" si="84"/>
        <v>%@ ausgesetzt (%@)</v>
      </c>
      <c r="W269" s="8" t="str">
        <f t="shared" ca="1" si="85"/>
        <v>%@ se ha suspendido (%@)</v>
      </c>
      <c r="X269" s="8" t="str">
        <f t="shared" ca="1" si="86"/>
        <v>%@ è sospeso (%@)</v>
      </c>
      <c r="Y269" s="8" t="str">
        <f t="shared" ca="1" si="87"/>
        <v>%@ is geblokkeerd (%@)</v>
      </c>
      <c r="Z269" s="7">
        <f t="shared" si="88"/>
        <v>5</v>
      </c>
      <c r="AA269">
        <f t="shared" si="89"/>
        <v>33</v>
      </c>
      <c r="AB269">
        <f t="shared" si="82"/>
        <v>46</v>
      </c>
      <c r="AC269" t="str">
        <f t="shared" si="83"/>
        <v>&lt;string name="key_suspended"&gt;</v>
      </c>
      <c r="AD269" t="s">
        <v>10664</v>
      </c>
      <c r="AE269" t="s">
        <v>10665</v>
      </c>
      <c r="AF269" t="s">
        <v>10666</v>
      </c>
      <c r="AG269" t="s">
        <v>10667</v>
      </c>
      <c r="AH269" t="s">
        <v>10668</v>
      </c>
    </row>
    <row r="270" spans="1:34">
      <c r="A270" s="1" t="s">
        <v>1843</v>
      </c>
      <c r="J270">
        <f t="shared" si="78"/>
        <v>32</v>
      </c>
      <c r="K270">
        <f t="shared" si="79"/>
        <v>44</v>
      </c>
      <c r="L270" t="str">
        <f t="shared" si="74"/>
        <v>is restored</v>
      </c>
      <c r="M270" t="e">
        <f>MATCH(L270,Sam_Eng!K:K,0)</f>
        <v>#N/A</v>
      </c>
      <c r="N270" t="e">
        <f>IF(ISNA(M270), VLOOKUP(L270,Sam_Eng!F:F,1,FALSE), VLOOKUP(L270,Sam_Eng!K:K,1,FALSE))</f>
        <v>#N/A</v>
      </c>
      <c r="O270" s="53">
        <v>604</v>
      </c>
      <c r="P270" t="str">
        <f t="shared" ca="1" si="66"/>
        <v>"%@ est restaurée (%@)"</v>
      </c>
      <c r="Q270" t="str">
        <f t="shared" ca="1" si="67"/>
        <v>"%@ wiederhergestellt (%@)"</v>
      </c>
      <c r="R270" t="str">
        <f t="shared" ca="1" si="68"/>
        <v>"%@ se ha restaurado (%@)"</v>
      </c>
      <c r="S270" t="str">
        <f t="shared" ca="1" si="69"/>
        <v>"%@ è ripristinato (%@)"</v>
      </c>
      <c r="T270" t="str">
        <f t="shared" ca="1" si="70"/>
        <v>"%@ is hersteld (%@)"</v>
      </c>
      <c r="U270" s="8" t="str">
        <f t="shared" ca="1" si="81"/>
        <v>%@ est restaurée (%@)</v>
      </c>
      <c r="V270" s="8" t="str">
        <f t="shared" ca="1" si="84"/>
        <v>%@ wiederhergestellt (%@)</v>
      </c>
      <c r="W270" s="8" t="str">
        <f t="shared" ca="1" si="85"/>
        <v>%@ se ha restaurado (%@)</v>
      </c>
      <c r="X270" s="8" t="str">
        <f t="shared" ca="1" si="86"/>
        <v>%@ è ripristinato (%@)</v>
      </c>
      <c r="Y270" s="8" t="str">
        <f t="shared" ca="1" si="87"/>
        <v>%@ is hersteld (%@)</v>
      </c>
      <c r="Z270" s="7">
        <f t="shared" si="88"/>
        <v>5</v>
      </c>
      <c r="AA270">
        <f t="shared" si="89"/>
        <v>32</v>
      </c>
      <c r="AB270">
        <f t="shared" si="82"/>
        <v>44</v>
      </c>
      <c r="AC270" t="str">
        <f t="shared" si="83"/>
        <v>&lt;string name="key_restored"&gt;</v>
      </c>
      <c r="AD270" t="s">
        <v>10669</v>
      </c>
      <c r="AE270" t="s">
        <v>10670</v>
      </c>
      <c r="AF270" t="s">
        <v>10671</v>
      </c>
      <c r="AG270" t="s">
        <v>10672</v>
      </c>
      <c r="AH270" t="s">
        <v>10673</v>
      </c>
    </row>
    <row r="271" spans="1:34">
      <c r="A271" s="1"/>
    </row>
    <row r="272" spans="1:34">
      <c r="A272" s="1" t="s">
        <v>1842</v>
      </c>
      <c r="J272">
        <f t="shared" si="78"/>
        <v>44</v>
      </c>
      <c r="K272">
        <f t="shared" si="79"/>
        <v>69</v>
      </c>
      <c r="L272" t="str">
        <f t="shared" si="74"/>
        <v>Lock is Paired by Others</v>
      </c>
      <c r="M272" t="e">
        <f>MATCH(L272,Sam_Eng!K:K,0)</f>
        <v>#N/A</v>
      </c>
      <c r="N272" t="e">
        <f>IF(ISNA(M272), VLOOKUP(L272,Sam_Eng!F:F,1,FALSE), VLOOKUP(L272,Sam_Eng!K:K,1,FALSE))</f>
        <v>#N/A</v>
      </c>
      <c r="O272" s="53">
        <v>611</v>
      </c>
      <c r="P272" t="str">
        <f t="shared" ca="1" si="66"/>
        <v>"La serrure est appairée par d'autres (%@)"</v>
      </c>
      <c r="Q272" t="str">
        <f t="shared" ca="1" si="67"/>
        <v>"Schloss von anderen gekoppelt (%@)"</v>
      </c>
      <c r="R272" t="str">
        <f t="shared" ca="1" si="68"/>
        <v>"La cerradura está asociada por otros (%@)"</v>
      </c>
      <c r="S272" t="str">
        <f t="shared" ca="1" si="69"/>
        <v>"Serratura abbinata da altri (%@)"</v>
      </c>
      <c r="T272" t="str">
        <f t="shared" ca="1" si="70"/>
        <v>"Het slot is door anderen gekoppeld (%@)"</v>
      </c>
      <c r="U272" s="8" t="str">
        <f ca="1">SUBSTITUTE(P272,"""","")</f>
        <v>La serrure est appairée par d'autres (%@)</v>
      </c>
      <c r="V272" s="8" t="str">
        <f t="shared" ca="1" si="84"/>
        <v>Schloss von anderen gekoppelt (%@)</v>
      </c>
      <c r="W272" s="8" t="str">
        <f t="shared" ca="1" si="85"/>
        <v>La cerradura está asociada por otros (%@)</v>
      </c>
      <c r="X272" s="8" t="str">
        <f t="shared" ca="1" si="86"/>
        <v>Serratura abbinata da altri (%@)</v>
      </c>
      <c r="Y272" s="8" t="str">
        <f t="shared" ca="1" si="87"/>
        <v>Het slot is door anderen gekoppeld (%@)</v>
      </c>
      <c r="Z272" s="7">
        <f t="shared" si="88"/>
        <v>5</v>
      </c>
      <c r="AA272">
        <f t="shared" si="89"/>
        <v>44</v>
      </c>
      <c r="AB272">
        <f xml:space="preserve"> FIND("&lt;/",A272)</f>
        <v>69</v>
      </c>
      <c r="AC272" t="str">
        <f>MID(A272, Z272, AA272-Z272+ 1)</f>
        <v>&lt;string name="lock_reclaimed_by_others"&gt;</v>
      </c>
      <c r="AD272" t="s">
        <v>11136</v>
      </c>
      <c r="AE272" t="s">
        <v>10674</v>
      </c>
      <c r="AF272" t="s">
        <v>10675</v>
      </c>
      <c r="AG272" t="s">
        <v>10676</v>
      </c>
      <c r="AH272" t="s">
        <v>10677</v>
      </c>
    </row>
    <row r="273" spans="1:34">
      <c r="A273" s="1"/>
    </row>
    <row r="274" spans="1:34">
      <c r="A274" s="1" t="s">
        <v>131</v>
      </c>
      <c r="J274">
        <f t="shared" si="78"/>
        <v>26</v>
      </c>
      <c r="K274">
        <f t="shared" si="79"/>
        <v>33</v>
      </c>
      <c r="L274" t="str">
        <f t="shared" si="74"/>
        <v>Accept</v>
      </c>
      <c r="M274" t="e">
        <f>MATCH(L274,Sam_Eng!K:K,0)</f>
        <v>#N/A</v>
      </c>
      <c r="N274" t="str">
        <f>IF(ISNA(M274), VLOOKUP(L274,Sam_Eng!F:F,1,FALSE), VLOOKUP(L274,Sam_Eng!K:K,1,FALSE))</f>
        <v>Accept</v>
      </c>
      <c r="O274" s="8">
        <f>IF(ISNA(M274), MATCH(N274,Sam_Eng!F:F,0), MATCH(N274,Sam_Eng!K:K,0))</f>
        <v>55</v>
      </c>
      <c r="P274" t="str">
        <f t="shared" ref="P274:P332" ca="1" si="90">INDIRECT("'Sam_Eng'!" &amp; "M" &amp; $O274)</f>
        <v>"Accepter"</v>
      </c>
      <c r="Q274" t="str">
        <f t="shared" ref="Q274:Q332" ca="1" si="91">INDIRECT("'Sam_Eng'!" &amp; "N" &amp; $O274)</f>
        <v>"Annehmen"</v>
      </c>
      <c r="R274" t="str">
        <f t="shared" ref="R274:R332" ca="1" si="92">INDIRECT("'Sam_Eng'!" &amp; "O" &amp; $O274)</f>
        <v>"Admitir"</v>
      </c>
      <c r="S274" t="str">
        <f t="shared" ref="S274:S332" ca="1" si="93">INDIRECT("'Sam_Eng'!" &amp; "P" &amp; $O274)</f>
        <v>"Accetta"</v>
      </c>
      <c r="T274" t="str">
        <f t="shared" ref="T274:T332" ca="1" si="94">INDIRECT("'Sam_Eng'!" &amp; "Q" &amp; $O274)</f>
        <v>"Accepteren"</v>
      </c>
      <c r="U274" s="8" t="str">
        <f t="shared" ref="U274:U279" ca="1" si="95">SUBSTITUTE(P274,"""","")</f>
        <v>Accepter</v>
      </c>
      <c r="V274" s="8" t="str">
        <f t="shared" ca="1" si="84"/>
        <v>Annehmen</v>
      </c>
      <c r="W274" s="8" t="str">
        <f t="shared" ca="1" si="85"/>
        <v>Admitir</v>
      </c>
      <c r="X274" s="8" t="str">
        <f t="shared" ca="1" si="86"/>
        <v>Accetta</v>
      </c>
      <c r="Y274" s="8" t="str">
        <f t="shared" ca="1" si="87"/>
        <v>Accepteren</v>
      </c>
      <c r="Z274" s="7">
        <f t="shared" si="88"/>
        <v>5</v>
      </c>
      <c r="AA274">
        <f t="shared" si="89"/>
        <v>26</v>
      </c>
      <c r="AB274">
        <f t="shared" ref="AB274:AB279" si="96" xml:space="preserve"> FIND("&lt;/",A274)</f>
        <v>33</v>
      </c>
      <c r="AC274" t="str">
        <f t="shared" ref="AC274:AC279" si="97">MID(A274, Z274, AA274-Z274+ 1)</f>
        <v>&lt;string name="accept"&gt;</v>
      </c>
      <c r="AD274" t="s">
        <v>8552</v>
      </c>
      <c r="AE274" t="s">
        <v>8553</v>
      </c>
      <c r="AF274" t="s">
        <v>8554</v>
      </c>
      <c r="AG274" t="s">
        <v>8555</v>
      </c>
      <c r="AH274" t="s">
        <v>8556</v>
      </c>
    </row>
    <row r="275" spans="1:34">
      <c r="A275" s="1" t="s">
        <v>132</v>
      </c>
      <c r="J275">
        <f t="shared" si="78"/>
        <v>28</v>
      </c>
      <c r="K275">
        <f t="shared" si="79"/>
        <v>37</v>
      </c>
      <c r="L275" t="str">
        <f t="shared" si="74"/>
        <v>Accepted</v>
      </c>
      <c r="M275" t="e">
        <f>MATCH(L275,Sam_Eng!K:K,0)</f>
        <v>#N/A</v>
      </c>
      <c r="N275" t="str">
        <f>IF(ISNA(M275), VLOOKUP(L275,Sam_Eng!F:F,1,FALSE), VLOOKUP(L275,Sam_Eng!K:K,1,FALSE))</f>
        <v>Accepted</v>
      </c>
      <c r="O275" s="8">
        <f>IF(ISNA(M275), MATCH(N275,Sam_Eng!F:F,0), MATCH(N275,Sam_Eng!K:K,0))</f>
        <v>186</v>
      </c>
      <c r="P275" t="str">
        <f t="shared" ca="1" si="90"/>
        <v>"Accepté"</v>
      </c>
      <c r="Q275" t="str">
        <f t="shared" ca="1" si="91"/>
        <v>"Angenommen"</v>
      </c>
      <c r="R275" t="str">
        <f t="shared" ca="1" si="92"/>
        <v>"Aceptado"</v>
      </c>
      <c r="S275" t="str">
        <f t="shared" ca="1" si="93"/>
        <v>"Accettato"</v>
      </c>
      <c r="T275" t="str">
        <f t="shared" ca="1" si="94"/>
        <v>"geaccepteerd"</v>
      </c>
      <c r="U275" s="8" t="str">
        <f t="shared" ca="1" si="95"/>
        <v>Accepté</v>
      </c>
      <c r="V275" s="8" t="str">
        <f t="shared" ca="1" si="84"/>
        <v>Angenommen</v>
      </c>
      <c r="W275" s="8" t="str">
        <f t="shared" ca="1" si="85"/>
        <v>Aceptado</v>
      </c>
      <c r="X275" s="8" t="str">
        <f t="shared" ca="1" si="86"/>
        <v>Accettato</v>
      </c>
      <c r="Y275" s="8" t="str">
        <f t="shared" ca="1" si="87"/>
        <v>geaccepteerd</v>
      </c>
      <c r="Z275" s="7">
        <f t="shared" si="88"/>
        <v>5</v>
      </c>
      <c r="AA275">
        <f t="shared" si="89"/>
        <v>28</v>
      </c>
      <c r="AB275">
        <f t="shared" si="96"/>
        <v>37</v>
      </c>
      <c r="AC275" t="str">
        <f t="shared" si="97"/>
        <v>&lt;string name="accepted"&gt;</v>
      </c>
      <c r="AD275" t="s">
        <v>8557</v>
      </c>
      <c r="AE275" t="s">
        <v>8558</v>
      </c>
      <c r="AF275" t="s">
        <v>8559</v>
      </c>
      <c r="AG275" t="s">
        <v>8560</v>
      </c>
      <c r="AH275" t="s">
        <v>8561</v>
      </c>
    </row>
    <row r="276" spans="1:34">
      <c r="A276" s="1" t="s">
        <v>133</v>
      </c>
      <c r="J276">
        <f t="shared" si="78"/>
        <v>26</v>
      </c>
      <c r="K276">
        <f t="shared" si="79"/>
        <v>33</v>
      </c>
      <c r="L276" t="str">
        <f t="shared" si="74"/>
        <v>Reject</v>
      </c>
      <c r="M276" t="e">
        <f>MATCH(L276,Sam_Eng!K:K,0)</f>
        <v>#N/A</v>
      </c>
      <c r="N276" t="str">
        <f>IF(ISNA(M276), VLOOKUP(L276,Sam_Eng!F:F,1,FALSE), VLOOKUP(L276,Sam_Eng!K:K,1,FALSE))</f>
        <v>Reject</v>
      </c>
      <c r="O276" s="8">
        <f>IF(ISNA(M276), MATCH(N276,Sam_Eng!F:F,0), MATCH(N276,Sam_Eng!K:K,0))</f>
        <v>56</v>
      </c>
      <c r="P276" t="str">
        <f t="shared" ca="1" si="90"/>
        <v>"Rejeter"</v>
      </c>
      <c r="Q276" t="str">
        <f t="shared" ca="1" si="91"/>
        <v>"Ablehnen"</v>
      </c>
      <c r="R276" t="str">
        <f t="shared" ca="1" si="92"/>
        <v>"Rechazar"</v>
      </c>
      <c r="S276" t="str">
        <f t="shared" ca="1" si="93"/>
        <v>"Rifiuta"</v>
      </c>
      <c r="T276" t="str">
        <f t="shared" ca="1" si="94"/>
        <v>"Weigeren"</v>
      </c>
      <c r="U276" s="8" t="str">
        <f t="shared" ca="1" si="95"/>
        <v>Rejeter</v>
      </c>
      <c r="V276" s="8" t="str">
        <f t="shared" ca="1" si="84"/>
        <v>Ablehnen</v>
      </c>
      <c r="W276" s="8" t="str">
        <f t="shared" ca="1" si="85"/>
        <v>Rechazar</v>
      </c>
      <c r="X276" s="8" t="str">
        <f t="shared" ca="1" si="86"/>
        <v>Rifiuta</v>
      </c>
      <c r="Y276" s="8" t="str">
        <f t="shared" ca="1" si="87"/>
        <v>Weigeren</v>
      </c>
      <c r="Z276" s="7">
        <f t="shared" si="88"/>
        <v>5</v>
      </c>
      <c r="AA276">
        <f t="shared" si="89"/>
        <v>26</v>
      </c>
      <c r="AB276">
        <f t="shared" si="96"/>
        <v>33</v>
      </c>
      <c r="AC276" t="str">
        <f t="shared" si="97"/>
        <v>&lt;string name="reject"&gt;</v>
      </c>
      <c r="AD276" t="s">
        <v>8562</v>
      </c>
      <c r="AE276" t="s">
        <v>8563</v>
      </c>
      <c r="AF276" t="s">
        <v>8564</v>
      </c>
      <c r="AG276" t="s">
        <v>8565</v>
      </c>
      <c r="AH276" t="s">
        <v>8566</v>
      </c>
    </row>
    <row r="277" spans="1:34">
      <c r="A277" s="1" t="s">
        <v>134</v>
      </c>
      <c r="J277">
        <f t="shared" si="78"/>
        <v>28</v>
      </c>
      <c r="K277">
        <f t="shared" si="79"/>
        <v>37</v>
      </c>
      <c r="L277" t="str">
        <f t="shared" si="74"/>
        <v>Rejected</v>
      </c>
      <c r="M277" t="e">
        <f>MATCH(L277,Sam_Eng!K:K,0)</f>
        <v>#N/A</v>
      </c>
      <c r="N277" t="str">
        <f>IF(ISNA(M277), VLOOKUP(L277,Sam_Eng!F:F,1,FALSE), VLOOKUP(L277,Sam_Eng!K:K,1,FALSE))</f>
        <v>Rejected</v>
      </c>
      <c r="O277" s="8">
        <f>IF(ISNA(M277), MATCH(N277,Sam_Eng!F:F,0), MATCH(N277,Sam_Eng!K:K,0))</f>
        <v>187</v>
      </c>
      <c r="P277" t="str">
        <f t="shared" ca="1" si="90"/>
        <v>"Rejeté"</v>
      </c>
      <c r="Q277" t="str">
        <f t="shared" ca="1" si="91"/>
        <v>"Abgelehnt"</v>
      </c>
      <c r="R277" t="str">
        <f t="shared" ca="1" si="92"/>
        <v>"Rechazado"</v>
      </c>
      <c r="S277" t="str">
        <f t="shared" ca="1" si="93"/>
        <v>"Rifiutato"</v>
      </c>
      <c r="T277" t="str">
        <f t="shared" ca="1" si="94"/>
        <v>"Afgekeurd"</v>
      </c>
      <c r="U277" s="8" t="str">
        <f t="shared" ca="1" si="95"/>
        <v>Rejeté</v>
      </c>
      <c r="V277" s="8" t="str">
        <f t="shared" ca="1" si="84"/>
        <v>Abgelehnt</v>
      </c>
      <c r="W277" s="8" t="str">
        <f t="shared" ca="1" si="85"/>
        <v>Rechazado</v>
      </c>
      <c r="X277" s="8" t="str">
        <f t="shared" ca="1" si="86"/>
        <v>Rifiutato</v>
      </c>
      <c r="Y277" s="8" t="str">
        <f t="shared" ca="1" si="87"/>
        <v>Afgekeurd</v>
      </c>
      <c r="Z277" s="7">
        <f t="shared" si="88"/>
        <v>5</v>
      </c>
      <c r="AA277">
        <f t="shared" si="89"/>
        <v>28</v>
      </c>
      <c r="AB277">
        <f t="shared" si="96"/>
        <v>37</v>
      </c>
      <c r="AC277" t="str">
        <f t="shared" si="97"/>
        <v>&lt;string name="rejected"&gt;</v>
      </c>
      <c r="AD277" t="s">
        <v>8567</v>
      </c>
      <c r="AE277" t="s">
        <v>8568</v>
      </c>
      <c r="AF277" t="s">
        <v>8569</v>
      </c>
      <c r="AG277" t="s">
        <v>8570</v>
      </c>
      <c r="AH277" t="s">
        <v>8571</v>
      </c>
    </row>
    <row r="278" spans="1:34">
      <c r="A278" s="1" t="s">
        <v>135</v>
      </c>
      <c r="J278">
        <f t="shared" si="78"/>
        <v>30</v>
      </c>
      <c r="K278">
        <f t="shared" si="79"/>
        <v>41</v>
      </c>
      <c r="L278" t="str">
        <f t="shared" si="74"/>
        <v>Add Client</v>
      </c>
      <c r="M278" t="e">
        <f>MATCH(L278,Sam_Eng!K:K,0)</f>
        <v>#N/A</v>
      </c>
      <c r="N278" t="str">
        <f>IF(ISNA(M278), VLOOKUP(L278,Sam_Eng!F:F,1,FALSE), VLOOKUP(L278,Sam_Eng!K:K,1,FALSE))</f>
        <v>Add Client</v>
      </c>
      <c r="O278" s="8">
        <f>IF(ISNA(M278), MATCH(N278,Sam_Eng!F:F,0), MATCH(N278,Sam_Eng!K:K,0))</f>
        <v>34</v>
      </c>
      <c r="P278" t="str">
        <f t="shared" ca="1" si="90"/>
        <v>"Ajouter un client"</v>
      </c>
      <c r="Q278" t="str">
        <f t="shared" ca="1" si="91"/>
        <v>"Client hinzufügen"</v>
      </c>
      <c r="R278" t="str">
        <f t="shared" ca="1" si="92"/>
        <v>"Agregar cliente"</v>
      </c>
      <c r="S278" t="str">
        <f t="shared" ca="1" si="93"/>
        <v>"Aggiungi Client"</v>
      </c>
      <c r="T278" t="str">
        <f t="shared" ca="1" si="94"/>
        <v>"Klant toevoegen"</v>
      </c>
      <c r="U278" s="8" t="str">
        <f t="shared" ca="1" si="95"/>
        <v>Ajouter un client</v>
      </c>
      <c r="V278" s="8" t="str">
        <f t="shared" ca="1" si="84"/>
        <v>Client hinzufügen</v>
      </c>
      <c r="W278" s="8" t="str">
        <f t="shared" ca="1" si="85"/>
        <v>Agregar cliente</v>
      </c>
      <c r="X278" s="8" t="str">
        <f t="shared" ca="1" si="86"/>
        <v>Aggiungi Client</v>
      </c>
      <c r="Y278" s="8" t="str">
        <f t="shared" ca="1" si="87"/>
        <v>Klant toevoegen</v>
      </c>
      <c r="Z278" s="7">
        <f t="shared" si="88"/>
        <v>5</v>
      </c>
      <c r="AA278">
        <f t="shared" si="89"/>
        <v>30</v>
      </c>
      <c r="AB278">
        <f t="shared" si="96"/>
        <v>41</v>
      </c>
      <c r="AC278" t="str">
        <f t="shared" si="97"/>
        <v>&lt;string name="add_client"&gt;</v>
      </c>
      <c r="AD278" t="s">
        <v>8572</v>
      </c>
      <c r="AE278" t="s">
        <v>8573</v>
      </c>
      <c r="AF278" t="s">
        <v>8574</v>
      </c>
      <c r="AG278" t="s">
        <v>8575</v>
      </c>
      <c r="AH278" t="s">
        <v>8576</v>
      </c>
    </row>
    <row r="279" spans="1:34">
      <c r="A279" s="1" t="s">
        <v>1846</v>
      </c>
      <c r="J279">
        <f t="shared" si="78"/>
        <v>42</v>
      </c>
      <c r="K279">
        <f t="shared" si="79"/>
        <v>95</v>
      </c>
      <c r="L279" t="str">
        <f t="shared" si="74"/>
        <v>The validation code has been sent to your email box.</v>
      </c>
      <c r="M279" t="e">
        <f>MATCH(L279,Sam_Eng!K:K,0)</f>
        <v>#N/A</v>
      </c>
      <c r="N279" t="str">
        <f>IF(ISNA(M279), VLOOKUP(L279,Sam_Eng!F:F,1,FALSE), VLOOKUP(L279,Sam_Eng!K:K,1,FALSE))</f>
        <v>The validation code has been sent to your email box.</v>
      </c>
      <c r="O279" s="8">
        <f>IF(ISNA(M279), MATCH(N279,Sam_Eng!F:F,0), MATCH(N279,Sam_Eng!K:K,0))</f>
        <v>484</v>
      </c>
      <c r="P279" t="str">
        <f t="shared" ca="1" si="90"/>
        <v>"Le code de validation a été envoyé à votre boîte aux lettres électronique."</v>
      </c>
      <c r="Q279" t="str">
        <f t="shared" ca="1" si="91"/>
        <v>"Der Bestätigungscode wurde an Ihre E-Mail-Adresse geschickt."</v>
      </c>
      <c r="R279" t="str">
        <f t="shared" ca="1" si="92"/>
        <v>"El código de la validación se ha enviado a la bandeja de entrada del correo electrónico."</v>
      </c>
      <c r="S279" t="str">
        <f t="shared" ca="1" si="93"/>
        <v>"Il codice di convalida è stato inviato alla casella di posta elettronica."</v>
      </c>
      <c r="T279" t="str">
        <f t="shared" ca="1" si="94"/>
        <v>"Er is per e-mail een validatiecode naar u verzonden."</v>
      </c>
      <c r="U279" s="8" t="str">
        <f t="shared" ca="1" si="95"/>
        <v>Le code de validation a été envoyé à votre boîte aux lettres électronique.</v>
      </c>
      <c r="V279" s="8" t="str">
        <f t="shared" ca="1" si="84"/>
        <v>Der Bestätigungscode wurde an Ihre E-Mail-Adresse geschickt.</v>
      </c>
      <c r="W279" s="8" t="str">
        <f t="shared" ca="1" si="85"/>
        <v>El código de la validación se ha enviado a la bandeja de entrada del correo electrónico.</v>
      </c>
      <c r="X279" s="8" t="str">
        <f t="shared" ca="1" si="86"/>
        <v>Il codice di convalida è stato inviato alla casella di posta elettronica.</v>
      </c>
      <c r="Y279" s="8" t="str">
        <f t="shared" ca="1" si="87"/>
        <v>Er is per e-mail een validatiecode naar u verzonden.</v>
      </c>
      <c r="Z279" s="7">
        <f t="shared" si="88"/>
        <v>5</v>
      </c>
      <c r="AA279">
        <f t="shared" si="89"/>
        <v>42</v>
      </c>
      <c r="AB279">
        <f t="shared" si="96"/>
        <v>95</v>
      </c>
      <c r="AC279" t="str">
        <f t="shared" si="97"/>
        <v>&lt;string name="validation_code_resend"&gt;</v>
      </c>
      <c r="AD279" t="s">
        <v>8577</v>
      </c>
      <c r="AE279" t="s">
        <v>8578</v>
      </c>
      <c r="AF279" t="s">
        <v>8579</v>
      </c>
      <c r="AG279" t="s">
        <v>8580</v>
      </c>
      <c r="AH279" t="s">
        <v>8581</v>
      </c>
    </row>
    <row r="280" spans="1:34">
      <c r="A280" s="1"/>
    </row>
    <row r="281" spans="1:34">
      <c r="A281" s="1"/>
    </row>
    <row r="282" spans="1:34">
      <c r="A282" s="1"/>
    </row>
    <row r="283" spans="1:34">
      <c r="A283" s="1"/>
    </row>
    <row r="284" spans="1:34">
      <c r="A284" s="1"/>
    </row>
    <row r="285" spans="1:34">
      <c r="A285" s="1" t="s">
        <v>2904</v>
      </c>
      <c r="J285">
        <f t="shared" si="78"/>
        <v>39</v>
      </c>
      <c r="K285">
        <f t="shared" si="79"/>
        <v>53</v>
      </c>
      <c r="L285" t="str">
        <f>IF(A285&lt;&gt;"", MID(A285,J285+1, K285-J285 - 1), "")</f>
        <v>Unknown error</v>
      </c>
      <c r="M285" t="e">
        <f>MATCH(L285,Sam_Eng!K:K,0)</f>
        <v>#N/A</v>
      </c>
      <c r="N285" t="str">
        <f>IF(ISNA(M285), VLOOKUP(L285,Sam_Eng!F:F,1,FALSE), VLOOKUP(L285,Sam_Eng!K:K,1,FALSE))</f>
        <v>Unknown error</v>
      </c>
      <c r="O285" s="8">
        <f>IF(ISNA(M285), MATCH(N285,Sam_Eng!F:F,0), MATCH(N285,Sam_Eng!K:K,0))</f>
        <v>628</v>
      </c>
      <c r="P285" t="str">
        <f t="shared" ca="1" si="90"/>
        <v>"Erreur inconnue"</v>
      </c>
      <c r="Q285" t="str">
        <f t="shared" ca="1" si="91"/>
        <v>"Unbekannter Fehler"</v>
      </c>
      <c r="R285" t="str">
        <f t="shared" ca="1" si="92"/>
        <v>"Error desconocido"</v>
      </c>
      <c r="S285" t="str">
        <f t="shared" ca="1" si="93"/>
        <v>"Errore sconosciuto"</v>
      </c>
      <c r="T285" t="str">
        <f t="shared" ca="1" si="94"/>
        <v>"Onbekende fout"</v>
      </c>
      <c r="U285" s="8" t="str">
        <f ca="1">SUBSTITUTE(P285,"""","")</f>
        <v>Erreur inconnue</v>
      </c>
      <c r="V285" s="8" t="str">
        <f t="shared" ca="1" si="84"/>
        <v>Unbekannter Fehler</v>
      </c>
      <c r="W285" s="8" t="str">
        <f t="shared" ca="1" si="85"/>
        <v>Error desconocido</v>
      </c>
      <c r="X285" s="8" t="str">
        <f t="shared" ca="1" si="86"/>
        <v>Errore sconosciuto</v>
      </c>
      <c r="Y285" s="8" t="str">
        <f t="shared" ca="1" si="87"/>
        <v>Onbekende fout</v>
      </c>
      <c r="Z285" s="7">
        <f t="shared" si="88"/>
        <v>5</v>
      </c>
      <c r="AA285">
        <f t="shared" si="89"/>
        <v>39</v>
      </c>
      <c r="AB285">
        <f xml:space="preserve"> FIND("&lt;/",A285)</f>
        <v>53</v>
      </c>
      <c r="AC285" t="str">
        <f>MID(A285, Z285, AA285-Z285+ 1)</f>
        <v>&lt;string name="data_writing_failed"&gt;</v>
      </c>
      <c r="AD285" t="s">
        <v>8582</v>
      </c>
      <c r="AE285" t="s">
        <v>8583</v>
      </c>
      <c r="AF285" t="s">
        <v>8584</v>
      </c>
      <c r="AG285" t="s">
        <v>8585</v>
      </c>
      <c r="AH285" t="s">
        <v>8586</v>
      </c>
    </row>
    <row r="286" spans="1:34">
      <c r="A286" s="1"/>
    </row>
    <row r="287" spans="1:34">
      <c r="A287" s="1"/>
    </row>
    <row r="288" spans="1:34">
      <c r="A288" s="1" t="s">
        <v>10250</v>
      </c>
      <c r="J288">
        <f t="shared" si="78"/>
        <v>35</v>
      </c>
      <c r="K288">
        <f t="shared" si="79"/>
        <v>49</v>
      </c>
      <c r="L288" t="str">
        <f>IF(A288&lt;&gt;"", MID(A288,J288+1, K288-J288 - 1), "")</f>
        <v>Got a new key</v>
      </c>
      <c r="M288" t="e">
        <f>MATCH(L288,Sam_Eng!K:K,0)</f>
        <v>#N/A</v>
      </c>
      <c r="N288" t="e">
        <f>IF(ISNA(M288), VLOOKUP(L288,Sam_Eng!F:F,1,FALSE), VLOOKUP(L288,Sam_Eng!K:K,1,FALSE))</f>
        <v>#N/A</v>
      </c>
      <c r="O288" s="53">
        <v>595</v>
      </c>
      <c r="P288" t="str">
        <f t="shared" ca="1" si="90"/>
        <v>"Nouvelle clé obtenue (%@)"</v>
      </c>
      <c r="Q288" t="str">
        <f t="shared" ca="1" si="91"/>
        <v>"Neuer Schlüssel empfangen (%@)"</v>
      </c>
      <c r="R288" t="str">
        <f t="shared" ca="1" si="92"/>
        <v>"Obtuvo una nueva clave (%@)"</v>
      </c>
      <c r="S288" t="str">
        <f t="shared" ca="1" si="93"/>
        <v>"Nuova chiave ottenuta (%@)"</v>
      </c>
      <c r="T288" t="str">
        <f t="shared" ca="1" si="94"/>
        <v>"Nieuwe sleutel (%@)"</v>
      </c>
      <c r="U288" s="8" t="str">
        <f ca="1">SUBSTITUTE(P288,"""","")</f>
        <v>Nouvelle clé obtenue (%@)</v>
      </c>
      <c r="V288" s="8" t="str">
        <f t="shared" ca="1" si="84"/>
        <v>Neuer Schlüssel empfangen (%@)</v>
      </c>
      <c r="W288" s="8" t="str">
        <f t="shared" ca="1" si="85"/>
        <v>Obtuvo una nueva clave (%@)</v>
      </c>
      <c r="X288" s="8" t="str">
        <f t="shared" ca="1" si="86"/>
        <v>Nuova chiave ottenuta (%@)</v>
      </c>
      <c r="Y288" s="8" t="str">
        <f t="shared" ca="1" si="87"/>
        <v>Nieuwe sleutel (%@)</v>
      </c>
      <c r="Z288" s="7">
        <f t="shared" si="88"/>
        <v>5</v>
      </c>
      <c r="AA288">
        <f t="shared" si="89"/>
        <v>35</v>
      </c>
      <c r="AB288">
        <f xml:space="preserve"> FIND("&lt;/",A288)</f>
        <v>49</v>
      </c>
      <c r="AC288" t="str">
        <f>MID(A288, Z288, AA288-Z288+ 1)</f>
        <v>&lt;string name="new_key_confirm"&gt;</v>
      </c>
      <c r="AD288" t="s">
        <v>10678</v>
      </c>
      <c r="AE288" t="s">
        <v>10679</v>
      </c>
      <c r="AF288" t="s">
        <v>10680</v>
      </c>
      <c r="AG288" t="s">
        <v>10681</v>
      </c>
      <c r="AH288" t="s">
        <v>10682</v>
      </c>
    </row>
    <row r="289" spans="1:34">
      <c r="A289" s="1" t="s">
        <v>3050</v>
      </c>
      <c r="J289">
        <f t="shared" si="78"/>
        <v>27</v>
      </c>
      <c r="K289">
        <f t="shared" si="79"/>
        <v>35</v>
      </c>
      <c r="L289" t="str">
        <f>IF(A289&lt;&gt;"", MID(A289,J289+1, K289-J289 - 1), "")</f>
        <v>Success</v>
      </c>
      <c r="M289" t="e">
        <f>MATCH(L289,Sam_Eng!K:K,0)</f>
        <v>#N/A</v>
      </c>
      <c r="N289" t="str">
        <f>IF(ISNA(M289), VLOOKUP(L289,Sam_Eng!F:F,1,FALSE), VLOOKUP(L289,Sam_Eng!K:K,1,FALSE))</f>
        <v>Success</v>
      </c>
      <c r="O289" s="8">
        <f>IF(ISNA(M289), MATCH(N289,Sam_Eng!F:F,0), MATCH(N289,Sam_Eng!K:K,0))</f>
        <v>23</v>
      </c>
      <c r="P289" t="str">
        <f t="shared" ca="1" si="90"/>
        <v>"Succès"</v>
      </c>
      <c r="Q289" t="str">
        <f t="shared" ca="1" si="91"/>
        <v>"Erfolgreich"</v>
      </c>
      <c r="R289" t="str">
        <f t="shared" ca="1" si="92"/>
        <v>"Operación correcta"</v>
      </c>
      <c r="S289" t="str">
        <f t="shared" ca="1" si="93"/>
        <v>"Riuscito"</v>
      </c>
      <c r="T289" t="str">
        <f t="shared" ca="1" si="94"/>
        <v>"Geslaagd"</v>
      </c>
      <c r="U289" s="8" t="str">
        <f ca="1">SUBSTITUTE(P289,"""","")</f>
        <v>Succès</v>
      </c>
      <c r="V289" s="8" t="str">
        <f t="shared" ca="1" si="84"/>
        <v>Erfolgreich</v>
      </c>
      <c r="W289" s="8" t="str">
        <f t="shared" ca="1" si="85"/>
        <v>Operación correcta</v>
      </c>
      <c r="X289" s="8" t="str">
        <f t="shared" ca="1" si="86"/>
        <v>Riuscito</v>
      </c>
      <c r="Y289" s="8" t="str">
        <f t="shared" ca="1" si="87"/>
        <v>Geslaagd</v>
      </c>
      <c r="Z289" s="7">
        <f t="shared" si="88"/>
        <v>5</v>
      </c>
      <c r="AA289">
        <f t="shared" si="89"/>
        <v>27</v>
      </c>
      <c r="AB289">
        <f xml:space="preserve"> FIND("&lt;/",A289)</f>
        <v>35</v>
      </c>
      <c r="AC289" t="str">
        <f>MID(A289, Z289, AA289-Z289+ 1)</f>
        <v>&lt;string name="success"&gt;</v>
      </c>
      <c r="AD289" t="s">
        <v>8587</v>
      </c>
      <c r="AE289" t="s">
        <v>8588</v>
      </c>
      <c r="AF289" t="s">
        <v>8589</v>
      </c>
      <c r="AG289" t="s">
        <v>8590</v>
      </c>
      <c r="AH289" t="s">
        <v>8591</v>
      </c>
    </row>
    <row r="290" spans="1:34">
      <c r="A290" s="1"/>
    </row>
    <row r="291" spans="1:34">
      <c r="A291" s="1" t="s">
        <v>2894</v>
      </c>
      <c r="J291">
        <f t="shared" si="78"/>
        <v>30</v>
      </c>
      <c r="K291">
        <f t="shared" si="79"/>
        <v>35</v>
      </c>
      <c r="L291" t="str">
        <f t="shared" ref="L291:L304" si="98">IF(A291&lt;&gt;"", MID(A291,J291+1, K291-J291 - 1), "")</f>
        <v>Time</v>
      </c>
      <c r="M291" t="e">
        <f>MATCH(L291,Sam_Eng!K:K,0)</f>
        <v>#N/A</v>
      </c>
      <c r="N291" t="str">
        <f>IF(ISNA(M291), VLOOKUP(L291,Sam_Eng!F:F,1,FALSE), VLOOKUP(L291,Sam_Eng!K:K,1,FALSE))</f>
        <v>Time</v>
      </c>
      <c r="O291" s="8">
        <f>IF(ISNA(M291), MATCH(N291,Sam_Eng!F:F,0), MATCH(N291,Sam_Eng!K:K,0))</f>
        <v>74</v>
      </c>
      <c r="P291" t="str">
        <f t="shared" ca="1" si="90"/>
        <v>"Temps"</v>
      </c>
      <c r="Q291" t="str">
        <f t="shared" ca="1" si="91"/>
        <v>"Zeit"</v>
      </c>
      <c r="R291" t="str">
        <f t="shared" ca="1" si="92"/>
        <v>"Tiempo"</v>
      </c>
      <c r="S291" t="str">
        <f t="shared" ca="1" si="93"/>
        <v>"Ora"</v>
      </c>
      <c r="T291" t="str">
        <f t="shared" ca="1" si="94"/>
        <v>"Tijd"</v>
      </c>
      <c r="U291" s="8" t="str">
        <f t="shared" ref="U291:U304" ca="1" si="99">SUBSTITUTE(P291,"""","")</f>
        <v>Temps</v>
      </c>
      <c r="V291" s="8" t="str">
        <f t="shared" ca="1" si="84"/>
        <v>Zeit</v>
      </c>
      <c r="W291" s="8" t="str">
        <f t="shared" ca="1" si="85"/>
        <v>Tiempo</v>
      </c>
      <c r="X291" s="8" t="str">
        <f t="shared" ca="1" si="86"/>
        <v>Ora</v>
      </c>
      <c r="Y291" s="8" t="str">
        <f t="shared" ca="1" si="87"/>
        <v>Tijd</v>
      </c>
      <c r="Z291" s="7">
        <f t="shared" si="88"/>
        <v>5</v>
      </c>
      <c r="AA291">
        <f t="shared" si="89"/>
        <v>30</v>
      </c>
      <c r="AB291">
        <f t="shared" ref="AB291:AB304" si="100" xml:space="preserve"> FIND("&lt;/",A291)</f>
        <v>35</v>
      </c>
      <c r="AC291" t="str">
        <f t="shared" ref="AC291:AC304" si="101">MID(A291, Z291, AA291-Z291+ 1)</f>
        <v>&lt;string name="time_colon"&gt;</v>
      </c>
      <c r="AD291" t="s">
        <v>8592</v>
      </c>
      <c r="AE291" t="s">
        <v>8593</v>
      </c>
      <c r="AF291" t="s">
        <v>8594</v>
      </c>
      <c r="AG291" t="s">
        <v>8595</v>
      </c>
      <c r="AH291" t="s">
        <v>8596</v>
      </c>
    </row>
    <row r="292" spans="1:34">
      <c r="A292" s="1" t="s">
        <v>2885</v>
      </c>
      <c r="J292">
        <f t="shared" si="78"/>
        <v>37</v>
      </c>
      <c r="K292">
        <f t="shared" si="79"/>
        <v>49</v>
      </c>
      <c r="L292" t="str">
        <f t="shared" si="98"/>
        <v>Client Name</v>
      </c>
      <c r="M292" t="e">
        <f>MATCH(L292,Sam_Eng!K:K,0)</f>
        <v>#N/A</v>
      </c>
      <c r="N292" t="str">
        <f>IF(ISNA(M292), VLOOKUP(L292,Sam_Eng!F:F,1,FALSE), VLOOKUP(L292,Sam_Eng!K:K,1,FALSE))</f>
        <v>Client Name</v>
      </c>
      <c r="O292" s="8">
        <f>IF(ISNA(M292), MATCH(N292,Sam_Eng!F:F,0), MATCH(N292,Sam_Eng!K:K,0))</f>
        <v>39</v>
      </c>
      <c r="P292" t="str">
        <f t="shared" ca="1" si="90"/>
        <v>"Nom du client"</v>
      </c>
      <c r="Q292" t="str">
        <f t="shared" ca="1" si="91"/>
        <v>"Client-Name"</v>
      </c>
      <c r="R292" t="str">
        <f t="shared" ca="1" si="92"/>
        <v>"Nombre del cliente"</v>
      </c>
      <c r="S292" t="str">
        <f t="shared" ca="1" si="93"/>
        <v>"Nome Client"</v>
      </c>
      <c r="T292" t="str">
        <f t="shared" ca="1" si="94"/>
        <v>"Naam van klant"</v>
      </c>
      <c r="U292" s="8" t="str">
        <f t="shared" ca="1" si="99"/>
        <v>Nom du client</v>
      </c>
      <c r="V292" s="8" t="str">
        <f t="shared" ca="1" si="84"/>
        <v>Client-Name</v>
      </c>
      <c r="W292" s="8" t="str">
        <f t="shared" ca="1" si="85"/>
        <v>Nombre del cliente</v>
      </c>
      <c r="X292" s="8" t="str">
        <f t="shared" ca="1" si="86"/>
        <v>Nome Client</v>
      </c>
      <c r="Y292" s="8" t="str">
        <f t="shared" ca="1" si="87"/>
        <v>Naam van klant</v>
      </c>
      <c r="Z292" s="7">
        <f t="shared" si="88"/>
        <v>5</v>
      </c>
      <c r="AA292">
        <f t="shared" si="89"/>
        <v>37</v>
      </c>
      <c r="AB292">
        <f t="shared" si="100"/>
        <v>49</v>
      </c>
      <c r="AC292" t="str">
        <f t="shared" si="101"/>
        <v>&lt;string name="client_name_colon"&gt;</v>
      </c>
      <c r="AD292" t="s">
        <v>8597</v>
      </c>
      <c r="AE292" t="s">
        <v>8598</v>
      </c>
      <c r="AF292" t="s">
        <v>8599</v>
      </c>
      <c r="AG292" t="s">
        <v>8600</v>
      </c>
      <c r="AH292" t="s">
        <v>8601</v>
      </c>
    </row>
    <row r="293" spans="1:34">
      <c r="A293" s="1" t="s">
        <v>2886</v>
      </c>
      <c r="J293">
        <f t="shared" si="78"/>
        <v>38</v>
      </c>
      <c r="K293">
        <f t="shared" si="79"/>
        <v>51</v>
      </c>
      <c r="L293" t="str">
        <f t="shared" si="98"/>
        <v>Client Email</v>
      </c>
      <c r="M293" t="e">
        <f>MATCH(L293,Sam_Eng!K:K,0)</f>
        <v>#N/A</v>
      </c>
      <c r="N293" t="str">
        <f>IF(ISNA(M293), VLOOKUP(L293,Sam_Eng!F:F,1,FALSE), VLOOKUP(L293,Sam_Eng!K:K,1,FALSE))</f>
        <v>Client Email</v>
      </c>
      <c r="O293" s="8">
        <f>IF(ISNA(M293), MATCH(N293,Sam_Eng!F:F,0), MATCH(N293,Sam_Eng!K:K,0))</f>
        <v>184</v>
      </c>
      <c r="P293" t="str">
        <f t="shared" ca="1" si="90"/>
        <v>"E-mail du client"</v>
      </c>
      <c r="Q293" t="str">
        <f t="shared" ca="1" si="91"/>
        <v>"Client-E-Mail"</v>
      </c>
      <c r="R293" t="str">
        <f t="shared" ca="1" si="92"/>
        <v>"Correo electrónico del cliente"</v>
      </c>
      <c r="S293" t="str">
        <f t="shared" ca="1" si="93"/>
        <v>"Email Client"</v>
      </c>
      <c r="T293" t="str">
        <f t="shared" ca="1" si="94"/>
        <v>"E-mailadres klant"</v>
      </c>
      <c r="U293" s="8" t="str">
        <f t="shared" ca="1" si="99"/>
        <v>E-mail du client</v>
      </c>
      <c r="V293" s="8" t="str">
        <f t="shared" ca="1" si="84"/>
        <v>Client-E-Mail</v>
      </c>
      <c r="W293" s="8" t="str">
        <f t="shared" ca="1" si="85"/>
        <v>Correo electrónico del cliente</v>
      </c>
      <c r="X293" s="8" t="str">
        <f t="shared" ca="1" si="86"/>
        <v>Email Client</v>
      </c>
      <c r="Y293" s="8" t="str">
        <f t="shared" ca="1" si="87"/>
        <v>E-mailadres klant</v>
      </c>
      <c r="Z293" s="7">
        <f t="shared" si="88"/>
        <v>5</v>
      </c>
      <c r="AA293">
        <f t="shared" si="89"/>
        <v>38</v>
      </c>
      <c r="AB293">
        <f t="shared" si="100"/>
        <v>51</v>
      </c>
      <c r="AC293" t="str">
        <f t="shared" si="101"/>
        <v>&lt;string name="client_email_colon"&gt;</v>
      </c>
      <c r="AD293" t="s">
        <v>8602</v>
      </c>
      <c r="AE293" t="s">
        <v>8603</v>
      </c>
      <c r="AF293" t="s">
        <v>8604</v>
      </c>
      <c r="AG293" t="s">
        <v>8605</v>
      </c>
      <c r="AH293" t="s">
        <v>8606</v>
      </c>
    </row>
    <row r="294" spans="1:34">
      <c r="A294" s="1" t="s">
        <v>2887</v>
      </c>
      <c r="J294">
        <f t="shared" si="78"/>
        <v>36</v>
      </c>
      <c r="K294">
        <f t="shared" si="79"/>
        <v>47</v>
      </c>
      <c r="L294" t="str">
        <f t="shared" si="98"/>
        <v>Admin Name</v>
      </c>
      <c r="M294" t="e">
        <f>MATCH(L294,Sam_Eng!K:K,0)</f>
        <v>#N/A</v>
      </c>
      <c r="N294" t="str">
        <f>IF(ISNA(M294), VLOOKUP(L294,Sam_Eng!F:F,1,FALSE), VLOOKUP(L294,Sam_Eng!K:K,1,FALSE))</f>
        <v>Admin Name</v>
      </c>
      <c r="O294" s="8">
        <f>IF(ISNA(M294), MATCH(N294,Sam_Eng!F:F,0), MATCH(N294,Sam_Eng!K:K,0))</f>
        <v>179</v>
      </c>
      <c r="P294" t="str">
        <f t="shared" ca="1" si="90"/>
        <v>"Nom de l'administrateur"</v>
      </c>
      <c r="Q294" t="str">
        <f t="shared" ca="1" si="91"/>
        <v>"Administratorname"</v>
      </c>
      <c r="R294" t="str">
        <f t="shared" ca="1" si="92"/>
        <v>"Nombre del administrador"</v>
      </c>
      <c r="S294" t="str">
        <f t="shared" ca="1" si="93"/>
        <v>"Nome Amministratore"</v>
      </c>
      <c r="T294" t="str">
        <f t="shared" ca="1" si="94"/>
        <v>"Naam beheerder"</v>
      </c>
      <c r="U294" s="8" t="str">
        <f t="shared" ca="1" si="99"/>
        <v>Nom de l'administrateur</v>
      </c>
      <c r="V294" s="8" t="str">
        <f t="shared" ca="1" si="84"/>
        <v>Administratorname</v>
      </c>
      <c r="W294" s="8" t="str">
        <f t="shared" ca="1" si="85"/>
        <v>Nombre del administrador</v>
      </c>
      <c r="X294" s="8" t="str">
        <f t="shared" ca="1" si="86"/>
        <v>Nome Amministratore</v>
      </c>
      <c r="Y294" s="8" t="str">
        <f t="shared" ca="1" si="87"/>
        <v>Naam beheerder</v>
      </c>
      <c r="Z294" s="7">
        <f t="shared" si="88"/>
        <v>5</v>
      </c>
      <c r="AA294">
        <f t="shared" si="89"/>
        <v>36</v>
      </c>
      <c r="AB294">
        <f t="shared" si="100"/>
        <v>47</v>
      </c>
      <c r="AC294" t="str">
        <f t="shared" si="101"/>
        <v>&lt;string name="admin_name_colon"&gt;</v>
      </c>
      <c r="AD294" t="s">
        <v>11137</v>
      </c>
      <c r="AE294" t="s">
        <v>8607</v>
      </c>
      <c r="AF294" t="s">
        <v>8608</v>
      </c>
      <c r="AG294" t="s">
        <v>8609</v>
      </c>
      <c r="AH294" t="s">
        <v>8610</v>
      </c>
    </row>
    <row r="295" spans="1:34">
      <c r="A295" s="1" t="s">
        <v>2888</v>
      </c>
      <c r="J295">
        <f t="shared" si="78"/>
        <v>37</v>
      </c>
      <c r="K295">
        <f t="shared" si="79"/>
        <v>49</v>
      </c>
      <c r="L295" t="str">
        <f t="shared" si="98"/>
        <v>Admin Email</v>
      </c>
      <c r="M295" t="e">
        <f>MATCH(L295,Sam_Eng!K:K,0)</f>
        <v>#N/A</v>
      </c>
      <c r="N295" t="str">
        <f>IF(ISNA(M295), VLOOKUP(L295,Sam_Eng!F:F,1,FALSE), VLOOKUP(L295,Sam_Eng!K:K,1,FALSE))</f>
        <v>Admin Email</v>
      </c>
      <c r="O295" s="8">
        <f>IF(ISNA(M295), MATCH(N295,Sam_Eng!F:F,0), MATCH(N295,Sam_Eng!K:K,0))</f>
        <v>183</v>
      </c>
      <c r="P295" t="str">
        <f t="shared" ca="1" si="90"/>
        <v>"E-mail de l'administrateur"</v>
      </c>
      <c r="Q295" t="str">
        <f t="shared" ca="1" si="91"/>
        <v>"Administrator-E-Mail"</v>
      </c>
      <c r="R295" t="str">
        <f t="shared" ca="1" si="92"/>
        <v>"Correo electrónico del administrador"</v>
      </c>
      <c r="S295" t="str">
        <f t="shared" ca="1" si="93"/>
        <v>"Email Amministratore"</v>
      </c>
      <c r="T295" t="str">
        <f t="shared" ca="1" si="94"/>
        <v>"E-mail beheer"</v>
      </c>
      <c r="U295" s="8" t="str">
        <f t="shared" ca="1" si="99"/>
        <v>E-mail de l'administrateur</v>
      </c>
      <c r="V295" s="8" t="str">
        <f t="shared" ca="1" si="84"/>
        <v>Administrator-E-Mail</v>
      </c>
      <c r="W295" s="8" t="str">
        <f t="shared" ca="1" si="85"/>
        <v>Correo electrónico del administrador</v>
      </c>
      <c r="X295" s="8" t="str">
        <f t="shared" ca="1" si="86"/>
        <v>Email Amministratore</v>
      </c>
      <c r="Y295" s="8" t="str">
        <f t="shared" ca="1" si="87"/>
        <v>E-mail beheer</v>
      </c>
      <c r="Z295" s="7">
        <f t="shared" si="88"/>
        <v>5</v>
      </c>
      <c r="AA295">
        <f t="shared" si="89"/>
        <v>37</v>
      </c>
      <c r="AB295">
        <f t="shared" si="100"/>
        <v>49</v>
      </c>
      <c r="AC295" t="str">
        <f t="shared" si="101"/>
        <v>&lt;string name="admin_email_colon"&gt;</v>
      </c>
      <c r="AD295" t="s">
        <v>11138</v>
      </c>
      <c r="AE295" t="s">
        <v>8611</v>
      </c>
      <c r="AF295" t="s">
        <v>8612</v>
      </c>
      <c r="AG295" t="s">
        <v>8613</v>
      </c>
      <c r="AH295" t="s">
        <v>8614</v>
      </c>
    </row>
    <row r="296" spans="1:34">
      <c r="A296" s="1" t="s">
        <v>2889</v>
      </c>
      <c r="J296">
        <f t="shared" si="78"/>
        <v>35</v>
      </c>
      <c r="K296">
        <f t="shared" si="79"/>
        <v>45</v>
      </c>
      <c r="L296" t="str">
        <f t="shared" si="98"/>
        <v>Lock Name</v>
      </c>
      <c r="M296" t="e">
        <f>MATCH(L296,Sam_Eng!K:K,0)</f>
        <v>#N/A</v>
      </c>
      <c r="N296" t="str">
        <f>IF(ISNA(M296), VLOOKUP(L296,Sam_Eng!F:F,1,FALSE), VLOOKUP(L296,Sam_Eng!K:K,1,FALSE))</f>
        <v>Lock Name</v>
      </c>
      <c r="O296" s="8">
        <f>IF(ISNA(M296), MATCH(N296,Sam_Eng!F:F,0), MATCH(N296,Sam_Eng!K:K,0))</f>
        <v>64</v>
      </c>
      <c r="P296" t="str">
        <f t="shared" ca="1" si="90"/>
        <v>"Nom de la serrure"</v>
      </c>
      <c r="Q296" t="str">
        <f t="shared" ca="1" si="91"/>
        <v>"Schlossname"</v>
      </c>
      <c r="R296" t="str">
        <f t="shared" ca="1" si="92"/>
        <v>"Nombre de cerradura"</v>
      </c>
      <c r="S296" t="str">
        <f t="shared" ca="1" si="93"/>
        <v>"Blocca Nome"</v>
      </c>
      <c r="T296" t="str">
        <f t="shared" ca="1" si="94"/>
        <v>"Naam slot"</v>
      </c>
      <c r="U296" s="8" t="str">
        <f t="shared" ca="1" si="99"/>
        <v>Nom de la serrure</v>
      </c>
      <c r="V296" s="8" t="str">
        <f t="shared" ca="1" si="84"/>
        <v>Schlossname</v>
      </c>
      <c r="W296" s="8" t="str">
        <f t="shared" ca="1" si="85"/>
        <v>Nombre de cerradura</v>
      </c>
      <c r="X296" s="8" t="str">
        <f t="shared" ca="1" si="86"/>
        <v>Blocca Nome</v>
      </c>
      <c r="Y296" s="8" t="str">
        <f t="shared" ca="1" si="87"/>
        <v>Naam slot</v>
      </c>
      <c r="Z296" s="7">
        <f t="shared" si="88"/>
        <v>5</v>
      </c>
      <c r="AA296">
        <f t="shared" si="89"/>
        <v>35</v>
      </c>
      <c r="AB296">
        <f t="shared" si="100"/>
        <v>45</v>
      </c>
      <c r="AC296" t="str">
        <f t="shared" si="101"/>
        <v>&lt;string name="lock_name_colon"&gt;</v>
      </c>
      <c r="AD296" t="s">
        <v>8615</v>
      </c>
      <c r="AE296" t="s">
        <v>8616</v>
      </c>
      <c r="AF296" t="s">
        <v>8617</v>
      </c>
      <c r="AG296" t="s">
        <v>8618</v>
      </c>
      <c r="AH296" t="s">
        <v>8619</v>
      </c>
    </row>
    <row r="297" spans="1:34">
      <c r="A297" s="1" t="s">
        <v>2890</v>
      </c>
      <c r="J297">
        <f t="shared" si="78"/>
        <v>38</v>
      </c>
      <c r="K297">
        <f t="shared" si="79"/>
        <v>51</v>
      </c>
      <c r="L297" t="str">
        <f t="shared" si="98"/>
        <v>Access Right</v>
      </c>
      <c r="M297" t="e">
        <f>MATCH(L297,Sam_Eng!K:K,0)</f>
        <v>#N/A</v>
      </c>
      <c r="N297" t="str">
        <f>IF(ISNA(M297), VLOOKUP(L297,Sam_Eng!F:F,1,FALSE), VLOOKUP(L297,Sam_Eng!K:K,1,FALSE))</f>
        <v>Access Right</v>
      </c>
      <c r="O297" s="8">
        <f>IF(ISNA(M297), MATCH(N297,Sam_Eng!F:F,0), MATCH(N297,Sam_Eng!K:K,0))</f>
        <v>87</v>
      </c>
      <c r="P297" t="str">
        <f t="shared" ca="1" si="90"/>
        <v>"Droit d'accès"</v>
      </c>
      <c r="Q297" t="str">
        <f t="shared" ca="1" si="91"/>
        <v>"Zugangsberechtigung"</v>
      </c>
      <c r="R297" t="str">
        <f t="shared" ca="1" si="92"/>
        <v>"Derecho de acceso"</v>
      </c>
      <c r="S297" t="str">
        <f t="shared" ca="1" si="93"/>
        <v>"Diritti di Accesso"</v>
      </c>
      <c r="T297" t="str">
        <f t="shared" ca="1" si="94"/>
        <v>"Toegangsrechten"</v>
      </c>
      <c r="U297" s="8" t="str">
        <f t="shared" ca="1" si="99"/>
        <v>Droit d'accès</v>
      </c>
      <c r="V297" s="8" t="str">
        <f t="shared" ca="1" si="84"/>
        <v>Zugangsberechtigung</v>
      </c>
      <c r="W297" s="8" t="str">
        <f t="shared" ca="1" si="85"/>
        <v>Derecho de acceso</v>
      </c>
      <c r="X297" s="8" t="str">
        <f t="shared" ca="1" si="86"/>
        <v>Diritti di Accesso</v>
      </c>
      <c r="Y297" s="8" t="str">
        <f t="shared" ca="1" si="87"/>
        <v>Toegangsrechten</v>
      </c>
      <c r="Z297" s="7">
        <f t="shared" si="88"/>
        <v>5</v>
      </c>
      <c r="AA297">
        <f t="shared" si="89"/>
        <v>38</v>
      </c>
      <c r="AB297">
        <f t="shared" si="100"/>
        <v>51</v>
      </c>
      <c r="AC297" t="str">
        <f t="shared" si="101"/>
        <v>&lt;string name="access_right_colon"&gt;</v>
      </c>
      <c r="AD297" t="s">
        <v>11139</v>
      </c>
      <c r="AE297" t="s">
        <v>8620</v>
      </c>
      <c r="AF297" t="s">
        <v>8621</v>
      </c>
      <c r="AG297" t="s">
        <v>8622</v>
      </c>
      <c r="AH297" t="s">
        <v>8623</v>
      </c>
    </row>
    <row r="298" spans="1:34">
      <c r="A298" s="1" t="s">
        <v>2891</v>
      </c>
      <c r="J298">
        <f t="shared" si="78"/>
        <v>33</v>
      </c>
      <c r="K298">
        <f t="shared" si="79"/>
        <v>41</v>
      </c>
      <c r="L298" t="str">
        <f t="shared" si="98"/>
        <v>Details</v>
      </c>
      <c r="M298" t="e">
        <f>MATCH(L298,Sam_Eng!K:K,0)</f>
        <v>#N/A</v>
      </c>
      <c r="N298" t="str">
        <f>IF(ISNA(M298), VLOOKUP(L298,Sam_Eng!F:F,1,FALSE), VLOOKUP(L298,Sam_Eng!K:K,1,FALSE))</f>
        <v>Details</v>
      </c>
      <c r="O298" s="8">
        <f>IF(ISNA(M298), MATCH(N298,Sam_Eng!F:F,0), MATCH(N298,Sam_Eng!K:K,0))</f>
        <v>61</v>
      </c>
      <c r="P298" t="str">
        <f t="shared" ca="1" si="90"/>
        <v>"Détails"</v>
      </c>
      <c r="Q298" t="str">
        <f t="shared" ca="1" si="91"/>
        <v>"Details"</v>
      </c>
      <c r="R298" t="str">
        <f t="shared" ca="1" si="92"/>
        <v>"Detalles"</v>
      </c>
      <c r="S298" t="str">
        <f t="shared" ca="1" si="93"/>
        <v>"Dettagli"</v>
      </c>
      <c r="T298" t="str">
        <f t="shared" ca="1" si="94"/>
        <v>"Details"</v>
      </c>
      <c r="U298" s="8" t="str">
        <f t="shared" ca="1" si="99"/>
        <v>Détails</v>
      </c>
      <c r="V298" s="8" t="str">
        <f t="shared" ca="1" si="84"/>
        <v>Details</v>
      </c>
      <c r="W298" s="8" t="str">
        <f t="shared" ca="1" si="85"/>
        <v>Detalles</v>
      </c>
      <c r="X298" s="8" t="str">
        <f t="shared" ca="1" si="86"/>
        <v>Dettagli</v>
      </c>
      <c r="Y298" s="8" t="str">
        <f t="shared" ca="1" si="87"/>
        <v>Details</v>
      </c>
      <c r="Z298" s="7">
        <f t="shared" si="88"/>
        <v>5</v>
      </c>
      <c r="AA298">
        <f t="shared" si="89"/>
        <v>33</v>
      </c>
      <c r="AB298">
        <f t="shared" si="100"/>
        <v>41</v>
      </c>
      <c r="AC298" t="str">
        <f t="shared" si="101"/>
        <v>&lt;string name="details_colon"&gt;</v>
      </c>
      <c r="AD298" t="s">
        <v>8624</v>
      </c>
      <c r="AE298" t="s">
        <v>8625</v>
      </c>
      <c r="AF298" t="s">
        <v>8626</v>
      </c>
      <c r="AG298" t="s">
        <v>8627</v>
      </c>
      <c r="AH298" t="s">
        <v>8625</v>
      </c>
    </row>
    <row r="299" spans="1:34">
      <c r="A299" s="1" t="s">
        <v>2892</v>
      </c>
      <c r="J299">
        <f t="shared" si="78"/>
        <v>33</v>
      </c>
      <c r="K299">
        <f t="shared" si="79"/>
        <v>41</v>
      </c>
      <c r="L299" t="str">
        <f t="shared" si="98"/>
        <v>Message</v>
      </c>
      <c r="M299" t="e">
        <f>MATCH(L299,Sam_Eng!K:K,0)</f>
        <v>#N/A</v>
      </c>
      <c r="N299" t="str">
        <f>IF(ISNA(M299), VLOOKUP(L299,Sam_Eng!F:F,1,FALSE), VLOOKUP(L299,Sam_Eng!K:K,1,FALSE))</f>
        <v>Message</v>
      </c>
      <c r="O299" s="8">
        <f>IF(ISNA(M299), MATCH(N299,Sam_Eng!F:F,0), MATCH(N299,Sam_Eng!K:K,0))</f>
        <v>185</v>
      </c>
      <c r="P299" t="str">
        <f t="shared" ca="1" si="90"/>
        <v>"Message"</v>
      </c>
      <c r="Q299" t="str">
        <f t="shared" ca="1" si="91"/>
        <v>"Mitteilung"</v>
      </c>
      <c r="R299" t="str">
        <f t="shared" ca="1" si="92"/>
        <v>"Mensaje"</v>
      </c>
      <c r="S299" t="str">
        <f t="shared" ca="1" si="93"/>
        <v>"Messaggio"</v>
      </c>
      <c r="T299" t="str">
        <f t="shared" ca="1" si="94"/>
        <v>"Bericht"</v>
      </c>
      <c r="U299" s="8" t="str">
        <f t="shared" ca="1" si="99"/>
        <v>Message</v>
      </c>
      <c r="V299" s="8" t="str">
        <f t="shared" ca="1" si="84"/>
        <v>Mitteilung</v>
      </c>
      <c r="W299" s="8" t="str">
        <f t="shared" ca="1" si="85"/>
        <v>Mensaje</v>
      </c>
      <c r="X299" s="8" t="str">
        <f t="shared" ca="1" si="86"/>
        <v>Messaggio</v>
      </c>
      <c r="Y299" s="8" t="str">
        <f t="shared" ca="1" si="87"/>
        <v>Bericht</v>
      </c>
      <c r="Z299" s="7">
        <f t="shared" si="88"/>
        <v>5</v>
      </c>
      <c r="AA299">
        <f t="shared" si="89"/>
        <v>33</v>
      </c>
      <c r="AB299">
        <f t="shared" si="100"/>
        <v>41</v>
      </c>
      <c r="AC299" t="str">
        <f t="shared" si="101"/>
        <v>&lt;string name="message_colon"&gt;</v>
      </c>
      <c r="AD299" t="s">
        <v>8628</v>
      </c>
      <c r="AE299" t="s">
        <v>8629</v>
      </c>
      <c r="AF299" t="s">
        <v>8630</v>
      </c>
      <c r="AG299" t="s">
        <v>8631</v>
      </c>
      <c r="AH299" t="s">
        <v>8632</v>
      </c>
    </row>
    <row r="300" spans="1:34">
      <c r="A300" s="1" t="s">
        <v>2893</v>
      </c>
      <c r="J300">
        <f>FIND("&gt;",A300)</f>
        <v>32</v>
      </c>
      <c r="K300">
        <f>FIND("&lt;/", A300)</f>
        <v>39</v>
      </c>
      <c r="L300" t="str">
        <f t="shared" si="98"/>
        <v>Result</v>
      </c>
      <c r="M300" t="e">
        <f>MATCH(L300,Sam_Eng!K:K,0)</f>
        <v>#N/A</v>
      </c>
      <c r="N300" t="str">
        <f>IF(ISNA(M300), VLOOKUP(L300,Sam_Eng!F:F,1,FALSE), VLOOKUP(L300,Sam_Eng!K:K,1,FALSE))</f>
        <v>Result</v>
      </c>
      <c r="O300" s="8">
        <f>IF(ISNA(M300), MATCH(N300,Sam_Eng!F:F,0), MATCH(N300,Sam_Eng!K:K,0))</f>
        <v>293</v>
      </c>
      <c r="P300" t="str">
        <f t="shared" ca="1" si="90"/>
        <v>"Résultat"</v>
      </c>
      <c r="Q300" t="str">
        <f t="shared" ca="1" si="91"/>
        <v>"Ergebnis"</v>
      </c>
      <c r="R300" t="str">
        <f t="shared" ca="1" si="92"/>
        <v>"Resultado"</v>
      </c>
      <c r="S300" t="str">
        <f t="shared" ca="1" si="93"/>
        <v>"Risultato"</v>
      </c>
      <c r="T300" t="str">
        <f t="shared" ca="1" si="94"/>
        <v>"Resultaat"</v>
      </c>
      <c r="U300" s="8" t="str">
        <f t="shared" ca="1" si="99"/>
        <v>Résultat</v>
      </c>
      <c r="V300" s="8" t="str">
        <f t="shared" ca="1" si="84"/>
        <v>Ergebnis</v>
      </c>
      <c r="W300" s="8" t="str">
        <f t="shared" ca="1" si="85"/>
        <v>Resultado</v>
      </c>
      <c r="X300" s="8" t="str">
        <f t="shared" ca="1" si="86"/>
        <v>Risultato</v>
      </c>
      <c r="Y300" s="8" t="str">
        <f t="shared" ca="1" si="87"/>
        <v>Resultaat</v>
      </c>
      <c r="Z300" s="7">
        <f t="shared" si="88"/>
        <v>5</v>
      </c>
      <c r="AA300">
        <f t="shared" si="89"/>
        <v>32</v>
      </c>
      <c r="AB300">
        <f t="shared" si="100"/>
        <v>39</v>
      </c>
      <c r="AC300" t="str">
        <f t="shared" si="101"/>
        <v>&lt;string name="result_colon"&gt;</v>
      </c>
      <c r="AD300" t="s">
        <v>8633</v>
      </c>
      <c r="AE300" t="s">
        <v>8634</v>
      </c>
      <c r="AF300" t="s">
        <v>8635</v>
      </c>
      <c r="AG300" t="s">
        <v>8636</v>
      </c>
      <c r="AH300" t="s">
        <v>8637</v>
      </c>
    </row>
    <row r="301" spans="1:34">
      <c r="A301" s="1" t="s">
        <v>10251</v>
      </c>
      <c r="J301">
        <f>FIND("&gt;",A301)</f>
        <v>27</v>
      </c>
      <c r="K301">
        <f>FIND("&lt;/", A301)</f>
        <v>35</v>
      </c>
      <c r="L301" t="str">
        <f t="shared" si="98"/>
        <v>Unknown</v>
      </c>
      <c r="M301" t="e">
        <f>MATCH(L301,Sam_Eng!K:K,0)</f>
        <v>#N/A</v>
      </c>
      <c r="N301" t="str">
        <f>IF(ISNA(M301), VLOOKUP(L301,Sam_Eng!F:F,1,FALSE), VLOOKUP(L301,Sam_Eng!K:K,1,FALSE))</f>
        <v>Unknown</v>
      </c>
      <c r="O301" s="8">
        <f>IF(ISNA(M301), MATCH(N301,Sam_Eng!F:F,0), MATCH(N301,Sam_Eng!K:K,0))</f>
        <v>73</v>
      </c>
      <c r="P301" t="str">
        <f t="shared" ca="1" si="90"/>
        <v>"Inconnu"</v>
      </c>
      <c r="Q301" t="str">
        <f t="shared" ca="1" si="91"/>
        <v>"Unbekannt"</v>
      </c>
      <c r="R301" t="str">
        <f t="shared" ca="1" si="92"/>
        <v>"Desconocido"</v>
      </c>
      <c r="S301" t="str">
        <f t="shared" ca="1" si="93"/>
        <v>"Sconosciuto"</v>
      </c>
      <c r="T301" t="str">
        <f t="shared" ca="1" si="94"/>
        <v>"Onbekend"</v>
      </c>
      <c r="U301" s="8" t="str">
        <f t="shared" ca="1" si="99"/>
        <v>Inconnu</v>
      </c>
      <c r="V301" s="8" t="str">
        <f t="shared" ca="1" si="84"/>
        <v>Unbekannt</v>
      </c>
      <c r="W301" s="8" t="str">
        <f t="shared" ca="1" si="85"/>
        <v>Desconocido</v>
      </c>
      <c r="X301" s="8" t="str">
        <f t="shared" ca="1" si="86"/>
        <v>Sconosciuto</v>
      </c>
      <c r="Y301" s="8" t="str">
        <f t="shared" ca="1" si="87"/>
        <v>Onbekend</v>
      </c>
      <c r="Z301" s="7">
        <f t="shared" si="88"/>
        <v>5</v>
      </c>
      <c r="AA301">
        <f t="shared" si="89"/>
        <v>27</v>
      </c>
      <c r="AB301">
        <f t="shared" si="100"/>
        <v>35</v>
      </c>
      <c r="AC301" t="str">
        <f t="shared" si="101"/>
        <v>&lt;string name="unknown"&gt;</v>
      </c>
      <c r="AD301" t="s">
        <v>8638</v>
      </c>
      <c r="AE301" t="s">
        <v>8639</v>
      </c>
      <c r="AF301" t="s">
        <v>8640</v>
      </c>
      <c r="AG301" t="s">
        <v>8641</v>
      </c>
      <c r="AH301" t="s">
        <v>8642</v>
      </c>
    </row>
    <row r="302" spans="1:34">
      <c r="A302" s="1" t="s">
        <v>10252</v>
      </c>
      <c r="J302">
        <f>FIND("&gt;",A302)</f>
        <v>35</v>
      </c>
      <c r="K302">
        <f>FIND("&lt;/", A302)</f>
        <v>48</v>
      </c>
      <c r="L302" t="str">
        <f t="shared" si="98"/>
        <v>unlocking %s</v>
      </c>
      <c r="M302" t="e">
        <f>MATCH(L302,Sam_Eng!K:K,0)</f>
        <v>#N/A</v>
      </c>
      <c r="N302" t="e">
        <f>IF(ISNA(M302), VLOOKUP(L302,Sam_Eng!F:F,1,FALSE), VLOOKUP(L302,Sam_Eng!K:K,1,FALSE))</f>
        <v>#N/A</v>
      </c>
      <c r="O302" s="53">
        <v>448</v>
      </c>
      <c r="P302" t="str">
        <f t="shared" ca="1" si="90"/>
        <v>"Déverrouillage de %@"</v>
      </c>
      <c r="Q302" t="str">
        <f t="shared" ca="1" si="91"/>
        <v>%@ wird entriegelt</v>
      </c>
      <c r="R302" t="str">
        <f t="shared" ca="1" si="92"/>
        <v>"Desbloqueo de %@"</v>
      </c>
      <c r="S302" t="str">
        <f t="shared" ca="1" si="93"/>
        <v>"Sblocco in Corso %@"</v>
      </c>
      <c r="T302" t="str">
        <f t="shared" ca="1" si="94"/>
        <v>%@ ontgrendelen</v>
      </c>
      <c r="U302" s="8" t="str">
        <f t="shared" ca="1" si="99"/>
        <v>Déverrouillage de %@</v>
      </c>
      <c r="V302" s="8" t="str">
        <f ca="1">SUBSTITUTE(Q302,"""","")</f>
        <v>%@ wird entriegelt</v>
      </c>
      <c r="W302" s="8" t="str">
        <f ca="1">SUBSTITUTE(R302,"""","")</f>
        <v>Desbloqueo de %@</v>
      </c>
      <c r="X302" s="8" t="str">
        <f ca="1">SUBSTITUTE(S302,"""","")</f>
        <v>Sblocco in Corso %@</v>
      </c>
      <c r="Y302" s="8" t="str">
        <f ca="1">SUBSTITUTE(T302,"""","")</f>
        <v>%@ ontgrendelen</v>
      </c>
      <c r="Z302" s="7">
        <f t="shared" si="88"/>
        <v>5</v>
      </c>
      <c r="AA302">
        <f t="shared" si="89"/>
        <v>35</v>
      </c>
      <c r="AB302">
        <f t="shared" si="100"/>
        <v>48</v>
      </c>
      <c r="AC302" t="str">
        <f t="shared" si="101"/>
        <v>&lt;string name="xxx_is_unlocked"&gt;</v>
      </c>
      <c r="AD302" t="s">
        <v>10683</v>
      </c>
      <c r="AE302" t="s">
        <v>10684</v>
      </c>
      <c r="AF302" t="s">
        <v>10685</v>
      </c>
      <c r="AG302" t="s">
        <v>10686</v>
      </c>
      <c r="AH302" t="s">
        <v>10687</v>
      </c>
    </row>
    <row r="303" spans="1:34">
      <c r="A303" s="1" t="s">
        <v>139</v>
      </c>
      <c r="J303">
        <f>FIND("&gt;",A303)</f>
        <v>28</v>
      </c>
      <c r="K303">
        <f>FIND("&lt;/", A303)</f>
        <v>37</v>
      </c>
      <c r="L303" t="str">
        <f t="shared" si="98"/>
        <v>All Read</v>
      </c>
      <c r="M303" t="e">
        <f>MATCH(L303,Sam_Eng!K:K,0)</f>
        <v>#N/A</v>
      </c>
      <c r="N303" t="str">
        <f>IF(ISNA(M303), VLOOKUP(L303,Sam_Eng!F:F,1,FALSE), VLOOKUP(L303,Sam_Eng!K:K,1,FALSE))</f>
        <v>All Read</v>
      </c>
      <c r="O303" s="8">
        <f>IF(ISNA(M303), MATCH(N303,Sam_Eng!F:F,0), MATCH(N303,Sam_Eng!K:K,0))</f>
        <v>106</v>
      </c>
      <c r="P303" t="str">
        <f t="shared" ca="1" si="90"/>
        <v>"Tout les lus"</v>
      </c>
      <c r="Q303" t="str">
        <f t="shared" ca="1" si="91"/>
        <v>"Alles gelesen"</v>
      </c>
      <c r="R303" t="str">
        <f t="shared" ca="1" si="92"/>
        <v>"Todo leído"</v>
      </c>
      <c r="S303" t="str">
        <f t="shared" ca="1" si="93"/>
        <v>"Letto Tutto"</v>
      </c>
      <c r="T303" t="str">
        <f t="shared" ca="1" si="94"/>
        <v>"Alles gelezen"</v>
      </c>
      <c r="U303" s="8" t="str">
        <f t="shared" ca="1" si="99"/>
        <v>Tout les lus</v>
      </c>
      <c r="V303" s="8" t="str">
        <f t="shared" ca="1" si="84"/>
        <v>Alles gelesen</v>
      </c>
      <c r="W303" s="8" t="str">
        <f t="shared" ca="1" si="85"/>
        <v>Todo leído</v>
      </c>
      <c r="X303" s="8" t="str">
        <f t="shared" ca="1" si="86"/>
        <v>Letto Tutto</v>
      </c>
      <c r="Y303" s="8" t="str">
        <f t="shared" ca="1" si="87"/>
        <v>Alles gelezen</v>
      </c>
      <c r="Z303" s="7">
        <f t="shared" si="88"/>
        <v>5</v>
      </c>
      <c r="AA303">
        <f t="shared" si="89"/>
        <v>28</v>
      </c>
      <c r="AB303">
        <f t="shared" si="100"/>
        <v>37</v>
      </c>
      <c r="AC303" t="str">
        <f t="shared" si="101"/>
        <v>&lt;string name="mark_all"&gt;</v>
      </c>
      <c r="AD303" t="s">
        <v>8643</v>
      </c>
      <c r="AE303" t="s">
        <v>8644</v>
      </c>
      <c r="AF303" t="s">
        <v>8645</v>
      </c>
      <c r="AG303" t="s">
        <v>8646</v>
      </c>
      <c r="AH303" t="s">
        <v>8647</v>
      </c>
    </row>
    <row r="304" spans="1:34">
      <c r="A304" s="1" t="s">
        <v>1848</v>
      </c>
      <c r="J304">
        <f>FIND("&gt;",A304)</f>
        <v>36</v>
      </c>
      <c r="K304">
        <f>FIND("&lt;/", A304)</f>
        <v>93</v>
      </c>
      <c r="L304" t="str">
        <f t="shared" si="98"/>
        <v>Are you sure you want to mark all notifications as read?</v>
      </c>
      <c r="M304" t="e">
        <f>MATCH(L304,Sam_Eng!K:K,0)</f>
        <v>#N/A</v>
      </c>
      <c r="N304" t="str">
        <f>IF(ISNA(M304), VLOOKUP(L304,Sam_Eng!F:F,1,FALSE), VLOOKUP(L304,Sam_Eng!K:K,1,FALSE))</f>
        <v>Are you sure you want to mark all notifications as read?</v>
      </c>
      <c r="O304" s="8">
        <f>IF(ISNA(M304), MATCH(N304,Sam_Eng!F:F,0), MATCH(N304,Sam_Eng!K:K,0))</f>
        <v>491</v>
      </c>
      <c r="P304" t="str">
        <f t="shared" ca="1" si="90"/>
        <v>"Êtes-vous sûr de vouloir marquer toutes les notifications comme lues ?"</v>
      </c>
      <c r="Q304" t="str">
        <f t="shared" ca="1" si="91"/>
        <v>"Möchten Sie wirklich alle Benachrichtigungen als gelesen kennzeichnen?"</v>
      </c>
      <c r="R304" t="str">
        <f t="shared" ca="1" si="92"/>
        <v>"¿Está seguro de que desea marcar todas las notificaciones como leídas?"</v>
      </c>
      <c r="S304" t="str">
        <f t="shared" ca="1" si="93"/>
        <v>"Contrassegnare tutte le notifiche come lette?"</v>
      </c>
      <c r="T304" t="str">
        <f t="shared" ca="1" si="94"/>
        <v>"Weet u zeker dat u alle meldingen als gelezen wilt markeren?"</v>
      </c>
      <c r="U304" s="8" t="str">
        <f t="shared" ca="1" si="99"/>
        <v>Êtes-vous sûr de vouloir marquer toutes les notifications comme lues ?</v>
      </c>
      <c r="V304" s="8" t="str">
        <f t="shared" ca="1" si="84"/>
        <v>Möchten Sie wirklich alle Benachrichtigungen als gelesen kennzeichnen?</v>
      </c>
      <c r="W304" s="8" t="str">
        <f t="shared" ca="1" si="85"/>
        <v>¿Está seguro de que desea marcar todas las notificaciones como leídas?</v>
      </c>
      <c r="X304" s="8" t="str">
        <f t="shared" ca="1" si="86"/>
        <v>Contrassegnare tutte le notifiche come lette?</v>
      </c>
      <c r="Y304" s="8" t="str">
        <f t="shared" ca="1" si="87"/>
        <v>Weet u zeker dat u alle meldingen als gelezen wilt markeren?</v>
      </c>
      <c r="Z304" s="7">
        <f t="shared" si="88"/>
        <v>5</v>
      </c>
      <c r="AA304">
        <f t="shared" si="89"/>
        <v>36</v>
      </c>
      <c r="AB304">
        <f t="shared" si="100"/>
        <v>93</v>
      </c>
      <c r="AC304" t="str">
        <f t="shared" si="101"/>
        <v>&lt;string name="mark_all_content"&gt;</v>
      </c>
      <c r="AD304" t="s">
        <v>8648</v>
      </c>
      <c r="AE304" t="s">
        <v>8649</v>
      </c>
      <c r="AF304" t="s">
        <v>8650</v>
      </c>
      <c r="AG304" t="s">
        <v>8651</v>
      </c>
      <c r="AH304" t="s">
        <v>8652</v>
      </c>
    </row>
    <row r="305" spans="1:34">
      <c r="A305" s="2"/>
    </row>
    <row r="306" spans="1:34">
      <c r="A306" s="1"/>
    </row>
    <row r="307" spans="1:34">
      <c r="A307" s="1" t="s">
        <v>140</v>
      </c>
      <c r="J307">
        <f>FIND("&gt;",A307)</f>
        <v>23</v>
      </c>
      <c r="K307">
        <f>FIND("&lt;/", A307)</f>
        <v>25</v>
      </c>
      <c r="L307" t="str">
        <f>IF(A307&lt;&gt;"", MID(A307,J307+1, K307-J307 - 1), "")</f>
        <v>.</v>
      </c>
      <c r="M307" t="e">
        <f>MATCH(L307,Sam_Eng!K:K,0)</f>
        <v>#N/A</v>
      </c>
      <c r="N307" t="str">
        <f>IF(ISNA(M307), VLOOKUP(L307,Sam_Eng!F:F,1,FALSE), VLOOKUP(L307,Sam_Eng!K:K,1,FALSE))</f>
        <v>.</v>
      </c>
      <c r="O307" s="8">
        <f>IF(ISNA(M307), MATCH(N307,Sam_Eng!F:F,0), MATCH(N307,Sam_Eng!K:K,0))</f>
        <v>660</v>
      </c>
      <c r="P307" t="str">
        <f t="shared" ca="1" si="90"/>
        <v>"."</v>
      </c>
      <c r="Q307" t="str">
        <f t="shared" ca="1" si="91"/>
        <v>"."</v>
      </c>
      <c r="R307" t="str">
        <f t="shared" ca="1" si="92"/>
        <v>"."</v>
      </c>
      <c r="S307" t="str">
        <f t="shared" ca="1" si="93"/>
        <v>"."</v>
      </c>
      <c r="T307" t="str">
        <f t="shared" ca="1" si="94"/>
        <v>"."</v>
      </c>
      <c r="U307" s="8" t="str">
        <f ca="1">SUBSTITUTE(P307,"""","")</f>
        <v>.</v>
      </c>
      <c r="V307" s="8" t="str">
        <f t="shared" ca="1" si="84"/>
        <v>.</v>
      </c>
      <c r="W307" s="8" t="str">
        <f t="shared" ca="1" si="85"/>
        <v>.</v>
      </c>
      <c r="X307" s="8" t="str">
        <f t="shared" ca="1" si="86"/>
        <v>.</v>
      </c>
      <c r="Y307" s="8" t="str">
        <f t="shared" ca="1" si="87"/>
        <v>.</v>
      </c>
      <c r="Z307" s="7">
        <f t="shared" si="88"/>
        <v>5</v>
      </c>
      <c r="AA307">
        <f t="shared" si="89"/>
        <v>23</v>
      </c>
      <c r="AB307">
        <f xml:space="preserve"> FIND("&lt;/",A307)</f>
        <v>25</v>
      </c>
      <c r="AC307" t="str">
        <f>MID(A307, Z307, AA307-Z307+ 1)</f>
        <v>&lt;string name="dot"&gt;</v>
      </c>
      <c r="AD307" t="s">
        <v>8653</v>
      </c>
      <c r="AE307" t="s">
        <v>8653</v>
      </c>
      <c r="AF307" t="s">
        <v>8653</v>
      </c>
      <c r="AG307" t="s">
        <v>8653</v>
      </c>
      <c r="AH307" t="s">
        <v>8653</v>
      </c>
    </row>
    <row r="308" spans="1:34">
      <c r="A308" s="2"/>
    </row>
    <row r="309" spans="1:34">
      <c r="A309" s="2"/>
    </row>
    <row r="310" spans="1:34">
      <c r="A310" s="1" t="s">
        <v>2915</v>
      </c>
      <c r="J310">
        <f>FIND("&gt;",A310)</f>
        <v>32</v>
      </c>
      <c r="K310">
        <f>FIND("&lt;/", A310)</f>
        <v>40</v>
      </c>
      <c r="L310" t="str">
        <f>IF(A310&lt;&gt;"", MID(A310,J310+1, K310-J310 - 1), "")</f>
        <v>Expired</v>
      </c>
      <c r="M310" t="e">
        <f>MATCH(L310,Sam_Eng!K:K,0)</f>
        <v>#N/A</v>
      </c>
      <c r="N310" t="str">
        <f>IF(ISNA(M310), VLOOKUP(L310,Sam_Eng!F:F,1,FALSE), VLOOKUP(L310,Sam_Eng!K:K,1,FALSE))</f>
        <v>Expired</v>
      </c>
      <c r="O310" s="8">
        <f>IF(ISNA(M310), MATCH(N310,Sam_Eng!F:F,0), MATCH(N310,Sam_Eng!K:K,0))</f>
        <v>107</v>
      </c>
      <c r="P310" t="str">
        <f t="shared" ca="1" si="90"/>
        <v>"Expiré"</v>
      </c>
      <c r="Q310" t="str">
        <f t="shared" ca="1" si="91"/>
        <v>"Abgelaufen"</v>
      </c>
      <c r="R310" t="str">
        <f t="shared" ca="1" si="92"/>
        <v>"Expirado"</v>
      </c>
      <c r="S310" t="str">
        <f t="shared" ca="1" si="93"/>
        <v>"Scaduto"</v>
      </c>
      <c r="T310" t="str">
        <f t="shared" ca="1" si="94"/>
        <v>"Verlopen"</v>
      </c>
      <c r="U310" s="8" t="str">
        <f ca="1">SUBSTITUTE(P310,"""","")</f>
        <v>Expiré</v>
      </c>
      <c r="V310" s="8" t="str">
        <f t="shared" ca="1" si="84"/>
        <v>Abgelaufen</v>
      </c>
      <c r="W310" s="8" t="str">
        <f t="shared" ca="1" si="85"/>
        <v>Expirado</v>
      </c>
      <c r="X310" s="8" t="str">
        <f t="shared" ca="1" si="86"/>
        <v>Scaduto</v>
      </c>
      <c r="Y310" s="8" t="str">
        <f t="shared" ca="1" si="87"/>
        <v>Verlopen</v>
      </c>
      <c r="Z310" s="7">
        <f t="shared" si="88"/>
        <v>5</v>
      </c>
      <c r="AA310">
        <f t="shared" si="89"/>
        <v>32</v>
      </c>
      <c r="AB310">
        <f xml:space="preserve"> FIND("&lt;/",A310)</f>
        <v>40</v>
      </c>
      <c r="AC310" t="str">
        <f>MID(A310, Z310, AA310-Z310+ 1)</f>
        <v>&lt;string name="abort_action"&gt;</v>
      </c>
      <c r="AD310" t="s">
        <v>8654</v>
      </c>
      <c r="AE310" t="s">
        <v>8655</v>
      </c>
      <c r="AF310" t="s">
        <v>8656</v>
      </c>
      <c r="AG310" t="s">
        <v>8657</v>
      </c>
      <c r="AH310" t="s">
        <v>8658</v>
      </c>
    </row>
    <row r="311" spans="1:34">
      <c r="A311" s="1" t="s">
        <v>2914</v>
      </c>
      <c r="J311">
        <f>FIND("&gt;",A311)</f>
        <v>40</v>
      </c>
      <c r="K311">
        <f>FIND("&lt;/", A311)</f>
        <v>69</v>
      </c>
      <c r="L311" t="str">
        <f>IF(A311&lt;&gt;"", MID(A311,J311+1, K311-J311 - 1), "")</f>
        <v>This notification is expired</v>
      </c>
      <c r="M311" t="e">
        <f>MATCH(L311,Sam_Eng!K:K,0)</f>
        <v>#N/A</v>
      </c>
      <c r="N311" t="str">
        <f>IF(ISNA(M311), VLOOKUP(L311,Sam_Eng!F:F,1,FALSE), VLOOKUP(L311,Sam_Eng!K:K,1,FALSE))</f>
        <v>This notification is expired</v>
      </c>
      <c r="O311" s="8">
        <f>IF(ISNA(M311), MATCH(N311,Sam_Eng!F:F,0), MATCH(N311,Sam_Eng!K:K,0))</f>
        <v>492</v>
      </c>
      <c r="P311" t="str">
        <f t="shared" ca="1" si="90"/>
        <v>"Cette notification a expiré"</v>
      </c>
      <c r="Q311" t="str">
        <f t="shared" ca="1" si="91"/>
        <v>"Diese Benachrichtigung ist abgelaufen"</v>
      </c>
      <c r="R311" t="str">
        <f t="shared" ca="1" si="92"/>
        <v>"Esta notificación está inspirada"</v>
      </c>
      <c r="S311" t="str">
        <f t="shared" ca="1" si="93"/>
        <v>"Questa notifica è scaduta"</v>
      </c>
      <c r="T311" t="str">
        <f t="shared" ca="1" si="94"/>
        <v>"Deze melding is verlopen"</v>
      </c>
      <c r="U311" s="8" t="str">
        <f ca="1">SUBSTITUTE(P311,"""","")</f>
        <v>Cette notification a expiré</v>
      </c>
      <c r="V311" s="8" t="str">
        <f t="shared" ca="1" si="84"/>
        <v>Diese Benachrichtigung ist abgelaufen</v>
      </c>
      <c r="W311" s="8" t="str">
        <f t="shared" ca="1" si="85"/>
        <v>Esta notificación está inspirada</v>
      </c>
      <c r="X311" s="8" t="str">
        <f t="shared" ca="1" si="86"/>
        <v>Questa notifica è scaduta</v>
      </c>
      <c r="Y311" s="8" t="str">
        <f t="shared" ca="1" si="87"/>
        <v>Deze melding is verlopen</v>
      </c>
      <c r="Z311" s="7">
        <f t="shared" si="88"/>
        <v>5</v>
      </c>
      <c r="AA311">
        <f t="shared" si="89"/>
        <v>40</v>
      </c>
      <c r="AB311">
        <f xml:space="preserve"> FIND("&lt;/",A311)</f>
        <v>69</v>
      </c>
      <c r="AC311" t="str">
        <f>MID(A311, Z311, AA311-Z311+ 1)</f>
        <v>&lt;string name="abort_action_content"&gt;</v>
      </c>
      <c r="AD311" t="s">
        <v>8659</v>
      </c>
      <c r="AE311" t="s">
        <v>8660</v>
      </c>
      <c r="AF311" t="s">
        <v>8661</v>
      </c>
      <c r="AG311" t="s">
        <v>8662</v>
      </c>
      <c r="AH311" t="s">
        <v>8663</v>
      </c>
    </row>
    <row r="312" spans="1:34">
      <c r="A312" s="1"/>
    </row>
    <row r="313" spans="1:34">
      <c r="A313" s="1"/>
    </row>
    <row r="314" spans="1:34">
      <c r="A314" s="1" t="s">
        <v>2917</v>
      </c>
      <c r="J314">
        <f>FIND("&gt;",A314)</f>
        <v>52</v>
      </c>
      <c r="K314">
        <f>FIND("&lt;/", A314)</f>
        <v>77</v>
      </c>
      <c r="L314" t="str">
        <f>IF(A314&lt;&gt;"", MID(A314,J314+1, K314-J314 - 1), "")</f>
        <v>Lock is paired by others</v>
      </c>
      <c r="M314" t="e">
        <f>MATCH(L314,Sam_Eng!K:K,0)</f>
        <v>#N/A</v>
      </c>
      <c r="N314" t="e">
        <f>IF(ISNA(M314), VLOOKUP(L314,Sam_Eng!F:F,1,FALSE), VLOOKUP(L314,Sam_Eng!K:K,1,FALSE))</f>
        <v>#N/A</v>
      </c>
      <c r="O314" s="53">
        <v>611</v>
      </c>
      <c r="P314" t="str">
        <f t="shared" ca="1" si="90"/>
        <v>"La serrure est appairée par d'autres (%@)"</v>
      </c>
      <c r="Q314" t="str">
        <f t="shared" ca="1" si="91"/>
        <v>"Schloss von anderen gekoppelt (%@)"</v>
      </c>
      <c r="R314" t="str">
        <f t="shared" ca="1" si="92"/>
        <v>"La cerradura está asociada por otros (%@)"</v>
      </c>
      <c r="S314" t="str">
        <f t="shared" ca="1" si="93"/>
        <v>"Serratura abbinata da altri (%@)"</v>
      </c>
      <c r="T314" t="str">
        <f t="shared" ca="1" si="94"/>
        <v>"Het slot is door anderen gekoppeld (%@)"</v>
      </c>
      <c r="U314" s="8" t="str">
        <f ca="1">SUBSTITUTE(P314,"""","")</f>
        <v>La serrure est appairée par d'autres (%@)</v>
      </c>
      <c r="V314" s="8" t="str">
        <f t="shared" ca="1" si="84"/>
        <v>Schloss von anderen gekoppelt (%@)</v>
      </c>
      <c r="W314" s="8" t="str">
        <f t="shared" ca="1" si="85"/>
        <v>La cerradura está asociada por otros (%@)</v>
      </c>
      <c r="X314" s="8" t="str">
        <f t="shared" ca="1" si="86"/>
        <v>Serratura abbinata da altri (%@)</v>
      </c>
      <c r="Y314" s="8" t="str">
        <f t="shared" ca="1" si="87"/>
        <v>Het slot is door anderen gekoppeld (%@)</v>
      </c>
      <c r="Z314" s="7">
        <f t="shared" si="88"/>
        <v>5</v>
      </c>
      <c r="AA314">
        <f t="shared" si="89"/>
        <v>52</v>
      </c>
      <c r="AB314">
        <f xml:space="preserve"> FIND("&lt;/",A314)</f>
        <v>77</v>
      </c>
      <c r="AC314" t="str">
        <f>MID(A314, Z314, AA314-Z314+ 1)</f>
        <v>&lt;string name="lock_reclaimed_by_others_content"&gt;</v>
      </c>
      <c r="AD314" t="s">
        <v>11140</v>
      </c>
      <c r="AE314" t="s">
        <v>10688</v>
      </c>
      <c r="AF314" t="s">
        <v>10689</v>
      </c>
      <c r="AG314" t="s">
        <v>10690</v>
      </c>
      <c r="AH314" t="s">
        <v>10691</v>
      </c>
    </row>
    <row r="315" spans="1:34">
      <c r="A315" s="1" t="s">
        <v>2912</v>
      </c>
      <c r="J315">
        <f>FIND("&gt;",A315)</f>
        <v>39</v>
      </c>
      <c r="K315">
        <f>FIND("&lt;/", A315)</f>
        <v>56</v>
      </c>
      <c r="L315" t="str">
        <f>IF(A315&lt;&gt;"", MID(A315,J315+1, K315-J315 - 1), "")</f>
        <v>Account Disabled</v>
      </c>
      <c r="M315" t="e">
        <f>MATCH(L315,Sam_Eng!K:K,0)</f>
        <v>#N/A</v>
      </c>
      <c r="N315" t="str">
        <f>IF(ISNA(M315), VLOOKUP(L315,Sam_Eng!F:F,1,FALSE), VLOOKUP(L315,Sam_Eng!K:K,1,FALSE))</f>
        <v>Account Disabled</v>
      </c>
      <c r="O315" s="8">
        <f>IF(ISNA(M315), MATCH(N315,Sam_Eng!F:F,0), MATCH(N315,Sam_Eng!K:K,0))</f>
        <v>117</v>
      </c>
      <c r="P315" t="str">
        <f t="shared" ca="1" si="90"/>
        <v>"Compte désactivé"</v>
      </c>
      <c r="Q315" t="str">
        <f t="shared" ca="1" si="91"/>
        <v>"Konto deaktiviert"</v>
      </c>
      <c r="R315" t="str">
        <f t="shared" ca="1" si="92"/>
        <v>"Cuenta deshabilitada"</v>
      </c>
      <c r="S315" t="str">
        <f t="shared" ca="1" si="93"/>
        <v>"Account Disattivato"</v>
      </c>
      <c r="T315" t="str">
        <f t="shared" ca="1" si="94"/>
        <v>"Rekening uitgeschakeld"</v>
      </c>
      <c r="U315" s="8" t="str">
        <f ca="1">SUBSTITUTE(P315,"""","")</f>
        <v>Compte désactivé</v>
      </c>
      <c r="V315" s="8" t="str">
        <f t="shared" ca="1" si="84"/>
        <v>Konto deaktiviert</v>
      </c>
      <c r="W315" s="8" t="str">
        <f t="shared" ca="1" si="85"/>
        <v>Cuenta deshabilitada</v>
      </c>
      <c r="X315" s="8" t="str">
        <f t="shared" ca="1" si="86"/>
        <v>Account Disattivato</v>
      </c>
      <c r="Y315" s="8" t="str">
        <f t="shared" ca="1" si="87"/>
        <v>Rekening uitgeschakeld</v>
      </c>
      <c r="Z315" s="7">
        <f t="shared" si="88"/>
        <v>5</v>
      </c>
      <c r="AA315">
        <f t="shared" si="89"/>
        <v>39</v>
      </c>
      <c r="AB315">
        <f xml:space="preserve"> FIND("&lt;/",A315)</f>
        <v>56</v>
      </c>
      <c r="AC315" t="str">
        <f>MID(A315, Z315, AA315-Z315+ 1)</f>
        <v>&lt;string name="client_become_ghost"&gt;</v>
      </c>
      <c r="AD315" t="s">
        <v>8664</v>
      </c>
      <c r="AE315" t="s">
        <v>8665</v>
      </c>
      <c r="AF315" t="s">
        <v>8666</v>
      </c>
      <c r="AG315" t="s">
        <v>8667</v>
      </c>
      <c r="AH315" t="s">
        <v>8668</v>
      </c>
    </row>
    <row r="316" spans="1:34">
      <c r="A316" s="1"/>
    </row>
    <row r="317" spans="1:34">
      <c r="A317" s="1"/>
    </row>
    <row r="318" spans="1:34">
      <c r="A318" s="1"/>
    </row>
    <row r="319" spans="1:34">
      <c r="A319" s="1"/>
    </row>
    <row r="320" spans="1:34">
      <c r="A320" s="1"/>
    </row>
    <row r="321" spans="1:34">
      <c r="A321" s="1"/>
    </row>
    <row r="322" spans="1:34">
      <c r="A322" s="1"/>
    </row>
    <row r="323" spans="1:34">
      <c r="A323" s="1" t="s">
        <v>141</v>
      </c>
      <c r="J323">
        <f>FIND("&gt;",A323)</f>
        <v>47</v>
      </c>
      <c r="K323">
        <f>FIND("&lt;/", A323)</f>
        <v>130</v>
      </c>
      <c r="L323" t="str">
        <f>IF(A323&lt;&gt;"", MID(A323,J323+1, K323-J323 - 1), "")</f>
        <v>The client is re-registered on another phone and the access right is now obsolete.</v>
      </c>
      <c r="M323" t="e">
        <f>MATCH(L323,Sam_Eng!K:K,0)</f>
        <v>#N/A</v>
      </c>
      <c r="N323" t="str">
        <f>IF(ISNA(M323), VLOOKUP(L323,Sam_Eng!F:F,1,FALSE), VLOOKUP(L323,Sam_Eng!K:K,1,FALSE))</f>
        <v>The client is re-registered on another phone and the access right is now obsolete.</v>
      </c>
      <c r="O323" s="8">
        <f>IF(ISNA(M323), MATCH(N323,Sam_Eng!F:F,0), MATCH(N323,Sam_Eng!K:K,0))</f>
        <v>530</v>
      </c>
      <c r="P323" t="str">
        <f t="shared" ca="1" si="90"/>
        <v>"Le client est ré-inscrit sur un autre téléphone et le droit d'accès est désormais obsolète."</v>
      </c>
      <c r="Q323" t="str">
        <f t="shared" ca="1" si="91"/>
        <v>"Der Client wurde erneut auf einem anderen Telefon registriert, und die Zugangsrechte sind hinfällig."</v>
      </c>
      <c r="R323" t="str">
        <f t="shared" ca="1" si="92"/>
        <v>"El cliente se ha vuelto a registrar en otro teléfono y el derecho de acceso está ahora obsoleto."</v>
      </c>
      <c r="S323" t="str">
        <f t="shared" ca="1" si="93"/>
        <v>"Il client si è registrato di nuovo su un altro telefono e i diritti di accesso sono ora obsoleti."</v>
      </c>
      <c r="T323" t="str">
        <f t="shared" ca="1" si="94"/>
        <v>"De klant is opnieuw geregistreerd op een andere telefoon en het toegangsrecht is nu verouderd."</v>
      </c>
      <c r="U323" s="8" t="str">
        <f ca="1">SUBSTITUTE(P323,"""","")</f>
        <v>Le client est ré-inscrit sur un autre téléphone et le droit d'accès est désormais obsolète.</v>
      </c>
      <c r="V323" s="8" t="str">
        <f ca="1">SUBSTITUTE(Q323,"""","")</f>
        <v>Der Client wurde erneut auf einem anderen Telefon registriert, und die Zugangsrechte sind hinfällig.</v>
      </c>
      <c r="W323" s="8" t="str">
        <f ca="1">SUBSTITUTE(R323,"""","")</f>
        <v>El cliente se ha vuelto a registrar en otro teléfono y el derecho de acceso está ahora obsoleto.</v>
      </c>
      <c r="X323" s="8" t="str">
        <f ca="1">SUBSTITUTE(S323,"""","")</f>
        <v>Il client si è registrato di nuovo su un altro telefono e i diritti di accesso sono ora obsoleti.</v>
      </c>
      <c r="Y323" s="8" t="str">
        <f ca="1">SUBSTITUTE(T323,"""","")</f>
        <v>De klant is opnieuw geregistreerd op een andere telefoon en het toegangsrecht is nu verouderd.</v>
      </c>
      <c r="Z323" s="7">
        <f>FIND("&lt;",A323)</f>
        <v>5</v>
      </c>
      <c r="AA323">
        <f>FIND("&gt;",A323)</f>
        <v>47</v>
      </c>
      <c r="AB323">
        <f xml:space="preserve"> FIND("&lt;/",A323)</f>
        <v>130</v>
      </c>
      <c r="AC323" t="str">
        <f>MID(A323, Z323, AA323-Z323+ 1)</f>
        <v>&lt;string name="client_become_ghost_content"&gt;</v>
      </c>
      <c r="AD323" t="s">
        <v>11141</v>
      </c>
      <c r="AE323" t="s">
        <v>8669</v>
      </c>
      <c r="AF323" t="s">
        <v>8670</v>
      </c>
      <c r="AG323" t="s">
        <v>8671</v>
      </c>
      <c r="AH323" t="s">
        <v>8672</v>
      </c>
    </row>
    <row r="324" spans="1:34">
      <c r="A324" s="1"/>
    </row>
    <row r="325" spans="1:34">
      <c r="A325" s="1"/>
    </row>
    <row r="326" spans="1:34">
      <c r="A326" s="1"/>
    </row>
    <row r="327" spans="1:34">
      <c r="A327" s="2"/>
    </row>
    <row r="328" spans="1:34">
      <c r="A328" s="2"/>
    </row>
    <row r="329" spans="1:34">
      <c r="A329" s="1" t="s">
        <v>142</v>
      </c>
      <c r="J329">
        <f>FIND("&gt;",A329)</f>
        <v>36</v>
      </c>
      <c r="K329">
        <f>FIND("&lt;/", A329)</f>
        <v>42</v>
      </c>
      <c r="L329" t="str">
        <f>IF(A329&lt;&gt;"", MID(A329,J329+1, K329-J329 - 1), "")</f>
        <v>Added</v>
      </c>
      <c r="M329" t="e">
        <f>MATCH(L329,Sam_Eng!K:K,0)</f>
        <v>#N/A</v>
      </c>
      <c r="N329" t="str">
        <f>IF(ISNA(M329), VLOOKUP(L329,Sam_Eng!F:F,1,FALSE), VLOOKUP(L329,Sam_Eng!K:K,1,FALSE))</f>
        <v>Added</v>
      </c>
      <c r="O329" s="8">
        <f>IF(ISNA(M329), MATCH(N329,Sam_Eng!F:F,0), MATCH(N329,Sam_Eng!K:K,0))</f>
        <v>189</v>
      </c>
      <c r="P329" t="str">
        <f t="shared" ca="1" si="90"/>
        <v>"Ajouté"</v>
      </c>
      <c r="Q329" t="str">
        <f t="shared" ca="1" si="91"/>
        <v>"Hinzugefügt"</v>
      </c>
      <c r="R329" t="str">
        <f t="shared" ca="1" si="92"/>
        <v>"Agregado"</v>
      </c>
      <c r="S329" t="str">
        <f t="shared" ca="1" si="93"/>
        <v>"Aggiunto"</v>
      </c>
      <c r="T329" t="str">
        <f t="shared" ca="1" si="94"/>
        <v>"Toegevoegd"</v>
      </c>
      <c r="U329" s="8" t="str">
        <f t="shared" ref="U329:Y332" ca="1" si="102">SUBSTITUTE(P329,"""","")</f>
        <v>Ajouté</v>
      </c>
      <c r="V329" s="8" t="str">
        <f t="shared" ca="1" si="102"/>
        <v>Hinzugefügt</v>
      </c>
      <c r="W329" s="8" t="str">
        <f t="shared" ca="1" si="102"/>
        <v>Agregado</v>
      </c>
      <c r="X329" s="8" t="str">
        <f t="shared" ca="1" si="102"/>
        <v>Aggiunto</v>
      </c>
      <c r="Y329" s="8" t="str">
        <f t="shared" ca="1" si="102"/>
        <v>Toegevoegd</v>
      </c>
      <c r="Z329" s="7">
        <f>FIND("&lt;",A329)</f>
        <v>5</v>
      </c>
      <c r="AA329">
        <f>FIND("&gt;",A329)</f>
        <v>36</v>
      </c>
      <c r="AB329">
        <f xml:space="preserve"> FIND("&lt;/",A329)</f>
        <v>42</v>
      </c>
      <c r="AC329" t="str">
        <f>MID(A329, Z329, AA329-Z329+ 1)</f>
        <v>&lt;string name="Tran_log_OTA_Add"&gt;</v>
      </c>
      <c r="AD329" t="s">
        <v>8673</v>
      </c>
      <c r="AE329" t="s">
        <v>8674</v>
      </c>
      <c r="AF329" t="s">
        <v>8675</v>
      </c>
      <c r="AG329" t="s">
        <v>8676</v>
      </c>
      <c r="AH329" t="s">
        <v>8677</v>
      </c>
    </row>
    <row r="330" spans="1:34">
      <c r="A330" s="1" t="s">
        <v>143</v>
      </c>
      <c r="J330">
        <f>FIND("&gt;",A330)</f>
        <v>33</v>
      </c>
      <c r="K330">
        <f>FIND("&lt;/", A330)</f>
        <v>44</v>
      </c>
      <c r="L330" t="str">
        <f>IF(A330&lt;&gt;"", MID(A330,J330+1, K330-J330 - 1), "")</f>
        <v>Add Client</v>
      </c>
      <c r="M330" t="e">
        <f>MATCH(L330,Sam_Eng!K:K,0)</f>
        <v>#N/A</v>
      </c>
      <c r="N330" t="str">
        <f>IF(ISNA(M330), VLOOKUP(L330,Sam_Eng!F:F,1,FALSE), VLOOKUP(L330,Sam_Eng!K:K,1,FALSE))</f>
        <v>Add Client</v>
      </c>
      <c r="O330" s="8">
        <f>IF(ISNA(M330), MATCH(N330,Sam_Eng!F:F,0), MATCH(N330,Sam_Eng!K:K,0))</f>
        <v>34</v>
      </c>
      <c r="P330" t="str">
        <f t="shared" ca="1" si="90"/>
        <v>"Ajouter un client"</v>
      </c>
      <c r="Q330" t="str">
        <f t="shared" ca="1" si="91"/>
        <v>"Client hinzufügen"</v>
      </c>
      <c r="R330" t="str">
        <f t="shared" ca="1" si="92"/>
        <v>"Agregar cliente"</v>
      </c>
      <c r="S330" t="str">
        <f t="shared" ca="1" si="93"/>
        <v>"Aggiungi Client"</v>
      </c>
      <c r="T330" t="str">
        <f t="shared" ca="1" si="94"/>
        <v>"Klant toevoegen"</v>
      </c>
      <c r="U330" s="8" t="str">
        <f t="shared" ca="1" si="102"/>
        <v>Ajouter un client</v>
      </c>
      <c r="V330" s="8" t="str">
        <f t="shared" ca="1" si="102"/>
        <v>Client hinzufügen</v>
      </c>
      <c r="W330" s="8" t="str">
        <f t="shared" ca="1" si="102"/>
        <v>Agregar cliente</v>
      </c>
      <c r="X330" s="8" t="str">
        <f t="shared" ca="1" si="102"/>
        <v>Aggiungi Client</v>
      </c>
      <c r="Y330" s="8" t="str">
        <f t="shared" ca="1" si="102"/>
        <v>Klant toevoegen</v>
      </c>
      <c r="Z330" s="7">
        <f>FIND("&lt;",A330)</f>
        <v>5</v>
      </c>
      <c r="AA330">
        <f>FIND("&gt;",A330)</f>
        <v>33</v>
      </c>
      <c r="AB330">
        <f xml:space="preserve"> FIND("&lt;/",A330)</f>
        <v>44</v>
      </c>
      <c r="AC330" t="str">
        <f>MID(A330, Z330, AA330-Z330+ 1)</f>
        <v>&lt;string name="UI_OTA_access"&gt;</v>
      </c>
      <c r="AD330" t="s">
        <v>8678</v>
      </c>
      <c r="AE330" t="s">
        <v>8679</v>
      </c>
      <c r="AF330" t="s">
        <v>8680</v>
      </c>
      <c r="AG330" t="s">
        <v>8681</v>
      </c>
      <c r="AH330" t="s">
        <v>8682</v>
      </c>
    </row>
    <row r="331" spans="1:34">
      <c r="A331" s="1" t="s">
        <v>2919</v>
      </c>
      <c r="J331">
        <f>FIND("&gt;",A331)</f>
        <v>34</v>
      </c>
      <c r="K331">
        <f>FIND("&lt;/", A331)</f>
        <v>44</v>
      </c>
      <c r="L331" t="str">
        <f>IF(A331&lt;&gt;"", MID(A331,J331+1, K331-J331 - 1), "")</f>
        <v>Not Found</v>
      </c>
      <c r="M331" t="e">
        <f>MATCH(L331,Sam_Eng!K:K,0)</f>
        <v>#N/A</v>
      </c>
      <c r="N331" t="str">
        <f>IF(ISNA(M331), VLOOKUP(L331,Sam_Eng!F:F,1,FALSE), VLOOKUP(L331,Sam_Eng!K:K,1,FALSE))</f>
        <v>Not Found</v>
      </c>
      <c r="O331" s="8">
        <f>IF(ISNA(M331), MATCH(N331,Sam_Eng!F:F,0), MATCH(N331,Sam_Eng!K:K,0))</f>
        <v>100</v>
      </c>
      <c r="P331" t="str">
        <f t="shared" ca="1" si="90"/>
        <v>"Introuvable"</v>
      </c>
      <c r="Q331" t="str">
        <f t="shared" ca="1" si="91"/>
        <v>"Nicht gefunden"</v>
      </c>
      <c r="R331" t="str">
        <f t="shared" ca="1" si="92"/>
        <v>"No se encontró"</v>
      </c>
      <c r="S331" t="str">
        <f t="shared" ca="1" si="93"/>
        <v>"Non Trovato"</v>
      </c>
      <c r="T331" t="str">
        <f t="shared" ca="1" si="94"/>
        <v>"Niet gevonden"</v>
      </c>
      <c r="U331" s="8" t="str">
        <f t="shared" ca="1" si="102"/>
        <v>Introuvable</v>
      </c>
      <c r="V331" s="8" t="str">
        <f t="shared" ca="1" si="102"/>
        <v>Nicht gefunden</v>
      </c>
      <c r="W331" s="8" t="str">
        <f t="shared" ca="1" si="102"/>
        <v>No se encontró</v>
      </c>
      <c r="X331" s="8" t="str">
        <f t="shared" ca="1" si="102"/>
        <v>Non Trovato</v>
      </c>
      <c r="Y331" s="8" t="str">
        <f t="shared" ca="1" si="102"/>
        <v>Niet gevonden</v>
      </c>
      <c r="Z331" s="7">
        <f>FIND("&lt;",A331)</f>
        <v>5</v>
      </c>
      <c r="AA331">
        <f>FIND("&gt;",A331)</f>
        <v>34</v>
      </c>
      <c r="AB331">
        <f xml:space="preserve"> FIND("&lt;/",A331)</f>
        <v>44</v>
      </c>
      <c r="AC331" t="str">
        <f>MID(A331, Z331, AA331-Z331+ 1)</f>
        <v>&lt;string name="UI_OTA_NoValid"&gt;</v>
      </c>
      <c r="AD331" t="s">
        <v>8683</v>
      </c>
      <c r="AE331" t="s">
        <v>8684</v>
      </c>
      <c r="AF331" t="s">
        <v>8685</v>
      </c>
      <c r="AG331" t="s">
        <v>8686</v>
      </c>
      <c r="AH331" t="s">
        <v>8687</v>
      </c>
    </row>
    <row r="332" spans="1:34">
      <c r="A332" s="1" t="s">
        <v>2920</v>
      </c>
      <c r="J332">
        <f>FIND("&gt;",A332)</f>
        <v>39</v>
      </c>
      <c r="K332">
        <f>FIND("&lt;/", A332)</f>
        <v>73</v>
      </c>
      <c r="L332" t="str">
        <f>IF(A332&lt;&gt;"", MID(A332,J332+1, K332-J332 - 1), "")</f>
        <v>This client is not registered yet</v>
      </c>
      <c r="M332" t="e">
        <f>MATCH(L332,Sam_Eng!K:K,0)</f>
        <v>#N/A</v>
      </c>
      <c r="N332" t="str">
        <f>IF(ISNA(M332), VLOOKUP(L332,Sam_Eng!F:F,1,FALSE), VLOOKUP(L332,Sam_Eng!K:K,1,FALSE))</f>
        <v>This client is not registered yet</v>
      </c>
      <c r="O332" s="8">
        <f>IF(ISNA(M332), MATCH(N332,Sam_Eng!F:F,0), MATCH(N332,Sam_Eng!K:K,0))</f>
        <v>489</v>
      </c>
      <c r="P332" t="str">
        <f t="shared" ca="1" si="90"/>
        <v>"Ce client n'est pas encore enregistré"</v>
      </c>
      <c r="Q332" t="str">
        <f t="shared" ca="1" si="91"/>
        <v>"Dieser Client ist noch nicht registriert"</v>
      </c>
      <c r="R332" t="str">
        <f t="shared" ca="1" si="92"/>
        <v>"Este cliente todavía no está registrado"</v>
      </c>
      <c r="S332" t="str">
        <f t="shared" ca="1" si="93"/>
        <v>"Questo client non è stato ancora registrato"</v>
      </c>
      <c r="T332" t="str">
        <f t="shared" ca="1" si="94"/>
        <v>"Deze klant is nog niet geregistreerd."</v>
      </c>
      <c r="U332" s="8" t="str">
        <f t="shared" ca="1" si="102"/>
        <v>Ce client n'est pas encore enregistré</v>
      </c>
      <c r="V332" s="8" t="str">
        <f t="shared" ca="1" si="102"/>
        <v>Dieser Client ist noch nicht registriert</v>
      </c>
      <c r="W332" s="8" t="str">
        <f t="shared" ca="1" si="102"/>
        <v>Este cliente todavía no está registrado</v>
      </c>
      <c r="X332" s="8" t="str">
        <f t="shared" ca="1" si="102"/>
        <v>Questo client non è stato ancora registrato</v>
      </c>
      <c r="Y332" s="8" t="str">
        <f t="shared" ca="1" si="102"/>
        <v>Deze klant is nog niet geregistreerd.</v>
      </c>
      <c r="Z332" s="7">
        <f>FIND("&lt;",A332)</f>
        <v>5</v>
      </c>
      <c r="AA332">
        <f>FIND("&gt;",A332)</f>
        <v>39</v>
      </c>
      <c r="AB332">
        <f xml:space="preserve"> FIND("&lt;/",A332)</f>
        <v>73</v>
      </c>
      <c r="AC332" t="str">
        <f>MID(A332, Z332, AA332-Z332+ 1)</f>
        <v>&lt;string name="UI_OTA_NoValid_cont"&gt;</v>
      </c>
      <c r="AD332" t="s">
        <v>11142</v>
      </c>
      <c r="AE332" t="s">
        <v>8688</v>
      </c>
      <c r="AF332" t="s">
        <v>8689</v>
      </c>
      <c r="AG332" t="s">
        <v>8690</v>
      </c>
      <c r="AH332" t="s">
        <v>8691</v>
      </c>
    </row>
    <row r="333" spans="1:34">
      <c r="A333" s="1"/>
    </row>
    <row r="334" spans="1:34">
      <c r="A334" s="1"/>
    </row>
    <row r="335" spans="1:34">
      <c r="A335" s="1"/>
    </row>
    <row r="336" spans="1:34">
      <c r="A336" s="2"/>
    </row>
    <row r="337" spans="1:34">
      <c r="A337" s="2"/>
    </row>
    <row r="338" spans="1:34">
      <c r="A338" s="1"/>
    </row>
    <row r="339" spans="1:34">
      <c r="A339" s="1"/>
    </row>
    <row r="340" spans="1:34">
      <c r="A340" s="1"/>
    </row>
    <row r="341" spans="1:34">
      <c r="A341" s="1"/>
    </row>
    <row r="342" spans="1:34">
      <c r="A342" s="1" t="s">
        <v>144</v>
      </c>
      <c r="J342">
        <f>FIND("&gt;",A342)</f>
        <v>39</v>
      </c>
      <c r="K342">
        <f>FIND("&lt;/", A342)</f>
        <v>47</v>
      </c>
      <c r="L342" t="str">
        <f>IF(A342&lt;&gt;"", MID(A342,J342+1, K342-J342 - 1), "")</f>
        <v>Deleted</v>
      </c>
      <c r="M342" t="e">
        <f>MATCH(L342,Sam_Eng!K:K,0)</f>
        <v>#N/A</v>
      </c>
      <c r="N342" t="str">
        <f>IF(ISNA(M342), VLOOKUP(L342,Sam_Eng!F:F,1,FALSE), VLOOKUP(L342,Sam_Eng!K:K,1,FALSE))</f>
        <v>Deleted</v>
      </c>
      <c r="O342" s="8">
        <f>IF(ISNA(M342), MATCH(N342,Sam_Eng!F:F,0), MATCH(N342,Sam_Eng!K:K,0))</f>
        <v>190</v>
      </c>
      <c r="P342" t="str">
        <f ca="1">INDIRECT("'Sam_Eng'!" &amp; "M" &amp; $O342)</f>
        <v>"Supprimé"</v>
      </c>
      <c r="Q342" t="str">
        <f ca="1">INDIRECT("'Sam_Eng'!" &amp; "N" &amp; $O342)</f>
        <v>"Gelöscht"</v>
      </c>
      <c r="R342" t="str">
        <f ca="1">INDIRECT("'Sam_Eng'!" &amp; "O" &amp; $O342)</f>
        <v>"Eliminado"</v>
      </c>
      <c r="S342" t="str">
        <f ca="1">INDIRECT("'Sam_Eng'!" &amp; "P" &amp; $O342)</f>
        <v>"Eliminato"</v>
      </c>
      <c r="T342" t="str">
        <f ca="1">INDIRECT("'Sam_Eng'!" &amp; "Q" &amp; $O342)</f>
        <v>"Verwijderd"</v>
      </c>
      <c r="U342" s="8" t="str">
        <f ca="1">SUBSTITUTE(P342,"""","")</f>
        <v>Supprimé</v>
      </c>
      <c r="V342" s="8" t="str">
        <f ca="1">SUBSTITUTE(Q342,"""","")</f>
        <v>Gelöscht</v>
      </c>
      <c r="W342" s="8" t="str">
        <f ca="1">SUBSTITUTE(R342,"""","")</f>
        <v>Eliminado</v>
      </c>
      <c r="X342" s="8" t="str">
        <f ca="1">SUBSTITUTE(S342,"""","")</f>
        <v>Eliminato</v>
      </c>
      <c r="Y342" s="8" t="str">
        <f ca="1">SUBSTITUTE(T342,"""","")</f>
        <v>Verwijderd</v>
      </c>
      <c r="Z342" s="7">
        <f>FIND("&lt;",A342)</f>
        <v>5</v>
      </c>
      <c r="AA342">
        <f>FIND("&gt;",A342)</f>
        <v>39</v>
      </c>
      <c r="AB342">
        <f xml:space="preserve"> FIND("&lt;/",A342)</f>
        <v>47</v>
      </c>
      <c r="AC342" t="str">
        <f>MID(A342, Z342, AA342-Z342+ 1)</f>
        <v>&lt;string name="OTA_Tran_log_Delete"&gt;</v>
      </c>
      <c r="AD342" t="s">
        <v>8692</v>
      </c>
      <c r="AE342" t="s">
        <v>8693</v>
      </c>
      <c r="AF342" t="s">
        <v>8694</v>
      </c>
      <c r="AG342" t="s">
        <v>8695</v>
      </c>
      <c r="AH342" t="s">
        <v>8696</v>
      </c>
    </row>
    <row r="343" spans="1:34">
      <c r="A343" s="1"/>
    </row>
    <row r="344" spans="1:34">
      <c r="A344" s="1"/>
    </row>
    <row r="345" spans="1:34">
      <c r="A345" s="1"/>
    </row>
    <row r="346" spans="1:34">
      <c r="A346" s="1" t="s">
        <v>3033</v>
      </c>
      <c r="M346" t="e">
        <f>MATCH(L346,Sam_Eng!K:K,0)</f>
        <v>#N/A</v>
      </c>
      <c r="N346" t="e">
        <f>IF(ISNA(M346), VLOOKUP(L346,Sam_Eng!F:F,1,FALSE), VLOOKUP(L346,Sam_Eng!K:K,1,FALSE))</f>
        <v>#N/A</v>
      </c>
      <c r="O346" s="8">
        <v>770</v>
      </c>
      <c r="P346" t="str">
        <f ca="1">INDIRECT("'Sam_Eng'!" &amp; "M" &amp; $O346)</f>
        <v>Annuler Verrouiller</v>
      </c>
      <c r="Q346" t="str">
        <f ca="1">INDIRECT("'Sam_Eng'!" &amp; "N" &amp; $O346)</f>
        <v>Sperre abbrechen</v>
      </c>
      <c r="R346" t="str">
        <f ca="1">INDIRECT("'Sam_Eng'!" &amp; "O" &amp; $O346)</f>
        <v>Cancelar bloqueo</v>
      </c>
      <c r="S346" t="str">
        <f ca="1">INDIRECT("'Sam_Eng'!" &amp; "P" &amp; $O346)</f>
        <v>Annulla Blocco</v>
      </c>
      <c r="T346" t="str">
        <f ca="1">INDIRECT("'Sam_Eng'!" &amp; "Q" &amp; $O346)</f>
        <v>Afsluiten annuleren</v>
      </c>
      <c r="U346" s="8" t="str">
        <f t="shared" ref="U346:Y347" ca="1" si="103">SUBSTITUTE(P346,"""","")</f>
        <v>Annuler Verrouiller</v>
      </c>
      <c r="V346" s="8" t="str">
        <f t="shared" ca="1" si="103"/>
        <v>Sperre abbrechen</v>
      </c>
      <c r="W346" s="8" t="str">
        <f t="shared" ca="1" si="103"/>
        <v>Cancelar bloqueo</v>
      </c>
      <c r="X346" s="8" t="str">
        <f t="shared" ca="1" si="103"/>
        <v>Annulla Blocco</v>
      </c>
      <c r="Y346" s="8" t="str">
        <f t="shared" ca="1" si="103"/>
        <v>Afsluiten annuleren</v>
      </c>
      <c r="Z346" s="7">
        <f>FIND("&lt;",A346)</f>
        <v>5</v>
      </c>
      <c r="AA346">
        <f>FIND("&gt;",A346)</f>
        <v>39</v>
      </c>
      <c r="AB346">
        <f xml:space="preserve"> FIND("&lt;/",A346)</f>
        <v>56</v>
      </c>
      <c r="AC346" t="str">
        <f>MID(A346, Z346, AA346-Z346+ 1)</f>
        <v>&lt;string name="log_cancel_lockdown"&gt;</v>
      </c>
      <c r="AD346" t="s">
        <v>10411</v>
      </c>
      <c r="AE346" t="s">
        <v>10412</v>
      </c>
      <c r="AF346" t="s">
        <v>10413</v>
      </c>
      <c r="AG346" t="s">
        <v>10414</v>
      </c>
      <c r="AH346" t="s">
        <v>10415</v>
      </c>
    </row>
    <row r="347" spans="1:34">
      <c r="A347" s="1" t="s">
        <v>2921</v>
      </c>
      <c r="J347" s="5">
        <f>FIND("&gt;",A347)</f>
        <v>52</v>
      </c>
      <c r="K347" s="5">
        <f>FIND("&lt;/", A347)</f>
        <v>130</v>
      </c>
      <c r="L347" s="5" t="str">
        <f>IF(A347&lt;&gt;"", MID(A347,J347+1, K347-J347 - 1), "")</f>
        <v>A newer version%s of App is available; please downlad it and update your App.</v>
      </c>
      <c r="M347">
        <f>MATCH(L347,Sam_Eng!K:K,0)</f>
        <v>739</v>
      </c>
      <c r="N347" t="str">
        <f>IF(ISNA(M347), VLOOKUP(L347,Sam_Eng!F:F,1,FALSE), VLOOKUP(L347,Sam_Eng!K:K,1,FALSE))</f>
        <v>A newer version%s of App is available; please downlad it and update your App.</v>
      </c>
      <c r="O347" s="8">
        <f>IF(ISNA(M347), MATCH(N347,Sam_Eng!F:F,0), MATCH(N347,Sam_Eng!K:K,0))</f>
        <v>739</v>
      </c>
      <c r="P347" t="str">
        <f ca="1">INDIRECT("'Sam_Eng'!" &amp; "M" &amp; $O347)</f>
        <v>Une version plus récente %s de l'application est disponible, veuillez la télécharger et mettre à jour votre application.</v>
      </c>
      <c r="Q347" t="str">
        <f ca="1">INDIRECT("'Sam_Eng'!" &amp; "N" &amp; $O347)</f>
        <v>Eine neuere Version%s der App ist verfügbar; bitte laden Sie sie herunter und aktualisieren Sie Ihre App.</v>
      </c>
      <c r="R347" t="str">
        <f ca="1">INDIRECT("'Sam_Eng'!" &amp; "O" &amp; $O347)</f>
        <v>Hay una versión más reciente disponible de la aplicación. Descárguela y actualice la aplicación.</v>
      </c>
      <c r="S347" t="str">
        <f ca="1">INDIRECT("'Sam_Eng'!" &amp; "P" &amp; $O347)</f>
        <v>È disponibile una nuova versione%s dell'app; scaricarla e aggiornare l'app.</v>
      </c>
      <c r="T347" t="str">
        <f ca="1">INDIRECT("'Sam_Eng'!" &amp; "Q" &amp; $O347)</f>
        <v>Er is een nieuwere versie %s van de app beschikbaar; download deze en werk de app bij.</v>
      </c>
      <c r="U347" s="8" t="str">
        <f t="shared" ca="1" si="103"/>
        <v>Une version plus récente %s de l'application est disponible, veuillez la télécharger et mettre à jour votre application.</v>
      </c>
      <c r="V347" s="8" t="str">
        <f t="shared" ca="1" si="103"/>
        <v>Eine neuere Version%s der App ist verfügbar; bitte laden Sie sie herunter und aktualisieren Sie Ihre App.</v>
      </c>
      <c r="W347" s="8" t="str">
        <f t="shared" ca="1" si="103"/>
        <v>Hay una versión más reciente disponible de la aplicación. Descárguela y actualice la aplicación.</v>
      </c>
      <c r="X347" s="8" t="str">
        <f t="shared" ca="1" si="103"/>
        <v>È disponibile una nuova versione%s dell'app; scaricarla e aggiornare l'app.</v>
      </c>
      <c r="Y347" s="8" t="str">
        <f t="shared" ca="1" si="103"/>
        <v>Er is een nieuwere versie %s van de app beschikbaar; download deze en werk de app bij.</v>
      </c>
      <c r="Z347" s="7">
        <f>FIND("&lt;",A347)</f>
        <v>5</v>
      </c>
      <c r="AA347">
        <f>FIND("&gt;",A347)</f>
        <v>52</v>
      </c>
      <c r="AB347">
        <f xml:space="preserve"> FIND("&lt;/",A347)</f>
        <v>130</v>
      </c>
      <c r="AC347" t="str">
        <f>MID(A347, Z347, AA347-Z347+ 1)</f>
        <v>&lt;string name="UI_NewAppCheck" formatted="false"&gt;</v>
      </c>
      <c r="AD347" t="s">
        <v>11143</v>
      </c>
      <c r="AE347" t="s">
        <v>8697</v>
      </c>
      <c r="AF347" t="s">
        <v>8698</v>
      </c>
      <c r="AG347" t="s">
        <v>11204</v>
      </c>
      <c r="AH347" t="s">
        <v>8699</v>
      </c>
    </row>
    <row r="348" spans="1:34">
      <c r="A348" s="2"/>
    </row>
    <row r="349" spans="1:34">
      <c r="A349" s="1" t="s">
        <v>2926</v>
      </c>
      <c r="J349">
        <f>FIND("&gt;",A349)</f>
        <v>34</v>
      </c>
      <c r="K349">
        <f>FIND("&lt;/", A349)</f>
        <v>79</v>
      </c>
      <c r="L349" t="str">
        <f>IF(A349&lt;&gt;"", MID(A349,J349+1, K349-J349 - 1), "")</f>
        <v>Please update your App to the latest version</v>
      </c>
      <c r="M349" t="e">
        <f>MATCH(L349,Sam_Eng!K:K,0)</f>
        <v>#N/A</v>
      </c>
      <c r="N349" t="str">
        <f>IF(ISNA(M349), VLOOKUP(L349,Sam_Eng!F:F,1,FALSE), VLOOKUP(L349,Sam_Eng!K:K,1,FALSE))</f>
        <v>Please update your App to the latest version</v>
      </c>
      <c r="O349" s="8">
        <f>IF(ISNA(M349), MATCH(N349,Sam_Eng!F:F,0), MATCH(N349,Sam_Eng!K:K,0))</f>
        <v>576</v>
      </c>
      <c r="P349" t="str">
        <f ca="1">INDIRECT("'Sam_Eng'!" &amp; "M" &amp; $O349)</f>
        <v>"Veuillez mettre à jour votre application à la dernière version"</v>
      </c>
      <c r="Q349" t="str">
        <f ca="1">INDIRECT("'Sam_Eng'!" &amp; "N" &amp; $O349)</f>
        <v>"Bitte aktualisieren Sie Ihre App auf die neuste Version"</v>
      </c>
      <c r="R349" t="str">
        <f ca="1">INDIRECT("'Sam_Eng'!" &amp; "O" &amp; $O349)</f>
        <v>"Actualice la aplicación a la versión más reciente."</v>
      </c>
      <c r="S349" t="str">
        <f ca="1">INDIRECT("'Sam_Eng'!" &amp; "P" &amp; $O349)</f>
        <v>"Aggiornare l'app alla versione più recente"</v>
      </c>
      <c r="T349" t="str">
        <f ca="1">INDIRECT("'Sam_Eng'!" &amp; "Q" &amp; $O349)</f>
        <v>"Werk uw app bij naar de nieuwste versie."</v>
      </c>
      <c r="U349" s="8" t="str">
        <f ca="1">SUBSTITUTE(P349,"""","")</f>
        <v>Veuillez mettre à jour votre application à la dernière version</v>
      </c>
      <c r="V349" s="8" t="str">
        <f ca="1">SUBSTITUTE(Q349,"""","")</f>
        <v>Bitte aktualisieren Sie Ihre App auf die neuste Version</v>
      </c>
      <c r="W349" s="8" t="str">
        <f ca="1">SUBSTITUTE(R349,"""","")</f>
        <v>Actualice la aplicación a la versión más reciente.</v>
      </c>
      <c r="X349" s="8" t="str">
        <f ca="1">SUBSTITUTE(S349,"""","")</f>
        <v>Aggiornare l'app alla versione più recente</v>
      </c>
      <c r="Y349" s="8" t="str">
        <f ca="1">SUBSTITUTE(T349,"""","")</f>
        <v>Werk uw app bij naar de nieuwste versie.</v>
      </c>
      <c r="Z349" s="7">
        <f>FIND("&lt;",A349)</f>
        <v>5</v>
      </c>
      <c r="AA349">
        <f>FIND("&gt;",A349)</f>
        <v>34</v>
      </c>
      <c r="AB349">
        <f xml:space="preserve"> FIND("&lt;/",A349)</f>
        <v>79</v>
      </c>
      <c r="AC349" t="str">
        <f>MID(A349, Z349, AA349-Z349+ 1)</f>
        <v>&lt;string name="UI_ObsoleteApp"&gt;</v>
      </c>
      <c r="AD349" t="s">
        <v>8700</v>
      </c>
      <c r="AE349" t="s">
        <v>8701</v>
      </c>
      <c r="AF349" t="s">
        <v>8702</v>
      </c>
      <c r="AG349" t="s">
        <v>11205</v>
      </c>
      <c r="AH349" t="s">
        <v>8703</v>
      </c>
    </row>
    <row r="350" spans="1:34">
      <c r="A350" s="2"/>
    </row>
    <row r="351" spans="1:34">
      <c r="A351" s="1"/>
    </row>
    <row r="352" spans="1:34">
      <c r="A352" s="1" t="s">
        <v>2922</v>
      </c>
      <c r="J352" s="5">
        <f>FIND("&gt;",A352)</f>
        <v>34</v>
      </c>
      <c r="K352" s="5">
        <f>FIND("&lt;/", A352)</f>
        <v>48</v>
      </c>
      <c r="L352" s="5" t="str">
        <f t="shared" ref="L352:L415" si="104">IF(A352&lt;&gt;"", MID(A352,J352+1, K352-J352 - 1), "")</f>
        <v>Cloud Deleted</v>
      </c>
      <c r="M352">
        <f>MATCH(L352,Sam_Eng!K:K,0)</f>
        <v>740</v>
      </c>
      <c r="N352" t="str">
        <f>IF(ISNA(M352), VLOOKUP(L352,Sam_Eng!F:F,1,FALSE), VLOOKUP(L352,Sam_Eng!K:K,1,FALSE))</f>
        <v>Cloud Deleted</v>
      </c>
      <c r="O352" s="8">
        <f>IF(ISNA(M352), MATCH(N352,Sam_Eng!F:F,0), MATCH(N352,Sam_Eng!K:K,0))</f>
        <v>740</v>
      </c>
      <c r="P352" t="str">
        <f ca="1">INDIRECT("'Sam_Eng'!" &amp; "M" &amp; $O352)</f>
        <v>Cloud supprimé</v>
      </c>
      <c r="Q352" t="str">
        <f ca="1">INDIRECT("'Sam_Eng'!" &amp; "N" &amp; $O352)</f>
        <v>Cloud gelöscht</v>
      </c>
      <c r="R352" t="str">
        <f ca="1">INDIRECT("'Sam_Eng'!" &amp; "O" &amp; $O352)</f>
        <v>Nube eliminada</v>
      </c>
      <c r="S352" t="str">
        <f ca="1">INDIRECT("'Sam_Eng'!" &amp; "P" &amp; $O352)</f>
        <v>Cloud Eliminato</v>
      </c>
      <c r="T352" t="str">
        <f ca="1">INDIRECT("'Sam_Eng'!" &amp; "Q" &amp; $O352)</f>
        <v>Cloud verwijderd</v>
      </c>
      <c r="U352" s="8" t="str">
        <f ca="1">SUBSTITUTE(P352,"""","")</f>
        <v>Cloud supprimé</v>
      </c>
      <c r="V352" s="8" t="str">
        <f ca="1">SUBSTITUTE(Q352,"""","")</f>
        <v>Cloud gelöscht</v>
      </c>
      <c r="W352" s="8" t="str">
        <f ca="1">SUBSTITUTE(R352,"""","")</f>
        <v>Nube eliminada</v>
      </c>
      <c r="X352" s="8" t="str">
        <f ca="1">SUBSTITUTE(S352,"""","")</f>
        <v>Cloud Eliminato</v>
      </c>
      <c r="Y352" s="8" t="str">
        <f ca="1">SUBSTITUTE(T352,"""","")</f>
        <v>Cloud verwijderd</v>
      </c>
      <c r="Z352" s="7">
        <f>FIND("&lt;",A352)</f>
        <v>5</v>
      </c>
      <c r="AA352">
        <f>FIND("&gt;",A352)</f>
        <v>34</v>
      </c>
      <c r="AB352">
        <f xml:space="preserve"> FIND("&lt;/",A352)</f>
        <v>48</v>
      </c>
      <c r="AC352" t="str">
        <f>MID(A352, Z352, AA352-Z352+ 1)</f>
        <v>&lt;string name="UI_OTA_Deleted"&gt;</v>
      </c>
      <c r="AD352" t="s">
        <v>8704</v>
      </c>
      <c r="AE352" t="s">
        <v>8705</v>
      </c>
      <c r="AF352" t="s">
        <v>8706</v>
      </c>
      <c r="AG352" t="s">
        <v>8707</v>
      </c>
      <c r="AH352" t="s">
        <v>8708</v>
      </c>
    </row>
    <row r="353" spans="1:34">
      <c r="A353" s="2"/>
    </row>
    <row r="354" spans="1:34">
      <c r="A354" s="1"/>
      <c r="J354" s="7"/>
      <c r="K354" s="7"/>
      <c r="L354" s="7"/>
    </row>
    <row r="355" spans="1:34">
      <c r="A355" s="1"/>
    </row>
    <row r="356" spans="1:34">
      <c r="A356" s="2"/>
    </row>
    <row r="357" spans="1:34">
      <c r="A357" s="1"/>
    </row>
    <row r="358" spans="1:34">
      <c r="A358" s="1" t="s">
        <v>2927</v>
      </c>
      <c r="J358">
        <f>FIND("&gt;",A358)</f>
        <v>36</v>
      </c>
      <c r="K358">
        <f>FIND("&lt;/", A358)</f>
        <v>123</v>
      </c>
      <c r="L358" t="str">
        <f t="shared" si="104"/>
        <v>This lock is not synchronized to the cloud yet, please enable your network connection.</v>
      </c>
      <c r="M358" t="e">
        <f>MATCH(L358,Sam_Eng!K:K,0)</f>
        <v>#N/A</v>
      </c>
      <c r="N358" t="str">
        <f>IF(ISNA(M358), VLOOKUP(L358,Sam_Eng!F:F,1,FALSE), VLOOKUP(L358,Sam_Eng!K:K,1,FALSE))</f>
        <v>This lock is not synchronized to the cloud yet, please enable your network connection.</v>
      </c>
      <c r="O358" s="8">
        <f>IF(ISNA(M358), MATCH(N358,Sam_Eng!F:F,0), MATCH(N358,Sam_Eng!K:K,0))</f>
        <v>479</v>
      </c>
      <c r="P358" t="str">
        <f ca="1">INDIRECT("'Sam_Eng'!" &amp; "M" &amp; $O358)</f>
        <v>"Cette serrure n'est pas encore synchronisée avec le Cloud, veuillez activer votre connexion réseau."</v>
      </c>
      <c r="Q358" t="str">
        <f ca="1">INDIRECT("'Sam_Eng'!" &amp; "N" &amp; $O358)</f>
        <v>"Dieses Schloss ist noch nicht mit der Cloud synchronisiert, bitte aktivieren Sie Ihre Netzwerkverbindung."</v>
      </c>
      <c r="R358" t="str">
        <f ca="1">INDIRECT("'Sam_Eng'!" &amp; "O" &amp; $O358)</f>
        <v>"Esta cerradura todavía no se ha sincronizado con la nube. Habilite la conexión de la red."</v>
      </c>
      <c r="S358" t="str">
        <f ca="1">INDIRECT("'Sam_Eng'!" &amp; "P" &amp; $O358)</f>
        <v>"Questo blocco non è stato ancora sincronizzato sul cloud, attivare la connessione di rete."</v>
      </c>
      <c r="T358" t="str">
        <f ca="1">INDIRECT("'Sam_Eng'!" &amp; "Q" &amp; $O358)</f>
        <v>"Dit slot is nog niet met de cloud gesynchroniseerd, schakel de netwerkverbinding in."</v>
      </c>
      <c r="U358" s="8" t="str">
        <f ca="1">SUBSTITUTE(P358,"""","")</f>
        <v>Cette serrure n'est pas encore synchronisée avec le Cloud, veuillez activer votre connexion réseau.</v>
      </c>
      <c r="V358" s="8" t="str">
        <f ca="1">SUBSTITUTE(Q358,"""","")</f>
        <v>Dieses Schloss ist noch nicht mit der Cloud synchronisiert, bitte aktivieren Sie Ihre Netzwerkverbindung.</v>
      </c>
      <c r="W358" s="8" t="str">
        <f ca="1">SUBSTITUTE(R358,"""","")</f>
        <v>Esta cerradura todavía no se ha sincronizado con la nube. Habilite la conexión de la red.</v>
      </c>
      <c r="X358" s="8" t="str">
        <f ca="1">SUBSTITUTE(S358,"""","")</f>
        <v>Questo blocco non è stato ancora sincronizzato sul cloud, attivare la connessione di rete.</v>
      </c>
      <c r="Y358" s="8" t="str">
        <f ca="1">SUBSTITUTE(T358,"""","")</f>
        <v>Dit slot is nog niet met de cloud gesynchroniseerd, schakel de netwerkverbinding in.</v>
      </c>
      <c r="Z358" s="7">
        <f>FIND("&lt;",A358)</f>
        <v>5</v>
      </c>
      <c r="AA358">
        <f>FIND("&gt;",A358)</f>
        <v>36</v>
      </c>
      <c r="AB358">
        <f xml:space="preserve"> FIND("&lt;/",A358)</f>
        <v>123</v>
      </c>
      <c r="AC358" t="str">
        <f>MID(A358, Z358, AA358-Z358+ 1)</f>
        <v>&lt;string name="UI_NotClaim_cont"&gt;</v>
      </c>
      <c r="AD358" t="s">
        <v>11144</v>
      </c>
      <c r="AE358" t="s">
        <v>8709</v>
      </c>
      <c r="AF358" t="s">
        <v>8710</v>
      </c>
      <c r="AG358" t="s">
        <v>8711</v>
      </c>
      <c r="AH358" t="s">
        <v>8712</v>
      </c>
    </row>
    <row r="359" spans="1:34">
      <c r="A359" s="1"/>
    </row>
    <row r="360" spans="1:34">
      <c r="A360" s="1"/>
    </row>
    <row r="361" spans="1:34">
      <c r="A361" s="2"/>
    </row>
    <row r="362" spans="1:34">
      <c r="A362" s="1" t="s">
        <v>145</v>
      </c>
      <c r="J362">
        <f>FIND("&gt;",A362)</f>
        <v>33</v>
      </c>
      <c r="K362">
        <f>FIND("&lt;/", A362)</f>
        <v>38</v>
      </c>
      <c r="L362" t="str">
        <f t="shared" si="104"/>
        <v>Type</v>
      </c>
      <c r="M362" t="e">
        <f>MATCH(L362,Sam_Eng!K:K,0)</f>
        <v>#N/A</v>
      </c>
      <c r="N362" t="str">
        <f>IF(ISNA(M362), VLOOKUP(L362,Sam_Eng!F:F,1,FALSE), VLOOKUP(L362,Sam_Eng!K:K,1,FALSE))</f>
        <v>Type</v>
      </c>
      <c r="O362" s="8">
        <f>IF(ISNA(M362), MATCH(N362,Sam_Eng!F:F,0), MATCH(N362,Sam_Eng!K:K,0))</f>
        <v>42</v>
      </c>
      <c r="P362" t="str">
        <f t="shared" ref="P362:P367" ca="1" si="105">INDIRECT("'Sam_Eng'!" &amp; "M" &amp; $O362)</f>
        <v>"Type"</v>
      </c>
      <c r="Q362" t="str">
        <f t="shared" ref="Q362:Q367" ca="1" si="106">INDIRECT("'Sam_Eng'!" &amp; "N" &amp; $O362)</f>
        <v>"Typ"</v>
      </c>
      <c r="R362" t="str">
        <f t="shared" ref="R362:R367" ca="1" si="107">INDIRECT("'Sam_Eng'!" &amp; "O" &amp; $O362)</f>
        <v>"Tipo"</v>
      </c>
      <c r="S362" t="str">
        <f t="shared" ref="S362:S367" ca="1" si="108">INDIRECT("'Sam_Eng'!" &amp; "P" &amp; $O362)</f>
        <v>"Tipo"</v>
      </c>
      <c r="T362" t="str">
        <f t="shared" ref="T362:T367" ca="1" si="109">INDIRECT("'Sam_Eng'!" &amp; "Q" &amp; $O362)</f>
        <v>"Type"</v>
      </c>
      <c r="U362" s="8" t="str">
        <f t="shared" ref="U362:Y367" ca="1" si="110">SUBSTITUTE(P362,"""","")</f>
        <v>Type</v>
      </c>
      <c r="V362" s="8" t="str">
        <f t="shared" ca="1" si="110"/>
        <v>Typ</v>
      </c>
      <c r="W362" s="8" t="str">
        <f t="shared" ca="1" si="110"/>
        <v>Tipo</v>
      </c>
      <c r="X362" s="8" t="str">
        <f t="shared" ca="1" si="110"/>
        <v>Tipo</v>
      </c>
      <c r="Y362" s="8" t="str">
        <f t="shared" ca="1" si="110"/>
        <v>Type</v>
      </c>
      <c r="Z362" s="7">
        <f t="shared" ref="Z362:Z367" si="111">FIND("&lt;",A362)</f>
        <v>5</v>
      </c>
      <c r="AA362">
        <f t="shared" ref="AA362:AA367" si="112">FIND("&gt;",A362)</f>
        <v>33</v>
      </c>
      <c r="AB362">
        <f t="shared" ref="AB362:AB367" si="113" xml:space="preserve"> FIND("&lt;/",A362)</f>
        <v>38</v>
      </c>
      <c r="AC362" t="str">
        <f t="shared" ref="AC362:AC367" si="114">MID(A362, Z362, AA362-Z362+ 1)</f>
        <v>&lt;string name="UI_ClientType"&gt;</v>
      </c>
      <c r="AD362" t="s">
        <v>8713</v>
      </c>
      <c r="AE362" t="s">
        <v>8714</v>
      </c>
      <c r="AF362" t="s">
        <v>8715</v>
      </c>
      <c r="AG362" t="s">
        <v>8715</v>
      </c>
      <c r="AH362" t="s">
        <v>8713</v>
      </c>
    </row>
    <row r="363" spans="1:34">
      <c r="A363" s="1" t="s">
        <v>146</v>
      </c>
      <c r="J363">
        <f>FIND("&gt;",A363)</f>
        <v>32</v>
      </c>
      <c r="K363">
        <f>FIND("&lt;/", A363)</f>
        <v>37</v>
      </c>
      <c r="L363" t="str">
        <f t="shared" si="104"/>
        <v>Card</v>
      </c>
      <c r="M363" t="e">
        <f>MATCH(L363,Sam_Eng!K:K,0)</f>
        <v>#N/A</v>
      </c>
      <c r="N363" t="str">
        <f>IF(ISNA(M363), VLOOKUP(L363,Sam_Eng!F:F,1,FALSE), VLOOKUP(L363,Sam_Eng!K:K,1,FALSE))</f>
        <v>Card</v>
      </c>
      <c r="O363" s="8">
        <f>IF(ISNA(M363), MATCH(N363,Sam_Eng!F:F,0), MATCH(N363,Sam_Eng!K:K,0))</f>
        <v>44</v>
      </c>
      <c r="P363" t="str">
        <f t="shared" ca="1" si="105"/>
        <v>"Carte"</v>
      </c>
      <c r="Q363" t="str">
        <f t="shared" ca="1" si="106"/>
        <v>"Karte"</v>
      </c>
      <c r="R363" t="str">
        <f t="shared" ca="1" si="107"/>
        <v>"Tarjeta"</v>
      </c>
      <c r="S363" t="str">
        <f t="shared" ca="1" si="108"/>
        <v>"Scheda"</v>
      </c>
      <c r="T363" t="str">
        <f t="shared" ca="1" si="109"/>
        <v>"Kaart"</v>
      </c>
      <c r="U363" s="8" t="str">
        <f t="shared" ca="1" si="110"/>
        <v>Carte</v>
      </c>
      <c r="V363" s="8" t="str">
        <f t="shared" ca="1" si="110"/>
        <v>Karte</v>
      </c>
      <c r="W363" s="8" t="str">
        <f t="shared" ca="1" si="110"/>
        <v>Tarjeta</v>
      </c>
      <c r="X363" s="8" t="str">
        <f t="shared" ca="1" si="110"/>
        <v>Scheda</v>
      </c>
      <c r="Y363" s="8" t="str">
        <f t="shared" ca="1" si="110"/>
        <v>Kaart</v>
      </c>
      <c r="Z363" s="7">
        <f t="shared" si="111"/>
        <v>5</v>
      </c>
      <c r="AA363">
        <f t="shared" si="112"/>
        <v>32</v>
      </c>
      <c r="AB363">
        <f t="shared" si="113"/>
        <v>37</v>
      </c>
      <c r="AC363" t="str">
        <f t="shared" si="114"/>
        <v>&lt;string name="UI_Type_Card"&gt;</v>
      </c>
      <c r="AD363" t="s">
        <v>8716</v>
      </c>
      <c r="AE363" t="s">
        <v>8717</v>
      </c>
      <c r="AF363" t="s">
        <v>8718</v>
      </c>
      <c r="AG363" t="s">
        <v>8719</v>
      </c>
      <c r="AH363" t="s">
        <v>8720</v>
      </c>
    </row>
    <row r="364" spans="1:34">
      <c r="A364" s="1" t="s">
        <v>147</v>
      </c>
      <c r="J364">
        <f>FIND("&gt;",A364)</f>
        <v>36</v>
      </c>
      <c r="K364">
        <f>FIND("&lt;/", A364)</f>
        <v>41</v>
      </c>
      <c r="L364" t="str">
        <f t="shared" si="104"/>
        <v>Code</v>
      </c>
      <c r="M364" t="e">
        <f>MATCH(L364,Sam_Eng!K:K,0)</f>
        <v>#N/A</v>
      </c>
      <c r="N364" t="str">
        <f>IF(ISNA(M364), VLOOKUP(L364,Sam_Eng!F:F,1,FALSE), VLOOKUP(L364,Sam_Eng!K:K,1,FALSE))</f>
        <v>Code</v>
      </c>
      <c r="O364" s="8">
        <f>IF(ISNA(M364), MATCH(N364,Sam_Eng!F:F,0), MATCH(N364,Sam_Eng!K:K,0))</f>
        <v>124</v>
      </c>
      <c r="P364" t="str">
        <f t="shared" ca="1" si="105"/>
        <v>"Code"</v>
      </c>
      <c r="Q364" t="str">
        <f t="shared" ca="1" si="106"/>
        <v>"Code"</v>
      </c>
      <c r="R364" t="str">
        <f t="shared" ca="1" si="107"/>
        <v>"Código"</v>
      </c>
      <c r="S364" t="str">
        <f t="shared" ca="1" si="108"/>
        <v>"Codice"</v>
      </c>
      <c r="T364" t="str">
        <f t="shared" ca="1" si="109"/>
        <v>"Code"</v>
      </c>
      <c r="U364" s="8" t="str">
        <f t="shared" ca="1" si="110"/>
        <v>Code</v>
      </c>
      <c r="V364" s="8" t="str">
        <f t="shared" ca="1" si="110"/>
        <v>Code</v>
      </c>
      <c r="W364" s="8" t="str">
        <f t="shared" ca="1" si="110"/>
        <v>Código</v>
      </c>
      <c r="X364" s="8" t="str">
        <f t="shared" ca="1" si="110"/>
        <v>Codice</v>
      </c>
      <c r="Y364" s="8" t="str">
        <f t="shared" ca="1" si="110"/>
        <v>Code</v>
      </c>
      <c r="Z364" s="7">
        <f t="shared" si="111"/>
        <v>5</v>
      </c>
      <c r="AA364">
        <f t="shared" si="112"/>
        <v>36</v>
      </c>
      <c r="AB364">
        <f t="shared" si="113"/>
        <v>41</v>
      </c>
      <c r="AC364" t="str">
        <f t="shared" si="114"/>
        <v>&lt;string name="UI_Type_Password"&gt;</v>
      </c>
      <c r="AD364" t="s">
        <v>8721</v>
      </c>
      <c r="AE364" t="s">
        <v>8721</v>
      </c>
      <c r="AF364" t="s">
        <v>8722</v>
      </c>
      <c r="AG364" t="s">
        <v>8723</v>
      </c>
      <c r="AH364" t="s">
        <v>8721</v>
      </c>
    </row>
    <row r="365" spans="1:34">
      <c r="A365" s="1" t="s">
        <v>2928</v>
      </c>
      <c r="J365">
        <f t="shared" ref="J365:J430" si="115">FIND("&gt;",A365)</f>
        <v>32</v>
      </c>
      <c r="K365">
        <f t="shared" ref="K365:K430" si="116">FIND("&lt;/", A365)</f>
        <v>50</v>
      </c>
      <c r="L365" t="str">
        <f t="shared" si="104"/>
        <v>Code (Technician)</v>
      </c>
      <c r="M365" t="e">
        <f>MATCH(L365,Sam_Eng!K:K,0)</f>
        <v>#N/A</v>
      </c>
      <c r="N365" t="e">
        <f>IF(ISNA(M365), VLOOKUP(L365,Sam_Eng!F:F,1,FALSE), VLOOKUP(L365,Sam_Eng!K:K,1,FALSE))</f>
        <v>#N/A</v>
      </c>
      <c r="O365" s="53">
        <v>248</v>
      </c>
      <c r="P365" t="str">
        <f t="shared" ca="1" si="105"/>
        <v>"Technicien"</v>
      </c>
      <c r="Q365" t="str">
        <f t="shared" ca="1" si="106"/>
        <v>"Techniker"</v>
      </c>
      <c r="R365" t="str">
        <f t="shared" ca="1" si="107"/>
        <v>"Técnico"</v>
      </c>
      <c r="S365" t="str">
        <f t="shared" ca="1" si="108"/>
        <v>"Tecnico"</v>
      </c>
      <c r="T365" t="str">
        <f t="shared" ca="1" si="109"/>
        <v>"Monteur"</v>
      </c>
      <c r="U365" s="8" t="str">
        <f t="shared" ca="1" si="110"/>
        <v>Technicien</v>
      </c>
      <c r="V365" s="8" t="str">
        <f t="shared" ca="1" si="110"/>
        <v>Techniker</v>
      </c>
      <c r="W365" s="8" t="str">
        <f t="shared" ca="1" si="110"/>
        <v>Técnico</v>
      </c>
      <c r="X365" s="8" t="str">
        <f t="shared" ca="1" si="110"/>
        <v>Tecnico</v>
      </c>
      <c r="Y365" s="8" t="str">
        <f t="shared" ca="1" si="110"/>
        <v>Monteur</v>
      </c>
      <c r="Z365" s="7">
        <f t="shared" si="111"/>
        <v>5</v>
      </c>
      <c r="AA365">
        <f t="shared" si="112"/>
        <v>32</v>
      </c>
      <c r="AB365">
        <f t="shared" si="113"/>
        <v>50</v>
      </c>
      <c r="AC365" t="str">
        <f t="shared" si="114"/>
        <v>&lt;string name="UI_Type_Tech"&gt;</v>
      </c>
      <c r="AD365" t="s">
        <v>10416</v>
      </c>
      <c r="AE365" t="s">
        <v>10417</v>
      </c>
      <c r="AF365" t="s">
        <v>10418</v>
      </c>
      <c r="AG365" t="s">
        <v>10419</v>
      </c>
      <c r="AH365" t="s">
        <v>10420</v>
      </c>
    </row>
    <row r="366" spans="1:34">
      <c r="A366" s="1" t="s">
        <v>148</v>
      </c>
      <c r="J366">
        <f t="shared" si="115"/>
        <v>33</v>
      </c>
      <c r="K366">
        <f t="shared" si="116"/>
        <v>39</v>
      </c>
      <c r="L366" t="str">
        <f t="shared" si="104"/>
        <v>Phone</v>
      </c>
      <c r="M366" t="e">
        <f>MATCH(L366,Sam_Eng!K:K,0)</f>
        <v>#N/A</v>
      </c>
      <c r="N366" t="str">
        <f>IF(ISNA(M366), VLOOKUP(L366,Sam_Eng!F:F,1,FALSE), VLOOKUP(L366,Sam_Eng!K:K,1,FALSE))</f>
        <v>Phone</v>
      </c>
      <c r="O366" s="8">
        <f>IF(ISNA(M366), MATCH(N366,Sam_Eng!F:F,0), MATCH(N366,Sam_Eng!K:K,0))</f>
        <v>43</v>
      </c>
      <c r="P366" t="str">
        <f t="shared" ca="1" si="105"/>
        <v>"Téléphone"</v>
      </c>
      <c r="Q366" t="str">
        <f t="shared" ca="1" si="106"/>
        <v>"Telefon"</v>
      </c>
      <c r="R366" t="str">
        <f t="shared" ca="1" si="107"/>
        <v>"Teléfono"</v>
      </c>
      <c r="S366" t="str">
        <f t="shared" ca="1" si="108"/>
        <v>"Telefono"</v>
      </c>
      <c r="T366" t="str">
        <f t="shared" ca="1" si="109"/>
        <v>"Telefoon"</v>
      </c>
      <c r="U366" s="8" t="str">
        <f t="shared" ca="1" si="110"/>
        <v>Téléphone</v>
      </c>
      <c r="V366" s="8" t="str">
        <f t="shared" ca="1" si="110"/>
        <v>Telefon</v>
      </c>
      <c r="W366" s="8" t="str">
        <f t="shared" ca="1" si="110"/>
        <v>Teléfono</v>
      </c>
      <c r="X366" s="8" t="str">
        <f t="shared" ca="1" si="110"/>
        <v>Telefono</v>
      </c>
      <c r="Y366" s="8" t="str">
        <f t="shared" ca="1" si="110"/>
        <v>Telefoon</v>
      </c>
      <c r="Z366" s="7">
        <f t="shared" si="111"/>
        <v>5</v>
      </c>
      <c r="AA366">
        <f t="shared" si="112"/>
        <v>33</v>
      </c>
      <c r="AB366">
        <f t="shared" si="113"/>
        <v>39</v>
      </c>
      <c r="AC366" t="str">
        <f t="shared" si="114"/>
        <v>&lt;string name="UI_Type_Phone"&gt;</v>
      </c>
      <c r="AD366" t="s">
        <v>8724</v>
      </c>
      <c r="AE366" t="s">
        <v>8725</v>
      </c>
      <c r="AF366" t="s">
        <v>8726</v>
      </c>
      <c r="AG366" t="s">
        <v>8727</v>
      </c>
      <c r="AH366" t="s">
        <v>8728</v>
      </c>
    </row>
    <row r="367" spans="1:34">
      <c r="A367" s="1" t="s">
        <v>2963</v>
      </c>
      <c r="J367">
        <f t="shared" si="115"/>
        <v>39</v>
      </c>
      <c r="K367">
        <f t="shared" si="116"/>
        <v>138</v>
      </c>
      <c r="L367" t="str">
        <f t="shared" si="104"/>
        <v>This lock has not yet connected to the cloud, please check your internet connection and try again.</v>
      </c>
      <c r="M367">
        <f>MATCH(L367,Sam_Eng!K:K,0)</f>
        <v>719</v>
      </c>
      <c r="N367" t="str">
        <f>IF(ISNA(M367), VLOOKUP(L367,Sam_Eng!F:F,1,FALSE), VLOOKUP(L367,Sam_Eng!K:K,1,FALSE))</f>
        <v>This lock has not yet connected to the cloud, please check your internet connection and try again.</v>
      </c>
      <c r="O367" s="8">
        <f>IF(ISNA(M367), MATCH(N367,Sam_Eng!F:F,0), MATCH(N367,Sam_Eng!K:K,0))</f>
        <v>719</v>
      </c>
      <c r="P367" t="str">
        <f t="shared" ca="1" si="105"/>
        <v>Cette serrure n'a pas encore été connectée au Cloud, veuillez vérifier votre connexion Internet et réessayez.</v>
      </c>
      <c r="Q367" t="str">
        <f t="shared" ca="1" si="106"/>
        <v>Dieses Schloss ist noch nicht mit der Cloud verbunden, bitte überprüfen Sie Ihre Internetverbindung und versuchen Sie es erneut.</v>
      </c>
      <c r="R367" t="str">
        <f t="shared" ca="1" si="107"/>
        <v>Esta cerradura todavía no se ha conectado a la nube. Compruebe la conexión a Internet e inténtelo de nuevo.</v>
      </c>
      <c r="S367" t="str">
        <f t="shared" ca="1" si="108"/>
        <v>Questa serratura non è ancora stata connessa al cloud, controllare la connessione internet e ritentare.</v>
      </c>
      <c r="T367" t="str">
        <f t="shared" ca="1" si="109"/>
        <v>Dit slot is nog niet met de cloud verbonden, controleer de internetverbinding en probeer het opnieuw.</v>
      </c>
      <c r="U367" s="8" t="str">
        <f t="shared" ca="1" si="110"/>
        <v>Cette serrure n'a pas encore été connectée au Cloud, veuillez vérifier votre connexion Internet et réessayez.</v>
      </c>
      <c r="V367" s="8" t="str">
        <f t="shared" ca="1" si="110"/>
        <v>Dieses Schloss ist noch nicht mit der Cloud verbunden, bitte überprüfen Sie Ihre Internetverbindung und versuchen Sie es erneut.</v>
      </c>
      <c r="W367" s="8" t="str">
        <f t="shared" ca="1" si="110"/>
        <v>Esta cerradura todavía no se ha conectado a la nube. Compruebe la conexión a Internet e inténtelo de nuevo.</v>
      </c>
      <c r="X367" s="8" t="str">
        <f t="shared" ca="1" si="110"/>
        <v>Questa serratura non è ancora stata connessa al cloud, controllare la connessione internet e ritentare.</v>
      </c>
      <c r="Y367" s="8" t="str">
        <f t="shared" ca="1" si="110"/>
        <v>Dit slot is nog niet met de cloud verbonden, controleer de internetverbinding en probeer het opnieuw.</v>
      </c>
      <c r="Z367" s="7">
        <f t="shared" si="111"/>
        <v>5</v>
      </c>
      <c r="AA367">
        <f t="shared" si="112"/>
        <v>39</v>
      </c>
      <c r="AB367">
        <f t="shared" si="113"/>
        <v>138</v>
      </c>
      <c r="AC367" t="str">
        <f t="shared" si="114"/>
        <v>&lt;string name="UI_NoClaimLock_cont"&gt;</v>
      </c>
      <c r="AD367" t="s">
        <v>11145</v>
      </c>
      <c r="AE367" t="s">
        <v>8729</v>
      </c>
      <c r="AF367" t="s">
        <v>8730</v>
      </c>
      <c r="AG367" t="s">
        <v>8731</v>
      </c>
      <c r="AH367" t="s">
        <v>8732</v>
      </c>
    </row>
    <row r="368" spans="1:34">
      <c r="A368" s="2"/>
    </row>
    <row r="369" spans="1:34">
      <c r="A369" s="1"/>
    </row>
    <row r="370" spans="1:34">
      <c r="A370" s="2"/>
    </row>
    <row r="371" spans="1:34">
      <c r="A371" s="1" t="s">
        <v>2929</v>
      </c>
      <c r="J371">
        <f t="shared" si="115"/>
        <v>35</v>
      </c>
      <c r="K371">
        <f t="shared" si="116"/>
        <v>47</v>
      </c>
      <c r="L371" t="str">
        <f t="shared" si="104"/>
        <v>Choose Lock</v>
      </c>
      <c r="M371" t="e">
        <f>MATCH(L371,Sam_Eng!K:K,0)</f>
        <v>#N/A</v>
      </c>
      <c r="N371" t="str">
        <f>IF(ISNA(M371), VLOOKUP(L371,Sam_Eng!F:F,1,FALSE), VLOOKUP(L371,Sam_Eng!K:K,1,FALSE))</f>
        <v>Choose Lock</v>
      </c>
      <c r="O371" s="8">
        <f>IF(ISNA(M371), MATCH(N371,Sam_Eng!F:F,0), MATCH(N371,Sam_Eng!K:K,0))</f>
        <v>36</v>
      </c>
      <c r="P371" t="str">
        <f ca="1">INDIRECT("'Sam_Eng'!" &amp; "M" &amp; $O371)</f>
        <v>"Choisir une serrure"</v>
      </c>
      <c r="Q371" t="str">
        <f ca="1">INDIRECT("'Sam_Eng'!" &amp; "N" &amp; $O371)</f>
        <v>"Schloss auswählen"</v>
      </c>
      <c r="R371" t="str">
        <f ca="1">INDIRECT("'Sam_Eng'!" &amp; "O" &amp; $O371)</f>
        <v>"Elegir cerradura"</v>
      </c>
      <c r="S371" t="str">
        <f ca="1">INDIRECT("'Sam_Eng'!" &amp; "P" &amp; $O371)</f>
        <v>"Scegli Serratura"</v>
      </c>
      <c r="T371" t="str">
        <f ca="1">INDIRECT("'Sam_Eng'!" &amp; "Q" &amp; $O371)</f>
        <v>"Slot kiezen"</v>
      </c>
      <c r="U371" s="8" t="str">
        <f t="shared" ref="U371:Y374" ca="1" si="117">SUBSTITUTE(P371,"""","")</f>
        <v>Choisir une serrure</v>
      </c>
      <c r="V371" s="8" t="str">
        <f t="shared" ca="1" si="117"/>
        <v>Schloss auswählen</v>
      </c>
      <c r="W371" s="8" t="str">
        <f t="shared" ca="1" si="117"/>
        <v>Elegir cerradura</v>
      </c>
      <c r="X371" s="8" t="str">
        <f t="shared" ca="1" si="117"/>
        <v>Scegli Serratura</v>
      </c>
      <c r="Y371" s="8" t="str">
        <f t="shared" ca="1" si="117"/>
        <v>Slot kiezen</v>
      </c>
      <c r="Z371" s="7">
        <f>FIND("&lt;",A371)</f>
        <v>5</v>
      </c>
      <c r="AA371">
        <f>FIND("&gt;",A371)</f>
        <v>35</v>
      </c>
      <c r="AB371">
        <f xml:space="preserve"> FIND("&lt;/",A371)</f>
        <v>47</v>
      </c>
      <c r="AC371" t="str">
        <f>MID(A371, Z371, AA371-Z371+ 1)</f>
        <v>&lt;string name="UI_OTA_access_1"&gt;</v>
      </c>
      <c r="AD371" t="s">
        <v>8733</v>
      </c>
      <c r="AE371" t="s">
        <v>8734</v>
      </c>
      <c r="AF371" t="s">
        <v>8735</v>
      </c>
      <c r="AG371" t="s">
        <v>8736</v>
      </c>
      <c r="AH371" t="s">
        <v>8737</v>
      </c>
    </row>
    <row r="372" spans="1:34">
      <c r="A372" s="1" t="s">
        <v>2930</v>
      </c>
      <c r="J372">
        <f t="shared" si="115"/>
        <v>35</v>
      </c>
      <c r="K372">
        <f t="shared" si="116"/>
        <v>48</v>
      </c>
      <c r="L372" t="str">
        <f t="shared" si="104"/>
        <v>Access Right</v>
      </c>
      <c r="M372" t="e">
        <f>MATCH(L372,Sam_Eng!K:K,0)</f>
        <v>#N/A</v>
      </c>
      <c r="N372" t="str">
        <f>IF(ISNA(M372), VLOOKUP(L372,Sam_Eng!F:F,1,FALSE), VLOOKUP(L372,Sam_Eng!K:K,1,FALSE))</f>
        <v>Access Right</v>
      </c>
      <c r="O372" s="8">
        <f>IF(ISNA(M372), MATCH(N372,Sam_Eng!F:F,0), MATCH(N372,Sam_Eng!K:K,0))</f>
        <v>87</v>
      </c>
      <c r="P372" t="str">
        <f ca="1">INDIRECT("'Sam_Eng'!" &amp; "M" &amp; $O372)</f>
        <v>"Droit d'accès"</v>
      </c>
      <c r="Q372" t="str">
        <f ca="1">INDIRECT("'Sam_Eng'!" &amp; "N" &amp; $O372)</f>
        <v>"Zugangsberechtigung"</v>
      </c>
      <c r="R372" t="str">
        <f ca="1">INDIRECT("'Sam_Eng'!" &amp; "O" &amp; $O372)</f>
        <v>"Derecho de acceso"</v>
      </c>
      <c r="S372" t="str">
        <f ca="1">INDIRECT("'Sam_Eng'!" &amp; "P" &amp; $O372)</f>
        <v>"Diritti di Accesso"</v>
      </c>
      <c r="T372" t="str">
        <f ca="1">INDIRECT("'Sam_Eng'!" &amp; "Q" &amp; $O372)</f>
        <v>"Toegangsrechten"</v>
      </c>
      <c r="U372" s="8" t="str">
        <f t="shared" ca="1" si="117"/>
        <v>Droit d'accès</v>
      </c>
      <c r="V372" s="8" t="str">
        <f t="shared" ca="1" si="117"/>
        <v>Zugangsberechtigung</v>
      </c>
      <c r="W372" s="8" t="str">
        <f t="shared" ca="1" si="117"/>
        <v>Derecho de acceso</v>
      </c>
      <c r="X372" s="8" t="str">
        <f t="shared" ca="1" si="117"/>
        <v>Diritti di Accesso</v>
      </c>
      <c r="Y372" s="8" t="str">
        <f t="shared" ca="1" si="117"/>
        <v>Toegangsrechten</v>
      </c>
      <c r="Z372" s="7">
        <f>FIND("&lt;",A372)</f>
        <v>5</v>
      </c>
      <c r="AA372">
        <f>FIND("&gt;",A372)</f>
        <v>35</v>
      </c>
      <c r="AB372">
        <f xml:space="preserve"> FIND("&lt;/",A372)</f>
        <v>48</v>
      </c>
      <c r="AC372" t="str">
        <f>MID(A372, Z372, AA372-Z372+ 1)</f>
        <v>&lt;string name="UI_OTA_access_2"&gt;</v>
      </c>
      <c r="AD372" t="s">
        <v>11146</v>
      </c>
      <c r="AE372" t="s">
        <v>8738</v>
      </c>
      <c r="AF372" t="s">
        <v>8739</v>
      </c>
      <c r="AG372" t="s">
        <v>8740</v>
      </c>
      <c r="AH372" t="s">
        <v>8741</v>
      </c>
    </row>
    <row r="373" spans="1:34">
      <c r="A373" s="1" t="s">
        <v>2931</v>
      </c>
      <c r="J373">
        <f t="shared" si="115"/>
        <v>33</v>
      </c>
      <c r="K373">
        <f t="shared" si="116"/>
        <v>41</v>
      </c>
      <c r="L373" t="str">
        <f t="shared" si="104"/>
        <v>Message</v>
      </c>
      <c r="M373" t="e">
        <f>MATCH(L373,Sam_Eng!K:K,0)</f>
        <v>#N/A</v>
      </c>
      <c r="N373" t="str">
        <f>IF(ISNA(M373), VLOOKUP(L373,Sam_Eng!F:F,1,FALSE), VLOOKUP(L373,Sam_Eng!K:K,1,FALSE))</f>
        <v>Message</v>
      </c>
      <c r="O373" s="8">
        <f>IF(ISNA(M373), MATCH(N373,Sam_Eng!F:F,0), MATCH(N373,Sam_Eng!K:K,0))</f>
        <v>185</v>
      </c>
      <c r="P373" t="str">
        <f ca="1">INDIRECT("'Sam_Eng'!" &amp; "M" &amp; $O373)</f>
        <v>"Message"</v>
      </c>
      <c r="Q373" t="str">
        <f ca="1">INDIRECT("'Sam_Eng'!" &amp; "N" &amp; $O373)</f>
        <v>"Mitteilung"</v>
      </c>
      <c r="R373" t="str">
        <f ca="1">INDIRECT("'Sam_Eng'!" &amp; "O" &amp; $O373)</f>
        <v>"Mensaje"</v>
      </c>
      <c r="S373" t="str">
        <f ca="1">INDIRECT("'Sam_Eng'!" &amp; "P" &amp; $O373)</f>
        <v>"Messaggio"</v>
      </c>
      <c r="T373" t="str">
        <f ca="1">INDIRECT("'Sam_Eng'!" &amp; "Q" &amp; $O373)</f>
        <v>"Bericht"</v>
      </c>
      <c r="U373" s="8" t="str">
        <f t="shared" ca="1" si="117"/>
        <v>Message</v>
      </c>
      <c r="V373" s="8" t="str">
        <f t="shared" ca="1" si="117"/>
        <v>Mitteilung</v>
      </c>
      <c r="W373" s="8" t="str">
        <f t="shared" ca="1" si="117"/>
        <v>Mensaje</v>
      </c>
      <c r="X373" s="8" t="str">
        <f t="shared" ca="1" si="117"/>
        <v>Messaggio</v>
      </c>
      <c r="Y373" s="8" t="str">
        <f t="shared" ca="1" si="117"/>
        <v>Bericht</v>
      </c>
      <c r="Z373" s="7">
        <f>FIND("&lt;",A373)</f>
        <v>5</v>
      </c>
      <c r="AA373">
        <f>FIND("&gt;",A373)</f>
        <v>33</v>
      </c>
      <c r="AB373">
        <f xml:space="preserve"> FIND("&lt;/",A373)</f>
        <v>41</v>
      </c>
      <c r="AC373" t="str">
        <f>MID(A373, Z373, AA373-Z373+ 1)</f>
        <v>&lt;string name="UI_OTA_SetMsg"&gt;</v>
      </c>
      <c r="AD373" t="s">
        <v>8742</v>
      </c>
      <c r="AE373" t="s">
        <v>8743</v>
      </c>
      <c r="AF373" t="s">
        <v>8744</v>
      </c>
      <c r="AG373" t="s">
        <v>8745</v>
      </c>
      <c r="AH373" t="s">
        <v>8746</v>
      </c>
    </row>
    <row r="374" spans="1:34">
      <c r="A374" s="1" t="s">
        <v>149</v>
      </c>
      <c r="J374">
        <f t="shared" si="115"/>
        <v>36</v>
      </c>
      <c r="K374">
        <f t="shared" si="116"/>
        <v>53</v>
      </c>
      <c r="L374" t="str">
        <f t="shared" si="104"/>
        <v>Add Phone Client</v>
      </c>
      <c r="M374" t="e">
        <f>MATCH(L374,Sam_Eng!K:K,0)</f>
        <v>#N/A</v>
      </c>
      <c r="N374" t="str">
        <f>IF(ISNA(M374), VLOOKUP(L374,Sam_Eng!F:F,1,FALSE), VLOOKUP(L374,Sam_Eng!K:K,1,FALSE))</f>
        <v>Add Phone Client</v>
      </c>
      <c r="O374" s="8">
        <f>IF(ISNA(M374), MATCH(N374,Sam_Eng!F:F,0), MATCH(N374,Sam_Eng!K:K,0))</f>
        <v>110</v>
      </c>
      <c r="P374" t="str">
        <f ca="1">INDIRECT("'Sam_Eng'!" &amp; "M" &amp; $O374)</f>
        <v>"Ajouter client téléphone"</v>
      </c>
      <c r="Q374" t="str">
        <f ca="1">INDIRECT("'Sam_Eng'!" &amp; "N" &amp; $O374)</f>
        <v>"Telefon-Client hinzufügen"</v>
      </c>
      <c r="R374" t="str">
        <f ca="1">INDIRECT("'Sam_Eng'!" &amp; "O" &amp; $O374)</f>
        <v>"Agregar cliente de tipo Teléfono"</v>
      </c>
      <c r="S374" t="str">
        <f ca="1">INDIRECT("'Sam_Eng'!" &amp; "P" &amp; $O374)</f>
        <v>"Aggiungi Client Telefono"</v>
      </c>
      <c r="T374" t="str">
        <f ca="1">INDIRECT("'Sam_Eng'!" &amp; "Q" &amp; $O374)</f>
        <v>"Telefoonnummer klant toevoegen"</v>
      </c>
      <c r="U374" s="8" t="str">
        <f t="shared" ca="1" si="117"/>
        <v>Ajouter client téléphone</v>
      </c>
      <c r="V374" s="8" t="str">
        <f t="shared" ca="1" si="117"/>
        <v>Telefon-Client hinzufügen</v>
      </c>
      <c r="W374" s="8" t="str">
        <f t="shared" ca="1" si="117"/>
        <v>Agregar cliente de tipo Teléfono</v>
      </c>
      <c r="X374" s="8" t="str">
        <f t="shared" ca="1" si="117"/>
        <v>Aggiungi Client Telefono</v>
      </c>
      <c r="Y374" s="8" t="str">
        <f t="shared" ca="1" si="117"/>
        <v>Telefoonnummer klant toevoegen</v>
      </c>
      <c r="Z374" s="7">
        <f>FIND("&lt;",A374)</f>
        <v>5</v>
      </c>
      <c r="AA374">
        <f>FIND("&gt;",A374)</f>
        <v>36</v>
      </c>
      <c r="AB374">
        <f xml:space="preserve"> FIND("&lt;/",A374)</f>
        <v>53</v>
      </c>
      <c r="AC374" t="str">
        <f>MID(A374, Z374, AA374-Z374+ 1)</f>
        <v>&lt;string name="UI_OTA_ReadySend"&gt;</v>
      </c>
      <c r="AD374" t="s">
        <v>8747</v>
      </c>
      <c r="AE374" t="s">
        <v>8748</v>
      </c>
      <c r="AF374" t="s">
        <v>8749</v>
      </c>
      <c r="AG374" t="s">
        <v>8750</v>
      </c>
      <c r="AH374" t="s">
        <v>8751</v>
      </c>
    </row>
    <row r="375" spans="1:34">
      <c r="A375" s="1"/>
    </row>
    <row r="376" spans="1:34">
      <c r="A376" s="3"/>
    </row>
    <row r="377" spans="1:34">
      <c r="A377" s="1"/>
    </row>
    <row r="378" spans="1:34">
      <c r="A378" s="1"/>
    </row>
    <row r="379" spans="1:34">
      <c r="A379" s="1"/>
    </row>
    <row r="380" spans="1:34">
      <c r="A380" s="1"/>
    </row>
    <row r="381" spans="1:34">
      <c r="A381" s="1"/>
    </row>
    <row r="382" spans="1:34">
      <c r="A382" s="1"/>
    </row>
    <row r="383" spans="1:34">
      <c r="A383" s="1"/>
    </row>
    <row r="384" spans="1:34">
      <c r="A384" s="1" t="s">
        <v>2932</v>
      </c>
      <c r="J384" s="5">
        <f t="shared" si="115"/>
        <v>49</v>
      </c>
      <c r="K384" s="5">
        <f t="shared" si="116"/>
        <v>74</v>
      </c>
      <c r="L384" s="5" t="str">
        <f t="shared" si="104"/>
        <v>Bluetooth not supported.</v>
      </c>
      <c r="M384">
        <f>MATCH(L384,Sam_Eng!K:K,0)</f>
        <v>741</v>
      </c>
      <c r="N384" t="str">
        <f>IF(ISNA(M384), VLOOKUP(L384,Sam_Eng!F:F,1,FALSE), VLOOKUP(L384,Sam_Eng!K:K,1,FALSE))</f>
        <v>Bluetooth not supported.</v>
      </c>
      <c r="O384" s="8">
        <f>IF(ISNA(M384), MATCH(N384,Sam_Eng!F:F,0), MATCH(N384,Sam_Eng!K:K,0))</f>
        <v>741</v>
      </c>
      <c r="P384" t="str">
        <f ca="1">INDIRECT("'Sam_Eng'!" &amp; "M" &amp; $O384)</f>
        <v>Bluetooth non pris en charge.</v>
      </c>
      <c r="Q384" t="str">
        <f ca="1">INDIRECT("'Sam_Eng'!" &amp; "N" &amp; $O384)</f>
        <v>Bluetooth nicht unterstützt.</v>
      </c>
      <c r="R384" t="str">
        <f ca="1">INDIRECT("'Sam_Eng'!" &amp; "O" &amp; $O384)</f>
        <v>Bluetooth no admitido.</v>
      </c>
      <c r="S384" t="str">
        <f ca="1">INDIRECT("'Sam_Eng'!" &amp; "P" &amp; $O384)</f>
        <v>Bluetooth non supportato.</v>
      </c>
      <c r="T384" t="str">
        <f ca="1">INDIRECT("'Sam_Eng'!" &amp; "Q" &amp; $O384)</f>
        <v>Bluetooth niet ondersteund.</v>
      </c>
      <c r="U384" s="8" t="str">
        <f ca="1">SUBSTITUTE(P384,"""","")</f>
        <v>Bluetooth non pris en charge.</v>
      </c>
      <c r="V384" s="8" t="str">
        <f ca="1">SUBSTITUTE(Q384,"""","")</f>
        <v>Bluetooth nicht unterstützt.</v>
      </c>
      <c r="W384" s="8" t="str">
        <f ca="1">SUBSTITUTE(R384,"""","")</f>
        <v>Bluetooth no admitido.</v>
      </c>
      <c r="X384" s="8" t="str">
        <f ca="1">SUBSTITUTE(S384,"""","")</f>
        <v>Bluetooth non supportato.</v>
      </c>
      <c r="Y384" s="8" t="str">
        <f ca="1">SUBSTITUTE(T384,"""","")</f>
        <v>Bluetooth niet ondersteund.</v>
      </c>
      <c r="Z384" s="7">
        <f>FIND("&lt;",A384)</f>
        <v>5</v>
      </c>
      <c r="AA384">
        <f>FIND("&gt;",A384)</f>
        <v>49</v>
      </c>
      <c r="AB384">
        <f xml:space="preserve"> FIND("&lt;/",A384)</f>
        <v>74</v>
      </c>
      <c r="AC384" t="str">
        <f>MID(A384, Z384, AA384-Z384+ 1)</f>
        <v>&lt;string name="error_bluetooth_not_supported"&gt;</v>
      </c>
      <c r="AD384" t="s">
        <v>8752</v>
      </c>
      <c r="AE384" t="s">
        <v>8753</v>
      </c>
      <c r="AF384" t="s">
        <v>8754</v>
      </c>
      <c r="AG384" t="s">
        <v>8755</v>
      </c>
      <c r="AH384" t="s">
        <v>8756</v>
      </c>
    </row>
    <row r="385" spans="1:34">
      <c r="A385" s="2"/>
    </row>
    <row r="386" spans="1:34">
      <c r="A386" s="2"/>
    </row>
    <row r="387" spans="1:34">
      <c r="A387" s="1" t="s">
        <v>158</v>
      </c>
      <c r="J387">
        <f t="shared" si="115"/>
        <v>35</v>
      </c>
      <c r="K387">
        <f t="shared" si="116"/>
        <v>41</v>
      </c>
      <c r="L387" t="str">
        <f t="shared" si="104"/>
        <v>Locks</v>
      </c>
      <c r="M387" t="e">
        <f>MATCH(L387,Sam_Eng!K:K,0)</f>
        <v>#N/A</v>
      </c>
      <c r="N387" t="str">
        <f>IF(ISNA(M387), VLOOKUP(L387,Sam_Eng!F:F,1,FALSE), VLOOKUP(L387,Sam_Eng!K:K,1,FALSE))</f>
        <v>Locks</v>
      </c>
      <c r="O387" s="8">
        <f>IF(ISNA(M387), MATCH(N387,Sam_Eng!F:F,0), MATCH(N387,Sam_Eng!K:K,0))</f>
        <v>29</v>
      </c>
      <c r="P387" t="str">
        <f ca="1">INDIRECT("'Sam_Eng'!" &amp; "M" &amp; $O387)</f>
        <v>"Serrures"</v>
      </c>
      <c r="Q387" t="str">
        <f ca="1">INDIRECT("'Sam_Eng'!" &amp; "N" &amp; $O387)</f>
        <v>"Schlösser"</v>
      </c>
      <c r="R387" t="str">
        <f ca="1">INDIRECT("'Sam_Eng'!" &amp; "O" &amp; $O387)</f>
        <v>"Cerraduras"</v>
      </c>
      <c r="S387" t="str">
        <f ca="1">INDIRECT("'Sam_Eng'!" &amp; "P" &amp; $O387)</f>
        <v>"Serrature"</v>
      </c>
      <c r="T387" t="str">
        <f ca="1">INDIRECT("'Sam_Eng'!" &amp; "Q" &amp; $O387)</f>
        <v>"Sloten"</v>
      </c>
      <c r="U387" s="8" t="str">
        <f ca="1">SUBSTITUTE(P387,"""","")</f>
        <v>Serrures</v>
      </c>
      <c r="V387" s="8" t="str">
        <f t="shared" ref="V387:V449" ca="1" si="118">SUBSTITUTE(Q387,"""","")</f>
        <v>Schlösser</v>
      </c>
      <c r="W387" s="8" t="str">
        <f t="shared" ref="W387:W449" ca="1" si="119">SUBSTITUTE(R387,"""","")</f>
        <v>Cerraduras</v>
      </c>
      <c r="X387" s="8" t="str">
        <f t="shared" ref="X387:X449" ca="1" si="120">SUBSTITUTE(S387,"""","")</f>
        <v>Serrature</v>
      </c>
      <c r="Y387" s="8" t="str">
        <f t="shared" ref="Y387:Y449" ca="1" si="121">SUBSTITUTE(T387,"""","")</f>
        <v>Sloten</v>
      </c>
      <c r="Z387" s="7">
        <f t="shared" ref="Z387:Z449" si="122">FIND("&lt;",A387)</f>
        <v>5</v>
      </c>
      <c r="AA387">
        <f t="shared" ref="AA387:AA449" si="123">FIND("&gt;",A387)</f>
        <v>35</v>
      </c>
      <c r="AB387">
        <f xml:space="preserve"> FIND("&lt;/",A387)</f>
        <v>41</v>
      </c>
      <c r="AC387" t="str">
        <f>MID(A387, Z387, AA387-Z387+ 1)</f>
        <v>&lt;string name="menu_title_lock"&gt;</v>
      </c>
      <c r="AD387" t="s">
        <v>8757</v>
      </c>
      <c r="AE387" t="s">
        <v>8758</v>
      </c>
      <c r="AF387" t="s">
        <v>8759</v>
      </c>
      <c r="AG387" t="s">
        <v>8760</v>
      </c>
      <c r="AH387" t="s">
        <v>8761</v>
      </c>
    </row>
    <row r="388" spans="1:34">
      <c r="A388" s="1" t="s">
        <v>159</v>
      </c>
      <c r="J388">
        <f t="shared" si="115"/>
        <v>37</v>
      </c>
      <c r="K388">
        <f t="shared" si="116"/>
        <v>45</v>
      </c>
      <c r="L388" t="str">
        <f t="shared" si="104"/>
        <v>Clients</v>
      </c>
      <c r="M388" t="e">
        <f>MATCH(L388,Sam_Eng!K:K,0)</f>
        <v>#N/A</v>
      </c>
      <c r="N388" t="str">
        <f>IF(ISNA(M388), VLOOKUP(L388,Sam_Eng!F:F,1,FALSE), VLOOKUP(L388,Sam_Eng!K:K,1,FALSE))</f>
        <v>Clients</v>
      </c>
      <c r="O388" s="8">
        <f>IF(ISNA(M388), MATCH(N388,Sam_Eng!F:F,0), MATCH(N388,Sam_Eng!K:K,0))</f>
        <v>52</v>
      </c>
      <c r="P388" t="str">
        <f ca="1">INDIRECT("'Sam_Eng'!" &amp; "M" &amp; $O388)</f>
        <v>"Clients"</v>
      </c>
      <c r="Q388" t="str">
        <f ca="1">INDIRECT("'Sam_Eng'!" &amp; "N" &amp; $O388)</f>
        <v>"Clients"</v>
      </c>
      <c r="R388" t="str">
        <f ca="1">INDIRECT("'Sam_Eng'!" &amp; "O" &amp; $O388)</f>
        <v>"Clientes"</v>
      </c>
      <c r="S388" t="str">
        <f ca="1">INDIRECT("'Sam_Eng'!" &amp; "P" &amp; $O388)</f>
        <v>"Client"</v>
      </c>
      <c r="T388" t="str">
        <f ca="1">INDIRECT("'Sam_Eng'!" &amp; "Q" &amp; $O388)</f>
        <v>"Klanten"</v>
      </c>
      <c r="U388" s="8" t="str">
        <f ca="1">SUBSTITUTE(P388,"""","")</f>
        <v>Clients</v>
      </c>
      <c r="V388" s="8" t="str">
        <f t="shared" ca="1" si="118"/>
        <v>Clients</v>
      </c>
      <c r="W388" s="8" t="str">
        <f t="shared" ca="1" si="119"/>
        <v>Clientes</v>
      </c>
      <c r="X388" s="8" t="str">
        <f t="shared" ca="1" si="120"/>
        <v>Client</v>
      </c>
      <c r="Y388" s="8" t="str">
        <f t="shared" ca="1" si="121"/>
        <v>Klanten</v>
      </c>
      <c r="Z388" s="7">
        <f t="shared" si="122"/>
        <v>5</v>
      </c>
      <c r="AA388">
        <f t="shared" si="123"/>
        <v>37</v>
      </c>
      <c r="AB388">
        <f xml:space="preserve"> FIND("&lt;/",A388)</f>
        <v>45</v>
      </c>
      <c r="AC388" t="str">
        <f>MID(A388, Z388, AA388-Z388+ 1)</f>
        <v>&lt;string name="menu_title_client"&gt;</v>
      </c>
      <c r="AD388" t="s">
        <v>8762</v>
      </c>
      <c r="AE388" t="s">
        <v>8762</v>
      </c>
      <c r="AF388" t="s">
        <v>8763</v>
      </c>
      <c r="AG388" t="s">
        <v>8764</v>
      </c>
      <c r="AH388" t="s">
        <v>8765</v>
      </c>
    </row>
    <row r="389" spans="1:34">
      <c r="A389" s="1" t="s">
        <v>160</v>
      </c>
      <c r="J389">
        <f t="shared" si="115"/>
        <v>36</v>
      </c>
      <c r="K389">
        <f t="shared" si="116"/>
        <v>50</v>
      </c>
      <c r="L389" t="str">
        <f t="shared" si="104"/>
        <v>Notifications</v>
      </c>
      <c r="M389" t="e">
        <f>MATCH(L389,Sam_Eng!K:K,0)</f>
        <v>#N/A</v>
      </c>
      <c r="N389" t="str">
        <f>IF(ISNA(M389), VLOOKUP(L389,Sam_Eng!F:F,1,FALSE), VLOOKUP(L389,Sam_Eng!K:K,1,FALSE))</f>
        <v>Notifications</v>
      </c>
      <c r="O389" s="8">
        <f>IF(ISNA(M389), MATCH(N389,Sam_Eng!F:F,0), MATCH(N389,Sam_Eng!K:K,0))</f>
        <v>57</v>
      </c>
      <c r="P389" t="str">
        <f ca="1">INDIRECT("'Sam_Eng'!" &amp; "M" &amp; $O389)</f>
        <v>"Notifications"</v>
      </c>
      <c r="Q389" t="str">
        <f ca="1">INDIRECT("'Sam_Eng'!" &amp; "N" &amp; $O389)</f>
        <v>"Benachrichtigungen"</v>
      </c>
      <c r="R389" t="str">
        <f ca="1">INDIRECT("'Sam_Eng'!" &amp; "O" &amp; $O389)</f>
        <v>"Notificaciones"</v>
      </c>
      <c r="S389" t="str">
        <f ca="1">INDIRECT("'Sam_Eng'!" &amp; "P" &amp; $O389)</f>
        <v>"Notifiche"</v>
      </c>
      <c r="T389" t="str">
        <f ca="1">INDIRECT("'Sam_Eng'!" &amp; "Q" &amp; $O389)</f>
        <v>"Meldingen"</v>
      </c>
      <c r="U389" s="8" t="str">
        <f ca="1">SUBSTITUTE(P389,"""","")</f>
        <v>Notifications</v>
      </c>
      <c r="V389" s="8" t="str">
        <f t="shared" ca="1" si="118"/>
        <v>Benachrichtigungen</v>
      </c>
      <c r="W389" s="8" t="str">
        <f t="shared" ca="1" si="119"/>
        <v>Notificaciones</v>
      </c>
      <c r="X389" s="8" t="str">
        <f t="shared" ca="1" si="120"/>
        <v>Notifiche</v>
      </c>
      <c r="Y389" s="8" t="str">
        <f t="shared" ca="1" si="121"/>
        <v>Meldingen</v>
      </c>
      <c r="Z389" s="7">
        <f t="shared" si="122"/>
        <v>5</v>
      </c>
      <c r="AA389">
        <f t="shared" si="123"/>
        <v>36</v>
      </c>
      <c r="AB389">
        <f xml:space="preserve"> FIND("&lt;/",A389)</f>
        <v>50</v>
      </c>
      <c r="AC389" t="str">
        <f>MID(A389, Z389, AA389-Z389+ 1)</f>
        <v>&lt;string name="menu_title_event"&gt;</v>
      </c>
      <c r="AD389" t="s">
        <v>8766</v>
      </c>
      <c r="AE389" t="s">
        <v>8767</v>
      </c>
      <c r="AF389" t="s">
        <v>8768</v>
      </c>
      <c r="AG389" t="s">
        <v>8769</v>
      </c>
      <c r="AH389" t="s">
        <v>8770</v>
      </c>
    </row>
    <row r="390" spans="1:34">
      <c r="A390" s="1" t="s">
        <v>161</v>
      </c>
      <c r="J390">
        <f t="shared" si="115"/>
        <v>38</v>
      </c>
      <c r="K390">
        <f t="shared" si="116"/>
        <v>47</v>
      </c>
      <c r="L390" t="str">
        <f t="shared" si="104"/>
        <v>Settings</v>
      </c>
      <c r="M390" t="e">
        <f>MATCH(L390,Sam_Eng!K:K,0)</f>
        <v>#N/A</v>
      </c>
      <c r="N390" t="str">
        <f>IF(ISNA(M390), VLOOKUP(L390,Sam_Eng!F:F,1,FALSE), VLOOKUP(L390,Sam_Eng!K:K,1,FALSE))</f>
        <v>Settings</v>
      </c>
      <c r="O390" s="8">
        <f>IF(ISNA(M390), MATCH(N390,Sam_Eng!F:F,0), MATCH(N390,Sam_Eng!K:K,0))</f>
        <v>80</v>
      </c>
      <c r="P390" t="str">
        <f ca="1">INDIRECT("'Sam_Eng'!" &amp; "M" &amp; $O390)</f>
        <v>"Paramètres"</v>
      </c>
      <c r="Q390" t="str">
        <f ca="1">INDIRECT("'Sam_Eng'!" &amp; "N" &amp; $O390)</f>
        <v>"Einstellungen"</v>
      </c>
      <c r="R390" t="str">
        <f ca="1">INDIRECT("'Sam_Eng'!" &amp; "O" &amp; $O390)</f>
        <v>"Ajustes"</v>
      </c>
      <c r="S390" t="str">
        <f ca="1">INDIRECT("'Sam_Eng'!" &amp; "P" &amp; $O390)</f>
        <v>"Impostazioni"</v>
      </c>
      <c r="T390" t="str">
        <f ca="1">INDIRECT("'Sam_Eng'!" &amp; "Q" &amp; $O390)</f>
        <v>"Settings (Instellingen)"</v>
      </c>
      <c r="U390" s="8" t="str">
        <f ca="1">SUBSTITUTE(P390,"""","")</f>
        <v>Paramètres</v>
      </c>
      <c r="V390" s="8" t="str">
        <f t="shared" ca="1" si="118"/>
        <v>Einstellungen</v>
      </c>
      <c r="W390" s="8" t="str">
        <f t="shared" ca="1" si="119"/>
        <v>Ajustes</v>
      </c>
      <c r="X390" s="8" t="str">
        <f t="shared" ca="1" si="120"/>
        <v>Impostazioni</v>
      </c>
      <c r="Y390" s="8" t="str">
        <f t="shared" ca="1" si="121"/>
        <v>Settings (Instellingen)</v>
      </c>
      <c r="Z390" s="7">
        <f t="shared" si="122"/>
        <v>5</v>
      </c>
      <c r="AA390">
        <f t="shared" si="123"/>
        <v>38</v>
      </c>
      <c r="AB390">
        <f xml:space="preserve"> FIND("&lt;/",A390)</f>
        <v>47</v>
      </c>
      <c r="AC390" t="str">
        <f>MID(A390, Z390, AA390-Z390+ 1)</f>
        <v>&lt;string name="menu_title_Setting"&gt;</v>
      </c>
      <c r="AD390" t="s">
        <v>8771</v>
      </c>
      <c r="AE390" t="s">
        <v>8772</v>
      </c>
      <c r="AF390" t="s">
        <v>8773</v>
      </c>
      <c r="AG390" t="s">
        <v>8774</v>
      </c>
      <c r="AH390" t="s">
        <v>8775</v>
      </c>
    </row>
    <row r="391" spans="1:34">
      <c r="A391" s="2"/>
    </row>
    <row r="392" spans="1:34">
      <c r="A392" s="1" t="s">
        <v>2939</v>
      </c>
      <c r="J392">
        <f t="shared" si="115"/>
        <v>26</v>
      </c>
      <c r="K392">
        <f t="shared" si="116"/>
        <v>47</v>
      </c>
      <c r="L392" t="str">
        <f t="shared" si="104"/>
        <v>\n\nNo Locks or Keys</v>
      </c>
      <c r="M392" t="e">
        <f>MATCH(L392,Sam_Eng!K:K,0)</f>
        <v>#N/A</v>
      </c>
      <c r="N392" t="e">
        <f>IF(ISNA(M392), VLOOKUP(L392,Sam_Eng!F:F,1,FALSE), VLOOKUP(L392,Sam_Eng!K:K,1,FALSE))</f>
        <v>#N/A</v>
      </c>
      <c r="O392" s="53">
        <v>89</v>
      </c>
      <c r="P392" t="str">
        <f t="shared" ref="P392:P397" ca="1" si="124">INDIRECT("'Sam_Eng'!" &amp; "M" &amp; $O392)</f>
        <v>"Aucune serrure ni clé"</v>
      </c>
      <c r="Q392" t="str">
        <f t="shared" ref="Q392:Q397" ca="1" si="125">INDIRECT("'Sam_Eng'!" &amp; "N" &amp; $O392)</f>
        <v>"Keine Schlösser oder Schlüssel"</v>
      </c>
      <c r="R392" t="str">
        <f t="shared" ref="R392:R397" ca="1" si="126">INDIRECT("'Sam_Eng'!" &amp; "O" &amp; $O392)</f>
        <v>"No hay cerraduras o claves"</v>
      </c>
      <c r="S392" t="str">
        <f t="shared" ref="S392:S397" ca="1" si="127">INDIRECT("'Sam_Eng'!" &amp; "P" &amp; $O392)</f>
        <v>"Senza Serratura e Chiavi"</v>
      </c>
      <c r="T392" t="str">
        <f t="shared" ref="T392:T397" ca="1" si="128">INDIRECT("'Sam_Eng'!" &amp; "Q" &amp; $O392)</f>
        <v>"Geen sloten of sleutels"</v>
      </c>
      <c r="U392" s="8" t="str">
        <f t="shared" ref="U392:U397" ca="1" si="129">SUBSTITUTE(P392,"""","")</f>
        <v>Aucune serrure ni clé</v>
      </c>
      <c r="V392" s="8" t="str">
        <f t="shared" ca="1" si="118"/>
        <v>Keine Schlösser oder Schlüssel</v>
      </c>
      <c r="W392" s="8" t="str">
        <f t="shared" ca="1" si="119"/>
        <v>No hay cerraduras o claves</v>
      </c>
      <c r="X392" s="8" t="str">
        <f t="shared" ca="1" si="120"/>
        <v>Senza Serratura e Chiavi</v>
      </c>
      <c r="Y392" s="8" t="str">
        <f t="shared" ca="1" si="121"/>
        <v>Geen sloten of sleutels</v>
      </c>
      <c r="Z392" s="7">
        <f t="shared" si="122"/>
        <v>5</v>
      </c>
      <c r="AA392">
        <f t="shared" si="123"/>
        <v>26</v>
      </c>
      <c r="AB392">
        <f t="shared" ref="AB392:AB397" si="130" xml:space="preserve"> FIND("&lt;/",A392)</f>
        <v>47</v>
      </c>
      <c r="AC392" t="str">
        <f t="shared" ref="AC392:AC397" si="131">MID(A392, Z392, AA392-Z392+ 1)</f>
        <v>&lt;string name="NoLock"&gt;</v>
      </c>
      <c r="AD392" t="s">
        <v>10692</v>
      </c>
      <c r="AE392" t="s">
        <v>10693</v>
      </c>
      <c r="AF392" t="s">
        <v>10694</v>
      </c>
      <c r="AG392" t="s">
        <v>10695</v>
      </c>
      <c r="AH392" t="s">
        <v>10696</v>
      </c>
    </row>
    <row r="393" spans="1:34">
      <c r="A393" s="1" t="s">
        <v>2940</v>
      </c>
      <c r="J393">
        <f t="shared" si="115"/>
        <v>31</v>
      </c>
      <c r="K393">
        <f t="shared" si="116"/>
        <v>117</v>
      </c>
      <c r="L393" t="str">
        <f t="shared" si="104"/>
        <v>\n\nYou can press the top-right button to add a lock, or get a key from your friends.</v>
      </c>
      <c r="M393" t="e">
        <f>MATCH(L393,Sam_Eng!K:K,0)</f>
        <v>#N/A</v>
      </c>
      <c r="N393" t="e">
        <f>IF(ISNA(M393), VLOOKUP(L393,Sam_Eng!F:F,1,FALSE), VLOOKUP(L393,Sam_Eng!K:K,1,FALSE))</f>
        <v>#N/A</v>
      </c>
      <c r="O393" s="53">
        <v>486</v>
      </c>
      <c r="P393" t="str">
        <f t="shared" ca="1" si="124"/>
        <v>"Vous pouvez appuyer sur le bouton en haut à droite pour ajouter une serrure ou obtenir une clé de la part de vos amis."</v>
      </c>
      <c r="Q393" t="str">
        <f t="shared" ca="1" si="125"/>
        <v>"Sie können auf die Schaltfläche rechts oben tippen, um ein Schloss hinzuzufügen, oder einen Schlüssel von Ihren Freunden erhalten."</v>
      </c>
      <c r="R393" t="str">
        <f t="shared" ca="1" si="126"/>
        <v>"Puede presionar el botón superior derecho para agregar una cerradura u obtener una clave de sus amigos."</v>
      </c>
      <c r="S393" t="str">
        <f t="shared" ca="1" si="127"/>
        <v>"È possibile premere il pulsante in alto a destra per aggiungere una serratura, oppure ottenere una chiave dagli amici."</v>
      </c>
      <c r="T393" t="str">
        <f t="shared" ca="1" si="128"/>
        <v>"U kunt op de knop rechtsboven klikken om een slot toe te voegen, of een sleutel van uw vrienden verkrijgen."</v>
      </c>
      <c r="U393" s="8" t="str">
        <f t="shared" ca="1" si="129"/>
        <v>Vous pouvez appuyer sur le bouton en haut à droite pour ajouter une serrure ou obtenir une clé de la part de vos amis.</v>
      </c>
      <c r="V393" s="8" t="str">
        <f t="shared" ca="1" si="118"/>
        <v>Sie können auf die Schaltfläche rechts oben tippen, um ein Schloss hinzuzufügen, oder einen Schlüssel von Ihren Freunden erhalten.</v>
      </c>
      <c r="W393" s="8" t="str">
        <f t="shared" ca="1" si="119"/>
        <v>Puede presionar el botón superior derecho para agregar una cerradura u obtener una clave de sus amigos.</v>
      </c>
      <c r="X393" s="8" t="str">
        <f t="shared" ca="1" si="120"/>
        <v>È possibile premere il pulsante in alto a destra per aggiungere una serratura, oppure ottenere una chiave dagli amici.</v>
      </c>
      <c r="Y393" s="8" t="str">
        <f t="shared" ca="1" si="121"/>
        <v>U kunt op de knop rechtsboven klikken om een slot toe te voegen, of een sleutel van uw vrienden verkrijgen.</v>
      </c>
      <c r="Z393" s="7">
        <f t="shared" si="122"/>
        <v>5</v>
      </c>
      <c r="AA393">
        <f t="shared" si="123"/>
        <v>31</v>
      </c>
      <c r="AB393">
        <f t="shared" si="130"/>
        <v>117</v>
      </c>
      <c r="AC393" t="str">
        <f t="shared" si="131"/>
        <v>&lt;string name="NoLock_cont"&gt;</v>
      </c>
      <c r="AD393" t="s">
        <v>10697</v>
      </c>
      <c r="AE393" t="s">
        <v>10698</v>
      </c>
      <c r="AF393" t="s">
        <v>10699</v>
      </c>
      <c r="AG393" t="s">
        <v>10700</v>
      </c>
      <c r="AH393" t="s">
        <v>10701</v>
      </c>
    </row>
    <row r="394" spans="1:34">
      <c r="A394" s="1" t="s">
        <v>2938</v>
      </c>
      <c r="J394">
        <f t="shared" si="115"/>
        <v>28</v>
      </c>
      <c r="K394">
        <f t="shared" si="116"/>
        <v>43</v>
      </c>
      <c r="L394" t="str">
        <f t="shared" si="104"/>
        <v>\n\nNo Clients</v>
      </c>
      <c r="M394" t="e">
        <f>MATCH(L394,Sam_Eng!K:K,0)</f>
        <v>#N/A</v>
      </c>
      <c r="N394" t="e">
        <f>IF(ISNA(M394), VLOOKUP(L394,Sam_Eng!F:F,1,FALSE), VLOOKUP(L394,Sam_Eng!K:K,1,FALSE))</f>
        <v>#N/A</v>
      </c>
      <c r="O394" s="53">
        <v>90</v>
      </c>
      <c r="P394" t="str">
        <f t="shared" ca="1" si="124"/>
        <v>"Aucun client"</v>
      </c>
      <c r="Q394" t="str">
        <f t="shared" ca="1" si="125"/>
        <v>"Keine Clients"</v>
      </c>
      <c r="R394" t="str">
        <f t="shared" ca="1" si="126"/>
        <v>"No hay clientes"</v>
      </c>
      <c r="S394" t="str">
        <f t="shared" ca="1" si="127"/>
        <v>"Nessun Client"</v>
      </c>
      <c r="T394" t="str">
        <f t="shared" ca="1" si="128"/>
        <v>"Geen klanten"</v>
      </c>
      <c r="U394" s="8" t="str">
        <f t="shared" ca="1" si="129"/>
        <v>Aucun client</v>
      </c>
      <c r="V394" s="8" t="str">
        <f t="shared" ca="1" si="118"/>
        <v>Keine Clients</v>
      </c>
      <c r="W394" s="8" t="str">
        <f t="shared" ca="1" si="119"/>
        <v>No hay clientes</v>
      </c>
      <c r="X394" s="8" t="str">
        <f t="shared" ca="1" si="120"/>
        <v>Nessun Client</v>
      </c>
      <c r="Y394" s="8" t="str">
        <f t="shared" ca="1" si="121"/>
        <v>Geen klanten</v>
      </c>
      <c r="Z394" s="7">
        <f t="shared" si="122"/>
        <v>5</v>
      </c>
      <c r="AA394">
        <f t="shared" si="123"/>
        <v>28</v>
      </c>
      <c r="AB394">
        <f t="shared" si="130"/>
        <v>43</v>
      </c>
      <c r="AC394" t="str">
        <f t="shared" si="131"/>
        <v>&lt;string name="NoClient"&gt;</v>
      </c>
      <c r="AD394" t="s">
        <v>10702</v>
      </c>
      <c r="AE394" t="s">
        <v>10703</v>
      </c>
      <c r="AF394" t="s">
        <v>10704</v>
      </c>
      <c r="AG394" t="s">
        <v>10705</v>
      </c>
      <c r="AH394" t="s">
        <v>10706</v>
      </c>
    </row>
    <row r="395" spans="1:34">
      <c r="A395" s="1" t="s">
        <v>10253</v>
      </c>
      <c r="J395">
        <f t="shared" si="115"/>
        <v>33</v>
      </c>
      <c r="K395">
        <f t="shared" si="116"/>
        <v>96</v>
      </c>
      <c r="L395" t="str">
        <f t="shared" si="104"/>
        <v>\n\nYou can add clients if you are an administrator of a lock.</v>
      </c>
      <c r="M395" t="e">
        <f>MATCH(L395,Sam_Eng!K:K,0)</f>
        <v>#N/A</v>
      </c>
      <c r="N395" t="e">
        <f>IF(ISNA(M395), VLOOKUP(L395,Sam_Eng!F:F,1,FALSE), VLOOKUP(L395,Sam_Eng!K:K,1,FALSE))</f>
        <v>#N/A</v>
      </c>
      <c r="O395" s="53">
        <v>487</v>
      </c>
      <c r="P395" t="str">
        <f t="shared" ca="1" si="124"/>
        <v>"Vous pouvez ajouter des clients si vous êtes un administrateur d'une serrure."</v>
      </c>
      <c r="Q395" t="str">
        <f t="shared" ca="1" si="125"/>
        <v>"Sie können Clients hinzufügen, wenn Sie ein Administrator eines Schlosses sind."</v>
      </c>
      <c r="R395" t="str">
        <f t="shared" ca="1" si="126"/>
        <v>"Puede agregar clientes si es un administrador de una cerradura."</v>
      </c>
      <c r="S395" t="str">
        <f t="shared" ca="1" si="127"/>
        <v>"È possibile aggiungere client se si è l'amministratore di una serratura."</v>
      </c>
      <c r="T395" t="str">
        <f t="shared" ca="1" si="128"/>
        <v>"U kunt klanten toevoegen als u beheerder van een slot bent."</v>
      </c>
      <c r="U395" s="8" t="str">
        <f t="shared" ca="1" si="129"/>
        <v>Vous pouvez ajouter des clients si vous êtes un administrateur d'une serrure.</v>
      </c>
      <c r="V395" s="8" t="str">
        <f t="shared" ca="1" si="118"/>
        <v>Sie können Clients hinzufügen, wenn Sie ein Administrator eines Schlosses sind.</v>
      </c>
      <c r="W395" s="8" t="str">
        <f t="shared" ca="1" si="119"/>
        <v>Puede agregar clientes si es un administrador de una cerradura.</v>
      </c>
      <c r="X395" s="8" t="str">
        <f t="shared" ca="1" si="120"/>
        <v>È possibile aggiungere client se si è l'amministratore di una serratura.</v>
      </c>
      <c r="Y395" s="8" t="str">
        <f t="shared" ca="1" si="121"/>
        <v>U kunt klanten toevoegen als u beheerder van een slot bent.</v>
      </c>
      <c r="Z395" s="7">
        <f t="shared" si="122"/>
        <v>5</v>
      </c>
      <c r="AA395">
        <f t="shared" si="123"/>
        <v>33</v>
      </c>
      <c r="AB395">
        <f t="shared" si="130"/>
        <v>96</v>
      </c>
      <c r="AC395" t="str">
        <f t="shared" si="131"/>
        <v>&lt;string name="NoClient_cont"&gt;</v>
      </c>
      <c r="AD395" t="s">
        <v>11147</v>
      </c>
      <c r="AE395" t="s">
        <v>10707</v>
      </c>
      <c r="AF395" t="s">
        <v>10708</v>
      </c>
      <c r="AG395" t="s">
        <v>11206</v>
      </c>
      <c r="AH395" t="s">
        <v>10709</v>
      </c>
    </row>
    <row r="396" spans="1:34">
      <c r="A396" s="1" t="s">
        <v>10254</v>
      </c>
      <c r="J396">
        <f t="shared" si="115"/>
        <v>32</v>
      </c>
      <c r="K396">
        <f t="shared" si="116"/>
        <v>53</v>
      </c>
      <c r="L396" t="str">
        <f t="shared" si="104"/>
        <v>\n\nNo Notifications</v>
      </c>
      <c r="M396" t="e">
        <f>MATCH(L396,Sam_Eng!K:K,0)</f>
        <v>#N/A</v>
      </c>
      <c r="N396" t="e">
        <f>IF(ISNA(M396), VLOOKUP(L396,Sam_Eng!F:F,1,FALSE), VLOOKUP(L396,Sam_Eng!K:K,1,FALSE))</f>
        <v>#N/A</v>
      </c>
      <c r="O396" s="53">
        <v>91</v>
      </c>
      <c r="P396" t="str">
        <f t="shared" ca="1" si="124"/>
        <v>"Aucune notification"</v>
      </c>
      <c r="Q396" t="str">
        <f t="shared" ca="1" si="125"/>
        <v>"Keine Benachrichtigungen"</v>
      </c>
      <c r="R396" t="str">
        <f t="shared" ca="1" si="126"/>
        <v>"No hay notificaciones"</v>
      </c>
      <c r="S396" t="str">
        <f t="shared" ca="1" si="127"/>
        <v>"Senza Notifiche"</v>
      </c>
      <c r="T396" t="str">
        <f t="shared" ca="1" si="128"/>
        <v>"Geen meldingen"</v>
      </c>
      <c r="U396" s="8" t="str">
        <f t="shared" ca="1" si="129"/>
        <v>Aucune notification</v>
      </c>
      <c r="V396" s="8" t="str">
        <f t="shared" ca="1" si="118"/>
        <v>Keine Benachrichtigungen</v>
      </c>
      <c r="W396" s="8" t="str">
        <f t="shared" ca="1" si="119"/>
        <v>No hay notificaciones</v>
      </c>
      <c r="X396" s="8" t="str">
        <f t="shared" ca="1" si="120"/>
        <v>Senza Notifiche</v>
      </c>
      <c r="Y396" s="8" t="str">
        <f t="shared" ca="1" si="121"/>
        <v>Geen meldingen</v>
      </c>
      <c r="Z396" s="7">
        <f t="shared" si="122"/>
        <v>5</v>
      </c>
      <c r="AA396">
        <f t="shared" si="123"/>
        <v>32</v>
      </c>
      <c r="AB396">
        <f t="shared" si="130"/>
        <v>53</v>
      </c>
      <c r="AC396" t="str">
        <f t="shared" si="131"/>
        <v>&lt;string name="menu_NoEvent"&gt;</v>
      </c>
      <c r="AD396" t="s">
        <v>10710</v>
      </c>
      <c r="AE396" t="s">
        <v>10711</v>
      </c>
      <c r="AF396" t="s">
        <v>10712</v>
      </c>
      <c r="AG396" t="s">
        <v>10713</v>
      </c>
      <c r="AH396" t="s">
        <v>10714</v>
      </c>
    </row>
    <row r="397" spans="1:34">
      <c r="A397" s="1" t="s">
        <v>10255</v>
      </c>
      <c r="J397">
        <f t="shared" si="115"/>
        <v>37</v>
      </c>
      <c r="K397">
        <f t="shared" si="116"/>
        <v>86</v>
      </c>
      <c r="L397" t="str">
        <f t="shared" si="104"/>
        <v>\n\nAll important notifications will be put here</v>
      </c>
      <c r="M397" t="e">
        <f>MATCH(L397,Sam_Eng!K:K,0)</f>
        <v>#N/A</v>
      </c>
      <c r="N397" t="e">
        <f>IF(ISNA(M397), VLOOKUP(L397,Sam_Eng!F:F,1,FALSE), VLOOKUP(L397,Sam_Eng!K:K,1,FALSE))</f>
        <v>#N/A</v>
      </c>
      <c r="O397" s="53">
        <v>488</v>
      </c>
      <c r="P397" t="str">
        <f t="shared" ca="1" si="124"/>
        <v>"Toutes les notifications importantes apparaîtront ici"</v>
      </c>
      <c r="Q397" t="str">
        <f t="shared" ca="1" si="125"/>
        <v>"Alle wichtigen Benachrichtigungen erscheinen hier"</v>
      </c>
      <c r="R397" t="str">
        <f t="shared" ca="1" si="126"/>
        <v>"Todas las notificaciones importantes se pondrán aquí"</v>
      </c>
      <c r="S397" t="str">
        <f t="shared" ca="1" si="127"/>
        <v>"Tutte le notifiche importanti saranno inserite qui"</v>
      </c>
      <c r="T397" t="str">
        <f t="shared" ca="1" si="128"/>
        <v>"Alle belangrijke meldingen worden hier geplaatst."</v>
      </c>
      <c r="U397" s="8" t="str">
        <f t="shared" ca="1" si="129"/>
        <v>Toutes les notifications importantes apparaîtront ici</v>
      </c>
      <c r="V397" s="8" t="str">
        <f t="shared" ca="1" si="118"/>
        <v>Alle wichtigen Benachrichtigungen erscheinen hier</v>
      </c>
      <c r="W397" s="8" t="str">
        <f t="shared" ca="1" si="119"/>
        <v>Todas las notificaciones importantes se pondrán aquí</v>
      </c>
      <c r="X397" s="8" t="str">
        <f t="shared" ca="1" si="120"/>
        <v>Tutte le notifiche importanti saranno inserite qui</v>
      </c>
      <c r="Y397" s="8" t="str">
        <f t="shared" ca="1" si="121"/>
        <v>Alle belangrijke meldingen worden hier geplaatst.</v>
      </c>
      <c r="Z397" s="7">
        <f t="shared" si="122"/>
        <v>5</v>
      </c>
      <c r="AA397">
        <f t="shared" si="123"/>
        <v>37</v>
      </c>
      <c r="AB397">
        <f t="shared" si="130"/>
        <v>86</v>
      </c>
      <c r="AC397" t="str">
        <f t="shared" si="131"/>
        <v>&lt;string name="menu_NoEvent_cont"&gt;</v>
      </c>
      <c r="AD397" t="s">
        <v>10715</v>
      </c>
      <c r="AE397" t="s">
        <v>10716</v>
      </c>
      <c r="AF397" t="s">
        <v>10717</v>
      </c>
      <c r="AG397" t="s">
        <v>10718</v>
      </c>
      <c r="AH397" t="s">
        <v>10719</v>
      </c>
    </row>
    <row r="398" spans="1:34">
      <c r="A398" s="2"/>
    </row>
    <row r="399" spans="1:34">
      <c r="A399" s="1" t="s">
        <v>163</v>
      </c>
      <c r="J399">
        <f t="shared" si="115"/>
        <v>30</v>
      </c>
      <c r="K399">
        <f t="shared" si="116"/>
        <v>35</v>
      </c>
      <c r="L399" t="str">
        <f t="shared" si="104"/>
        <v>Info</v>
      </c>
      <c r="M399" t="e">
        <f>MATCH(L399,Sam_Eng!K:K,0)</f>
        <v>#N/A</v>
      </c>
      <c r="N399" t="str">
        <f>IF(ISNA(M399), VLOOKUP(L399,Sam_Eng!F:F,1,FALSE), VLOOKUP(L399,Sam_Eng!K:K,1,FALSE))</f>
        <v>Info</v>
      </c>
      <c r="O399" s="8">
        <f>IF(ISNA(M399), MATCH(N399,Sam_Eng!F:F,0), MATCH(N399,Sam_Eng!K:K,0))</f>
        <v>19</v>
      </c>
      <c r="P399" t="str">
        <f ca="1">INDIRECT("'Sam_Eng'!" &amp; "M" &amp; $O399)</f>
        <v>"Informations"</v>
      </c>
      <c r="Q399" t="str">
        <f ca="1">INDIRECT("'Sam_Eng'!" &amp; "N" &amp; $O399)</f>
        <v>"Info"</v>
      </c>
      <c r="R399" t="str">
        <f ca="1">INDIRECT("'Sam_Eng'!" &amp; "O" &amp; $O399)</f>
        <v>"Información"</v>
      </c>
      <c r="S399" t="str">
        <f ca="1">INDIRECT("'Sam_Eng'!" &amp; "P" &amp; $O399)</f>
        <v>"Informazioni"</v>
      </c>
      <c r="T399" t="str">
        <f ca="1">INDIRECT("'Sam_Eng'!" &amp; "Q" &amp; $O399)</f>
        <v>"Informatie"</v>
      </c>
      <c r="U399" s="8" t="str">
        <f ca="1">SUBSTITUTE(P399,"""","")</f>
        <v>Informations</v>
      </c>
      <c r="V399" s="8" t="str">
        <f t="shared" ca="1" si="118"/>
        <v>Info</v>
      </c>
      <c r="W399" s="8" t="str">
        <f t="shared" ca="1" si="119"/>
        <v>Información</v>
      </c>
      <c r="X399" s="8" t="str">
        <f t="shared" ca="1" si="120"/>
        <v>Informazioni</v>
      </c>
      <c r="Y399" s="8" t="str">
        <f t="shared" ca="1" si="121"/>
        <v>Informatie</v>
      </c>
      <c r="Z399" s="7">
        <f t="shared" si="122"/>
        <v>5</v>
      </c>
      <c r="AA399">
        <f t="shared" si="123"/>
        <v>30</v>
      </c>
      <c r="AB399">
        <f xml:space="preserve"> FIND("&lt;/",A399)</f>
        <v>35</v>
      </c>
      <c r="AC399" t="str">
        <f>MID(A399, Z399, AA399-Z399+ 1)</f>
        <v>&lt;string name="slide_info"&gt;</v>
      </c>
      <c r="AD399" t="s">
        <v>8776</v>
      </c>
      <c r="AE399" t="s">
        <v>8777</v>
      </c>
      <c r="AF399" t="s">
        <v>8778</v>
      </c>
      <c r="AG399" t="s">
        <v>8779</v>
      </c>
      <c r="AH399" t="s">
        <v>8780</v>
      </c>
    </row>
    <row r="400" spans="1:34">
      <c r="A400" s="1"/>
    </row>
    <row r="401" spans="1:34">
      <c r="A401" s="1" t="s">
        <v>164</v>
      </c>
      <c r="J401">
        <f t="shared" si="115"/>
        <v>30</v>
      </c>
      <c r="K401">
        <f t="shared" si="116"/>
        <v>35</v>
      </c>
      <c r="L401" t="str">
        <f t="shared" si="104"/>
        <v>Logs</v>
      </c>
      <c r="M401" t="e">
        <f>MATCH(L401,Sam_Eng!K:K,0)</f>
        <v>#N/A</v>
      </c>
      <c r="N401" t="str">
        <f>IF(ISNA(M401), VLOOKUP(L401,Sam_Eng!F:F,1,FALSE), VLOOKUP(L401,Sam_Eng!K:K,1,FALSE))</f>
        <v>Logs</v>
      </c>
      <c r="O401" s="8">
        <f>IF(ISNA(M401), MATCH(N401,Sam_Eng!F:F,0), MATCH(N401,Sam_Eng!K:K,0))</f>
        <v>16</v>
      </c>
      <c r="P401" t="str">
        <f ca="1">INDIRECT("'Sam_Eng'!" &amp; "M" &amp; $O401)</f>
        <v>"Journaux"</v>
      </c>
      <c r="Q401" t="str">
        <f ca="1">INDIRECT("'Sam_Eng'!" &amp; "N" &amp; $O401)</f>
        <v>"Protokolle"</v>
      </c>
      <c r="R401" t="str">
        <f ca="1">INDIRECT("'Sam_Eng'!" &amp; "O" &amp; $O401)</f>
        <v>"Registros"</v>
      </c>
      <c r="S401" t="str">
        <f ca="1">INDIRECT("'Sam_Eng'!" &amp; "P" &amp; $O401)</f>
        <v>"Registri"</v>
      </c>
      <c r="T401" t="str">
        <f ca="1">INDIRECT("'Sam_Eng'!" &amp; "Q" &amp; $O401)</f>
        <v>"Logboeken"</v>
      </c>
      <c r="U401" s="8" t="str">
        <f ca="1">SUBSTITUTE(P401,"""","")</f>
        <v>Journaux</v>
      </c>
      <c r="V401" s="8" t="str">
        <f t="shared" ca="1" si="118"/>
        <v>Protokolle</v>
      </c>
      <c r="W401" s="8" t="str">
        <f t="shared" ca="1" si="119"/>
        <v>Registros</v>
      </c>
      <c r="X401" s="8" t="str">
        <f t="shared" ca="1" si="120"/>
        <v>Registri</v>
      </c>
      <c r="Y401" s="8" t="str">
        <f t="shared" ca="1" si="121"/>
        <v>Logboeken</v>
      </c>
      <c r="Z401" s="7">
        <f t="shared" si="122"/>
        <v>5</v>
      </c>
      <c r="AA401">
        <f t="shared" si="123"/>
        <v>30</v>
      </c>
      <c r="AB401">
        <f xml:space="preserve"> FIND("&lt;/",A401)</f>
        <v>35</v>
      </c>
      <c r="AC401" t="str">
        <f>MID(A401, Z401, AA401-Z401+ 1)</f>
        <v>&lt;string name="slide_logs"&gt;</v>
      </c>
      <c r="AD401" t="s">
        <v>8781</v>
      </c>
      <c r="AE401" t="s">
        <v>8782</v>
      </c>
      <c r="AF401" t="s">
        <v>8783</v>
      </c>
      <c r="AG401" t="s">
        <v>8784</v>
      </c>
      <c r="AH401" t="s">
        <v>8785</v>
      </c>
    </row>
    <row r="402" spans="1:34">
      <c r="A402" s="1" t="s">
        <v>165</v>
      </c>
      <c r="J402">
        <f t="shared" si="115"/>
        <v>30</v>
      </c>
      <c r="K402">
        <f t="shared" si="116"/>
        <v>35</v>
      </c>
      <c r="L402" t="str">
        <f t="shared" si="104"/>
        <v>Sync</v>
      </c>
      <c r="M402" t="e">
        <f>MATCH(L402,Sam_Eng!K:K,0)</f>
        <v>#N/A</v>
      </c>
      <c r="N402" t="str">
        <f>IF(ISNA(M402), VLOOKUP(L402,Sam_Eng!F:F,1,FALSE), VLOOKUP(L402,Sam_Eng!K:K,1,FALSE))</f>
        <v>Sync</v>
      </c>
      <c r="O402" s="8">
        <f>IF(ISNA(M402), MATCH(N402,Sam_Eng!F:F,0), MATCH(N402,Sam_Eng!K:K,0))</f>
        <v>20</v>
      </c>
      <c r="P402" t="str">
        <f t="shared" ref="P402:P465" ca="1" si="132">INDIRECT("'Sam_Eng'!" &amp; "M" &amp; $O402)</f>
        <v>"Synchro"</v>
      </c>
      <c r="Q402" t="str">
        <f t="shared" ref="Q402:Q465" ca="1" si="133">INDIRECT("'Sam_Eng'!" &amp; "N" &amp; $O402)</f>
        <v>"Synchronisieren"</v>
      </c>
      <c r="R402" t="str">
        <f t="shared" ref="R402:R465" ca="1" si="134">INDIRECT("'Sam_Eng'!" &amp; "O" &amp; $O402)</f>
        <v>"Sincronizar"</v>
      </c>
      <c r="S402" t="str">
        <f t="shared" ref="S402:S465" ca="1" si="135">INDIRECT("'Sam_Eng'!" &amp; "P" &amp; $O402)</f>
        <v>"Sincronizza"</v>
      </c>
      <c r="T402" t="str">
        <f t="shared" ref="T402:T465" ca="1" si="136">INDIRECT("'Sam_Eng'!" &amp; "Q" &amp; $O402)</f>
        <v>"Synchroniseren"</v>
      </c>
      <c r="U402" s="8" t="str">
        <f ca="1">SUBSTITUTE(P402,"""","")</f>
        <v>Synchro</v>
      </c>
      <c r="V402" s="8" t="str">
        <f t="shared" ca="1" si="118"/>
        <v>Synchronisieren</v>
      </c>
      <c r="W402" s="8" t="str">
        <f t="shared" ca="1" si="119"/>
        <v>Sincronizar</v>
      </c>
      <c r="X402" s="8" t="str">
        <f t="shared" ca="1" si="120"/>
        <v>Sincronizza</v>
      </c>
      <c r="Y402" s="8" t="str">
        <f t="shared" ca="1" si="121"/>
        <v>Synchroniseren</v>
      </c>
      <c r="Z402" s="7">
        <f t="shared" si="122"/>
        <v>5</v>
      </c>
      <c r="AA402">
        <f t="shared" si="123"/>
        <v>30</v>
      </c>
      <c r="AB402">
        <f xml:space="preserve"> FIND("&lt;/",A402)</f>
        <v>35</v>
      </c>
      <c r="AC402" t="str">
        <f>MID(A402, Z402, AA402-Z402+ 1)</f>
        <v>&lt;string name="slide_sync"&gt;</v>
      </c>
      <c r="AD402" t="s">
        <v>8786</v>
      </c>
      <c r="AE402" t="s">
        <v>8787</v>
      </c>
      <c r="AF402" t="s">
        <v>8788</v>
      </c>
      <c r="AG402" t="s">
        <v>8789</v>
      </c>
      <c r="AH402" t="s">
        <v>8790</v>
      </c>
    </row>
    <row r="403" spans="1:34">
      <c r="A403" s="1" t="s">
        <v>166</v>
      </c>
      <c r="J403">
        <f t="shared" si="115"/>
        <v>32</v>
      </c>
      <c r="K403">
        <f t="shared" si="116"/>
        <v>39</v>
      </c>
      <c r="L403" t="str">
        <f t="shared" si="104"/>
        <v>Delete</v>
      </c>
      <c r="M403" t="e">
        <f>MATCH(L403,Sam_Eng!K:K,0)</f>
        <v>#N/A</v>
      </c>
      <c r="N403" t="str">
        <f>IF(ISNA(M403), VLOOKUP(L403,Sam_Eng!F:F,1,FALSE), VLOOKUP(L403,Sam_Eng!K:K,1,FALSE))</f>
        <v>Delete</v>
      </c>
      <c r="O403" s="8">
        <f>IF(ISNA(M403), MATCH(N403,Sam_Eng!F:F,0), MATCH(N403,Sam_Eng!K:K,0))</f>
        <v>18</v>
      </c>
      <c r="P403" t="str">
        <f t="shared" ca="1" si="132"/>
        <v>"Supprimer"</v>
      </c>
      <c r="Q403" t="str">
        <f t="shared" ca="1" si="133"/>
        <v>"Löschen"</v>
      </c>
      <c r="R403" t="str">
        <f t="shared" ca="1" si="134"/>
        <v>"Eliminar"</v>
      </c>
      <c r="S403" t="str">
        <f t="shared" ca="1" si="135"/>
        <v>"Elimina"</v>
      </c>
      <c r="T403" t="str">
        <f t="shared" ca="1" si="136"/>
        <v>"Delete (Verwijderen)"</v>
      </c>
      <c r="U403" s="8" t="str">
        <f ca="1">SUBSTITUTE(P403,"""","")</f>
        <v>Supprimer</v>
      </c>
      <c r="V403" s="8" t="str">
        <f t="shared" ca="1" si="118"/>
        <v>Löschen</v>
      </c>
      <c r="W403" s="8" t="str">
        <f t="shared" ca="1" si="119"/>
        <v>Eliminar</v>
      </c>
      <c r="X403" s="8" t="str">
        <f t="shared" ca="1" si="120"/>
        <v>Elimina</v>
      </c>
      <c r="Y403" s="8" t="str">
        <f t="shared" ca="1" si="121"/>
        <v>Delete (Verwijderen)</v>
      </c>
      <c r="Z403" s="7">
        <f t="shared" si="122"/>
        <v>5</v>
      </c>
      <c r="AA403">
        <f t="shared" si="123"/>
        <v>32</v>
      </c>
      <c r="AB403">
        <f xml:space="preserve"> FIND("&lt;/",A403)</f>
        <v>39</v>
      </c>
      <c r="AC403" t="str">
        <f>MID(A403, Z403, AA403-Z403+ 1)</f>
        <v>&lt;string name="slide_delete"&gt;</v>
      </c>
      <c r="AD403" t="s">
        <v>8791</v>
      </c>
      <c r="AE403" t="s">
        <v>8792</v>
      </c>
      <c r="AF403" t="s">
        <v>8793</v>
      </c>
      <c r="AG403" t="s">
        <v>8794</v>
      </c>
      <c r="AH403" t="s">
        <v>8795</v>
      </c>
    </row>
    <row r="404" spans="1:34">
      <c r="A404" s="1"/>
    </row>
    <row r="405" spans="1:34">
      <c r="A405" s="2"/>
    </row>
    <row r="406" spans="1:34">
      <c r="A406" s="1" t="s">
        <v>167</v>
      </c>
      <c r="J406">
        <f t="shared" si="115"/>
        <v>34</v>
      </c>
      <c r="K406">
        <f t="shared" si="116"/>
        <v>53</v>
      </c>
      <c r="L406" t="str">
        <f t="shared" si="104"/>
        <v>Searching for Lock</v>
      </c>
      <c r="M406" t="e">
        <f>MATCH(L406,Sam_Eng!K:K,0)</f>
        <v>#N/A</v>
      </c>
      <c r="N406" t="str">
        <f>IF(ISNA(M406), VLOOKUP(L406,Sam_Eng!F:F,1,FALSE), VLOOKUP(L406,Sam_Eng!K:K,1,FALSE))</f>
        <v>Searching for Lock</v>
      </c>
      <c r="O406" s="8">
        <f>IF(ISNA(M406), MATCH(N406,Sam_Eng!F:F,0), MATCH(N406,Sam_Eng!K:K,0))</f>
        <v>33</v>
      </c>
      <c r="P406" t="str">
        <f t="shared" ca="1" si="132"/>
        <v>"Recherche de serrure"</v>
      </c>
      <c r="Q406" t="str">
        <f t="shared" ca="1" si="133"/>
        <v>"Suche nach Schloss läuft"</v>
      </c>
      <c r="R406" t="str">
        <f t="shared" ca="1" si="134"/>
        <v>"Buscar cerradura"</v>
      </c>
      <c r="S406" t="str">
        <f t="shared" ca="1" si="135"/>
        <v>"Ricerca Serratura"</v>
      </c>
      <c r="T406" t="str">
        <f t="shared" ca="1" si="136"/>
        <v>"Naar slot zoeken"</v>
      </c>
      <c r="U406" s="8" t="str">
        <f ca="1">SUBSTITUTE(P406,"""","")</f>
        <v>Recherche de serrure</v>
      </c>
      <c r="V406" s="8" t="str">
        <f t="shared" ca="1" si="118"/>
        <v>Suche nach Schloss läuft</v>
      </c>
      <c r="W406" s="8" t="str">
        <f t="shared" ca="1" si="119"/>
        <v>Buscar cerradura</v>
      </c>
      <c r="X406" s="8" t="str">
        <f t="shared" ca="1" si="120"/>
        <v>Ricerca Serratura</v>
      </c>
      <c r="Y406" s="8" t="str">
        <f t="shared" ca="1" si="121"/>
        <v>Naar slot zoeken</v>
      </c>
      <c r="Z406" s="7">
        <f t="shared" si="122"/>
        <v>5</v>
      </c>
      <c r="AA406">
        <f t="shared" si="123"/>
        <v>34</v>
      </c>
      <c r="AB406">
        <f xml:space="preserve"> FIND("&lt;/",A406)</f>
        <v>53</v>
      </c>
      <c r="AC406" t="str">
        <f>MID(A406, Z406, AA406-Z406+ 1)</f>
        <v>&lt;string name="ShowPair_title"&gt;</v>
      </c>
      <c r="AD406" t="s">
        <v>8796</v>
      </c>
      <c r="AE406" t="s">
        <v>8797</v>
      </c>
      <c r="AF406" t="s">
        <v>8798</v>
      </c>
      <c r="AG406" t="s">
        <v>8799</v>
      </c>
      <c r="AH406" t="s">
        <v>8800</v>
      </c>
    </row>
    <row r="407" spans="1:34">
      <c r="A407" s="1" t="s">
        <v>2933</v>
      </c>
      <c r="J407">
        <f t="shared" si="115"/>
        <v>33</v>
      </c>
      <c r="K407">
        <f t="shared" si="116"/>
        <v>75</v>
      </c>
      <c r="L407" t="str">
        <f t="shared" si="104"/>
        <v>Please make the lock enter the setup mode</v>
      </c>
      <c r="M407" t="e">
        <f>MATCH(L407,Sam_Eng!K:K,0)</f>
        <v>#N/A</v>
      </c>
      <c r="N407" t="str">
        <f>IF(ISNA(M407), VLOOKUP(L407,Sam_Eng!F:F,1,FALSE), VLOOKUP(L407,Sam_Eng!K:K,1,FALSE))</f>
        <v>Please make the lock enter the setup mode</v>
      </c>
      <c r="O407" s="8">
        <f>IF(ISNA(M407), MATCH(N407,Sam_Eng!F:F,0), MATCH(N407,Sam_Eng!K:K,0))</f>
        <v>454</v>
      </c>
      <c r="P407" t="str">
        <f t="shared" ca="1" si="132"/>
        <v>"Veuillez faire entrer la serrure en mode configuration"</v>
      </c>
      <c r="Q407" t="str">
        <f t="shared" ca="1" si="133"/>
        <v>"Bitte versetzen Sie das Schloss in den Konfigurationsmodus"</v>
      </c>
      <c r="R407" t="str">
        <f t="shared" ca="1" si="134"/>
        <v>"Haga que la cerradura entre en el modo de configuración."</v>
      </c>
      <c r="S407" t="str">
        <f t="shared" ca="1" si="135"/>
        <v>"Accertarsi che la serratura entri in modalità di configurazione"</v>
      </c>
      <c r="T407" t="str">
        <f t="shared" ca="1" si="136"/>
        <v>"Laat het slot naar de instelmodus gaan"</v>
      </c>
      <c r="U407" s="8" t="str">
        <f ca="1">SUBSTITUTE(P407,"""","")</f>
        <v>Veuillez faire entrer la serrure en mode configuration</v>
      </c>
      <c r="V407" s="8" t="str">
        <f t="shared" ca="1" si="118"/>
        <v>Bitte versetzen Sie das Schloss in den Konfigurationsmodus</v>
      </c>
      <c r="W407" s="8" t="str">
        <f t="shared" ca="1" si="119"/>
        <v>Haga que la cerradura entre en el modo de configuración.</v>
      </c>
      <c r="X407" s="8" t="str">
        <f t="shared" ca="1" si="120"/>
        <v>Accertarsi che la serratura entri in modalità di configurazione</v>
      </c>
      <c r="Y407" s="8" t="str">
        <f t="shared" ca="1" si="121"/>
        <v>Laat het slot naar de instelmodus gaan</v>
      </c>
      <c r="Z407" s="7">
        <f t="shared" si="122"/>
        <v>5</v>
      </c>
      <c r="AA407">
        <f t="shared" si="123"/>
        <v>33</v>
      </c>
      <c r="AB407">
        <f xml:space="preserve"> FIND("&lt;/",A407)</f>
        <v>75</v>
      </c>
      <c r="AC407" t="str">
        <f>MID(A407, Z407, AA407-Z407+ 1)</f>
        <v>&lt;string name="ShowPair_cont"&gt;</v>
      </c>
      <c r="AD407" t="s">
        <v>8801</v>
      </c>
      <c r="AE407" t="s">
        <v>8802</v>
      </c>
      <c r="AF407" t="s">
        <v>8803</v>
      </c>
      <c r="AG407" t="s">
        <v>8804</v>
      </c>
      <c r="AH407" t="s">
        <v>8805</v>
      </c>
    </row>
    <row r="408" spans="1:34">
      <c r="A408" s="1" t="s">
        <v>2934</v>
      </c>
      <c r="J408">
        <f t="shared" si="115"/>
        <v>36</v>
      </c>
      <c r="K408">
        <f t="shared" si="116"/>
        <v>46</v>
      </c>
      <c r="L408" t="str">
        <f t="shared" si="104"/>
        <v>Unlocking</v>
      </c>
      <c r="M408" t="e">
        <f>MATCH(L408,Sam_Eng!K:K,0)</f>
        <v>#N/A</v>
      </c>
      <c r="N408" t="str">
        <f>IF(ISNA(M408), VLOOKUP(L408,Sam_Eng!F:F,1,FALSE), VLOOKUP(L408,Sam_Eng!K:K,1,FALSE))</f>
        <v>Unlocking</v>
      </c>
      <c r="O408" s="8">
        <f>IF(ISNA(M408), MATCH(N408,Sam_Eng!F:F,0), MATCH(N408,Sam_Eng!K:K,0))</f>
        <v>71</v>
      </c>
      <c r="P408" t="str">
        <f t="shared" ca="1" si="132"/>
        <v>"Déverrouillage"</v>
      </c>
      <c r="Q408" t="str">
        <f t="shared" ca="1" si="133"/>
        <v>"Entriegelung"</v>
      </c>
      <c r="R408" t="str">
        <f t="shared" ca="1" si="134"/>
        <v>"Desbloquear"</v>
      </c>
      <c r="S408" t="str">
        <f t="shared" ca="1" si="135"/>
        <v>"Sblocco in Corso"</v>
      </c>
      <c r="T408" t="str">
        <f t="shared" ca="1" si="136"/>
        <v>"Ontgrendelen"</v>
      </c>
      <c r="U408" s="8" t="str">
        <f ca="1">SUBSTITUTE(P408,"""","")</f>
        <v>Déverrouillage</v>
      </c>
      <c r="V408" s="8" t="str">
        <f t="shared" ca="1" si="118"/>
        <v>Entriegelung</v>
      </c>
      <c r="W408" s="8" t="str">
        <f t="shared" ca="1" si="119"/>
        <v>Desbloquear</v>
      </c>
      <c r="X408" s="8" t="str">
        <f t="shared" ca="1" si="120"/>
        <v>Sblocco in Corso</v>
      </c>
      <c r="Y408" s="8" t="str">
        <f t="shared" ca="1" si="121"/>
        <v>Ontgrendelen</v>
      </c>
      <c r="Z408" s="7">
        <f t="shared" si="122"/>
        <v>5</v>
      </c>
      <c r="AA408">
        <f t="shared" si="123"/>
        <v>36</v>
      </c>
      <c r="AB408">
        <f xml:space="preserve"> FIND("&lt;/",A408)</f>
        <v>46</v>
      </c>
      <c r="AC408" t="str">
        <f>MID(A408, Z408, AA408-Z408+ 1)</f>
        <v>&lt;string name="ShowUnlock_title"&gt;</v>
      </c>
      <c r="AD408" t="s">
        <v>8806</v>
      </c>
      <c r="AE408" t="s">
        <v>8807</v>
      </c>
      <c r="AF408" t="s">
        <v>8808</v>
      </c>
      <c r="AG408" t="s">
        <v>8809</v>
      </c>
      <c r="AH408" t="s">
        <v>8810</v>
      </c>
    </row>
    <row r="409" spans="1:34">
      <c r="A409" s="1"/>
    </row>
    <row r="410" spans="1:34">
      <c r="A410" s="1" t="s">
        <v>2935</v>
      </c>
      <c r="J410">
        <f t="shared" si="115"/>
        <v>37</v>
      </c>
      <c r="K410">
        <f t="shared" si="116"/>
        <v>49</v>
      </c>
      <c r="L410" t="str">
        <f t="shared" si="104"/>
        <v>Auto Unlock</v>
      </c>
      <c r="M410" t="e">
        <f>MATCH(L410,Sam_Eng!K:K,0)</f>
        <v>#N/A</v>
      </c>
      <c r="N410" t="str">
        <f>IF(ISNA(M410), VLOOKUP(L410,Sam_Eng!F:F,1,FALSE), VLOOKUP(L410,Sam_Eng!K:K,1,FALSE))</f>
        <v>Auto Unlock</v>
      </c>
      <c r="O410" s="8">
        <f>IF(ISNA(M410), MATCH(N410,Sam_Eng!F:F,0), MATCH(N410,Sam_Eng!K:K,0))</f>
        <v>115</v>
      </c>
      <c r="P410" t="str">
        <f t="shared" ca="1" si="132"/>
        <v>"Déverrouillage automatique"</v>
      </c>
      <c r="Q410" t="str">
        <f t="shared" ca="1" si="133"/>
        <v>"Auto-Entriegelung"</v>
      </c>
      <c r="R410" t="str">
        <f t="shared" ca="1" si="134"/>
        <v>"Desbloquear automáticamente"</v>
      </c>
      <c r="S410" t="str">
        <f t="shared" ca="1" si="135"/>
        <v>"Sblocco Automatico"</v>
      </c>
      <c r="T410" t="str">
        <f t="shared" ca="1" si="136"/>
        <v>"Automatisch ontgrendelen"</v>
      </c>
      <c r="U410" s="8" t="str">
        <f ca="1">SUBSTITUTE(P410,"""","")</f>
        <v>Déverrouillage automatique</v>
      </c>
      <c r="V410" s="8" t="str">
        <f t="shared" ca="1" si="118"/>
        <v>Auto-Entriegelung</v>
      </c>
      <c r="W410" s="8" t="str">
        <f t="shared" ca="1" si="119"/>
        <v>Desbloquear automáticamente</v>
      </c>
      <c r="X410" s="8" t="str">
        <f t="shared" ca="1" si="120"/>
        <v>Sblocco Automatico</v>
      </c>
      <c r="Y410" s="8" t="str">
        <f t="shared" ca="1" si="121"/>
        <v>Automatisch ontgrendelen</v>
      </c>
      <c r="Z410" s="7">
        <f t="shared" si="122"/>
        <v>5</v>
      </c>
      <c r="AA410">
        <f t="shared" si="123"/>
        <v>37</v>
      </c>
      <c r="AB410">
        <f xml:space="preserve"> FIND("&lt;/",A410)</f>
        <v>49</v>
      </c>
      <c r="AC410" t="str">
        <f>MID(A410, Z410, AA410-Z410+ 1)</f>
        <v>&lt;string name="AutoUnlock_single"&gt;</v>
      </c>
      <c r="AD410" t="s">
        <v>8811</v>
      </c>
      <c r="AE410" t="s">
        <v>8812</v>
      </c>
      <c r="AF410" t="s">
        <v>8813</v>
      </c>
      <c r="AG410" t="s">
        <v>8814</v>
      </c>
      <c r="AH410" t="s">
        <v>8815</v>
      </c>
    </row>
    <row r="411" spans="1:34">
      <c r="A411" s="2"/>
    </row>
    <row r="412" spans="1:34">
      <c r="A412" s="1" t="s">
        <v>168</v>
      </c>
      <c r="J412">
        <f t="shared" si="115"/>
        <v>32</v>
      </c>
      <c r="K412">
        <f t="shared" si="116"/>
        <v>37</v>
      </c>
      <c r="L412" t="str">
        <f t="shared" si="104"/>
        <v>Card</v>
      </c>
      <c r="M412" t="e">
        <f>MATCH(L412,Sam_Eng!K:K,0)</f>
        <v>#N/A</v>
      </c>
      <c r="N412" t="str">
        <f>IF(ISNA(M412), VLOOKUP(L412,Sam_Eng!F:F,1,FALSE), VLOOKUP(L412,Sam_Eng!K:K,1,FALSE))</f>
        <v>Card</v>
      </c>
      <c r="O412" s="8">
        <f>IF(ISNA(M412), MATCH(N412,Sam_Eng!F:F,0), MATCH(N412,Sam_Eng!K:K,0))</f>
        <v>44</v>
      </c>
      <c r="P412" t="str">
        <f t="shared" ca="1" si="132"/>
        <v>"Carte"</v>
      </c>
      <c r="Q412" t="str">
        <f t="shared" ca="1" si="133"/>
        <v>"Karte"</v>
      </c>
      <c r="R412" t="str">
        <f t="shared" ca="1" si="134"/>
        <v>"Tarjeta"</v>
      </c>
      <c r="S412" t="str">
        <f t="shared" ca="1" si="135"/>
        <v>"Scheda"</v>
      </c>
      <c r="T412" t="str">
        <f t="shared" ca="1" si="136"/>
        <v>"Kaart"</v>
      </c>
      <c r="U412" s="8" t="str">
        <f t="shared" ref="U412:U417" ca="1" si="137">SUBSTITUTE(P412,"""","")</f>
        <v>Carte</v>
      </c>
      <c r="V412" s="8" t="str">
        <f t="shared" ca="1" si="118"/>
        <v>Karte</v>
      </c>
      <c r="W412" s="8" t="str">
        <f t="shared" ca="1" si="119"/>
        <v>Tarjeta</v>
      </c>
      <c r="X412" s="8" t="str">
        <f t="shared" ca="1" si="120"/>
        <v>Scheda</v>
      </c>
      <c r="Y412" s="8" t="str">
        <f t="shared" ca="1" si="121"/>
        <v>Kaart</v>
      </c>
      <c r="Z412" s="7">
        <f t="shared" si="122"/>
        <v>5</v>
      </c>
      <c r="AA412">
        <f t="shared" si="123"/>
        <v>32</v>
      </c>
      <c r="AB412">
        <f t="shared" ref="AB412:AB417" si="138" xml:space="preserve"> FIND("&lt;/",A412)</f>
        <v>37</v>
      </c>
      <c r="AC412" t="str">
        <f t="shared" ref="AC412:AC417" si="139">MID(A412, Z412, AA412-Z412+ 1)</f>
        <v>&lt;string name="IPA_Card_Fob"&gt;</v>
      </c>
      <c r="AD412" t="s">
        <v>8816</v>
      </c>
      <c r="AE412" t="s">
        <v>8817</v>
      </c>
      <c r="AF412" t="s">
        <v>8818</v>
      </c>
      <c r="AG412" t="s">
        <v>8819</v>
      </c>
      <c r="AH412" t="s">
        <v>8820</v>
      </c>
    </row>
    <row r="413" spans="1:34">
      <c r="A413" s="1" t="s">
        <v>169</v>
      </c>
      <c r="J413">
        <f t="shared" si="115"/>
        <v>31</v>
      </c>
      <c r="K413">
        <f t="shared" si="116"/>
        <v>42</v>
      </c>
      <c r="L413" t="str">
        <f t="shared" si="104"/>
        <v>Setup Lock</v>
      </c>
      <c r="M413" t="e">
        <f>MATCH(L413,Sam_Eng!K:K,0)</f>
        <v>#N/A</v>
      </c>
      <c r="N413" t="str">
        <f>IF(ISNA(M413), VLOOKUP(L413,Sam_Eng!F:F,1,FALSE), VLOOKUP(L413,Sam_Eng!K:K,1,FALSE))</f>
        <v>Setup Lock</v>
      </c>
      <c r="O413" s="8">
        <f>IF(ISNA(M413), MATCH(N413,Sam_Eng!F:F,0), MATCH(N413,Sam_Eng!K:K,0))</f>
        <v>113</v>
      </c>
      <c r="P413" t="str">
        <f t="shared" ca="1" si="132"/>
        <v>"Configurer la serrure"</v>
      </c>
      <c r="Q413" t="str">
        <f t="shared" ca="1" si="133"/>
        <v>"Schloss konfigurieren"</v>
      </c>
      <c r="R413" t="str">
        <f t="shared" ca="1" si="134"/>
        <v>"Configurar cerradura"</v>
      </c>
      <c r="S413" t="str">
        <f t="shared" ca="1" si="135"/>
        <v>"Imposta Serratura"</v>
      </c>
      <c r="T413" t="str">
        <f t="shared" ca="1" si="136"/>
        <v>"Slot instellen"</v>
      </c>
      <c r="U413" s="8" t="str">
        <f t="shared" ca="1" si="137"/>
        <v>Configurer la serrure</v>
      </c>
      <c r="V413" s="8" t="str">
        <f t="shared" ca="1" si="118"/>
        <v>Schloss konfigurieren</v>
      </c>
      <c r="W413" s="8" t="str">
        <f t="shared" ca="1" si="119"/>
        <v>Configurar cerradura</v>
      </c>
      <c r="X413" s="8" t="str">
        <f t="shared" ca="1" si="120"/>
        <v>Imposta Serratura</v>
      </c>
      <c r="Y413" s="8" t="str">
        <f t="shared" ca="1" si="121"/>
        <v>Slot instellen</v>
      </c>
      <c r="Z413" s="7">
        <f t="shared" si="122"/>
        <v>5</v>
      </c>
      <c r="AA413">
        <f t="shared" si="123"/>
        <v>31</v>
      </c>
      <c r="AB413">
        <f t="shared" si="138"/>
        <v>42</v>
      </c>
      <c r="AC413" t="str">
        <f t="shared" si="139"/>
        <v>&lt;string name="IPA_SetLock"&gt;</v>
      </c>
      <c r="AD413" t="s">
        <v>8821</v>
      </c>
      <c r="AE413" t="s">
        <v>8822</v>
      </c>
      <c r="AF413" t="s">
        <v>8823</v>
      </c>
      <c r="AG413" t="s">
        <v>8824</v>
      </c>
      <c r="AH413" t="s">
        <v>8825</v>
      </c>
    </row>
    <row r="414" spans="1:34">
      <c r="A414" s="1" t="s">
        <v>2936</v>
      </c>
      <c r="J414">
        <f t="shared" si="115"/>
        <v>32</v>
      </c>
      <c r="K414">
        <f t="shared" si="116"/>
        <v>52</v>
      </c>
      <c r="L414" t="str">
        <f t="shared" si="104"/>
        <v>Sync client\'s info</v>
      </c>
      <c r="M414" t="e">
        <f>MATCH(L414,Sam_Eng!K:K,0)</f>
        <v>#N/A</v>
      </c>
      <c r="N414" t="e">
        <f>IF(ISNA(M414), VLOOKUP(L414,Sam_Eng!F:F,1,FALSE), VLOOKUP(L414,Sam_Eng!K:K,1,FALSE))</f>
        <v>#N/A</v>
      </c>
      <c r="O414" s="53">
        <v>573</v>
      </c>
      <c r="P414" t="str">
        <f t="shared" ca="1" si="132"/>
        <v>"Synchro infos client"</v>
      </c>
      <c r="Q414" t="str">
        <f t="shared" ca="1" si="133"/>
        <v>"Client-Informationen synchronisieren"</v>
      </c>
      <c r="R414" t="str">
        <f t="shared" ca="1" si="134"/>
        <v>"Sincronizar información del cliente"</v>
      </c>
      <c r="S414" t="str">
        <f t="shared" ca="1" si="135"/>
        <v>"Sincronizza informazioni del client"</v>
      </c>
      <c r="T414" t="str">
        <f t="shared" ca="1" si="136"/>
        <v>"Klantinformatie synchroniseren"</v>
      </c>
      <c r="U414" s="8" t="str">
        <f t="shared" ca="1" si="137"/>
        <v>Synchro infos client</v>
      </c>
      <c r="V414" s="8" t="str">
        <f t="shared" ca="1" si="118"/>
        <v>Client-Informationen synchronisieren</v>
      </c>
      <c r="W414" s="8" t="str">
        <f t="shared" ca="1" si="119"/>
        <v>Sincronizar información del cliente</v>
      </c>
      <c r="X414" s="8" t="str">
        <f t="shared" ca="1" si="120"/>
        <v>Sincronizza informazioni del client</v>
      </c>
      <c r="Y414" s="8" t="str">
        <f t="shared" ca="1" si="121"/>
        <v>Klantinformatie synchroniseren</v>
      </c>
      <c r="Z414" s="7">
        <f t="shared" si="122"/>
        <v>5</v>
      </c>
      <c r="AA414">
        <f t="shared" si="123"/>
        <v>32</v>
      </c>
      <c r="AB414">
        <f t="shared" si="138"/>
        <v>52</v>
      </c>
      <c r="AC414" t="str">
        <f t="shared" si="139"/>
        <v>&lt;string name="IPA_SyncLock"&gt;</v>
      </c>
      <c r="AD414" t="s">
        <v>10421</v>
      </c>
      <c r="AE414" t="s">
        <v>10422</v>
      </c>
      <c r="AF414" t="s">
        <v>10423</v>
      </c>
      <c r="AG414" t="s">
        <v>10424</v>
      </c>
      <c r="AH414" t="s">
        <v>10425</v>
      </c>
    </row>
    <row r="415" spans="1:34">
      <c r="A415" s="1" t="s">
        <v>170</v>
      </c>
      <c r="J415">
        <f t="shared" si="115"/>
        <v>34</v>
      </c>
      <c r="K415">
        <f t="shared" si="116"/>
        <v>45</v>
      </c>
      <c r="L415" t="str">
        <f t="shared" si="104"/>
        <v>Setup lock</v>
      </c>
      <c r="M415" t="e">
        <f>MATCH(L415,Sam_Eng!K:K,0)</f>
        <v>#N/A</v>
      </c>
      <c r="N415" t="str">
        <f>IF(ISNA(M415), VLOOKUP(L415,Sam_Eng!F:F,1,FALSE), VLOOKUP(L415,Sam_Eng!K:K,1,FALSE))</f>
        <v>Setup Lock</v>
      </c>
      <c r="O415" s="8">
        <f>IF(ISNA(M415), MATCH(N415,Sam_Eng!F:F,0), MATCH(N415,Sam_Eng!K:K,0))</f>
        <v>113</v>
      </c>
      <c r="P415" t="str">
        <f t="shared" ca="1" si="132"/>
        <v>"Configurer la serrure"</v>
      </c>
      <c r="Q415" t="str">
        <f t="shared" ca="1" si="133"/>
        <v>"Schloss konfigurieren"</v>
      </c>
      <c r="R415" t="str">
        <f t="shared" ca="1" si="134"/>
        <v>"Configurar cerradura"</v>
      </c>
      <c r="S415" t="str">
        <f t="shared" ca="1" si="135"/>
        <v>"Imposta Serratura"</v>
      </c>
      <c r="T415" t="str">
        <f t="shared" ca="1" si="136"/>
        <v>"Slot instellen"</v>
      </c>
      <c r="U415" s="8" t="str">
        <f t="shared" ca="1" si="137"/>
        <v>Configurer la serrure</v>
      </c>
      <c r="V415" s="8" t="str">
        <f t="shared" ca="1" si="118"/>
        <v>Schloss konfigurieren</v>
      </c>
      <c r="W415" s="8" t="str">
        <f t="shared" ca="1" si="119"/>
        <v>Configurar cerradura</v>
      </c>
      <c r="X415" s="8" t="str">
        <f t="shared" ca="1" si="120"/>
        <v>Imposta Serratura</v>
      </c>
      <c r="Y415" s="8" t="str">
        <f t="shared" ca="1" si="121"/>
        <v>Slot instellen</v>
      </c>
      <c r="Z415" s="7">
        <f t="shared" si="122"/>
        <v>5</v>
      </c>
      <c r="AA415">
        <f t="shared" si="123"/>
        <v>34</v>
      </c>
      <c r="AB415">
        <f t="shared" si="138"/>
        <v>45</v>
      </c>
      <c r="AC415" t="str">
        <f t="shared" si="139"/>
        <v>&lt;string name="IPA_SearchLock"&gt;</v>
      </c>
      <c r="AD415" t="s">
        <v>8826</v>
      </c>
      <c r="AE415" t="s">
        <v>8827</v>
      </c>
      <c r="AF415" t="s">
        <v>8828</v>
      </c>
      <c r="AG415" t="s">
        <v>8829</v>
      </c>
      <c r="AH415" t="s">
        <v>8830</v>
      </c>
    </row>
    <row r="416" spans="1:34">
      <c r="A416" s="1" t="s">
        <v>171</v>
      </c>
      <c r="J416">
        <f t="shared" si="115"/>
        <v>37</v>
      </c>
      <c r="K416">
        <f t="shared" si="116"/>
        <v>53</v>
      </c>
      <c r="L416" t="str">
        <f t="shared" ref="L416:L481" si="140">IF(A416&lt;&gt;"", MID(A416,J416+1, K416-J416 - 1), "")</f>
        <v>Add Card Client</v>
      </c>
      <c r="M416" t="e">
        <f>MATCH(L416,Sam_Eng!K:K,0)</f>
        <v>#N/A</v>
      </c>
      <c r="N416" t="str">
        <f>IF(ISNA(M416), VLOOKUP(L416,Sam_Eng!F:F,1,FALSE), VLOOKUP(L416,Sam_Eng!K:K,1,FALSE))</f>
        <v>Add Card Client</v>
      </c>
      <c r="O416" s="8">
        <f>IF(ISNA(M416), MATCH(N416,Sam_Eng!F:F,0), MATCH(N416,Sam_Eng!K:K,0))</f>
        <v>111</v>
      </c>
      <c r="P416" t="str">
        <f t="shared" ca="1" si="132"/>
        <v>"Ajouter client carte"</v>
      </c>
      <c r="Q416" t="str">
        <f t="shared" ca="1" si="133"/>
        <v>"Karten-Client hinzufügen"</v>
      </c>
      <c r="R416" t="str">
        <f t="shared" ca="1" si="134"/>
        <v>"Agregar cliente de tipo Tarjeta"</v>
      </c>
      <c r="S416" t="str">
        <f t="shared" ca="1" si="135"/>
        <v>"Aggiungi Client Telefono"</v>
      </c>
      <c r="T416" t="str">
        <f t="shared" ca="1" si="136"/>
        <v>"Kaart klant toevoegen"</v>
      </c>
      <c r="U416" s="8" t="str">
        <f t="shared" ca="1" si="137"/>
        <v>Ajouter client carte</v>
      </c>
      <c r="V416" s="8" t="str">
        <f t="shared" ca="1" si="118"/>
        <v>Karten-Client hinzufügen</v>
      </c>
      <c r="W416" s="8" t="str">
        <f t="shared" ca="1" si="119"/>
        <v>Agregar cliente de tipo Tarjeta</v>
      </c>
      <c r="X416" s="8" t="str">
        <f t="shared" ca="1" si="120"/>
        <v>Aggiungi Client Telefono</v>
      </c>
      <c r="Y416" s="8" t="str">
        <f t="shared" ca="1" si="121"/>
        <v>Kaart klant toevoegen</v>
      </c>
      <c r="Z416" s="7">
        <f t="shared" si="122"/>
        <v>5</v>
      </c>
      <c r="AA416">
        <f t="shared" si="123"/>
        <v>37</v>
      </c>
      <c r="AB416">
        <f t="shared" si="138"/>
        <v>53</v>
      </c>
      <c r="AC416" t="str">
        <f t="shared" si="139"/>
        <v>&lt;string name="IPA_AddCard_title"&gt;</v>
      </c>
      <c r="AD416" t="s">
        <v>8831</v>
      </c>
      <c r="AE416" t="s">
        <v>8832</v>
      </c>
      <c r="AF416" t="s">
        <v>8833</v>
      </c>
      <c r="AG416" t="s">
        <v>8834</v>
      </c>
      <c r="AH416" t="s">
        <v>8835</v>
      </c>
    </row>
    <row r="417" spans="1:34">
      <c r="A417" s="1" t="s">
        <v>10256</v>
      </c>
      <c r="J417">
        <f t="shared" si="115"/>
        <v>37</v>
      </c>
      <c r="K417">
        <f t="shared" si="116"/>
        <v>72</v>
      </c>
      <c r="L417" t="str">
        <f t="shared" si="140"/>
        <v>Use client\'s card to tap the lock</v>
      </c>
      <c r="M417" t="e">
        <f>MATCH(L417,Sam_Eng!K:K,0)</f>
        <v>#N/A</v>
      </c>
      <c r="N417" t="e">
        <f>IF(ISNA(M417), VLOOKUP(L417,Sam_Eng!F:F,1,FALSE), VLOOKUP(L417,Sam_Eng!K:K,1,FALSE))</f>
        <v>#N/A</v>
      </c>
      <c r="O417" s="53">
        <v>572</v>
      </c>
      <c r="P417" t="str">
        <f t="shared" ca="1" si="132"/>
        <v>"Utilisez la carte du client pour exploiter la serrure"</v>
      </c>
      <c r="Q417" t="str">
        <f t="shared" ca="1" si="133"/>
        <v>"Client-Karte verwenden, um auf das Schloss zu tippen"</v>
      </c>
      <c r="R417" t="str">
        <f t="shared" ca="1" si="134"/>
        <v>"Utilizar la tarjeta del cliente para tocar la cerradura"</v>
      </c>
      <c r="S417" t="str">
        <f t="shared" ca="1" si="135"/>
        <v>"Utilizzare la scheda del client per toccare la serratura"</v>
      </c>
      <c r="T417" t="str">
        <f t="shared" ca="1" si="136"/>
        <v>"Gebruik de kaart van de klant om op het slot te tikken"</v>
      </c>
      <c r="U417" s="8" t="str">
        <f t="shared" ca="1" si="137"/>
        <v>Utilisez la carte du client pour exploiter la serrure</v>
      </c>
      <c r="V417" s="8" t="str">
        <f t="shared" ca="1" si="118"/>
        <v>Client-Karte verwenden, um auf das Schloss zu tippen</v>
      </c>
      <c r="W417" s="8" t="str">
        <f t="shared" ca="1" si="119"/>
        <v>Utilizar la tarjeta del cliente para tocar la cerradura</v>
      </c>
      <c r="X417" s="8" t="str">
        <f t="shared" ca="1" si="120"/>
        <v>Utilizzare la scheda del client per toccare la serratura</v>
      </c>
      <c r="Y417" s="8" t="str">
        <f t="shared" ca="1" si="121"/>
        <v>Gebruik de kaart van de klant om op het slot te tikken</v>
      </c>
      <c r="Z417" s="7">
        <f t="shared" si="122"/>
        <v>5</v>
      </c>
      <c r="AA417">
        <f t="shared" si="123"/>
        <v>37</v>
      </c>
      <c r="AB417">
        <f t="shared" si="138"/>
        <v>72</v>
      </c>
      <c r="AC417" t="str">
        <f t="shared" si="139"/>
        <v>&lt;string name="IPA_AddCard_cont1"&gt;</v>
      </c>
      <c r="AD417" t="s">
        <v>10426</v>
      </c>
      <c r="AE417" t="s">
        <v>10427</v>
      </c>
      <c r="AF417" t="s">
        <v>10428</v>
      </c>
      <c r="AG417" t="s">
        <v>10429</v>
      </c>
      <c r="AH417" t="s">
        <v>10430</v>
      </c>
    </row>
    <row r="418" spans="1:34">
      <c r="A418" s="2"/>
    </row>
    <row r="419" spans="1:34">
      <c r="A419" s="1" t="s">
        <v>2957</v>
      </c>
      <c r="J419">
        <f t="shared" si="115"/>
        <v>40</v>
      </c>
      <c r="K419">
        <f t="shared" si="116"/>
        <v>58</v>
      </c>
      <c r="L419" t="str">
        <f t="shared" si="140"/>
        <v>Incomplete Fields</v>
      </c>
      <c r="M419" t="e">
        <f>MATCH(L419,Sam_Eng!K:K,0)</f>
        <v>#N/A</v>
      </c>
      <c r="N419" t="str">
        <f>IF(ISNA(M419), VLOOKUP(L419,Sam_Eng!F:F,1,FALSE), VLOOKUP(L419,Sam_Eng!K:K,1,FALSE))</f>
        <v>Incomplete Fields</v>
      </c>
      <c r="O419" s="8">
        <f>IF(ISNA(M419), MATCH(N419,Sam_Eng!F:F,0), MATCH(N419,Sam_Eng!K:K,0))</f>
        <v>30</v>
      </c>
      <c r="P419" t="str">
        <f t="shared" ca="1" si="132"/>
        <v>"Champs incomplets"</v>
      </c>
      <c r="Q419" t="str">
        <f t="shared" ca="1" si="133"/>
        <v>"Nicht ausgefüllte Felder"</v>
      </c>
      <c r="R419" t="str">
        <f t="shared" ca="1" si="134"/>
        <v>"Campos incompletos"</v>
      </c>
      <c r="S419" t="str">
        <f t="shared" ca="1" si="135"/>
        <v>"Campi Incompleti"</v>
      </c>
      <c r="T419" t="str">
        <f t="shared" ca="1" si="136"/>
        <v>"Onvolledige velden"</v>
      </c>
      <c r="U419" s="8" t="str">
        <f t="shared" ref="U419:U425" ca="1" si="141">SUBSTITUTE(P419,"""","")</f>
        <v>Champs incomplets</v>
      </c>
      <c r="V419" s="8" t="str">
        <f t="shared" ca="1" si="118"/>
        <v>Nicht ausgefüllte Felder</v>
      </c>
      <c r="W419" s="8" t="str">
        <f t="shared" ca="1" si="119"/>
        <v>Campos incompletos</v>
      </c>
      <c r="X419" s="8" t="str">
        <f t="shared" ca="1" si="120"/>
        <v>Campi Incompleti</v>
      </c>
      <c r="Y419" s="8" t="str">
        <f t="shared" ca="1" si="121"/>
        <v>Onvolledige velden</v>
      </c>
      <c r="Z419" s="7">
        <f t="shared" si="122"/>
        <v>5</v>
      </c>
      <c r="AA419">
        <f t="shared" si="123"/>
        <v>40</v>
      </c>
      <c r="AB419">
        <f t="shared" ref="AB419:AB425" si="142" xml:space="preserve"> FIND("&lt;/",A419)</f>
        <v>58</v>
      </c>
      <c r="AC419" t="str">
        <f t="shared" ref="AC419:AC425" si="143">MID(A419, Z419, AA419-Z419+ 1)</f>
        <v>&lt;string name="Msg_FieldWrong_title"&gt;</v>
      </c>
      <c r="AD419" t="s">
        <v>8836</v>
      </c>
      <c r="AE419" t="s">
        <v>8837</v>
      </c>
      <c r="AF419" t="s">
        <v>8838</v>
      </c>
      <c r="AG419" t="s">
        <v>8839</v>
      </c>
      <c r="AH419" t="s">
        <v>8840</v>
      </c>
    </row>
    <row r="420" spans="1:34">
      <c r="A420" s="1" t="s">
        <v>173</v>
      </c>
      <c r="J420">
        <f t="shared" si="115"/>
        <v>39</v>
      </c>
      <c r="K420">
        <f t="shared" si="116"/>
        <v>69</v>
      </c>
      <c r="L420" t="str">
        <f t="shared" si="140"/>
        <v>Please enter an email address</v>
      </c>
      <c r="M420" t="e">
        <f>MATCH(L420,Sam_Eng!K:K,0)</f>
        <v>#N/A</v>
      </c>
      <c r="N420" t="str">
        <f>IF(ISNA(M420), VLOOKUP(L420,Sam_Eng!F:F,1,FALSE), VLOOKUP(L420,Sam_Eng!K:K,1,FALSE))</f>
        <v>Please enter an email address</v>
      </c>
      <c r="O420" s="8">
        <f>IF(ISNA(M420), MATCH(N420,Sam_Eng!F:F,0), MATCH(N420,Sam_Eng!K:K,0))</f>
        <v>468</v>
      </c>
      <c r="P420" t="str">
        <f t="shared" ca="1" si="132"/>
        <v>"Veuillez saisir une adresse e-mail"</v>
      </c>
      <c r="Q420" t="str">
        <f t="shared" ca="1" si="133"/>
        <v>"Bitte geben Sie eine E-Mail-Adresse ein"</v>
      </c>
      <c r="R420" t="str">
        <f t="shared" ca="1" si="134"/>
        <v>"Escriba una dirección de correo electrónico."</v>
      </c>
      <c r="S420" t="str">
        <f t="shared" ca="1" si="135"/>
        <v>"Inserire un indirizzo email"</v>
      </c>
      <c r="T420" t="str">
        <f t="shared" ca="1" si="136"/>
        <v>"Voer een e-mailadres in"</v>
      </c>
      <c r="U420" s="8" t="str">
        <f t="shared" ca="1" si="141"/>
        <v>Veuillez saisir une adresse e-mail</v>
      </c>
      <c r="V420" s="8" t="str">
        <f t="shared" ca="1" si="118"/>
        <v>Bitte geben Sie eine E-Mail-Adresse ein</v>
      </c>
      <c r="W420" s="8" t="str">
        <f t="shared" ca="1" si="119"/>
        <v>Escriba una dirección de correo electrónico.</v>
      </c>
      <c r="X420" s="8" t="str">
        <f t="shared" ca="1" si="120"/>
        <v>Inserire un indirizzo email</v>
      </c>
      <c r="Y420" s="8" t="str">
        <f t="shared" ca="1" si="121"/>
        <v>Voer een e-mailadres in</v>
      </c>
      <c r="Z420" s="7">
        <f t="shared" si="122"/>
        <v>5</v>
      </c>
      <c r="AA420">
        <f t="shared" si="123"/>
        <v>39</v>
      </c>
      <c r="AB420">
        <f t="shared" si="142"/>
        <v>69</v>
      </c>
      <c r="AC420" t="str">
        <f t="shared" si="143"/>
        <v>&lt;string name="Msg_FieldWrong_cont"&gt;</v>
      </c>
      <c r="AD420" t="s">
        <v>8841</v>
      </c>
      <c r="AE420" t="s">
        <v>8842</v>
      </c>
      <c r="AF420" t="s">
        <v>8843</v>
      </c>
      <c r="AG420" t="s">
        <v>8844</v>
      </c>
      <c r="AH420" t="s">
        <v>8845</v>
      </c>
    </row>
    <row r="421" spans="1:34">
      <c r="A421" s="1" t="s">
        <v>174</v>
      </c>
      <c r="J421">
        <f t="shared" si="115"/>
        <v>43</v>
      </c>
      <c r="K421">
        <f t="shared" si="116"/>
        <v>76</v>
      </c>
      <c r="L421" t="str">
        <f t="shared" si="140"/>
        <v>Please enter the DIN of the lock</v>
      </c>
      <c r="M421" t="e">
        <f>MATCH(L421,Sam_Eng!K:K,0)</f>
        <v>#N/A</v>
      </c>
      <c r="N421" t="str">
        <f>IF(ISNA(M421), VLOOKUP(L421,Sam_Eng!F:F,1,FALSE), VLOOKUP(L421,Sam_Eng!K:K,1,FALSE))</f>
        <v>Please enter the DIN of the lock</v>
      </c>
      <c r="O421" s="8">
        <f>IF(ISNA(M421), MATCH(N421,Sam_Eng!F:F,0), MATCH(N421,Sam_Eng!K:K,0))</f>
        <v>464</v>
      </c>
      <c r="P421" t="str">
        <f t="shared" ca="1" si="132"/>
        <v>"Veuillez saisir le DIN de la serrure"</v>
      </c>
      <c r="Q421" t="str">
        <f t="shared" ca="1" si="133"/>
        <v>"Bitte geben Sie die DIN des Schlosses ein"</v>
      </c>
      <c r="R421" t="str">
        <f t="shared" ca="1" si="134"/>
        <v>"Escriba el DIN de la cerradura."</v>
      </c>
      <c r="S421" t="str">
        <f t="shared" ca="1" si="135"/>
        <v>"Inserire il DIN della serratura"</v>
      </c>
      <c r="T421" t="str">
        <f t="shared" ca="1" si="136"/>
        <v>"Voer de DIN van het slot in"</v>
      </c>
      <c r="U421" s="8" t="str">
        <f t="shared" ca="1" si="141"/>
        <v>Veuillez saisir le DIN de la serrure</v>
      </c>
      <c r="V421" s="8" t="str">
        <f t="shared" ca="1" si="118"/>
        <v>Bitte geben Sie die DIN des Schlosses ein</v>
      </c>
      <c r="W421" s="8" t="str">
        <f t="shared" ca="1" si="119"/>
        <v>Escriba el DIN de la cerradura.</v>
      </c>
      <c r="X421" s="8" t="str">
        <f t="shared" ca="1" si="120"/>
        <v>Inserire il DIN della serratura</v>
      </c>
      <c r="Y421" s="8" t="str">
        <f t="shared" ca="1" si="121"/>
        <v>Voer de DIN van het slot in</v>
      </c>
      <c r="Z421" s="7">
        <f t="shared" si="122"/>
        <v>5</v>
      </c>
      <c r="AA421">
        <f t="shared" si="123"/>
        <v>43</v>
      </c>
      <c r="AB421">
        <f t="shared" si="142"/>
        <v>76</v>
      </c>
      <c r="AC421" t="str">
        <f t="shared" si="143"/>
        <v>&lt;string name="Msg_FieldWrong_DIN_cont"&gt;</v>
      </c>
      <c r="AD421" t="s">
        <v>8846</v>
      </c>
      <c r="AE421" t="s">
        <v>8847</v>
      </c>
      <c r="AF421" t="s">
        <v>8848</v>
      </c>
      <c r="AG421" t="s">
        <v>8849</v>
      </c>
      <c r="AH421" t="s">
        <v>8850</v>
      </c>
    </row>
    <row r="422" spans="1:34">
      <c r="A422" s="1" t="s">
        <v>2958</v>
      </c>
      <c r="J422">
        <f t="shared" si="115"/>
        <v>44</v>
      </c>
      <c r="K422">
        <f t="shared" si="116"/>
        <v>59</v>
      </c>
      <c r="L422" t="str">
        <f t="shared" si="140"/>
        <v>Invalid Length</v>
      </c>
      <c r="M422" t="e">
        <f>MATCH(L422,Sam_Eng!K:K,0)</f>
        <v>#N/A</v>
      </c>
      <c r="N422" t="str">
        <f>IF(ISNA(M422), VLOOKUP(L422,Sam_Eng!F:F,1,FALSE), VLOOKUP(L422,Sam_Eng!K:K,1,FALSE))</f>
        <v>Invalid Length</v>
      </c>
      <c r="O422" s="8">
        <f>IF(ISNA(M422), MATCH(N422,Sam_Eng!F:F,0), MATCH(N422,Sam_Eng!K:K,0))</f>
        <v>126</v>
      </c>
      <c r="P422" t="str">
        <f t="shared" ca="1" si="132"/>
        <v>"Longueur non valide"</v>
      </c>
      <c r="Q422" t="str">
        <f t="shared" ca="1" si="133"/>
        <v>"Ungültige Länge"</v>
      </c>
      <c r="R422" t="str">
        <f t="shared" ca="1" si="134"/>
        <v>"Longitud no válida"</v>
      </c>
      <c r="S422" t="str">
        <f t="shared" ca="1" si="135"/>
        <v>"Lunghezza non Valida"</v>
      </c>
      <c r="T422" t="str">
        <f t="shared" ca="1" si="136"/>
        <v>"Ongeldige lengte"</v>
      </c>
      <c r="U422" s="8" t="str">
        <f t="shared" ca="1" si="141"/>
        <v>Longueur non valide</v>
      </c>
      <c r="V422" s="8" t="str">
        <f t="shared" ca="1" si="118"/>
        <v>Ungültige Länge</v>
      </c>
      <c r="W422" s="8" t="str">
        <f t="shared" ca="1" si="119"/>
        <v>Longitud no válida</v>
      </c>
      <c r="X422" s="8" t="str">
        <f t="shared" ca="1" si="120"/>
        <v>Lunghezza non Valida</v>
      </c>
      <c r="Y422" s="8" t="str">
        <f t="shared" ca="1" si="121"/>
        <v>Ongeldige lengte</v>
      </c>
      <c r="Z422" s="7">
        <f t="shared" si="122"/>
        <v>5</v>
      </c>
      <c r="AA422">
        <f t="shared" si="123"/>
        <v>44</v>
      </c>
      <c r="AB422">
        <f t="shared" si="142"/>
        <v>59</v>
      </c>
      <c r="AC422" t="str">
        <f t="shared" si="143"/>
        <v>&lt;string name="Msg_PasswordLength_title"&gt;</v>
      </c>
      <c r="AD422" t="s">
        <v>8851</v>
      </c>
      <c r="AE422" t="s">
        <v>8852</v>
      </c>
      <c r="AF422" t="s">
        <v>8853</v>
      </c>
      <c r="AG422" t="s">
        <v>8854</v>
      </c>
      <c r="AH422" t="s">
        <v>8855</v>
      </c>
    </row>
    <row r="423" spans="1:34">
      <c r="A423" s="1" t="s">
        <v>2962</v>
      </c>
      <c r="M423" t="e">
        <f>MATCH(L423,Sam_Eng!K:K,0)</f>
        <v>#N/A</v>
      </c>
      <c r="N423" t="e">
        <f>IF(ISNA(M423), VLOOKUP(L423,Sam_Eng!F:F,1,FALSE), VLOOKUP(L423,Sam_Eng!K:K,1,FALSE))</f>
        <v>#N/A</v>
      </c>
      <c r="O423" s="53">
        <v>503</v>
      </c>
      <c r="P423" t="str">
        <f t="shared" ca="1" si="132"/>
        <v>"La longueur de %@ doit être comprise entre %d et %d"</v>
      </c>
      <c r="Q423" t="str">
        <f t="shared" ca="1" si="133"/>
        <v>"Die %@-Länge muss %d – %d sein"</v>
      </c>
      <c r="R423" t="str">
        <f t="shared" ca="1" si="134"/>
        <v>"La longitud de %@ debe estar comprendida entre %d y %d."</v>
      </c>
      <c r="S423" t="str">
        <f t="shared" ca="1" si="135"/>
        <v>"La lunghezza di %@ deve essere %d ~ %d"</v>
      </c>
      <c r="T423" t="str">
        <f t="shared" ca="1" si="136"/>
        <v>"De lengte %@ moet %d ~ %d zijn"</v>
      </c>
      <c r="U423" s="8" t="str">
        <f t="shared" ca="1" si="141"/>
        <v>La longueur de %@ doit être comprise entre %d et %d</v>
      </c>
      <c r="V423" s="8" t="str">
        <f t="shared" ref="V423:Y424" ca="1" si="144">SUBSTITUTE(Q423,"""","")</f>
        <v>Die %@-Länge muss %d – %d sein</v>
      </c>
      <c r="W423" s="8" t="str">
        <f t="shared" ca="1" si="144"/>
        <v>La longitud de %@ debe estar comprendida entre %d y %d.</v>
      </c>
      <c r="X423" s="8" t="str">
        <f t="shared" ca="1" si="144"/>
        <v>La lunghezza di %@ deve essere %d ~ %d</v>
      </c>
      <c r="Y423" s="8" t="str">
        <f t="shared" ca="1" si="144"/>
        <v>De lengte %@ moet %d ~ %d zijn</v>
      </c>
      <c r="Z423" s="7">
        <f t="shared" si="122"/>
        <v>5</v>
      </c>
      <c r="AA423">
        <f t="shared" si="123"/>
        <v>43</v>
      </c>
      <c r="AB423">
        <f t="shared" si="142"/>
        <v>76</v>
      </c>
      <c r="AC423" t="str">
        <f t="shared" si="143"/>
        <v>&lt;string name="Msg_PasswordLength_cont"&gt;</v>
      </c>
      <c r="AD423" t="s">
        <v>10725</v>
      </c>
      <c r="AE423" t="s">
        <v>10726</v>
      </c>
      <c r="AF423" t="s">
        <v>10727</v>
      </c>
      <c r="AG423" t="s">
        <v>10728</v>
      </c>
      <c r="AH423" t="s">
        <v>10729</v>
      </c>
    </row>
    <row r="424" spans="1:34">
      <c r="A424" s="1" t="s">
        <v>10257</v>
      </c>
      <c r="M424" t="e">
        <f>MATCH(L424,Sam_Eng!K:K,0)</f>
        <v>#N/A</v>
      </c>
      <c r="N424" t="e">
        <f>IF(ISNA(M424), VLOOKUP(L424,Sam_Eng!F:F,1,FALSE), VLOOKUP(L424,Sam_Eng!K:K,1,FALSE))</f>
        <v>#N/A</v>
      </c>
      <c r="O424" s="53">
        <v>438</v>
      </c>
      <c r="P424" t="str">
        <f t="shared" ca="1" si="132"/>
        <v>"Synchro paramètres Wi-Fi..."</v>
      </c>
      <c r="Q424" t="str">
        <f t="shared" ca="1" si="133"/>
        <v>"WLAN-Parameter werden synchronisiert ..."</v>
      </c>
      <c r="R424" t="str">
        <f t="shared" ca="1" si="134"/>
        <v>"Sincronizar parámetros Wi-Fi..."</v>
      </c>
      <c r="S424" t="str">
        <f t="shared" ca="1" si="135"/>
        <v>"Sincronizzazione parametri Wi-Fi..."</v>
      </c>
      <c r="T424" t="str">
        <f t="shared" ca="1" si="136"/>
        <v>"Wi-Fi-parameters synchroniseren..."</v>
      </c>
      <c r="U424" s="8" t="str">
        <f t="shared" ca="1" si="141"/>
        <v>Synchro paramètres Wi-Fi...</v>
      </c>
      <c r="V424" s="8" t="str">
        <f t="shared" ca="1" si="144"/>
        <v>WLAN-Parameter werden synchronisiert ...</v>
      </c>
      <c r="W424" s="8" t="str">
        <f t="shared" ca="1" si="144"/>
        <v>Sincronizar parámetros Wi-Fi...</v>
      </c>
      <c r="X424" s="8" t="str">
        <f t="shared" ca="1" si="144"/>
        <v>Sincronizzazione parametri Wi-Fi...</v>
      </c>
      <c r="Y424" s="8" t="str">
        <f t="shared" ca="1" si="144"/>
        <v>Wi-Fi-parameters synchroniseren...</v>
      </c>
      <c r="Z424" s="7">
        <f t="shared" si="122"/>
        <v>5</v>
      </c>
      <c r="AA424">
        <f t="shared" si="123"/>
        <v>34</v>
      </c>
      <c r="AB424">
        <f t="shared" si="142"/>
        <v>44</v>
      </c>
      <c r="AC424" t="str">
        <f t="shared" si="143"/>
        <v>&lt;string name="SyncWifi_title"&gt;</v>
      </c>
      <c r="AD424" t="s">
        <v>10720</v>
      </c>
      <c r="AE424" t="s">
        <v>10721</v>
      </c>
      <c r="AF424" t="s">
        <v>10722</v>
      </c>
      <c r="AG424" t="s">
        <v>10723</v>
      </c>
      <c r="AH424" t="s">
        <v>10724</v>
      </c>
    </row>
    <row r="425" spans="1:34">
      <c r="A425" s="1" t="s">
        <v>2948</v>
      </c>
      <c r="J425">
        <f t="shared" si="115"/>
        <v>47</v>
      </c>
      <c r="K425">
        <f t="shared" si="116"/>
        <v>75</v>
      </c>
      <c r="L425" t="str">
        <f t="shared" si="140"/>
        <v>Empty field is not allowed.</v>
      </c>
      <c r="M425" t="e">
        <f>MATCH(L425,Sam_Eng!K:K,0)</f>
        <v>#N/A</v>
      </c>
      <c r="N425" t="e">
        <f>IF(ISNA(M425), VLOOKUP(L425,Sam_Eng!F:F,1,FALSE), VLOOKUP(L425,Sam_Eng!K:K,1,FALSE))</f>
        <v>#N/A</v>
      </c>
      <c r="O425" s="53">
        <v>30</v>
      </c>
      <c r="P425" t="str">
        <f t="shared" ca="1" si="132"/>
        <v>"Champs incomplets"</v>
      </c>
      <c r="Q425" t="str">
        <f t="shared" ca="1" si="133"/>
        <v>"Nicht ausgefüllte Felder"</v>
      </c>
      <c r="R425" t="str">
        <f t="shared" ca="1" si="134"/>
        <v>"Campos incompletos"</v>
      </c>
      <c r="S425" t="str">
        <f t="shared" ca="1" si="135"/>
        <v>"Campi Incompleti"</v>
      </c>
      <c r="T425" t="str">
        <f t="shared" ca="1" si="136"/>
        <v>"Onvolledige velden"</v>
      </c>
      <c r="U425" s="8" t="str">
        <f t="shared" ca="1" si="141"/>
        <v>Champs incomplets</v>
      </c>
      <c r="V425" s="8" t="str">
        <f t="shared" ca="1" si="118"/>
        <v>Nicht ausgefüllte Felder</v>
      </c>
      <c r="W425" s="8" t="str">
        <f t="shared" ca="1" si="119"/>
        <v>Campos incompletos</v>
      </c>
      <c r="X425" s="8" t="str">
        <f t="shared" ca="1" si="120"/>
        <v>Campi Incompleti</v>
      </c>
      <c r="Y425" s="8" t="str">
        <f t="shared" ca="1" si="121"/>
        <v>Onvolledige velden</v>
      </c>
      <c r="Z425" s="7">
        <f t="shared" si="122"/>
        <v>5</v>
      </c>
      <c r="AA425">
        <f t="shared" si="123"/>
        <v>47</v>
      </c>
      <c r="AB425">
        <f t="shared" si="142"/>
        <v>75</v>
      </c>
      <c r="AC425" t="str">
        <f t="shared" si="143"/>
        <v>&lt;string name="Msg_FieldWrong_General_cont"&gt;</v>
      </c>
      <c r="AD425" t="s">
        <v>10431</v>
      </c>
      <c r="AE425" t="s">
        <v>10432</v>
      </c>
      <c r="AF425" t="s">
        <v>10433</v>
      </c>
      <c r="AG425" t="s">
        <v>10434</v>
      </c>
      <c r="AH425" t="s">
        <v>10435</v>
      </c>
    </row>
    <row r="426" spans="1:34">
      <c r="A426" s="1"/>
    </row>
    <row r="427" spans="1:34">
      <c r="A427" s="1" t="s">
        <v>10737</v>
      </c>
      <c r="J427">
        <v>33</v>
      </c>
      <c r="K427">
        <v>73</v>
      </c>
      <c r="L427" t="s">
        <v>10730</v>
      </c>
      <c r="M427" t="e">
        <v>#N/A</v>
      </c>
      <c r="N427" t="e">
        <v>#N/A</v>
      </c>
      <c r="O427" s="53">
        <v>438</v>
      </c>
      <c r="P427" t="s">
        <v>6267</v>
      </c>
      <c r="Q427" t="s">
        <v>6268</v>
      </c>
      <c r="R427" t="s">
        <v>6269</v>
      </c>
      <c r="S427" t="s">
        <v>6270</v>
      </c>
      <c r="T427" t="s">
        <v>6271</v>
      </c>
      <c r="U427" s="8" t="s">
        <v>10731</v>
      </c>
      <c r="V427" s="8" t="s">
        <v>10732</v>
      </c>
      <c r="W427" s="8" t="s">
        <v>10733</v>
      </c>
      <c r="X427" s="8" t="s">
        <v>10734</v>
      </c>
      <c r="Y427" s="8" t="s">
        <v>10735</v>
      </c>
      <c r="Z427" s="7">
        <v>5</v>
      </c>
      <c r="AA427">
        <v>33</v>
      </c>
      <c r="AB427">
        <v>73</v>
      </c>
      <c r="AC427" t="s">
        <v>10736</v>
      </c>
      <c r="AD427" t="s">
        <v>10739</v>
      </c>
      <c r="AE427" t="s">
        <v>10741</v>
      </c>
      <c r="AF427" t="s">
        <v>10743</v>
      </c>
      <c r="AG427" t="s">
        <v>10753</v>
      </c>
      <c r="AH427" t="s">
        <v>10746</v>
      </c>
    </row>
    <row r="428" spans="1:34">
      <c r="A428" s="1" t="s">
        <v>176</v>
      </c>
      <c r="J428">
        <f t="shared" si="115"/>
        <v>34</v>
      </c>
      <c r="K428">
        <f t="shared" si="116"/>
        <v>48</v>
      </c>
      <c r="L428" t="str">
        <f t="shared" si="140"/>
        <v>Synchronizing</v>
      </c>
      <c r="M428" t="e">
        <f>MATCH(L428,Sam_Eng!K:K,0)</f>
        <v>#N/A</v>
      </c>
      <c r="N428" t="str">
        <f>IF(ISNA(M428), VLOOKUP(L428,Sam_Eng!F:F,1,FALSE), VLOOKUP(L428,Sam_Eng!K:K,1,FALSE))</f>
        <v>Synchronizing</v>
      </c>
      <c r="O428" s="8">
        <f>IF(ISNA(M428), MATCH(N428,Sam_Eng!F:F,0), MATCH(N428,Sam_Eng!K:K,0))</f>
        <v>114</v>
      </c>
      <c r="P428" t="str">
        <f t="shared" ca="1" si="132"/>
        <v>"Synchronisation"</v>
      </c>
      <c r="Q428" t="str">
        <f t="shared" ca="1" si="133"/>
        <v>"Synchronisierung läuft"</v>
      </c>
      <c r="R428" t="str">
        <f t="shared" ca="1" si="134"/>
        <v>"Sincronizar"</v>
      </c>
      <c r="S428" t="str">
        <f t="shared" ca="1" si="135"/>
        <v>"Sincronizzazione"</v>
      </c>
      <c r="T428" t="str">
        <f t="shared" ca="1" si="136"/>
        <v>"Bezig met synchroniseren"</v>
      </c>
      <c r="U428" s="8" t="str">
        <f ca="1">SUBSTITUTE(P428,"""","")</f>
        <v>Synchronisation</v>
      </c>
      <c r="V428" s="8" t="str">
        <f t="shared" ca="1" si="118"/>
        <v>Synchronisierung läuft</v>
      </c>
      <c r="W428" s="8" t="str">
        <f t="shared" ca="1" si="119"/>
        <v>Sincronizar</v>
      </c>
      <c r="X428" s="8" t="str">
        <f t="shared" ca="1" si="120"/>
        <v>Sincronizzazione</v>
      </c>
      <c r="Y428" s="8" t="str">
        <f t="shared" ca="1" si="121"/>
        <v>Bezig met synchroniseren</v>
      </c>
      <c r="Z428" s="7">
        <f t="shared" si="122"/>
        <v>5</v>
      </c>
      <c r="AA428">
        <f t="shared" si="123"/>
        <v>34</v>
      </c>
      <c r="AB428">
        <f xml:space="preserve"> FIND("&lt;/",A428)</f>
        <v>48</v>
      </c>
      <c r="AC428" t="str">
        <f>MID(A428, Z428, AA428-Z428+ 1)</f>
        <v>&lt;string name="SyncOnly_title"&gt;</v>
      </c>
      <c r="AD428" t="s">
        <v>8856</v>
      </c>
      <c r="AE428" t="s">
        <v>8857</v>
      </c>
      <c r="AF428" t="s">
        <v>8858</v>
      </c>
      <c r="AG428" t="s">
        <v>8859</v>
      </c>
      <c r="AH428" t="s">
        <v>8860</v>
      </c>
    </row>
    <row r="429" spans="1:34">
      <c r="A429" s="1" t="s">
        <v>1836</v>
      </c>
      <c r="J429">
        <f t="shared" si="115"/>
        <v>33</v>
      </c>
      <c r="K429">
        <f t="shared" si="116"/>
        <v>48</v>
      </c>
      <c r="L429" t="str">
        <f t="shared" si="140"/>
        <v>Please wait...</v>
      </c>
      <c r="M429" t="e">
        <f>MATCH(L429,Sam_Eng!K:K,0)</f>
        <v>#N/A</v>
      </c>
      <c r="N429" t="str">
        <f>IF(ISNA(M429), VLOOKUP(L429,Sam_Eng!F:F,1,FALSE), VLOOKUP(L429,Sam_Eng!K:K,1,FALSE))</f>
        <v>Please wait...</v>
      </c>
      <c r="O429" s="8">
        <f>IF(ISNA(M429), MATCH(N429,Sam_Eng!F:F,0), MATCH(N429,Sam_Eng!K:K,0))</f>
        <v>458</v>
      </c>
      <c r="P429" t="str">
        <f t="shared" ca="1" si="132"/>
        <v>"Veuillez patienter..."</v>
      </c>
      <c r="Q429" t="str">
        <f t="shared" ca="1" si="133"/>
        <v>"Bitte warten ..."</v>
      </c>
      <c r="R429" t="str">
        <f t="shared" ca="1" si="134"/>
        <v>"Espere..."</v>
      </c>
      <c r="S429" t="str">
        <f t="shared" ca="1" si="135"/>
        <v>"Attendere..."</v>
      </c>
      <c r="T429" t="str">
        <f t="shared" ca="1" si="136"/>
        <v>"Een ogenblik geduld..."</v>
      </c>
      <c r="U429" s="8" t="str">
        <f ca="1">SUBSTITUTE(P429,"""","")</f>
        <v>Veuillez patienter...</v>
      </c>
      <c r="V429" s="8" t="str">
        <f t="shared" ca="1" si="118"/>
        <v>Bitte warten ...</v>
      </c>
      <c r="W429" s="8" t="str">
        <f t="shared" ca="1" si="119"/>
        <v>Espere...</v>
      </c>
      <c r="X429" s="8" t="str">
        <f t="shared" ca="1" si="120"/>
        <v>Attendere...</v>
      </c>
      <c r="Y429" s="8" t="str">
        <f t="shared" ca="1" si="121"/>
        <v>Een ogenblik geduld...</v>
      </c>
      <c r="Z429" s="7">
        <f t="shared" si="122"/>
        <v>5</v>
      </c>
      <c r="AA429">
        <f t="shared" si="123"/>
        <v>33</v>
      </c>
      <c r="AB429">
        <f xml:space="preserve"> FIND("&lt;/",A429)</f>
        <v>48</v>
      </c>
      <c r="AC429" t="str">
        <f>MID(A429, Z429, AA429-Z429+ 1)</f>
        <v>&lt;string name="SyncOnly_cont"&gt;</v>
      </c>
      <c r="AD429" t="s">
        <v>8861</v>
      </c>
      <c r="AE429" t="s">
        <v>8862</v>
      </c>
      <c r="AF429" t="s">
        <v>8863</v>
      </c>
      <c r="AG429" t="s">
        <v>8864</v>
      </c>
      <c r="AH429" t="s">
        <v>8865</v>
      </c>
    </row>
    <row r="430" spans="1:34">
      <c r="A430" s="1" t="s">
        <v>177</v>
      </c>
      <c r="J430">
        <f t="shared" si="115"/>
        <v>28</v>
      </c>
      <c r="K430">
        <f t="shared" si="116"/>
        <v>54</v>
      </c>
      <c r="L430" t="str">
        <f t="shared" si="140"/>
        <v>All data are synchronized</v>
      </c>
      <c r="M430" t="e">
        <f>MATCH(L430,Sam_Eng!K:K,0)</f>
        <v>#N/A</v>
      </c>
      <c r="N430" t="str">
        <f>IF(ISNA(M430), VLOOKUP(L430,Sam_Eng!F:F,1,FALSE), VLOOKUP(L430,Sam_Eng!K:K,1,FALSE))</f>
        <v>All data are synchronized</v>
      </c>
      <c r="O430" s="8">
        <f>IF(ISNA(M430), MATCH(N430,Sam_Eng!F:F,0), MATCH(N430,Sam_Eng!K:K,0))</f>
        <v>485</v>
      </c>
      <c r="P430" t="str">
        <f t="shared" ca="1" si="132"/>
        <v>"Toutes les données sont synchronisées"</v>
      </c>
      <c r="Q430" t="str">
        <f t="shared" ca="1" si="133"/>
        <v>"Alle Daten sind synchronisiert"</v>
      </c>
      <c r="R430" t="str">
        <f t="shared" ca="1" si="134"/>
        <v>"Todos los archivos se han sincronizado"</v>
      </c>
      <c r="S430" t="str">
        <f t="shared" ca="1" si="135"/>
        <v>"Tutti i dati sono sincronizzati"</v>
      </c>
      <c r="T430" t="str">
        <f t="shared" ca="1" si="136"/>
        <v>"Alle gegevens zijn gesynchroniseerd"</v>
      </c>
      <c r="U430" s="8" t="str">
        <f ca="1">SUBSTITUTE(P430,"""","")</f>
        <v>Toutes les données sont synchronisées</v>
      </c>
      <c r="V430" s="8" t="str">
        <f t="shared" ca="1" si="118"/>
        <v>Alle Daten sind synchronisiert</v>
      </c>
      <c r="W430" s="8" t="str">
        <f t="shared" ca="1" si="119"/>
        <v>Todos los archivos se han sincronizado</v>
      </c>
      <c r="X430" s="8" t="str">
        <f t="shared" ca="1" si="120"/>
        <v>Tutti i dati sono sincronizzati</v>
      </c>
      <c r="Y430" s="8" t="str">
        <f t="shared" ca="1" si="121"/>
        <v>Alle gegevens zijn gesynchroniseerd</v>
      </c>
      <c r="Z430" s="7">
        <f t="shared" si="122"/>
        <v>5</v>
      </c>
      <c r="AA430">
        <f t="shared" si="123"/>
        <v>28</v>
      </c>
      <c r="AB430">
        <f xml:space="preserve"> FIND("&lt;/",A430)</f>
        <v>54</v>
      </c>
      <c r="AC430" t="str">
        <f>MID(A430, Z430, AA430-Z430+ 1)</f>
        <v>&lt;string name="SyncDone"&gt;</v>
      </c>
      <c r="AD430" t="s">
        <v>8866</v>
      </c>
      <c r="AE430" t="s">
        <v>8867</v>
      </c>
      <c r="AF430" t="s">
        <v>8868</v>
      </c>
      <c r="AG430" t="s">
        <v>8869</v>
      </c>
      <c r="AH430" t="s">
        <v>8870</v>
      </c>
    </row>
    <row r="431" spans="1:34">
      <c r="A431" s="1"/>
    </row>
    <row r="432" spans="1:34">
      <c r="A432" s="2"/>
    </row>
    <row r="433" spans="1:34">
      <c r="A433" s="1" t="s">
        <v>178</v>
      </c>
      <c r="J433">
        <f t="shared" ref="J433:J496" si="145">FIND("&gt;",A433)</f>
        <v>37</v>
      </c>
      <c r="K433">
        <f t="shared" ref="K433:K496" si="146">FIND("&lt;/", A433)</f>
        <v>45</v>
      </c>
      <c r="L433" t="str">
        <f t="shared" si="140"/>
        <v>Success</v>
      </c>
      <c r="M433" t="e">
        <f>MATCH(L433,Sam_Eng!K:K,0)</f>
        <v>#N/A</v>
      </c>
      <c r="N433" t="str">
        <f>IF(ISNA(M433), VLOOKUP(L433,Sam_Eng!F:F,1,FALSE), VLOOKUP(L433,Sam_Eng!K:K,1,FALSE))</f>
        <v>Success</v>
      </c>
      <c r="O433" s="8">
        <f>IF(ISNA(M433), MATCH(N433,Sam_Eng!F:F,0), MATCH(N433,Sam_Eng!K:K,0))</f>
        <v>23</v>
      </c>
      <c r="P433" t="str">
        <f t="shared" ca="1" si="132"/>
        <v>"Succès"</v>
      </c>
      <c r="Q433" t="str">
        <f t="shared" ca="1" si="133"/>
        <v>"Erfolgreich"</v>
      </c>
      <c r="R433" t="str">
        <f t="shared" ca="1" si="134"/>
        <v>"Operación correcta"</v>
      </c>
      <c r="S433" t="str">
        <f t="shared" ca="1" si="135"/>
        <v>"Riuscito"</v>
      </c>
      <c r="T433" t="str">
        <f t="shared" ca="1" si="136"/>
        <v>"Geslaagd"</v>
      </c>
      <c r="U433" s="8" t="str">
        <f ca="1">SUBSTITUTE(P433,"""","")</f>
        <v>Succès</v>
      </c>
      <c r="V433" s="8" t="str">
        <f t="shared" ca="1" si="118"/>
        <v>Erfolgreich</v>
      </c>
      <c r="W433" s="8" t="str">
        <f t="shared" ca="1" si="119"/>
        <v>Operación correcta</v>
      </c>
      <c r="X433" s="8" t="str">
        <f t="shared" ca="1" si="120"/>
        <v>Riuscito</v>
      </c>
      <c r="Y433" s="8" t="str">
        <f t="shared" ca="1" si="121"/>
        <v>Geslaagd</v>
      </c>
      <c r="Z433" s="7">
        <f t="shared" si="122"/>
        <v>5</v>
      </c>
      <c r="AA433">
        <f t="shared" si="123"/>
        <v>37</v>
      </c>
      <c r="AB433">
        <f xml:space="preserve"> FIND("&lt;/",A433)</f>
        <v>45</v>
      </c>
      <c r="AC433" t="str">
        <f>MID(A433, Z433, AA433-Z433+ 1)</f>
        <v>&lt;string name="CodeSuccess_title"&gt;</v>
      </c>
      <c r="AD433" t="s">
        <v>8871</v>
      </c>
      <c r="AE433" t="s">
        <v>8872</v>
      </c>
      <c r="AF433" t="s">
        <v>8873</v>
      </c>
      <c r="AG433" t="s">
        <v>8874</v>
      </c>
      <c r="AH433" t="s">
        <v>8875</v>
      </c>
    </row>
    <row r="434" spans="1:34">
      <c r="A434" s="1" t="s">
        <v>179</v>
      </c>
      <c r="J434">
        <f t="shared" si="145"/>
        <v>36</v>
      </c>
      <c r="K434">
        <f t="shared" si="146"/>
        <v>63</v>
      </c>
      <c r="L434" t="str">
        <f t="shared" si="140"/>
        <v>Your request has been sent</v>
      </c>
      <c r="M434" t="e">
        <f>MATCH(L434,Sam_Eng!K:K,0)</f>
        <v>#N/A</v>
      </c>
      <c r="N434" t="str">
        <f>IF(ISNA(M434), VLOOKUP(L434,Sam_Eng!F:F,1,FALSE), VLOOKUP(L434,Sam_Eng!K:K,1,FALSE))</f>
        <v>Your request has been sent</v>
      </c>
      <c r="O434" s="8">
        <f>IF(ISNA(M434), MATCH(N434,Sam_Eng!F:F,0), MATCH(N434,Sam_Eng!K:K,0))</f>
        <v>460</v>
      </c>
      <c r="P434" t="str">
        <f t="shared" ca="1" si="132"/>
        <v>"Votre demande a été envoyée"</v>
      </c>
      <c r="Q434" t="str">
        <f t="shared" ca="1" si="133"/>
        <v>"Ihre Anfrage wurde gesendet"</v>
      </c>
      <c r="R434" t="str">
        <f t="shared" ca="1" si="134"/>
        <v>"La solicitud se ha enviado."</v>
      </c>
      <c r="S434" t="str">
        <f t="shared" ca="1" si="135"/>
        <v>"Richiesta inviata"</v>
      </c>
      <c r="T434" t="str">
        <f t="shared" ca="1" si="136"/>
        <v>"Uw verzoek is verzonden"</v>
      </c>
      <c r="U434" s="8" t="str">
        <f ca="1">SUBSTITUTE(P434,"""","")</f>
        <v>Votre demande a été envoyée</v>
      </c>
      <c r="V434" s="8" t="str">
        <f t="shared" ca="1" si="118"/>
        <v>Ihre Anfrage wurde gesendet</v>
      </c>
      <c r="W434" s="8" t="str">
        <f t="shared" ca="1" si="119"/>
        <v>La solicitud se ha enviado.</v>
      </c>
      <c r="X434" s="8" t="str">
        <f t="shared" ca="1" si="120"/>
        <v>Richiesta inviata</v>
      </c>
      <c r="Y434" s="8" t="str">
        <f t="shared" ca="1" si="121"/>
        <v>Uw verzoek is verzonden</v>
      </c>
      <c r="Z434" s="7">
        <f t="shared" si="122"/>
        <v>5</v>
      </c>
      <c r="AA434">
        <f t="shared" si="123"/>
        <v>36</v>
      </c>
      <c r="AB434">
        <f xml:space="preserve"> FIND("&lt;/",A434)</f>
        <v>63</v>
      </c>
      <c r="AC434" t="str">
        <f>MID(A434, Z434, AA434-Z434+ 1)</f>
        <v>&lt;string name="CodeSuccess_cont"&gt;</v>
      </c>
      <c r="AD434" t="s">
        <v>8876</v>
      </c>
      <c r="AE434" t="s">
        <v>8877</v>
      </c>
      <c r="AF434" t="s">
        <v>8878</v>
      </c>
      <c r="AG434" t="s">
        <v>8879</v>
      </c>
      <c r="AH434" t="s">
        <v>8880</v>
      </c>
    </row>
    <row r="435" spans="1:34">
      <c r="A435" s="1"/>
    </row>
    <row r="436" spans="1:34">
      <c r="A436" s="3"/>
    </row>
    <row r="437" spans="1:34">
      <c r="A437" s="1"/>
    </row>
    <row r="438" spans="1:34">
      <c r="A438" s="1" t="s">
        <v>181</v>
      </c>
      <c r="J438">
        <f t="shared" si="145"/>
        <v>29</v>
      </c>
      <c r="K438">
        <f t="shared" si="146"/>
        <v>40</v>
      </c>
      <c r="L438" t="str">
        <f t="shared" si="140"/>
        <v>Wi-Fi SSID</v>
      </c>
      <c r="M438" t="e">
        <f>MATCH(L438,Sam_Eng!K:K,0)</f>
        <v>#N/A</v>
      </c>
      <c r="N438" t="str">
        <f>IF(ISNA(M438), VLOOKUP(L438,Sam_Eng!F:F,1,FALSE), VLOOKUP(L438,Sam_Eng!K:K,1,FALSE))</f>
        <v>Wi-Fi SSID</v>
      </c>
      <c r="O438" s="8">
        <f>IF(ISNA(M438), MATCH(N438,Sam_Eng!F:F,0), MATCH(N438,Sam_Eng!K:K,0))</f>
        <v>162</v>
      </c>
      <c r="P438" t="str">
        <f t="shared" ca="1" si="132"/>
        <v>"SSID Wi-Fi"</v>
      </c>
      <c r="Q438" t="str">
        <f t="shared" ca="1" si="133"/>
        <v>"WLAN-SSID"</v>
      </c>
      <c r="R438" t="str">
        <f t="shared" ca="1" si="134"/>
        <v>"SSID Wi-Fi"</v>
      </c>
      <c r="S438" t="str">
        <f t="shared" ca="1" si="135"/>
        <v>"SSID Wi-Fi"</v>
      </c>
      <c r="T438" t="str">
        <f t="shared" ca="1" si="136"/>
        <v>"Wi-Fi SSID"</v>
      </c>
      <c r="U438" s="8" t="str">
        <f ca="1">SUBSTITUTE(P438,"""","")</f>
        <v>SSID Wi-Fi</v>
      </c>
      <c r="V438" s="8" t="str">
        <f t="shared" ca="1" si="118"/>
        <v>WLAN-SSID</v>
      </c>
      <c r="W438" s="8" t="str">
        <f t="shared" ca="1" si="119"/>
        <v>SSID Wi-Fi</v>
      </c>
      <c r="X438" s="8" t="str">
        <f t="shared" ca="1" si="120"/>
        <v>SSID Wi-Fi</v>
      </c>
      <c r="Y438" s="8" t="str">
        <f t="shared" ca="1" si="121"/>
        <v>Wi-Fi SSID</v>
      </c>
      <c r="Z438" s="7">
        <f t="shared" si="122"/>
        <v>5</v>
      </c>
      <c r="AA438">
        <f t="shared" si="123"/>
        <v>29</v>
      </c>
      <c r="AB438">
        <f xml:space="preserve"> FIND("&lt;/",A438)</f>
        <v>40</v>
      </c>
      <c r="AC438" t="str">
        <f>MID(A438, Z438, AA438-Z438+ 1)</f>
        <v>&lt;string name="Wifi_SSID"&gt;</v>
      </c>
      <c r="AD438" t="s">
        <v>8881</v>
      </c>
      <c r="AE438" t="s">
        <v>8882</v>
      </c>
      <c r="AF438" t="s">
        <v>8881</v>
      </c>
      <c r="AG438" t="s">
        <v>8881</v>
      </c>
      <c r="AH438" t="s">
        <v>8883</v>
      </c>
    </row>
    <row r="439" spans="1:34">
      <c r="A439" s="1"/>
    </row>
    <row r="440" spans="1:34">
      <c r="A440" s="1" t="s">
        <v>3034</v>
      </c>
      <c r="J440">
        <f t="shared" si="145"/>
        <v>27</v>
      </c>
      <c r="K440">
        <f t="shared" si="146"/>
        <v>132</v>
      </c>
      <c r="L440" t="str">
        <f t="shared" si="140"/>
        <v>Lock is connected to the Internet, Gateway is under operation, please wait for a moment.\n Progress: 66%</v>
      </c>
      <c r="M440" t="e">
        <f>MATCH(L440,Sam_Eng!K:K,0)</f>
        <v>#N/A</v>
      </c>
      <c r="N440" t="e">
        <f>IF(ISNA(M440), VLOOKUP(L440,Sam_Eng!F:F,1,FALSE), VLOOKUP(L440,Sam_Eng!K:K,1,FALSE))</f>
        <v>#N/A</v>
      </c>
      <c r="O440" s="53">
        <v>435</v>
      </c>
      <c r="P440" t="str">
        <f t="shared" ca="1" si="132"/>
        <v>"La serrure est connectée à Internet et la passerelle est en fonctionnement ; veuillez patienter un moment."</v>
      </c>
      <c r="Q440" t="str">
        <f t="shared" ca="1" si="133"/>
        <v>"Das Schloss ist mit dem Internet verbunden, und das Gateway ist ausgelastet; bitte warten Sie einen Moment."</v>
      </c>
      <c r="R440" t="str">
        <f t="shared" ca="1" si="134"/>
        <v>"La cerradura está conectada a Internet y la puerta de enlace se encuentra en funcionamiento; espere un momento."</v>
      </c>
      <c r="S440" t="str">
        <f t="shared" ca="1" si="135"/>
        <v>"La serratura è connessa a internet e il gateway è in funzione; attendere un momento."</v>
      </c>
      <c r="T440" t="str">
        <f t="shared" ca="1" si="136"/>
        <v>"Het slot is met internet verbonden, en de gateway is actief; wacht eventjes."</v>
      </c>
      <c r="U440" s="8" t="str">
        <f ca="1">SUBSTITUTE(P440,"""","")</f>
        <v>La serrure est connectée à Internet et la passerelle est en fonctionnement ; veuillez patienter un moment.</v>
      </c>
      <c r="V440" s="8" t="str">
        <f t="shared" ca="1" si="118"/>
        <v>Das Schloss ist mit dem Internet verbunden, und das Gateway ist ausgelastet; bitte warten Sie einen Moment.</v>
      </c>
      <c r="W440" s="8" t="str">
        <f t="shared" ca="1" si="119"/>
        <v>La cerradura está conectada a Internet y la puerta de enlace se encuentra en funcionamiento; espere un momento.</v>
      </c>
      <c r="X440" s="8" t="str">
        <f t="shared" ca="1" si="120"/>
        <v>La serratura è connessa a internet e il gateway è in funzione; attendere un momento.</v>
      </c>
      <c r="Y440" s="8" t="str">
        <f t="shared" ca="1" si="121"/>
        <v>Het slot is met internet verbonden, en de gateway is actief; wacht eventjes.</v>
      </c>
      <c r="Z440" s="7">
        <f t="shared" si="122"/>
        <v>5</v>
      </c>
      <c r="AA440">
        <f t="shared" si="123"/>
        <v>27</v>
      </c>
      <c r="AB440">
        <f xml:space="preserve"> FIND("&lt;/",A440)</f>
        <v>132</v>
      </c>
      <c r="AC440" t="str">
        <f>MID(A440, Z440, AA440-Z440+ 1)</f>
        <v>&lt;string name="Wifi_OK"&gt;</v>
      </c>
      <c r="AD440" t="s">
        <v>10747</v>
      </c>
      <c r="AE440" t="s">
        <v>10749</v>
      </c>
      <c r="AF440" t="s">
        <v>10751</v>
      </c>
      <c r="AG440" t="s">
        <v>10754</v>
      </c>
      <c r="AH440" t="s">
        <v>10755</v>
      </c>
    </row>
    <row r="441" spans="1:34">
      <c r="A441" s="1" t="s">
        <v>10258</v>
      </c>
      <c r="J441">
        <f t="shared" si="145"/>
        <v>30</v>
      </c>
      <c r="K441">
        <f t="shared" si="146"/>
        <v>131</v>
      </c>
      <c r="L441" t="str">
        <f t="shared" si="140"/>
        <v>Please press Gateway\'s setup button, Lock will try to connect to your Wi-Fi AP.... \n Progress: 33%</v>
      </c>
      <c r="M441" t="e">
        <f>MATCH(L441,Sam_Eng!K:K,0)</f>
        <v>#N/A</v>
      </c>
      <c r="N441" t="e">
        <f>IF(ISNA(M441), VLOOKUP(L441,Sam_Eng!F:F,1,FALSE), VLOOKUP(L441,Sam_Eng!K:K,1,FALSE))</f>
        <v>#N/A</v>
      </c>
      <c r="O441" s="53">
        <v>437</v>
      </c>
      <c r="P441" t="str">
        <f t="shared" ca="1" si="132"/>
        <v>"Veuillez appuyer sur le bouton de configuration de la passerelle. La serrure va essayer de se connecter à votre PA Wi-Fi..."</v>
      </c>
      <c r="Q441" t="str">
        <f t="shared" ca="1" si="133"/>
        <v>"Bitte drücken Sie die Konfigurationstaste des Gateways. Das Schloss versucht, eine Verbindung zu Ihrem WLAN-Zugangspunkt herzustellen ..."</v>
      </c>
      <c r="R441" t="str">
        <f t="shared" ca="1" si="134"/>
        <v>"Presione el botón de configuración de la puerta de enlace. La cerradura intentará conectarse a su PA Wi-Fi..."</v>
      </c>
      <c r="S441" t="str">
        <f t="shared" ca="1" si="135"/>
        <v>"Premere il pulsante di configurazione del gateway. La serratura tenterà di connettersi all'AP del Wi-Fi..."</v>
      </c>
      <c r="T441" t="str">
        <f t="shared" ca="1" si="136"/>
        <v>"Druk op de instelknop van de gateway. Het slot zal proberen om verbinding te maken met uw Wi-Fi AP..."</v>
      </c>
      <c r="U441" s="8" t="str">
        <f ca="1">SUBSTITUTE(P441,"""","")</f>
        <v>Veuillez appuyer sur le bouton de configuration de la passerelle. La serrure va essayer de se connecter à votre PA Wi-Fi...</v>
      </c>
      <c r="V441" s="8" t="str">
        <f t="shared" ca="1" si="118"/>
        <v>Bitte drücken Sie die Konfigurationstaste des Gateways. Das Schloss versucht, eine Verbindung zu Ihrem WLAN-Zugangspunkt herzustellen ...</v>
      </c>
      <c r="W441" s="8" t="str">
        <f t="shared" ca="1" si="119"/>
        <v>Presione el botón de configuración de la puerta de enlace. La cerradura intentará conectarse a su PA Wi-Fi...</v>
      </c>
      <c r="X441" s="8" t="str">
        <f t="shared" ca="1" si="120"/>
        <v>Premere il pulsante di configurazione del gateway. La serratura tenterà di connettersi all'AP del Wi-Fi...</v>
      </c>
      <c r="Y441" s="8" t="str">
        <f t="shared" ca="1" si="121"/>
        <v>Druk op de instelknop van de gateway. Het slot zal proberen om verbinding te maken met uw Wi-Fi AP...</v>
      </c>
      <c r="Z441" s="7">
        <f t="shared" si="122"/>
        <v>5</v>
      </c>
      <c r="AA441">
        <f t="shared" si="123"/>
        <v>30</v>
      </c>
      <c r="AB441">
        <f xml:space="preserve"> FIND("&lt;/",A441)</f>
        <v>131</v>
      </c>
      <c r="AC441" t="str">
        <f>MID(A441, Z441, AA441-Z441+ 1)</f>
        <v>&lt;string name="Wifi_Check"&gt;</v>
      </c>
      <c r="AD441" t="s">
        <v>10748</v>
      </c>
      <c r="AE441" t="s">
        <v>10750</v>
      </c>
      <c r="AF441" t="s">
        <v>10752</v>
      </c>
      <c r="AG441" t="s">
        <v>11207</v>
      </c>
      <c r="AH441" t="s">
        <v>10756</v>
      </c>
    </row>
    <row r="442" spans="1:34">
      <c r="A442" s="1" t="s">
        <v>2953</v>
      </c>
      <c r="J442">
        <f t="shared" si="145"/>
        <v>35</v>
      </c>
      <c r="K442">
        <f t="shared" si="146"/>
        <v>42</v>
      </c>
      <c r="L442" t="str">
        <f t="shared" si="140"/>
        <v>Failed</v>
      </c>
      <c r="M442" t="e">
        <f>MATCH(L442,Sam_Eng!K:K,0)</f>
        <v>#N/A</v>
      </c>
      <c r="N442" t="str">
        <f>IF(ISNA(M442), VLOOKUP(L442,Sam_Eng!F:F,1,FALSE), VLOOKUP(L442,Sam_Eng!K:K,1,FALSE))</f>
        <v>Failed</v>
      </c>
      <c r="O442" s="8">
        <f>IF(ISNA(M442), MATCH(N442,Sam_Eng!F:F,0), MATCH(N442,Sam_Eng!K:K,0))</f>
        <v>35</v>
      </c>
      <c r="P442" t="str">
        <f t="shared" ca="1" si="132"/>
        <v>"Échec"</v>
      </c>
      <c r="Q442" t="str">
        <f t="shared" ca="1" si="133"/>
        <v>"Fehlgeschlagen"</v>
      </c>
      <c r="R442" t="str">
        <f t="shared" ca="1" si="134"/>
        <v>"Error"</v>
      </c>
      <c r="S442" t="str">
        <f t="shared" ca="1" si="135"/>
        <v>"Non Riuscito"</v>
      </c>
      <c r="T442" t="str">
        <f t="shared" ca="1" si="136"/>
        <v>"Mislukt"</v>
      </c>
      <c r="U442" s="8" t="str">
        <f ca="1">SUBSTITUTE(P442,"""","")</f>
        <v>Échec</v>
      </c>
      <c r="V442" s="8" t="str">
        <f t="shared" ca="1" si="118"/>
        <v>Fehlgeschlagen</v>
      </c>
      <c r="W442" s="8" t="str">
        <f t="shared" ca="1" si="119"/>
        <v>Error</v>
      </c>
      <c r="X442" s="8" t="str">
        <f t="shared" ca="1" si="120"/>
        <v>Non Riuscito</v>
      </c>
      <c r="Y442" s="8" t="str">
        <f t="shared" ca="1" si="121"/>
        <v>Mislukt</v>
      </c>
      <c r="Z442" s="7">
        <f t="shared" si="122"/>
        <v>5</v>
      </c>
      <c r="AA442">
        <f t="shared" si="123"/>
        <v>35</v>
      </c>
      <c r="AB442">
        <f xml:space="preserve"> FIND("&lt;/",A442)</f>
        <v>42</v>
      </c>
      <c r="AC442" t="str">
        <f>MID(A442, Z442, AA442-Z442+ 1)</f>
        <v>&lt;string name="Wifi_Fail_title"&gt;</v>
      </c>
      <c r="AD442" t="s">
        <v>8884</v>
      </c>
      <c r="AE442" t="s">
        <v>8885</v>
      </c>
      <c r="AF442" t="s">
        <v>8886</v>
      </c>
      <c r="AG442" t="s">
        <v>8887</v>
      </c>
      <c r="AH442" t="s">
        <v>8888</v>
      </c>
    </row>
    <row r="443" spans="1:34">
      <c r="A443" s="1" t="s">
        <v>3038</v>
      </c>
      <c r="J443">
        <f t="shared" si="145"/>
        <v>34</v>
      </c>
      <c r="K443">
        <f t="shared" si="146"/>
        <v>178</v>
      </c>
      <c r="L443" t="str">
        <f t="shared" si="140"/>
        <v xml:space="preserve">The SSID is set but the lock is unable to connect to the Internet. Please check your Wi-Fi AP status and settings, or try to set another SSID. </v>
      </c>
      <c r="M443" t="e">
        <f>MATCH(L443,Sam_Eng!K:K,0)</f>
        <v>#N/A</v>
      </c>
      <c r="N443" t="str">
        <f>IF(ISNA(M443), VLOOKUP(L443,Sam_Eng!F:F,1,FALSE), VLOOKUP(L443,Sam_Eng!K:K,1,FALSE))</f>
        <v xml:space="preserve">The SSID is set but the lock is unable to connect to the Internet. Please check your Wi-Fi AP status and settings, or try to set another SSID. </v>
      </c>
      <c r="O443" s="8">
        <f>IF(ISNA(M443), MATCH(N443,Sam_Eng!F:F,0), MATCH(N443,Sam_Eng!K:K,0))</f>
        <v>678</v>
      </c>
      <c r="P443" t="str">
        <f t="shared" ca="1" si="132"/>
        <v>"Le SSID est défini mais la serrure ne peut pas se connecter à Internet. Veuillez vérifier l'état et les paramètres de votre PA Wi-Fi ou essayer de définir un autre SSID. "</v>
      </c>
      <c r="Q443" t="str">
        <f t="shared" ca="1" si="133"/>
        <v>"Die SSID ist eingestellt, aber das Schloss kann keine Verbindung mit dem Internet herstellen. Bitte überprüfen Sie Status und Einstellungen Ihres WLAN-Zugangspunkts oder versuchen Sie, eine andere SSID festzulegen. "</v>
      </c>
      <c r="R443" t="str">
        <f t="shared" ca="1" si="134"/>
        <v>"El SSID está establecido pero la cerradura no puede conectarse a Internet. Compruebe el estado y la configuración del PA Wi-Fi o intente establecer otro SSID. "</v>
      </c>
      <c r="S443" t="str">
        <f t="shared" ca="1" si="135"/>
        <v>"L'SSID è stato impostato ma la serratura non può connettersi a internet. Controllare lo stato e le impostazioni dell'AP Wi-Fi o provare a impostare un altro SSID. "</v>
      </c>
      <c r="T443" t="str">
        <f t="shared" ca="1" si="136"/>
        <v>"De SSID is ingesteld maar het slot kan geen verbinding maken met internet. Controleer de status en instellingen van de Wi-Fi AP of probeer een andere SSID in te stellen. "</v>
      </c>
      <c r="U443" s="8" t="str">
        <f ca="1">SUBSTITUTE(P443,"""","")</f>
        <v xml:space="preserve">Le SSID est défini mais la serrure ne peut pas se connecter à Internet. Veuillez vérifier l'état et les paramètres de votre PA Wi-Fi ou essayer de définir un autre SSID. </v>
      </c>
      <c r="V443" s="8" t="str">
        <f t="shared" ca="1" si="118"/>
        <v xml:space="preserve">Die SSID ist eingestellt, aber das Schloss kann keine Verbindung mit dem Internet herstellen. Bitte überprüfen Sie Status und Einstellungen Ihres WLAN-Zugangspunkts oder versuchen Sie, eine andere SSID festzulegen. </v>
      </c>
      <c r="W443" s="8" t="str">
        <f t="shared" ca="1" si="119"/>
        <v xml:space="preserve">El SSID está establecido pero la cerradura no puede conectarse a Internet. Compruebe el estado y la configuración del PA Wi-Fi o intente establecer otro SSID. </v>
      </c>
      <c r="X443" s="8" t="str">
        <f t="shared" ca="1" si="120"/>
        <v xml:space="preserve">L'SSID è stato impostato ma la serratura non può connettersi a internet. Controllare lo stato e le impostazioni dell'AP Wi-Fi o provare a impostare un altro SSID. </v>
      </c>
      <c r="Y443" s="8" t="str">
        <f t="shared" ca="1" si="121"/>
        <v xml:space="preserve">De SSID is ingesteld maar het slot kan geen verbinding maken met internet. Controleer de status en instellingen van de Wi-Fi AP of probeer een andere SSID in te stellen. </v>
      </c>
      <c r="Z443" s="7">
        <f t="shared" si="122"/>
        <v>5</v>
      </c>
      <c r="AA443">
        <f t="shared" si="123"/>
        <v>34</v>
      </c>
      <c r="AB443">
        <f xml:space="preserve"> FIND("&lt;/",A443)</f>
        <v>178</v>
      </c>
      <c r="AC443" t="str">
        <f>MID(A443, Z443, AA443-Z443+ 1)</f>
        <v>&lt;string name="Wifi_Fail_cont"&gt;</v>
      </c>
      <c r="AD443" t="s">
        <v>11148</v>
      </c>
      <c r="AE443" t="s">
        <v>8889</v>
      </c>
      <c r="AF443" t="s">
        <v>8890</v>
      </c>
      <c r="AG443" t="s">
        <v>11208</v>
      </c>
      <c r="AH443" t="s">
        <v>8891</v>
      </c>
    </row>
    <row r="444" spans="1:34">
      <c r="A444" s="1"/>
    </row>
    <row r="445" spans="1:34">
      <c r="A445" s="1"/>
    </row>
    <row r="446" spans="1:34">
      <c r="A446" s="2"/>
    </row>
    <row r="447" spans="1:34">
      <c r="A447" s="1" t="s">
        <v>182</v>
      </c>
      <c r="J447">
        <f t="shared" si="145"/>
        <v>34</v>
      </c>
      <c r="K447">
        <f t="shared" si="146"/>
        <v>39</v>
      </c>
      <c r="L447" t="str">
        <f t="shared" si="140"/>
        <v>SSID</v>
      </c>
      <c r="M447" t="e">
        <f>MATCH(L447,Sam_Eng!K:K,0)</f>
        <v>#N/A</v>
      </c>
      <c r="N447" t="str">
        <f>IF(ISNA(M447), VLOOKUP(L447,Sam_Eng!F:F,1,FALSE), VLOOKUP(L447,Sam_Eng!K:K,1,FALSE))</f>
        <v>SSID</v>
      </c>
      <c r="O447" s="8">
        <f>IF(ISNA(M447), MATCH(N447,Sam_Eng!F:F,0), MATCH(N447,Sam_Eng!K:K,0))</f>
        <v>108</v>
      </c>
      <c r="P447" t="str">
        <f t="shared" ca="1" si="132"/>
        <v>"SSID"</v>
      </c>
      <c r="Q447" t="str">
        <f t="shared" ca="1" si="133"/>
        <v>"SSID"</v>
      </c>
      <c r="R447" t="str">
        <f t="shared" ca="1" si="134"/>
        <v>"SSID"</v>
      </c>
      <c r="S447" t="str">
        <f t="shared" ca="1" si="135"/>
        <v>"SSID"</v>
      </c>
      <c r="T447" t="str">
        <f t="shared" ca="1" si="136"/>
        <v>"SSID"</v>
      </c>
      <c r="U447" s="8" t="str">
        <f ca="1">SUBSTITUTE(P447,"""","")</f>
        <v>SSID</v>
      </c>
      <c r="V447" s="8" t="str">
        <f t="shared" ca="1" si="118"/>
        <v>SSID</v>
      </c>
      <c r="W447" s="8" t="str">
        <f t="shared" ca="1" si="119"/>
        <v>SSID</v>
      </c>
      <c r="X447" s="8" t="str">
        <f t="shared" ca="1" si="120"/>
        <v>SSID</v>
      </c>
      <c r="Y447" s="8" t="str">
        <f t="shared" ca="1" si="121"/>
        <v>SSID</v>
      </c>
      <c r="Z447" s="7">
        <f t="shared" si="122"/>
        <v>5</v>
      </c>
      <c r="AA447">
        <f t="shared" si="123"/>
        <v>34</v>
      </c>
      <c r="AB447">
        <f xml:space="preserve"> FIND("&lt;/",A447)</f>
        <v>39</v>
      </c>
      <c r="AC447" t="str">
        <f>MID(A447, Z447, AA447-Z447+ 1)</f>
        <v>&lt;string name="Wifi_InputSSID"&gt;</v>
      </c>
      <c r="AD447" t="s">
        <v>8892</v>
      </c>
      <c r="AE447" t="s">
        <v>8892</v>
      </c>
      <c r="AF447" t="s">
        <v>8892</v>
      </c>
      <c r="AG447" t="s">
        <v>8892</v>
      </c>
      <c r="AH447" t="s">
        <v>8892</v>
      </c>
    </row>
    <row r="448" spans="1:34">
      <c r="A448" s="1" t="s">
        <v>183</v>
      </c>
      <c r="J448">
        <f t="shared" si="145"/>
        <v>34</v>
      </c>
      <c r="K448">
        <f t="shared" si="146"/>
        <v>43</v>
      </c>
      <c r="L448" t="str">
        <f t="shared" si="140"/>
        <v>Password</v>
      </c>
      <c r="M448" t="e">
        <f>MATCH(L448,Sam_Eng!K:K,0)</f>
        <v>#N/A</v>
      </c>
      <c r="N448" t="str">
        <f>IF(ISNA(M448), VLOOKUP(L448,Sam_Eng!F:F,1,FALSE), VLOOKUP(L448,Sam_Eng!K:K,1,FALSE))</f>
        <v>Password</v>
      </c>
      <c r="O448" s="8">
        <f>IF(ISNA(M448), MATCH(N448,Sam_Eng!F:F,0), MATCH(N448,Sam_Eng!K:K,0))</f>
        <v>45</v>
      </c>
      <c r="P448" t="str">
        <f t="shared" ca="1" si="132"/>
        <v>"Mot de passe"</v>
      </c>
      <c r="Q448" t="str">
        <f t="shared" ca="1" si="133"/>
        <v>"Kennwort"</v>
      </c>
      <c r="R448" t="str">
        <f t="shared" ca="1" si="134"/>
        <v>"Contraseña"</v>
      </c>
      <c r="S448" t="str">
        <f t="shared" ca="1" si="135"/>
        <v>"Password"</v>
      </c>
      <c r="T448" t="str">
        <f t="shared" ca="1" si="136"/>
        <v>"Wachtwoord"</v>
      </c>
      <c r="U448" s="8" t="str">
        <f ca="1">SUBSTITUTE(P448,"""","")</f>
        <v>Mot de passe</v>
      </c>
      <c r="V448" s="8" t="str">
        <f t="shared" ca="1" si="118"/>
        <v>Kennwort</v>
      </c>
      <c r="W448" s="8" t="str">
        <f t="shared" ca="1" si="119"/>
        <v>Contraseña</v>
      </c>
      <c r="X448" s="8" t="str">
        <f t="shared" ca="1" si="120"/>
        <v>Password</v>
      </c>
      <c r="Y448" s="8" t="str">
        <f t="shared" ca="1" si="121"/>
        <v>Wachtwoord</v>
      </c>
      <c r="Z448" s="7">
        <f t="shared" si="122"/>
        <v>5</v>
      </c>
      <c r="AA448">
        <f t="shared" si="123"/>
        <v>34</v>
      </c>
      <c r="AB448">
        <f xml:space="preserve"> FIND("&lt;/",A448)</f>
        <v>43</v>
      </c>
      <c r="AC448" t="str">
        <f>MID(A448, Z448, AA448-Z448+ 1)</f>
        <v>&lt;string name="Wifi_InputPass"&gt;</v>
      </c>
      <c r="AD448" t="s">
        <v>8893</v>
      </c>
      <c r="AE448" t="s">
        <v>8894</v>
      </c>
      <c r="AF448" t="s">
        <v>8895</v>
      </c>
      <c r="AG448" t="s">
        <v>8896</v>
      </c>
      <c r="AH448" t="s">
        <v>8897</v>
      </c>
    </row>
    <row r="449" spans="1:34">
      <c r="A449" s="1" t="s">
        <v>184</v>
      </c>
      <c r="J449">
        <f t="shared" si="145"/>
        <v>29</v>
      </c>
      <c r="K449">
        <f t="shared" si="146"/>
        <v>42</v>
      </c>
      <c r="L449" t="str">
        <f t="shared" si="140"/>
        <v>Sync to Lock</v>
      </c>
      <c r="M449" t="e">
        <f>MATCH(L449,Sam_Eng!K:K,0)</f>
        <v>#N/A</v>
      </c>
      <c r="N449" t="str">
        <f>IF(ISNA(M449), VLOOKUP(L449,Sam_Eng!F:F,1,FALSE), VLOOKUP(L449,Sam_Eng!K:K,1,FALSE))</f>
        <v>Sync to Lock</v>
      </c>
      <c r="O449" s="8">
        <f>IF(ISNA(M449), MATCH(N449,Sam_Eng!F:F,0), MATCH(N449,Sam_Eng!K:K,0))</f>
        <v>312</v>
      </c>
      <c r="P449" t="str">
        <f t="shared" ca="1" si="132"/>
        <v>"Synchro avec la serrure"</v>
      </c>
      <c r="Q449" t="str">
        <f t="shared" ca="1" si="133"/>
        <v>"Synchronisierung mit Schloss"</v>
      </c>
      <c r="R449" t="str">
        <f t="shared" ca="1" si="134"/>
        <v>"Sincronizar con cerradura"</v>
      </c>
      <c r="S449" t="str">
        <f t="shared" ca="1" si="135"/>
        <v>"Sincronizza per Bloccare"</v>
      </c>
      <c r="T449" t="str">
        <f t="shared" ca="1" si="136"/>
        <v>"Met slot synchroniseren"</v>
      </c>
      <c r="U449" s="8" t="str">
        <f ca="1">SUBSTITUTE(P449,"""","")</f>
        <v>Synchro avec la serrure</v>
      </c>
      <c r="V449" s="8" t="str">
        <f t="shared" ca="1" si="118"/>
        <v>Synchronisierung mit Schloss</v>
      </c>
      <c r="W449" s="8" t="str">
        <f t="shared" ca="1" si="119"/>
        <v>Sincronizar con cerradura</v>
      </c>
      <c r="X449" s="8" t="str">
        <f t="shared" ca="1" si="120"/>
        <v>Sincronizza per Bloccare</v>
      </c>
      <c r="Y449" s="8" t="str">
        <f t="shared" ca="1" si="121"/>
        <v>Met slot synchroniseren</v>
      </c>
      <c r="Z449" s="7">
        <f t="shared" si="122"/>
        <v>5</v>
      </c>
      <c r="AA449">
        <f t="shared" si="123"/>
        <v>29</v>
      </c>
      <c r="AB449">
        <f xml:space="preserve"> FIND("&lt;/",A449)</f>
        <v>42</v>
      </c>
      <c r="AC449" t="str">
        <f>MID(A449, Z449, AA449-Z449+ 1)</f>
        <v>&lt;string name="Wifi_Sync"&gt;</v>
      </c>
      <c r="AD449" t="s">
        <v>8898</v>
      </c>
      <c r="AE449" t="s">
        <v>8899</v>
      </c>
      <c r="AF449" t="s">
        <v>8900</v>
      </c>
      <c r="AG449" t="s">
        <v>8901</v>
      </c>
      <c r="AH449" t="s">
        <v>8902</v>
      </c>
    </row>
    <row r="450" spans="1:34">
      <c r="A450" s="1"/>
    </row>
    <row r="451" spans="1:34">
      <c r="A451" s="1" t="s">
        <v>185</v>
      </c>
      <c r="J451">
        <f t="shared" si="145"/>
        <v>31</v>
      </c>
      <c r="K451">
        <f t="shared" si="146"/>
        <v>37</v>
      </c>
      <c r="L451" t="str">
        <f t="shared" si="140"/>
        <v>Phone</v>
      </c>
      <c r="M451" t="e">
        <f>MATCH(L451,Sam_Eng!K:K,0)</f>
        <v>#N/A</v>
      </c>
      <c r="N451" t="str">
        <f>IF(ISNA(M451), VLOOKUP(L451,Sam_Eng!F:F,1,FALSE), VLOOKUP(L451,Sam_Eng!K:K,1,FALSE))</f>
        <v>Phone</v>
      </c>
      <c r="O451" s="8">
        <f>IF(ISNA(M451), MATCH(N451,Sam_Eng!F:F,0), MATCH(N451,Sam_Eng!K:K,0))</f>
        <v>43</v>
      </c>
      <c r="P451" t="str">
        <f t="shared" ca="1" si="132"/>
        <v>"Téléphone"</v>
      </c>
      <c r="Q451" t="str">
        <f t="shared" ca="1" si="133"/>
        <v>"Telefon"</v>
      </c>
      <c r="R451" t="str">
        <f t="shared" ca="1" si="134"/>
        <v>"Teléfono"</v>
      </c>
      <c r="S451" t="str">
        <f t="shared" ca="1" si="135"/>
        <v>"Telefono"</v>
      </c>
      <c r="T451" t="str">
        <f t="shared" ca="1" si="136"/>
        <v>"Telefoon"</v>
      </c>
      <c r="U451" s="8" t="str">
        <f ca="1">SUBSTITUTE(P451,"""","")</f>
        <v>Téléphone</v>
      </c>
      <c r="V451" s="8" t="str">
        <f t="shared" ref="V451:V514" ca="1" si="147">SUBSTITUTE(Q451,"""","")</f>
        <v>Telefon</v>
      </c>
      <c r="W451" s="8" t="str">
        <f t="shared" ref="W451:W514" ca="1" si="148">SUBSTITUTE(R451,"""","")</f>
        <v>Teléfono</v>
      </c>
      <c r="X451" s="8" t="str">
        <f t="shared" ref="X451:X514" ca="1" si="149">SUBSTITUTE(S451,"""","")</f>
        <v>Telefono</v>
      </c>
      <c r="Y451" s="8" t="str">
        <f t="shared" ref="Y451:Y514" ca="1" si="150">SUBSTITUTE(T451,"""","")</f>
        <v>Telefoon</v>
      </c>
      <c r="Z451" s="7">
        <f t="shared" ref="Z451:Z514" si="151">FIND("&lt;",A451)</f>
        <v>5</v>
      </c>
      <c r="AA451">
        <f t="shared" ref="AA451:AA514" si="152">FIND("&gt;",A451)</f>
        <v>31</v>
      </c>
      <c r="AB451">
        <f xml:space="preserve"> FIND("&lt;/",A451)</f>
        <v>37</v>
      </c>
      <c r="AC451" t="str">
        <f>MID(A451, Z451, AA451-Z451+ 1)</f>
        <v>&lt;string name="ClientPhone"&gt;</v>
      </c>
      <c r="AD451" t="s">
        <v>8903</v>
      </c>
      <c r="AE451" t="s">
        <v>8904</v>
      </c>
      <c r="AF451" t="s">
        <v>8905</v>
      </c>
      <c r="AG451" t="s">
        <v>8906</v>
      </c>
      <c r="AH451" t="s">
        <v>8907</v>
      </c>
    </row>
    <row r="452" spans="1:34">
      <c r="A452" s="1" t="s">
        <v>186</v>
      </c>
      <c r="J452">
        <f t="shared" si="145"/>
        <v>30</v>
      </c>
      <c r="K452">
        <f t="shared" si="146"/>
        <v>35</v>
      </c>
      <c r="L452" t="str">
        <f t="shared" si="140"/>
        <v>Card</v>
      </c>
      <c r="M452" t="e">
        <f>MATCH(L452,Sam_Eng!K:K,0)</f>
        <v>#N/A</v>
      </c>
      <c r="N452" t="str">
        <f>IF(ISNA(M452), VLOOKUP(L452,Sam_Eng!F:F,1,FALSE), VLOOKUP(L452,Sam_Eng!K:K,1,FALSE))</f>
        <v>Card</v>
      </c>
      <c r="O452" s="8">
        <f>IF(ISNA(M452), MATCH(N452,Sam_Eng!F:F,0), MATCH(N452,Sam_Eng!K:K,0))</f>
        <v>44</v>
      </c>
      <c r="P452" t="str">
        <f t="shared" ca="1" si="132"/>
        <v>"Carte"</v>
      </c>
      <c r="Q452" t="str">
        <f t="shared" ca="1" si="133"/>
        <v>"Karte"</v>
      </c>
      <c r="R452" t="str">
        <f t="shared" ca="1" si="134"/>
        <v>"Tarjeta"</v>
      </c>
      <c r="S452" t="str">
        <f t="shared" ca="1" si="135"/>
        <v>"Scheda"</v>
      </c>
      <c r="T452" t="str">
        <f t="shared" ca="1" si="136"/>
        <v>"Kaart"</v>
      </c>
      <c r="U452" s="8" t="str">
        <f ca="1">SUBSTITUTE(P452,"""","")</f>
        <v>Carte</v>
      </c>
      <c r="V452" s="8" t="str">
        <f t="shared" ca="1" si="147"/>
        <v>Karte</v>
      </c>
      <c r="W452" s="8" t="str">
        <f t="shared" ca="1" si="148"/>
        <v>Tarjeta</v>
      </c>
      <c r="X452" s="8" t="str">
        <f t="shared" ca="1" si="149"/>
        <v>Scheda</v>
      </c>
      <c r="Y452" s="8" t="str">
        <f t="shared" ca="1" si="150"/>
        <v>Kaart</v>
      </c>
      <c r="Z452" s="7">
        <f t="shared" si="151"/>
        <v>5</v>
      </c>
      <c r="AA452">
        <f t="shared" si="152"/>
        <v>30</v>
      </c>
      <c r="AB452">
        <f xml:space="preserve"> FIND("&lt;/",A452)</f>
        <v>35</v>
      </c>
      <c r="AC452" t="str">
        <f>MID(A452, Z452, AA452-Z452+ 1)</f>
        <v>&lt;string name="ClientCard"&gt;</v>
      </c>
      <c r="AD452" t="s">
        <v>8908</v>
      </c>
      <c r="AE452" t="s">
        <v>8909</v>
      </c>
      <c r="AF452" t="s">
        <v>8910</v>
      </c>
      <c r="AG452" t="s">
        <v>8911</v>
      </c>
      <c r="AH452" t="s">
        <v>8912</v>
      </c>
    </row>
    <row r="453" spans="1:34">
      <c r="A453" s="1" t="s">
        <v>187</v>
      </c>
      <c r="J453">
        <f t="shared" si="145"/>
        <v>34</v>
      </c>
      <c r="K453">
        <f t="shared" si="146"/>
        <v>39</v>
      </c>
      <c r="L453" t="str">
        <f t="shared" si="140"/>
        <v>Code</v>
      </c>
      <c r="M453" t="e">
        <f>MATCH(L453,Sam_Eng!K:K,0)</f>
        <v>#N/A</v>
      </c>
      <c r="N453" t="str">
        <f>IF(ISNA(M453), VLOOKUP(L453,Sam_Eng!F:F,1,FALSE), VLOOKUP(L453,Sam_Eng!K:K,1,FALSE))</f>
        <v>Code</v>
      </c>
      <c r="O453" s="8">
        <f>IF(ISNA(M453), MATCH(N453,Sam_Eng!F:F,0), MATCH(N453,Sam_Eng!K:K,0))</f>
        <v>124</v>
      </c>
      <c r="P453" t="str">
        <f t="shared" ca="1" si="132"/>
        <v>"Code"</v>
      </c>
      <c r="Q453" t="str">
        <f t="shared" ca="1" si="133"/>
        <v>"Code"</v>
      </c>
      <c r="R453" t="str">
        <f t="shared" ca="1" si="134"/>
        <v>"Código"</v>
      </c>
      <c r="S453" t="str">
        <f t="shared" ca="1" si="135"/>
        <v>"Codice"</v>
      </c>
      <c r="T453" t="str">
        <f t="shared" ca="1" si="136"/>
        <v>"Code"</v>
      </c>
      <c r="U453" s="8" t="str">
        <f ca="1">SUBSTITUTE(P453,"""","")</f>
        <v>Code</v>
      </c>
      <c r="V453" s="8" t="str">
        <f t="shared" ca="1" si="147"/>
        <v>Code</v>
      </c>
      <c r="W453" s="8" t="str">
        <f t="shared" ca="1" si="148"/>
        <v>Código</v>
      </c>
      <c r="X453" s="8" t="str">
        <f t="shared" ca="1" si="149"/>
        <v>Codice</v>
      </c>
      <c r="Y453" s="8" t="str">
        <f t="shared" ca="1" si="150"/>
        <v>Code</v>
      </c>
      <c r="Z453" s="7">
        <f t="shared" si="151"/>
        <v>5</v>
      </c>
      <c r="AA453">
        <f t="shared" si="152"/>
        <v>34</v>
      </c>
      <c r="AB453">
        <f xml:space="preserve"> FIND("&lt;/",A453)</f>
        <v>39</v>
      </c>
      <c r="AC453" t="str">
        <f>MID(A453, Z453, AA453-Z453+ 1)</f>
        <v>&lt;string name="ClientPassword"&gt;</v>
      </c>
      <c r="AD453" t="s">
        <v>8913</v>
      </c>
      <c r="AE453" t="s">
        <v>8913</v>
      </c>
      <c r="AF453" t="s">
        <v>8914</v>
      </c>
      <c r="AG453" t="s">
        <v>8915</v>
      </c>
      <c r="AH453" t="s">
        <v>8913</v>
      </c>
    </row>
    <row r="454" spans="1:34">
      <c r="A454" s="1" t="s">
        <v>2946</v>
      </c>
      <c r="J454">
        <f t="shared" si="145"/>
        <v>38</v>
      </c>
      <c r="K454">
        <f t="shared" si="146"/>
        <v>59</v>
      </c>
      <c r="L454" t="str">
        <f t="shared" si="140"/>
        <v>Choose a client type</v>
      </c>
      <c r="M454" t="e">
        <f>MATCH(L454,Sam_Eng!K:K,0)</f>
        <v>#N/A</v>
      </c>
      <c r="N454" t="str">
        <f>IF(ISNA(M454), VLOOKUP(L454,Sam_Eng!F:F,1,FALSE), VLOOKUP(L454,Sam_Eng!K:K,1,FALSE))</f>
        <v>Choose a client type</v>
      </c>
      <c r="O454" s="8">
        <f>IF(ISNA(M454), MATCH(N454,Sam_Eng!F:F,0), MATCH(N454,Sam_Eng!K:K,0))</f>
        <v>502</v>
      </c>
      <c r="P454" t="str">
        <f t="shared" ca="1" si="132"/>
        <v>"Choisissez un type de client"</v>
      </c>
      <c r="Q454" t="str">
        <f t="shared" ca="1" si="133"/>
        <v>"Wählen Sie einen Client-Typ"</v>
      </c>
      <c r="R454" t="str">
        <f t="shared" ca="1" si="134"/>
        <v>"Elegir un tipo de cliente"</v>
      </c>
      <c r="S454" t="str">
        <f t="shared" ca="1" si="135"/>
        <v>"Scegliere un tipo di client"</v>
      </c>
      <c r="T454" t="str">
        <f t="shared" ca="1" si="136"/>
        <v>"Kies een type klant"</v>
      </c>
      <c r="U454" s="8" t="str">
        <f ca="1">SUBSTITUTE(P454,"""","")</f>
        <v>Choisissez un type de client</v>
      </c>
      <c r="V454" s="8" t="str">
        <f t="shared" ca="1" si="147"/>
        <v>Wählen Sie einen Client-Typ</v>
      </c>
      <c r="W454" s="8" t="str">
        <f t="shared" ca="1" si="148"/>
        <v>Elegir un tipo de cliente</v>
      </c>
      <c r="X454" s="8" t="str">
        <f t="shared" ca="1" si="149"/>
        <v>Scegliere un tipo di client</v>
      </c>
      <c r="Y454" s="8" t="str">
        <f t="shared" ca="1" si="150"/>
        <v>Kies een type klant</v>
      </c>
      <c r="Z454" s="7">
        <f t="shared" si="151"/>
        <v>5</v>
      </c>
      <c r="AA454">
        <f t="shared" si="152"/>
        <v>38</v>
      </c>
      <c r="AB454">
        <f xml:space="preserve"> FIND("&lt;/",A454)</f>
        <v>59</v>
      </c>
      <c r="AC454" t="str">
        <f>MID(A454, Z454, AA454-Z454+ 1)</f>
        <v>&lt;string name="ClientChoose_title"&gt;</v>
      </c>
      <c r="AD454" t="s">
        <v>8916</v>
      </c>
      <c r="AE454" t="s">
        <v>8917</v>
      </c>
      <c r="AF454" t="s">
        <v>8918</v>
      </c>
      <c r="AG454" t="s">
        <v>8919</v>
      </c>
      <c r="AH454" t="s">
        <v>8920</v>
      </c>
    </row>
    <row r="455" spans="1:34">
      <c r="A455" s="1" t="s">
        <v>2947</v>
      </c>
      <c r="J455">
        <f t="shared" si="145"/>
        <v>32</v>
      </c>
      <c r="K455">
        <f t="shared" si="146"/>
        <v>44</v>
      </c>
      <c r="L455" t="str">
        <f t="shared" si="140"/>
        <v>Client Name</v>
      </c>
      <c r="M455" t="e">
        <f>MATCH(L455,Sam_Eng!K:K,0)</f>
        <v>#N/A</v>
      </c>
      <c r="N455" t="str">
        <f>IF(ISNA(M455), VLOOKUP(L455,Sam_Eng!F:F,1,FALSE), VLOOKUP(L455,Sam_Eng!K:K,1,FALSE))</f>
        <v>Client Name</v>
      </c>
      <c r="O455" s="8">
        <f>IF(ISNA(M455), MATCH(N455,Sam_Eng!F:F,0), MATCH(N455,Sam_Eng!K:K,0))</f>
        <v>39</v>
      </c>
      <c r="P455" t="str">
        <f t="shared" ca="1" si="132"/>
        <v>"Nom du client"</v>
      </c>
      <c r="Q455" t="str">
        <f t="shared" ca="1" si="133"/>
        <v>"Client-Name"</v>
      </c>
      <c r="R455" t="str">
        <f t="shared" ca="1" si="134"/>
        <v>"Nombre del cliente"</v>
      </c>
      <c r="S455" t="str">
        <f t="shared" ca="1" si="135"/>
        <v>"Nome Client"</v>
      </c>
      <c r="T455" t="str">
        <f t="shared" ca="1" si="136"/>
        <v>"Naam van klant"</v>
      </c>
      <c r="U455" s="8" t="str">
        <f ca="1">SUBSTITUTE(P455,"""","")</f>
        <v>Nom du client</v>
      </c>
      <c r="V455" s="8" t="str">
        <f t="shared" ca="1" si="147"/>
        <v>Client-Name</v>
      </c>
      <c r="W455" s="8" t="str">
        <f t="shared" ca="1" si="148"/>
        <v>Nombre del cliente</v>
      </c>
      <c r="X455" s="8" t="str">
        <f t="shared" ca="1" si="149"/>
        <v>Nome Client</v>
      </c>
      <c r="Y455" s="8" t="str">
        <f t="shared" ca="1" si="150"/>
        <v>Naam van klant</v>
      </c>
      <c r="Z455" s="7">
        <f t="shared" si="151"/>
        <v>5</v>
      </c>
      <c r="AA455">
        <f t="shared" si="152"/>
        <v>32</v>
      </c>
      <c r="AB455">
        <f xml:space="preserve"> FIND("&lt;/",A455)</f>
        <v>44</v>
      </c>
      <c r="AC455" t="str">
        <f>MID(A455, Z455, AA455-Z455+ 1)</f>
        <v>&lt;string name="IPA_ClientNM"&gt;</v>
      </c>
      <c r="AD455" t="s">
        <v>8921</v>
      </c>
      <c r="AE455" t="s">
        <v>8922</v>
      </c>
      <c r="AF455" t="s">
        <v>8923</v>
      </c>
      <c r="AG455" t="s">
        <v>8924</v>
      </c>
      <c r="AH455" t="s">
        <v>8925</v>
      </c>
    </row>
    <row r="456" spans="1:34">
      <c r="A456" s="1"/>
    </row>
    <row r="457" spans="1:34">
      <c r="A457" s="3" t="s">
        <v>2959</v>
      </c>
      <c r="J457">
        <f>FIND("&gt;",A457)</f>
        <v>49</v>
      </c>
      <c r="K457">
        <f>FIND("&lt;/", A457)</f>
        <v>81</v>
      </c>
      <c r="L457" t="str">
        <f>IF(A457&lt;&gt;"", MID(A457,J457+1, K457-J457 - 1), "")</f>
        <v>Code digit: %s, Code length: %s</v>
      </c>
      <c r="M457" t="e">
        <f>MATCH(L457,Sam_Eng!K:K,0)</f>
        <v>#N/A</v>
      </c>
      <c r="N457" t="e">
        <f>IF(ISNA(M457), VLOOKUP(L457,Sam_Eng!F:F,1,FALSE), VLOOKUP(L457,Sam_Eng!K:K,1,FALSE))</f>
        <v>#N/A</v>
      </c>
      <c r="O457" s="53">
        <v>529</v>
      </c>
      <c r="P457" t="str">
        <f ca="1">INDIRECT("'Sam_Eng'!" &amp; "M" &amp; $O457)</f>
        <v>"(Chiffres autorisés : %d~%d, longueur : %d~%d)"</v>
      </c>
      <c r="Q457" t="str">
        <f ca="1">INDIRECT("'Sam_Eng'!" &amp; "N" &amp; $O457)</f>
        <v>"(Zulässige Zeichen: %d – %d, Länge: %d – %d)"</v>
      </c>
      <c r="R457" t="str">
        <f ca="1">INDIRECT("'Sam_Eng'!" &amp; "O" &amp; $O457)</f>
        <v>"(Dígitos permitidos: %d~%d; longitud: %d~%d)"</v>
      </c>
      <c r="S457" t="str">
        <f ca="1">INDIRECT("'Sam_Eng'!" &amp; "P" &amp; $O457)</f>
        <v>"(Cifre consentite: %d~%d, lunghezza: %d~%d)"</v>
      </c>
      <c r="T457" t="str">
        <f ca="1">INDIRECT("'Sam_Eng'!" &amp; "Q" &amp; $O457)</f>
        <v>"(Toegestane cijfers: %d~%d, lengte: %d~%d)"</v>
      </c>
      <c r="U457" s="8" t="str">
        <f ca="1">SUBSTITUTE(P457,"""","")</f>
        <v>(Chiffres autorisés : %d~%d, longueur : %d~%d)</v>
      </c>
      <c r="V457" s="8" t="str">
        <f ca="1">SUBSTITUTE(Q457,"""","")</f>
        <v>(Zulässige Zeichen: %d – %d, Länge: %d – %d)</v>
      </c>
      <c r="W457" s="8" t="str">
        <f ca="1">SUBSTITUTE(R457,"""","")</f>
        <v>(Dígitos permitidos: %d~%d; longitud: %d~%d)</v>
      </c>
      <c r="X457" s="8" t="str">
        <f ca="1">SUBSTITUTE(S457,"""","")</f>
        <v>(Cifre consentite: %d~%d, lunghezza: %d~%d)</v>
      </c>
      <c r="Y457" s="8" t="str">
        <f ca="1">SUBSTITUTE(T457,"""","")</f>
        <v>(Toegestane cijfers: %d~%d, lengte: %d~%d)</v>
      </c>
      <c r="Z457" s="7">
        <f>FIND("&lt;",A457)</f>
        <v>5</v>
      </c>
      <c r="AA457">
        <f>FIND("&gt;",A457)</f>
        <v>49</v>
      </c>
      <c r="AB457">
        <f xml:space="preserve"> FIND("&lt;/",A457)</f>
        <v>81</v>
      </c>
      <c r="AC457" t="str">
        <f>MID(A457, Z457, AA457-Z457+ 1)</f>
        <v>&lt;string name="IPA_EdtCode" formatted="false"&gt;</v>
      </c>
      <c r="AD457" t="s">
        <v>10757</v>
      </c>
      <c r="AE457" t="s">
        <v>10758</v>
      </c>
      <c r="AF457" t="s">
        <v>10759</v>
      </c>
      <c r="AG457" t="s">
        <v>10760</v>
      </c>
      <c r="AH457" t="s">
        <v>10761</v>
      </c>
    </row>
    <row r="458" spans="1:34">
      <c r="A458" s="1" t="s">
        <v>2952</v>
      </c>
      <c r="J458">
        <f t="shared" si="145"/>
        <v>35</v>
      </c>
      <c r="K458">
        <f t="shared" si="146"/>
        <v>50</v>
      </c>
      <c r="L458" t="str">
        <f t="shared" si="140"/>
        <v>Code (Confirm)</v>
      </c>
      <c r="M458" t="e">
        <f>MATCH(L458,Sam_Eng!K:K,0)</f>
        <v>#N/A</v>
      </c>
      <c r="N458" t="str">
        <f>IF(ISNA(M458), VLOOKUP(L458,Sam_Eng!F:F,1,FALSE), VLOOKUP(L458,Sam_Eng!K:K,1,FALSE))</f>
        <v>Code (Confirm)</v>
      </c>
      <c r="O458" s="8">
        <f>IF(ISNA(M458), MATCH(N458,Sam_Eng!F:F,0), MATCH(N458,Sam_Eng!K:K,0))</f>
        <v>125</v>
      </c>
      <c r="P458" t="str">
        <f t="shared" ca="1" si="132"/>
        <v>"Code (Confirmer)"</v>
      </c>
      <c r="Q458" t="str">
        <f t="shared" ca="1" si="133"/>
        <v>"Code (Bestätigung)"</v>
      </c>
      <c r="R458" t="str">
        <f t="shared" ca="1" si="134"/>
        <v>"Código (confirmar)"</v>
      </c>
      <c r="S458" t="str">
        <f t="shared" ca="1" si="135"/>
        <v>"Codice (Conferma)"</v>
      </c>
      <c r="T458" t="str">
        <f t="shared" ca="1" si="136"/>
        <v>"Code (bevestigen)"</v>
      </c>
      <c r="U458" s="8" t="str">
        <f ca="1">SUBSTITUTE(P458,"""","")</f>
        <v>Code (Confirmer)</v>
      </c>
      <c r="V458" s="8" t="str">
        <f t="shared" ca="1" si="147"/>
        <v>Code (Bestätigung)</v>
      </c>
      <c r="W458" s="8" t="str">
        <f t="shared" ca="1" si="148"/>
        <v>Código (confirmar)</v>
      </c>
      <c r="X458" s="8" t="str">
        <f t="shared" ca="1" si="149"/>
        <v>Codice (Conferma)</v>
      </c>
      <c r="Y458" s="8" t="str">
        <f t="shared" ca="1" si="150"/>
        <v>Code (bevestigen)</v>
      </c>
      <c r="Z458" s="7">
        <f t="shared" si="151"/>
        <v>5</v>
      </c>
      <c r="AA458">
        <f t="shared" si="152"/>
        <v>35</v>
      </c>
      <c r="AB458">
        <f xml:space="preserve"> FIND("&lt;/",A458)</f>
        <v>50</v>
      </c>
      <c r="AC458" t="str">
        <f>MID(A458, Z458, AA458-Z458+ 1)</f>
        <v>&lt;string name="IPA_ConfirmCode"&gt;</v>
      </c>
      <c r="AD458" t="s">
        <v>8926</v>
      </c>
      <c r="AE458" t="s">
        <v>8927</v>
      </c>
      <c r="AF458" t="s">
        <v>8928</v>
      </c>
      <c r="AG458" t="s">
        <v>8929</v>
      </c>
      <c r="AH458" t="s">
        <v>8930</v>
      </c>
    </row>
    <row r="459" spans="1:34">
      <c r="A459" s="2"/>
    </row>
    <row r="460" spans="1:34">
      <c r="A460" s="2"/>
    </row>
    <row r="461" spans="1:34">
      <c r="A461" s="1" t="s">
        <v>189</v>
      </c>
      <c r="J461">
        <f t="shared" si="145"/>
        <v>37</v>
      </c>
      <c r="K461">
        <f t="shared" si="146"/>
        <v>53</v>
      </c>
      <c r="L461" t="str">
        <f t="shared" si="140"/>
        <v>Add Code Client</v>
      </c>
      <c r="M461" t="e">
        <f>MATCH(L461,Sam_Eng!K:K,0)</f>
        <v>#N/A</v>
      </c>
      <c r="N461" t="str">
        <f>IF(ISNA(M461), VLOOKUP(L461,Sam_Eng!F:F,1,FALSE), VLOOKUP(L461,Sam_Eng!K:K,1,FALSE))</f>
        <v>Add Code Client</v>
      </c>
      <c r="O461" s="8">
        <f>IF(ISNA(M461), MATCH(N461,Sam_Eng!F:F,0), MATCH(N461,Sam_Eng!K:K,0))</f>
        <v>112</v>
      </c>
      <c r="P461" t="str">
        <f t="shared" ca="1" si="132"/>
        <v>"Ajouter client code"</v>
      </c>
      <c r="Q461" t="str">
        <f t="shared" ca="1" si="133"/>
        <v>"Code-Client hinzufügen"</v>
      </c>
      <c r="R461" t="str">
        <f t="shared" ca="1" si="134"/>
        <v>"Agregar cliente de tipo Código"</v>
      </c>
      <c r="S461" t="str">
        <f t="shared" ca="1" si="135"/>
        <v>"Aggiungi Client Scheda"</v>
      </c>
      <c r="T461" t="str">
        <f t="shared" ca="1" si="136"/>
        <v>"Code klant toevoegen"</v>
      </c>
      <c r="U461" s="8" t="str">
        <f t="shared" ref="U461:U469" ca="1" si="153">SUBSTITUTE(P461,"""","")</f>
        <v>Ajouter client code</v>
      </c>
      <c r="V461" s="8" t="str">
        <f t="shared" ca="1" si="147"/>
        <v>Code-Client hinzufügen</v>
      </c>
      <c r="W461" s="8" t="str">
        <f t="shared" ca="1" si="148"/>
        <v>Agregar cliente de tipo Código</v>
      </c>
      <c r="X461" s="8" t="str">
        <f t="shared" ca="1" si="149"/>
        <v>Aggiungi Client Scheda</v>
      </c>
      <c r="Y461" s="8" t="str">
        <f t="shared" ca="1" si="150"/>
        <v>Code klant toevoegen</v>
      </c>
      <c r="Z461" s="7">
        <f t="shared" si="151"/>
        <v>5</v>
      </c>
      <c r="AA461">
        <f t="shared" si="152"/>
        <v>37</v>
      </c>
      <c r="AB461">
        <f t="shared" ref="AB461:AB469" si="154" xml:space="preserve"> FIND("&lt;/",A461)</f>
        <v>53</v>
      </c>
      <c r="AC461" t="str">
        <f t="shared" ref="AC461:AC469" si="155">MID(A461, Z461, AA461-Z461+ 1)</f>
        <v>&lt;string name="IPA_EdtCode_title"&gt;</v>
      </c>
      <c r="AD461" t="s">
        <v>8931</v>
      </c>
      <c r="AE461" t="s">
        <v>8932</v>
      </c>
      <c r="AF461" t="s">
        <v>8933</v>
      </c>
      <c r="AG461" t="s">
        <v>8934</v>
      </c>
      <c r="AH461" t="s">
        <v>8935</v>
      </c>
    </row>
    <row r="462" spans="1:34">
      <c r="A462" s="1" t="s">
        <v>10762</v>
      </c>
      <c r="J462">
        <f t="shared" si="145"/>
        <v>41</v>
      </c>
      <c r="K462">
        <f t="shared" si="146"/>
        <v>56</v>
      </c>
      <c r="L462" t="str">
        <f t="shared" si="140"/>
        <v>Code Not Match</v>
      </c>
      <c r="M462" t="e">
        <f>MATCH(L462,Sam_Eng!K:K,0)</f>
        <v>#N/A</v>
      </c>
      <c r="N462" t="e">
        <f>IF(ISNA(M462), VLOOKUP(L462,Sam_Eng!F:F,1,FALSE), VLOOKUP(L462,Sam_Eng!K:K,1,FALSE))</f>
        <v>#N/A</v>
      </c>
      <c r="O462" s="53">
        <v>128</v>
      </c>
      <c r="P462" t="str">
        <f t="shared" ca="1" si="132"/>
        <v>"%@ ne correspond pas"</v>
      </c>
      <c r="Q462" t="str">
        <f t="shared" ca="1" si="133"/>
        <v>"%@ stimmt nicht überein"</v>
      </c>
      <c r="R462" t="str">
        <f t="shared" ca="1" si="134"/>
        <v>"Discordancia de %@"</v>
      </c>
      <c r="S462" t="str">
        <f t="shared" ca="1" si="135"/>
        <v>"%@ Non Corrisponde"</v>
      </c>
      <c r="T462" t="str">
        <f t="shared" ca="1" si="136"/>
        <v>"%@ komt niet overeen"</v>
      </c>
      <c r="U462" s="8" t="str">
        <f t="shared" ca="1" si="153"/>
        <v>%@ ne correspond pas</v>
      </c>
      <c r="V462" s="8" t="str">
        <f t="shared" ca="1" si="147"/>
        <v>%@ stimmt nicht überein</v>
      </c>
      <c r="W462" s="8" t="str">
        <f t="shared" ca="1" si="148"/>
        <v>Discordancia de %@</v>
      </c>
      <c r="X462" s="8" t="str">
        <f t="shared" ca="1" si="149"/>
        <v>%@ Non Corrisponde</v>
      </c>
      <c r="Y462" s="8" t="str">
        <f t="shared" ca="1" si="150"/>
        <v>%@ komt niet overeen</v>
      </c>
      <c r="Z462" s="7">
        <f t="shared" si="151"/>
        <v>5</v>
      </c>
      <c r="AA462">
        <f t="shared" si="152"/>
        <v>41</v>
      </c>
      <c r="AB462">
        <f t="shared" si="154"/>
        <v>56</v>
      </c>
      <c r="AC462" t="str">
        <f t="shared" si="155"/>
        <v>&lt;string name="IPA_NoMatchCode_title"&gt;</v>
      </c>
      <c r="AD462" t="s">
        <v>10764</v>
      </c>
      <c r="AE462" t="s">
        <v>10765</v>
      </c>
      <c r="AF462" t="s">
        <v>10767</v>
      </c>
      <c r="AG462" t="s">
        <v>10768</v>
      </c>
      <c r="AH462" t="s">
        <v>10769</v>
      </c>
    </row>
    <row r="463" spans="1:34">
      <c r="A463" s="1" t="s">
        <v>2950</v>
      </c>
      <c r="J463">
        <f t="shared" si="145"/>
        <v>40</v>
      </c>
      <c r="K463">
        <f t="shared" si="146"/>
        <v>68</v>
      </c>
      <c r="L463" t="str">
        <f t="shared" si="140"/>
        <v>The two codes are not match</v>
      </c>
      <c r="M463" t="e">
        <f>MATCH(L463,Sam_Eng!K:K,0)</f>
        <v>#N/A</v>
      </c>
      <c r="N463" t="e">
        <f>IF(ISNA(M463), VLOOKUP(L463,Sam_Eng!F:F,1,FALSE), VLOOKUP(L463,Sam_Eng!K:K,1,FALSE))</f>
        <v>#N/A</v>
      </c>
      <c r="O463" s="53">
        <v>505</v>
      </c>
      <c r="P463" t="str">
        <f t="shared" ca="1" si="132"/>
        <v>"Les deux %@s ne correspondent pas"</v>
      </c>
      <c r="Q463" t="str">
        <f t="shared" ca="1" si="133"/>
        <v>"Die zwei %@s stimmen nicht überein"</v>
      </c>
      <c r="R463" t="str">
        <f t="shared" ca="1" si="134"/>
        <v>"Los dos %@s no coinciden."</v>
      </c>
      <c r="S463" t="str">
        <f t="shared" ca="1" si="135"/>
        <v>"I due %@ non corrispondono"</v>
      </c>
      <c r="T463" t="str">
        <f t="shared" ca="1" si="136"/>
        <v>"De twee %@s komen niet overeen"</v>
      </c>
      <c r="U463" s="8" t="str">
        <f t="shared" ca="1" si="153"/>
        <v>Les deux %@s ne correspondent pas</v>
      </c>
      <c r="V463" s="8" t="str">
        <f t="shared" ca="1" si="147"/>
        <v>Die zwei %@s stimmen nicht überein</v>
      </c>
      <c r="W463" s="8" t="str">
        <f t="shared" ca="1" si="148"/>
        <v>Los dos %@s no coinciden.</v>
      </c>
      <c r="X463" s="8" t="str">
        <f t="shared" ca="1" si="149"/>
        <v>I due %@ non corrispondono</v>
      </c>
      <c r="Y463" s="8" t="str">
        <f t="shared" ca="1" si="150"/>
        <v>De twee %@s komen niet overeen</v>
      </c>
      <c r="Z463" s="7">
        <f t="shared" si="151"/>
        <v>5</v>
      </c>
      <c r="AA463">
        <f t="shared" si="152"/>
        <v>40</v>
      </c>
      <c r="AB463">
        <f t="shared" si="154"/>
        <v>68</v>
      </c>
      <c r="AC463" t="str">
        <f t="shared" si="155"/>
        <v>&lt;string name="IPA_NoMatchCode_cont"&gt;</v>
      </c>
      <c r="AD463" t="s">
        <v>10770</v>
      </c>
      <c r="AE463" t="s">
        <v>10771</v>
      </c>
      <c r="AF463" t="s">
        <v>10772</v>
      </c>
      <c r="AG463" t="s">
        <v>10773</v>
      </c>
      <c r="AH463" t="s">
        <v>10774</v>
      </c>
    </row>
    <row r="464" spans="1:34">
      <c r="A464" s="1" t="s">
        <v>2961</v>
      </c>
      <c r="J464">
        <f t="shared" si="145"/>
        <v>40</v>
      </c>
      <c r="K464">
        <f t="shared" si="146"/>
        <v>55</v>
      </c>
      <c r="L464" t="str">
        <f t="shared" si="140"/>
        <v>Invalid Length</v>
      </c>
      <c r="M464" t="e">
        <f>MATCH(L464,Sam_Eng!K:K,0)</f>
        <v>#N/A</v>
      </c>
      <c r="N464" t="str">
        <f>IF(ISNA(M464), VLOOKUP(L464,Sam_Eng!F:F,1,FALSE), VLOOKUP(L464,Sam_Eng!K:K,1,FALSE))</f>
        <v>Invalid Length</v>
      </c>
      <c r="O464" s="8">
        <f>IF(ISNA(M464), MATCH(N464,Sam_Eng!F:F,0), MATCH(N464,Sam_Eng!K:K,0))</f>
        <v>126</v>
      </c>
      <c r="P464" t="str">
        <f t="shared" ca="1" si="132"/>
        <v>"Longueur non valide"</v>
      </c>
      <c r="Q464" t="str">
        <f t="shared" ca="1" si="133"/>
        <v>"Ungültige Länge"</v>
      </c>
      <c r="R464" t="str">
        <f t="shared" ca="1" si="134"/>
        <v>"Longitud no válida"</v>
      </c>
      <c r="S464" t="str">
        <f t="shared" ca="1" si="135"/>
        <v>"Lunghezza non Valida"</v>
      </c>
      <c r="T464" t="str">
        <f t="shared" ca="1" si="136"/>
        <v>"Ongeldige lengte"</v>
      </c>
      <c r="U464" s="8" t="str">
        <f t="shared" ca="1" si="153"/>
        <v>Longueur non valide</v>
      </c>
      <c r="V464" s="8" t="str">
        <f t="shared" ca="1" si="147"/>
        <v>Ungültige Länge</v>
      </c>
      <c r="W464" s="8" t="str">
        <f t="shared" ca="1" si="148"/>
        <v>Longitud no válida</v>
      </c>
      <c r="X464" s="8" t="str">
        <f t="shared" ca="1" si="149"/>
        <v>Lunghezza non Valida</v>
      </c>
      <c r="Y464" s="8" t="str">
        <f t="shared" ca="1" si="150"/>
        <v>Ongeldige lengte</v>
      </c>
      <c r="Z464" s="7">
        <f t="shared" si="151"/>
        <v>5</v>
      </c>
      <c r="AA464">
        <f t="shared" si="152"/>
        <v>40</v>
      </c>
      <c r="AB464">
        <f t="shared" si="154"/>
        <v>55</v>
      </c>
      <c r="AC464" t="str">
        <f t="shared" si="155"/>
        <v>&lt;string name="IPA_CodeLength_title"&gt;</v>
      </c>
      <c r="AD464" t="s">
        <v>8936</v>
      </c>
      <c r="AE464" t="s">
        <v>8937</v>
      </c>
      <c r="AF464" t="s">
        <v>8938</v>
      </c>
      <c r="AG464" t="s">
        <v>8939</v>
      </c>
      <c r="AH464" t="s">
        <v>8940</v>
      </c>
    </row>
    <row r="465" spans="1:34">
      <c r="A465" s="1" t="s">
        <v>10259</v>
      </c>
      <c r="J465">
        <f t="shared" si="145"/>
        <v>57</v>
      </c>
      <c r="K465">
        <f t="shared" si="146"/>
        <v>86</v>
      </c>
      <c r="L465" t="str">
        <f t="shared" si="140"/>
        <v>The code length should be %s</v>
      </c>
      <c r="M465" t="e">
        <f>MATCH(L465,Sam_Eng!K:K,0)</f>
        <v>#N/A</v>
      </c>
      <c r="N465" t="e">
        <f>IF(ISNA(M465), VLOOKUP(L465,Sam_Eng!F:F,1,FALSE), VLOOKUP(L465,Sam_Eng!K:K,1,FALSE))</f>
        <v>#N/A</v>
      </c>
      <c r="O465" s="53">
        <v>503</v>
      </c>
      <c r="P465" t="str">
        <f t="shared" ca="1" si="132"/>
        <v>"La longueur de %@ doit être comprise entre %d et %d"</v>
      </c>
      <c r="Q465" t="str">
        <f t="shared" ca="1" si="133"/>
        <v>"Die %@-Länge muss %d – %d sein"</v>
      </c>
      <c r="R465" t="str">
        <f t="shared" ca="1" si="134"/>
        <v>"La longitud de %@ debe estar comprendida entre %d y %d."</v>
      </c>
      <c r="S465" t="str">
        <f t="shared" ca="1" si="135"/>
        <v>"La lunghezza di %@ deve essere %d ~ %d"</v>
      </c>
      <c r="T465" t="str">
        <f t="shared" ca="1" si="136"/>
        <v>"De lengte %@ moet %d ~ %d zijn"</v>
      </c>
      <c r="U465" s="8" t="str">
        <f t="shared" ca="1" si="153"/>
        <v>La longueur de %@ doit être comprise entre %d et %d</v>
      </c>
      <c r="V465" s="8" t="str">
        <f ca="1">SUBSTITUTE(Q465,"""","")</f>
        <v>Die %@-Länge muss %d – %d sein</v>
      </c>
      <c r="W465" s="8" t="str">
        <f ca="1">SUBSTITUTE(R465,"""","")</f>
        <v>La longitud de %@ debe estar comprendida entre %d y %d.</v>
      </c>
      <c r="X465" s="8" t="str">
        <f ca="1">SUBSTITUTE(S465,"""","")</f>
        <v>La lunghezza di %@ deve essere %d ~ %d</v>
      </c>
      <c r="Y465" s="8" t="str">
        <f ca="1">SUBSTITUTE(T465,"""","")</f>
        <v>De lengte %@ moet %d ~ %d zijn</v>
      </c>
      <c r="Z465" s="7">
        <f t="shared" si="151"/>
        <v>5</v>
      </c>
      <c r="AA465">
        <f t="shared" si="152"/>
        <v>57</v>
      </c>
      <c r="AB465">
        <f t="shared" si="154"/>
        <v>86</v>
      </c>
      <c r="AC465" t="str">
        <f t="shared" si="155"/>
        <v>&lt;string name="IPA_CodeLength_cont" formatted="false"&gt;</v>
      </c>
      <c r="AD465" t="s">
        <v>10775</v>
      </c>
      <c r="AE465" t="s">
        <v>10776</v>
      </c>
      <c r="AF465" t="s">
        <v>10777</v>
      </c>
      <c r="AG465" t="s">
        <v>10778</v>
      </c>
      <c r="AH465" t="s">
        <v>10780</v>
      </c>
    </row>
    <row r="466" spans="1:34">
      <c r="A466" s="1" t="s">
        <v>190</v>
      </c>
      <c r="J466">
        <f t="shared" si="145"/>
        <v>39</v>
      </c>
      <c r="K466">
        <f t="shared" si="146"/>
        <v>54</v>
      </c>
      <c r="L466" t="str">
        <f t="shared" si="140"/>
        <v>Invalid Digits</v>
      </c>
      <c r="M466" t="e">
        <f>MATCH(L466,Sam_Eng!K:K,0)</f>
        <v>#N/A</v>
      </c>
      <c r="N466" t="str">
        <f>IF(ISNA(M466), VLOOKUP(L466,Sam_Eng!F:F,1,FALSE), VLOOKUP(L466,Sam_Eng!K:K,1,FALSE))</f>
        <v>Invalid Digits</v>
      </c>
      <c r="O466" s="8">
        <f>IF(ISNA(M466), MATCH(N466,Sam_Eng!F:F,0), MATCH(N466,Sam_Eng!K:K,0))</f>
        <v>127</v>
      </c>
      <c r="P466" t="str">
        <f t="shared" ref="P466:P529" ca="1" si="156">INDIRECT("'Sam_Eng'!" &amp; "M" &amp; $O466)</f>
        <v>"Chiffres non valides"</v>
      </c>
      <c r="Q466" t="str">
        <f t="shared" ref="Q466:Q529" ca="1" si="157">INDIRECT("'Sam_Eng'!" &amp; "N" &amp; $O466)</f>
        <v>"Ungültige Zeichen"</v>
      </c>
      <c r="R466" t="str">
        <f t="shared" ref="R466:R529" ca="1" si="158">INDIRECT("'Sam_Eng'!" &amp; "O" &amp; $O466)</f>
        <v>"Dígitos no válidos"</v>
      </c>
      <c r="S466" t="str">
        <f t="shared" ref="S466:S529" ca="1" si="159">INDIRECT("'Sam_Eng'!" &amp; "P" &amp; $O466)</f>
        <v>"Cifre non Valide"</v>
      </c>
      <c r="T466" t="str">
        <f t="shared" ref="T466:T529" ca="1" si="160">INDIRECT("'Sam_Eng'!" &amp; "Q" &amp; $O466)</f>
        <v>"Ongeldige cijfers"</v>
      </c>
      <c r="U466" s="8" t="str">
        <f t="shared" ca="1" si="153"/>
        <v>Chiffres non valides</v>
      </c>
      <c r="V466" s="8" t="str">
        <f t="shared" ca="1" si="147"/>
        <v>Ungültige Zeichen</v>
      </c>
      <c r="W466" s="8" t="str">
        <f t="shared" ca="1" si="148"/>
        <v>Dígitos no válidos</v>
      </c>
      <c r="X466" s="8" t="str">
        <f t="shared" ca="1" si="149"/>
        <v>Cifre non Valide</v>
      </c>
      <c r="Y466" s="8" t="str">
        <f t="shared" ca="1" si="150"/>
        <v>Ongeldige cijfers</v>
      </c>
      <c r="Z466" s="7">
        <f t="shared" si="151"/>
        <v>5</v>
      </c>
      <c r="AA466">
        <f t="shared" si="152"/>
        <v>39</v>
      </c>
      <c r="AB466">
        <f t="shared" si="154"/>
        <v>54</v>
      </c>
      <c r="AC466" t="str">
        <f t="shared" si="155"/>
        <v>&lt;string name="IPA_CodeScope_title"&gt;</v>
      </c>
      <c r="AD466" t="s">
        <v>8941</v>
      </c>
      <c r="AE466" t="s">
        <v>8942</v>
      </c>
      <c r="AF466" t="s">
        <v>8943</v>
      </c>
      <c r="AG466" t="s">
        <v>8944</v>
      </c>
      <c r="AH466" t="s">
        <v>8945</v>
      </c>
    </row>
    <row r="467" spans="1:34">
      <c r="A467" s="1" t="s">
        <v>2951</v>
      </c>
      <c r="J467">
        <f t="shared" si="145"/>
        <v>56</v>
      </c>
      <c r="K467">
        <f t="shared" si="146"/>
        <v>94</v>
      </c>
      <c r="L467" t="str">
        <f t="shared" si="140"/>
        <v>The code should only contain digit %s</v>
      </c>
      <c r="M467" t="e">
        <f>MATCH(L467,Sam_Eng!K:K,0)</f>
        <v>#N/A</v>
      </c>
      <c r="N467" t="e">
        <f>IF(ISNA(M467), VLOOKUP(L467,Sam_Eng!F:F,1,FALSE), VLOOKUP(L467,Sam_Eng!K:K,1,FALSE))</f>
        <v>#N/A</v>
      </c>
      <c r="O467" s="53">
        <v>504</v>
      </c>
      <c r="P467" t="str">
        <f t="shared" ca="1" si="156"/>
        <v>"Le code ne doit contenir que des chiffres %d ~ %d"</v>
      </c>
      <c r="Q467" t="str">
        <f t="shared" ca="1" si="157"/>
        <v>"Der Code darf nur die Zeichen %d – %d enthalten"</v>
      </c>
      <c r="R467" t="str">
        <f t="shared" ca="1" si="158"/>
        <v>"El código solamente debe contener entre %d y %d dígitos."</v>
      </c>
      <c r="S467" t="str">
        <f t="shared" ca="1" si="159"/>
        <v>"Il codice deve contenere solo cifre %d ~ %d"</v>
      </c>
      <c r="T467" t="str">
        <f t="shared" ca="1" si="160"/>
        <v>"De code mag alleen cijfers %d ~ %d bevatten"</v>
      </c>
      <c r="U467" s="8" t="str">
        <f t="shared" ca="1" si="153"/>
        <v>Le code ne doit contenir que des chiffres %d ~ %d</v>
      </c>
      <c r="V467" s="8" t="str">
        <f t="shared" ca="1" si="147"/>
        <v>Der Code darf nur die Zeichen %d – %d enthalten</v>
      </c>
      <c r="W467" s="8" t="str">
        <f t="shared" ca="1" si="148"/>
        <v>El código solamente debe contener entre %d y %d dígitos.</v>
      </c>
      <c r="X467" s="8" t="str">
        <f t="shared" ca="1" si="149"/>
        <v>Il codice deve contenere solo cifre %d ~ %d</v>
      </c>
      <c r="Y467" s="8" t="str">
        <f t="shared" ca="1" si="150"/>
        <v>De code mag alleen cijfers %d ~ %d bevatten</v>
      </c>
      <c r="Z467" s="7">
        <f t="shared" si="151"/>
        <v>5</v>
      </c>
      <c r="AA467">
        <f t="shared" si="152"/>
        <v>56</v>
      </c>
      <c r="AB467">
        <f t="shared" si="154"/>
        <v>94</v>
      </c>
      <c r="AC467" t="str">
        <f t="shared" si="155"/>
        <v>&lt;string name="IPA_CodeScope_cont" formatted="false"&gt;</v>
      </c>
      <c r="AD467" t="s">
        <v>10781</v>
      </c>
      <c r="AE467" t="s">
        <v>10782</v>
      </c>
      <c r="AF467" t="s">
        <v>10783</v>
      </c>
      <c r="AG467" t="s">
        <v>10784</v>
      </c>
      <c r="AH467" t="s">
        <v>10785</v>
      </c>
    </row>
    <row r="468" spans="1:34">
      <c r="A468" s="1" t="s">
        <v>2954</v>
      </c>
      <c r="J468">
        <f t="shared" si="145"/>
        <v>43</v>
      </c>
      <c r="K468">
        <f t="shared" si="146"/>
        <v>50</v>
      </c>
      <c r="L468" t="str">
        <f t="shared" si="140"/>
        <v>Failed</v>
      </c>
      <c r="M468" t="e">
        <f>MATCH(L468,Sam_Eng!K:K,0)</f>
        <v>#N/A</v>
      </c>
      <c r="N468" t="str">
        <f>IF(ISNA(M468), VLOOKUP(L468,Sam_Eng!F:F,1,FALSE), VLOOKUP(L468,Sam_Eng!K:K,1,FALSE))</f>
        <v>Failed</v>
      </c>
      <c r="O468" s="8">
        <f>IF(ISNA(M468), MATCH(N468,Sam_Eng!F:F,0), MATCH(N468,Sam_Eng!K:K,0))</f>
        <v>35</v>
      </c>
      <c r="P468" t="str">
        <f t="shared" ca="1" si="156"/>
        <v>"Échec"</v>
      </c>
      <c r="Q468" t="str">
        <f t="shared" ca="1" si="157"/>
        <v>"Fehlgeschlagen"</v>
      </c>
      <c r="R468" t="str">
        <f t="shared" ca="1" si="158"/>
        <v>"Error"</v>
      </c>
      <c r="S468" t="str">
        <f t="shared" ca="1" si="159"/>
        <v>"Non Riuscito"</v>
      </c>
      <c r="T468" t="str">
        <f t="shared" ca="1" si="160"/>
        <v>"Mislukt"</v>
      </c>
      <c r="U468" s="8" t="str">
        <f t="shared" ca="1" si="153"/>
        <v>Échec</v>
      </c>
      <c r="V468" s="8" t="str">
        <f t="shared" ca="1" si="147"/>
        <v>Fehlgeschlagen</v>
      </c>
      <c r="W468" s="8" t="str">
        <f t="shared" ca="1" si="148"/>
        <v>Error</v>
      </c>
      <c r="X468" s="8" t="str">
        <f t="shared" ca="1" si="149"/>
        <v>Non Riuscito</v>
      </c>
      <c r="Y468" s="8" t="str">
        <f t="shared" ca="1" si="150"/>
        <v>Mislukt</v>
      </c>
      <c r="Z468" s="7">
        <f t="shared" si="151"/>
        <v>5</v>
      </c>
      <c r="AA468">
        <f t="shared" si="152"/>
        <v>43</v>
      </c>
      <c r="AB468">
        <f t="shared" si="154"/>
        <v>50</v>
      </c>
      <c r="AC468" t="str">
        <f t="shared" si="155"/>
        <v>&lt;string name="IPA_DuplicateCode_title"&gt;</v>
      </c>
      <c r="AD468" t="s">
        <v>8946</v>
      </c>
      <c r="AE468" t="s">
        <v>8947</v>
      </c>
      <c r="AF468" t="s">
        <v>8948</v>
      </c>
      <c r="AG468" t="s">
        <v>8949</v>
      </c>
      <c r="AH468" t="s">
        <v>8950</v>
      </c>
    </row>
    <row r="469" spans="1:34">
      <c r="A469" s="1" t="s">
        <v>2955</v>
      </c>
      <c r="J469">
        <f t="shared" si="145"/>
        <v>43</v>
      </c>
      <c r="K469">
        <f t="shared" si="146"/>
        <v>90</v>
      </c>
      <c r="L469" t="str">
        <f t="shared" si="140"/>
        <v>The client\'s code is the same as another one.</v>
      </c>
      <c r="M469" t="e">
        <f>MATCH(L469,Sam_Eng!K:K,0)</f>
        <v>#N/A</v>
      </c>
      <c r="N469" t="e">
        <f>IF(ISNA(M469), VLOOKUP(L469,Sam_Eng!F:F,1,FALSE), VLOOKUP(L469,Sam_Eng!K:K,1,FALSE))</f>
        <v>#N/A</v>
      </c>
      <c r="O469" s="8">
        <v>650</v>
      </c>
      <c r="P469" t="str">
        <f t="shared" ca="1" si="156"/>
        <v>"Le code du client est identique à un autre"</v>
      </c>
      <c r="Q469" t="str">
        <f t="shared" ca="1" si="157"/>
        <v>"Der Client-Code ist identisch mit einem anderen"</v>
      </c>
      <c r="R469" t="str">
        <f t="shared" ca="1" si="158"/>
        <v>"El código del cliente es el mismo que el de otro."</v>
      </c>
      <c r="S469" t="str">
        <f t="shared" ca="1" si="159"/>
        <v>"Il codice del client è uguale a un altro"</v>
      </c>
      <c r="T469" t="str">
        <f t="shared" ca="1" si="160"/>
        <v>"De klantcode is dezelfde als van een ander"</v>
      </c>
      <c r="U469" s="8" t="str">
        <f t="shared" ca="1" si="153"/>
        <v>Le code du client est identique à un autre</v>
      </c>
      <c r="V469" s="8" t="str">
        <f t="shared" ca="1" si="147"/>
        <v>Der Client-Code ist identisch mit einem anderen</v>
      </c>
      <c r="W469" s="8" t="str">
        <f t="shared" ca="1" si="148"/>
        <v>El código del cliente es el mismo que el de otro.</v>
      </c>
      <c r="X469" s="8" t="str">
        <f t="shared" ca="1" si="149"/>
        <v>Il codice del client è uguale a un altro</v>
      </c>
      <c r="Y469" s="8" t="str">
        <f t="shared" ca="1" si="150"/>
        <v>De klantcode is dezelfde als van een ander</v>
      </c>
      <c r="Z469" s="7">
        <f t="shared" si="151"/>
        <v>5</v>
      </c>
      <c r="AA469">
        <f t="shared" si="152"/>
        <v>43</v>
      </c>
      <c r="AB469">
        <f t="shared" si="154"/>
        <v>90</v>
      </c>
      <c r="AC469" t="str">
        <f t="shared" si="155"/>
        <v>&lt;string name="IPA_DuplicateCode_cont1"&gt;</v>
      </c>
      <c r="AD469" t="s">
        <v>10436</v>
      </c>
      <c r="AE469" t="s">
        <v>10437</v>
      </c>
      <c r="AF469" t="s">
        <v>10438</v>
      </c>
      <c r="AG469" t="s">
        <v>10439</v>
      </c>
      <c r="AH469" t="s">
        <v>10440</v>
      </c>
    </row>
    <row r="470" spans="1:34">
      <c r="A470" s="1"/>
    </row>
    <row r="471" spans="1:34">
      <c r="A471" s="1"/>
    </row>
    <row r="472" spans="1:34">
      <c r="A472" s="1" t="s">
        <v>2956</v>
      </c>
      <c r="J472">
        <f t="shared" si="145"/>
        <v>38</v>
      </c>
      <c r="K472">
        <f t="shared" si="146"/>
        <v>45</v>
      </c>
      <c r="L472" t="str">
        <f t="shared" si="140"/>
        <v>Failed</v>
      </c>
      <c r="M472" t="e">
        <f>MATCH(L472,Sam_Eng!K:K,0)</f>
        <v>#N/A</v>
      </c>
      <c r="N472" t="str">
        <f>IF(ISNA(M472), VLOOKUP(L472,Sam_Eng!F:F,1,FALSE), VLOOKUP(L472,Sam_Eng!K:K,1,FALSE))</f>
        <v>Failed</v>
      </c>
      <c r="O472" s="8">
        <f>IF(ISNA(M472), MATCH(N472,Sam_Eng!F:F,0), MATCH(N472,Sam_Eng!K:K,0))</f>
        <v>35</v>
      </c>
      <c r="P472" t="str">
        <f t="shared" ca="1" si="156"/>
        <v>"Échec"</v>
      </c>
      <c r="Q472" t="str">
        <f t="shared" ca="1" si="157"/>
        <v>"Fehlgeschlagen"</v>
      </c>
      <c r="R472" t="str">
        <f t="shared" ca="1" si="158"/>
        <v>"Error"</v>
      </c>
      <c r="S472" t="str">
        <f t="shared" ca="1" si="159"/>
        <v>"Non Riuscito"</v>
      </c>
      <c r="T472" t="str">
        <f t="shared" ca="1" si="160"/>
        <v>"Mislukt"</v>
      </c>
      <c r="U472" s="8" t="str">
        <f ca="1">SUBSTITUTE(P472,"""","")</f>
        <v>Échec</v>
      </c>
      <c r="V472" s="8" t="str">
        <f t="shared" ca="1" si="147"/>
        <v>Fehlgeschlagen</v>
      </c>
      <c r="W472" s="8" t="str">
        <f t="shared" ca="1" si="148"/>
        <v>Error</v>
      </c>
      <c r="X472" s="8" t="str">
        <f t="shared" ca="1" si="149"/>
        <v>Non Riuscito</v>
      </c>
      <c r="Y472" s="8" t="str">
        <f t="shared" ca="1" si="150"/>
        <v>Mislukt</v>
      </c>
      <c r="Z472" s="7">
        <f t="shared" si="151"/>
        <v>5</v>
      </c>
      <c r="AA472">
        <f t="shared" si="152"/>
        <v>38</v>
      </c>
      <c r="AB472">
        <f xml:space="preserve"> FIND("&lt;/",A472)</f>
        <v>45</v>
      </c>
      <c r="AC472" t="str">
        <f>MID(A472, Z472, AA472-Z472+ 1)</f>
        <v>&lt;string name="IPA_CodeFail_title"&gt;</v>
      </c>
      <c r="AD472" t="s">
        <v>8951</v>
      </c>
      <c r="AE472" t="s">
        <v>8952</v>
      </c>
      <c r="AF472" t="s">
        <v>8953</v>
      </c>
      <c r="AG472" t="s">
        <v>8954</v>
      </c>
      <c r="AH472" t="s">
        <v>8955</v>
      </c>
    </row>
    <row r="473" spans="1:34">
      <c r="A473" s="1"/>
    </row>
    <row r="474" spans="1:34">
      <c r="A474" s="2"/>
    </row>
    <row r="475" spans="1:34">
      <c r="A475" s="1" t="s">
        <v>191</v>
      </c>
      <c r="J475">
        <f t="shared" si="145"/>
        <v>36</v>
      </c>
      <c r="K475">
        <f t="shared" si="146"/>
        <v>53</v>
      </c>
      <c r="L475" t="str">
        <f t="shared" si="140"/>
        <v>Remote Unlocking</v>
      </c>
      <c r="M475" t="e">
        <f>MATCH(L475,Sam_Eng!K:K,0)</f>
        <v>#N/A</v>
      </c>
      <c r="N475" t="str">
        <f>IF(ISNA(M475), VLOOKUP(L475,Sam_Eng!F:F,1,FALSE), VLOOKUP(L475,Sam_Eng!K:K,1,FALSE))</f>
        <v>Remote Unlocking</v>
      </c>
      <c r="O475" s="8">
        <f>IF(ISNA(M475), MATCH(N475,Sam_Eng!F:F,0), MATCH(N475,Sam_Eng!K:K,0))</f>
        <v>339</v>
      </c>
      <c r="P475" t="str">
        <f t="shared" ca="1" si="156"/>
        <v>"Déverrouillage à distance"</v>
      </c>
      <c r="Q475" t="str">
        <f t="shared" ca="1" si="157"/>
        <v>"Remote-Entriegelung"</v>
      </c>
      <c r="R475" t="str">
        <f t="shared" ca="1" si="158"/>
        <v>"Desbloqueo remoto"</v>
      </c>
      <c r="S475" t="str">
        <f t="shared" ca="1" si="159"/>
        <v>"Sblocco Remoto"</v>
      </c>
      <c r="T475" t="str">
        <f t="shared" ca="1" si="160"/>
        <v>"Ontgrendelen op afstand"</v>
      </c>
      <c r="U475" s="8" t="str">
        <f ca="1">SUBSTITUTE(P475,"""","")</f>
        <v>Déverrouillage à distance</v>
      </c>
      <c r="V475" s="8" t="str">
        <f t="shared" ca="1" si="147"/>
        <v>Remote-Entriegelung</v>
      </c>
      <c r="W475" s="8" t="str">
        <f t="shared" ca="1" si="148"/>
        <v>Desbloqueo remoto</v>
      </c>
      <c r="X475" s="8" t="str">
        <f t="shared" ca="1" si="149"/>
        <v>Sblocco Remoto</v>
      </c>
      <c r="Y475" s="8" t="str">
        <f t="shared" ca="1" si="150"/>
        <v>Ontgrendelen op afstand</v>
      </c>
      <c r="Z475" s="7">
        <f t="shared" si="151"/>
        <v>5</v>
      </c>
      <c r="AA475">
        <f t="shared" si="152"/>
        <v>36</v>
      </c>
      <c r="AB475">
        <f xml:space="preserve"> FIND("&lt;/",A475)</f>
        <v>53</v>
      </c>
      <c r="AC475" t="str">
        <f>MID(A475, Z475, AA475-Z475+ 1)</f>
        <v>&lt;string name="remote_unlocking"&gt;</v>
      </c>
      <c r="AD475" t="s">
        <v>8956</v>
      </c>
      <c r="AE475" t="s">
        <v>8957</v>
      </c>
      <c r="AF475" t="s">
        <v>8958</v>
      </c>
      <c r="AG475" t="s">
        <v>8959</v>
      </c>
      <c r="AH475" t="s">
        <v>8960</v>
      </c>
    </row>
    <row r="476" spans="1:34">
      <c r="A476" s="1"/>
    </row>
    <row r="477" spans="1:34">
      <c r="A477" s="1" t="s">
        <v>192</v>
      </c>
      <c r="J477">
        <f t="shared" si="145"/>
        <v>33</v>
      </c>
      <c r="K477">
        <f t="shared" si="146"/>
        <v>41</v>
      </c>
      <c r="L477" t="str">
        <f t="shared" si="140"/>
        <v>Deleted</v>
      </c>
      <c r="M477" t="e">
        <f>MATCH(L477,Sam_Eng!K:K,0)</f>
        <v>#N/A</v>
      </c>
      <c r="N477" t="str">
        <f>IF(ISNA(M477), VLOOKUP(L477,Sam_Eng!F:F,1,FALSE), VLOOKUP(L477,Sam_Eng!K:K,1,FALSE))</f>
        <v>Deleted</v>
      </c>
      <c r="O477" s="8">
        <f>IF(ISNA(M477), MATCH(N477,Sam_Eng!F:F,0), MATCH(N477,Sam_Eng!K:K,0))</f>
        <v>190</v>
      </c>
      <c r="P477" t="str">
        <f t="shared" ca="1" si="156"/>
        <v>"Supprimé"</v>
      </c>
      <c r="Q477" t="str">
        <f t="shared" ca="1" si="157"/>
        <v>"Gelöscht"</v>
      </c>
      <c r="R477" t="str">
        <f t="shared" ca="1" si="158"/>
        <v>"Eliminado"</v>
      </c>
      <c r="S477" t="str">
        <f t="shared" ca="1" si="159"/>
        <v>"Eliminato"</v>
      </c>
      <c r="T477" t="str">
        <f t="shared" ca="1" si="160"/>
        <v>"Verwijderd"</v>
      </c>
      <c r="U477" s="8" t="str">
        <f ca="1">SUBSTITUTE(P477,"""","")</f>
        <v>Supprimé</v>
      </c>
      <c r="V477" s="8" t="str">
        <f t="shared" ca="1" si="147"/>
        <v>Gelöscht</v>
      </c>
      <c r="W477" s="8" t="str">
        <f t="shared" ca="1" si="148"/>
        <v>Eliminado</v>
      </c>
      <c r="X477" s="8" t="str">
        <f t="shared" ca="1" si="149"/>
        <v>Eliminato</v>
      </c>
      <c r="Y477" s="8" t="str">
        <f t="shared" ca="1" si="150"/>
        <v>Verwijderd</v>
      </c>
      <c r="Z477" s="7">
        <f t="shared" si="151"/>
        <v>5</v>
      </c>
      <c r="AA477">
        <f t="shared" si="152"/>
        <v>33</v>
      </c>
      <c r="AB477">
        <f xml:space="preserve"> FIND("&lt;/",A477)</f>
        <v>41</v>
      </c>
      <c r="AC477" t="str">
        <f>MID(A477, Z477, AA477-Z477+ 1)</f>
        <v>&lt;string name="remote_delete"&gt;</v>
      </c>
      <c r="AD477" t="s">
        <v>8961</v>
      </c>
      <c r="AE477" t="s">
        <v>8962</v>
      </c>
      <c r="AF477" t="s">
        <v>8963</v>
      </c>
      <c r="AG477" t="s">
        <v>8964</v>
      </c>
      <c r="AH477" t="s">
        <v>8965</v>
      </c>
    </row>
    <row r="478" spans="1:34">
      <c r="A478" s="1"/>
    </row>
    <row r="479" spans="1:34">
      <c r="A479" s="1" t="s">
        <v>2969</v>
      </c>
      <c r="J479" s="7">
        <f t="shared" si="145"/>
        <v>37</v>
      </c>
      <c r="K479" s="7">
        <f t="shared" si="146"/>
        <v>211</v>
      </c>
      <c r="L479" s="7" t="str">
        <f t="shared" si="140"/>
        <v>Enabling this feature may unlock the door if the face of the lock is touched and the phone is within the range of the Bluetooth setting even if the phone is inside the door.</v>
      </c>
      <c r="M479" t="e">
        <f>MATCH(L479,Sam_Eng!K:K,0)</f>
        <v>#N/A</v>
      </c>
      <c r="N479" t="str">
        <f>IF(ISNA(M479), VLOOKUP(L479,Sam_Eng!F:F,1,FALSE), VLOOKUP(L479,Sam_Eng!K:K,1,FALSE))</f>
        <v>Enabling this feature may unlock the door if the face of the lock is touched and the phone is within the range of the Bluetooth setting even if the phone is inside the door.</v>
      </c>
      <c r="O479" s="8">
        <f>IF(ISNA(M479), MATCH(N479,Sam_Eng!F:F,0), MATCH(N479,Sam_Eng!K:K,0))</f>
        <v>673</v>
      </c>
      <c r="P479" t="str">
        <f t="shared" ca="1" si="156"/>
        <v>"Activer cette fonction peut déverrouiller la porte si la façade de la serrure est touchée et si le téléphone est dans la portée du réglage Bluetooth même si le téléphone est à l'intérieur de la porte."</v>
      </c>
      <c r="Q479" t="str">
        <f t="shared" ca="1" si="157"/>
        <v>"Durch das Aktivieren dieser Funktion kann die Tür entriegelt werden, wenn die Vorderseite des Schlosses berührt wird und sich das Telefon in Reichweite der Bluetooth-Einstellung befindet, auch dann, wenn das Telefon im Raum hinter der Tür ist."</v>
      </c>
      <c r="R479" t="str">
        <f t="shared" ca="1" si="158"/>
        <v>"Si habilita esta característica se puede desbloquear la puerta si se toca la cara de la cerradura y el teléfono se encuentra dentro del alcance de la configuración Bluetooth aunque dicho teléfono esté dentro de la puerta."</v>
      </c>
      <c r="S479" t="str">
        <f t="shared" ca="1" si="159"/>
        <v>"L'attivazione della funzione può sbloccare la porta se viene toccata la superficie della serratura e se il telefono è entro la portata impostata del Bluetooth persino se il telefono è all'interno della porta."</v>
      </c>
      <c r="T479" t="str">
        <f t="shared" ca="1" si="160"/>
        <v>"Inschakelen van deze functie kan de deur ontgrendelen als de voorkant van het slot wordt aangeraakt en de telefoon zich binnen het bereik van de Bluetooth-instelling bevindt, ook als de telefoon zich binnen de deur bevindt."</v>
      </c>
      <c r="U479" s="8" t="str">
        <f ca="1">SUBSTITUTE(P479,"""","")</f>
        <v>Activer cette fonction peut déverrouiller la porte si la façade de la serrure est touchée et si le téléphone est dans la portée du réglage Bluetooth même si le téléphone est à l'intérieur de la porte.</v>
      </c>
      <c r="V479" s="8" t="str">
        <f t="shared" ca="1" si="147"/>
        <v>Durch das Aktivieren dieser Funktion kann die Tür entriegelt werden, wenn die Vorderseite des Schlosses berührt wird und sich das Telefon in Reichweite der Bluetooth-Einstellung befindet, auch dann, wenn das Telefon im Raum hinter der Tür ist.</v>
      </c>
      <c r="W479" s="8" t="str">
        <f t="shared" ca="1" si="148"/>
        <v>Si habilita esta característica se puede desbloquear la puerta si se toca la cara de la cerradura y el teléfono se encuentra dentro del alcance de la configuración Bluetooth aunque dicho teléfono esté dentro de la puerta.</v>
      </c>
      <c r="X479" s="8" t="str">
        <f t="shared" ca="1" si="149"/>
        <v>L'attivazione della funzione può sbloccare la porta se viene toccata la superficie della serratura e se il telefono è entro la portata impostata del Bluetooth persino se il telefono è all'interno della porta.</v>
      </c>
      <c r="Y479" s="8" t="str">
        <f t="shared" ca="1" si="150"/>
        <v>Inschakelen van deze functie kan de deur ontgrendelen als de voorkant van het slot wordt aangeraakt en de telefoon zich binnen het bereik van de Bluetooth-instelling bevindt, ook als de telefoon zich binnen de deur bevindt.</v>
      </c>
      <c r="Z479" s="7">
        <f t="shared" si="151"/>
        <v>5</v>
      </c>
      <c r="AA479">
        <f t="shared" si="152"/>
        <v>37</v>
      </c>
      <c r="AB479">
        <f xml:space="preserve"> FIND("&lt;/",A479)</f>
        <v>211</v>
      </c>
      <c r="AC479" t="str">
        <f>MID(A479, Z479, AA479-Z479+ 1)</f>
        <v>&lt;string name="AutoUnlockWarning"&gt;</v>
      </c>
      <c r="AD479" t="s">
        <v>11149</v>
      </c>
      <c r="AE479" t="s">
        <v>8966</v>
      </c>
      <c r="AF479" t="s">
        <v>8967</v>
      </c>
      <c r="AG479" t="s">
        <v>11209</v>
      </c>
      <c r="AH479" t="s">
        <v>8968</v>
      </c>
    </row>
    <row r="480" spans="1:34">
      <c r="A480" s="1" t="s">
        <v>193</v>
      </c>
      <c r="J480">
        <f t="shared" si="145"/>
        <v>40</v>
      </c>
      <c r="K480">
        <f t="shared" si="146"/>
        <v>53</v>
      </c>
      <c r="L480" t="str">
        <f t="shared" si="140"/>
        <v>How It Works</v>
      </c>
      <c r="M480" t="e">
        <f>MATCH(L480,Sam_Eng!K:K,0)</f>
        <v>#N/A</v>
      </c>
      <c r="N480" t="str">
        <f>IF(ISNA(M480), VLOOKUP(L480,Sam_Eng!F:F,1,FALSE), VLOOKUP(L480,Sam_Eng!K:K,1,FALSE))</f>
        <v>How It Works</v>
      </c>
      <c r="O480" s="8">
        <f>IF(ISNA(M480), MATCH(N480,Sam_Eng!F:F,0), MATCH(N480,Sam_Eng!K:K,0))</f>
        <v>302</v>
      </c>
      <c r="P480" t="str">
        <f t="shared" ca="1" si="156"/>
        <v>"Principe de fonctionnement"</v>
      </c>
      <c r="Q480" t="str">
        <f t="shared" ca="1" si="157"/>
        <v>"Anleitung"</v>
      </c>
      <c r="R480" t="str">
        <f t="shared" ca="1" si="158"/>
        <v>"Cómo funciona"</v>
      </c>
      <c r="S480" t="str">
        <f t="shared" ca="1" si="159"/>
        <v>"Come Funziona"</v>
      </c>
      <c r="T480" t="str">
        <f t="shared" ca="1" si="160"/>
        <v>"Zo werkt het"</v>
      </c>
      <c r="U480" s="8" t="str">
        <f ca="1">SUBSTITUTE(P480,"""","")</f>
        <v>Principe de fonctionnement</v>
      </c>
      <c r="V480" s="8" t="str">
        <f t="shared" ca="1" si="147"/>
        <v>Anleitung</v>
      </c>
      <c r="W480" s="8" t="str">
        <f t="shared" ca="1" si="148"/>
        <v>Cómo funciona</v>
      </c>
      <c r="X480" s="8" t="str">
        <f t="shared" ca="1" si="149"/>
        <v>Come Funziona</v>
      </c>
      <c r="Y480" s="8" t="str">
        <f t="shared" ca="1" si="150"/>
        <v>Zo werkt het</v>
      </c>
      <c r="Z480" s="7">
        <f t="shared" si="151"/>
        <v>5</v>
      </c>
      <c r="AA480">
        <f t="shared" si="152"/>
        <v>40</v>
      </c>
      <c r="AB480">
        <f xml:space="preserve"> FIND("&lt;/",A480)</f>
        <v>53</v>
      </c>
      <c r="AC480" t="str">
        <f>MID(A480, Z480, AA480-Z480+ 1)</f>
        <v>&lt;string name="AutoUnlock_GPS_title"&gt;</v>
      </c>
      <c r="AD480" t="s">
        <v>8969</v>
      </c>
      <c r="AE480" t="s">
        <v>8970</v>
      </c>
      <c r="AF480" t="s">
        <v>8971</v>
      </c>
      <c r="AG480" t="s">
        <v>8972</v>
      </c>
      <c r="AH480" t="s">
        <v>8973</v>
      </c>
    </row>
    <row r="481" spans="1:34">
      <c r="A481" s="1" t="s">
        <v>2966</v>
      </c>
      <c r="J481">
        <f t="shared" si="145"/>
        <v>39</v>
      </c>
      <c r="K481">
        <f t="shared" si="146"/>
        <v>129</v>
      </c>
      <c r="L481" t="str">
        <f t="shared" si="140"/>
        <v>Auto unlocking will be triggered after you are away for a certain range and return again.</v>
      </c>
      <c r="M481" t="e">
        <f>MATCH(L481,Sam_Eng!K:K,0)</f>
        <v>#N/A</v>
      </c>
      <c r="N481" t="str">
        <f>IF(ISNA(M481), VLOOKUP(L481,Sam_Eng!F:F,1,FALSE), VLOOKUP(L481,Sam_Eng!K:K,1,FALSE))</f>
        <v>Auto unlocking will be triggered after you are away for a certain range and return again.</v>
      </c>
      <c r="O481" s="8">
        <f>IF(ISNA(M481), MATCH(N481,Sam_Eng!F:F,0), MATCH(N481,Sam_Eng!K:K,0))</f>
        <v>674</v>
      </c>
      <c r="P481" t="str">
        <f t="shared" ca="1" si="156"/>
        <v>"Le déverrouillage automatique sera déclenché si vous vous éloignez à une certaine distance puis revenez."</v>
      </c>
      <c r="Q481" t="str">
        <f t="shared" ca="1" si="157"/>
        <v>"Die Auto-Entriegelung wird ausgelöst, wenn Sie sich auf einen bestimmten Abstand entfernen und wieder zurückkehren."</v>
      </c>
      <c r="R481" t="str">
        <f t="shared" ca="1" si="158"/>
        <v>"El desbloqueo automático se desencadenará después de alejarse una determinada distancia y regresar de nuevo."</v>
      </c>
      <c r="S481" t="str">
        <f t="shared" ca="1" si="159"/>
        <v>"Lo sblocco automatico sarà attivato dopo essersi allontanati a una certa distanza e essere ritornati."</v>
      </c>
      <c r="T481" t="str">
        <f t="shared" ca="1" si="160"/>
        <v>"Automatisch ontgrendelen wordt geactiveerd nadat u buiten een bepaald bereik bent geweest en weer terugkeert."</v>
      </c>
      <c r="U481" s="8" t="str">
        <f ca="1">SUBSTITUTE(P481,"""","")</f>
        <v>Le déverrouillage automatique sera déclenché si vous vous éloignez à une certaine distance puis revenez.</v>
      </c>
      <c r="V481" s="8" t="str">
        <f t="shared" ca="1" si="147"/>
        <v>Die Auto-Entriegelung wird ausgelöst, wenn Sie sich auf einen bestimmten Abstand entfernen und wieder zurückkehren.</v>
      </c>
      <c r="W481" s="8" t="str">
        <f t="shared" ca="1" si="148"/>
        <v>El desbloqueo automático se desencadenará después de alejarse una determinada distancia y regresar de nuevo.</v>
      </c>
      <c r="X481" s="8" t="str">
        <f t="shared" ca="1" si="149"/>
        <v>Lo sblocco automatico sarà attivato dopo essersi allontanati a una certa distanza e essere ritornati.</v>
      </c>
      <c r="Y481" s="8" t="str">
        <f t="shared" ca="1" si="150"/>
        <v>Automatisch ontgrendelen wordt geactiveerd nadat u buiten een bepaald bereik bent geweest en weer terugkeert.</v>
      </c>
      <c r="Z481" s="7">
        <f t="shared" si="151"/>
        <v>5</v>
      </c>
      <c r="AA481">
        <f t="shared" si="152"/>
        <v>39</v>
      </c>
      <c r="AB481">
        <f xml:space="preserve"> FIND("&lt;/",A481)</f>
        <v>129</v>
      </c>
      <c r="AC481" t="str">
        <f>MID(A481, Z481, AA481-Z481+ 1)</f>
        <v>&lt;string name="AutoUnlock_GPS_cont"&gt;</v>
      </c>
      <c r="AD481" t="s">
        <v>8974</v>
      </c>
      <c r="AE481" t="s">
        <v>8975</v>
      </c>
      <c r="AF481" t="s">
        <v>8976</v>
      </c>
      <c r="AG481" t="s">
        <v>8977</v>
      </c>
      <c r="AH481" t="s">
        <v>8978</v>
      </c>
    </row>
    <row r="482" spans="1:34">
      <c r="A482" s="1" t="s">
        <v>2967</v>
      </c>
      <c r="J482" s="5">
        <f t="shared" si="145"/>
        <v>40</v>
      </c>
      <c r="K482" s="5">
        <f t="shared" si="146"/>
        <v>191</v>
      </c>
      <c r="L482" s="5" t="str">
        <f t="shared" ref="L482:L544" si="161">IF(A482&lt;&gt;"", MID(A482,J482+1, K482-J482 - 1), "")</f>
        <v>Some smart devices are not compatible with this feature. If you find the app doesn\'t work properly after turning on this feature, please turn it off.</v>
      </c>
      <c r="M482">
        <f>MATCH(L482,Sam_Eng!K:K,0)</f>
        <v>742</v>
      </c>
      <c r="N482" t="str">
        <f>IF(ISNA(M482), VLOOKUP(L482,Sam_Eng!F:F,1,FALSE), VLOOKUP(L482,Sam_Eng!K:K,1,FALSE))</f>
        <v>Some smart devices are not compatible with this feature. If you find the app doesn\'t work properly after turning on this feature, please turn it off.</v>
      </c>
      <c r="O482" s="8">
        <f>IF(ISNA(M482), MATCH(N482,Sam_Eng!F:F,0), MATCH(N482,Sam_Eng!K:K,0))</f>
        <v>742</v>
      </c>
      <c r="P482" t="str">
        <f t="shared" ca="1" si="156"/>
        <v>Certains appareils intelligents ne sont pas compatibles avec cette fonction. Si vous estimez que l'application ne fonctionne pas correctement après avoir activé cette fonction, veuillez la désactiver.</v>
      </c>
      <c r="Q482" t="str">
        <f t="shared" ca="1" si="157"/>
        <v>Manche Smart-Geräte sind mit dieser Funktion nicht kompatibel. Falls Sie feststellen, dass die App nach Aktivierung dieser Funktion nicht ordnungsgemäß funktioniert, deaktivieren Sie sie bitte.</v>
      </c>
      <c r="R482" t="str">
        <f t="shared" ca="1" si="158"/>
        <v>Algunos dispositivos inteligentes no son compatibles con esta característica. Si la aplicación no funciona correctamente después de activar esta característica, desactívela.</v>
      </c>
      <c r="S482" t="str">
        <f t="shared" ca="1" si="159"/>
        <v>Alcuni dispositivi smart non sono compatibili con questa funzione. Se l'app non funziona correttamente dopo l'attivazione della funzione, disattivarla.</v>
      </c>
      <c r="T482" t="str">
        <f t="shared" ca="1" si="160"/>
        <v>Sommige smart-apparaten zijn niet compatibel met deze functie. Als u merkt dat de app niet goed werkt nadat deze functie is ingeschakeld, moet u het uitschakelen.</v>
      </c>
      <c r="U482" s="8" t="str">
        <f ca="1">SUBSTITUTE(P482,"""","")</f>
        <v>Certains appareils intelligents ne sont pas compatibles avec cette fonction. Si vous estimez que l'application ne fonctionne pas correctement après avoir activé cette fonction, veuillez la désactiver.</v>
      </c>
      <c r="V482" s="8" t="str">
        <f t="shared" ca="1" si="147"/>
        <v>Manche Smart-Geräte sind mit dieser Funktion nicht kompatibel. Falls Sie feststellen, dass die App nach Aktivierung dieser Funktion nicht ordnungsgemäß funktioniert, deaktivieren Sie sie bitte.</v>
      </c>
      <c r="W482" s="8" t="str">
        <f t="shared" ca="1" si="148"/>
        <v>Algunos dispositivos inteligentes no son compatibles con esta característica. Si la aplicación no funciona correctamente después de activar esta característica, desactívela.</v>
      </c>
      <c r="X482" s="8" t="str">
        <f t="shared" ca="1" si="149"/>
        <v>Alcuni dispositivi smart non sono compatibili con questa funzione. Se l'app non funziona correttamente dopo l'attivazione della funzione, disattivarla.</v>
      </c>
      <c r="Y482" s="8" t="str">
        <f t="shared" ca="1" si="150"/>
        <v>Sommige smart-apparaten zijn niet compatibel met deze functie. Als u merkt dat de app niet goed werkt nadat deze functie is ingeschakeld, moet u het uitschakelen.</v>
      </c>
      <c r="Z482" s="7">
        <f t="shared" si="151"/>
        <v>5</v>
      </c>
      <c r="AA482">
        <f t="shared" si="152"/>
        <v>40</v>
      </c>
      <c r="AB482">
        <f xml:space="preserve"> FIND("&lt;/",A482)</f>
        <v>191</v>
      </c>
      <c r="AC482" t="str">
        <f>MID(A482, Z482, AA482-Z482+ 1)</f>
        <v>&lt;string name="AutoUnlock_GPS_cont2"&gt;</v>
      </c>
      <c r="AD482" t="s">
        <v>11150</v>
      </c>
      <c r="AE482" t="s">
        <v>8979</v>
      </c>
      <c r="AF482" t="s">
        <v>8980</v>
      </c>
      <c r="AG482" t="s">
        <v>11210</v>
      </c>
      <c r="AH482" t="s">
        <v>8981</v>
      </c>
    </row>
    <row r="483" spans="1:34">
      <c r="A483" s="2"/>
    </row>
    <row r="484" spans="1:34">
      <c r="A484" s="2"/>
    </row>
    <row r="485" spans="1:34">
      <c r="A485" s="1"/>
    </row>
    <row r="486" spans="1:34">
      <c r="A486" s="3" t="s">
        <v>10260</v>
      </c>
      <c r="J486">
        <f t="shared" si="145"/>
        <v>56</v>
      </c>
      <c r="K486">
        <f t="shared" si="146"/>
        <v>76</v>
      </c>
      <c r="L486" t="str">
        <f t="shared" si="161"/>
        <v>Auto unlocking (%s)</v>
      </c>
      <c r="M486" t="e">
        <f>MATCH(L486,Sam_Eng!K:K,0)</f>
        <v>#N/A</v>
      </c>
      <c r="N486" t="e">
        <f>IF(ISNA(M486), VLOOKUP(L486,Sam_Eng!F:F,1,FALSE), VLOOKUP(L486,Sam_Eng!K:K,1,FALSE))</f>
        <v>#N/A</v>
      </c>
      <c r="O486" s="53">
        <v>618</v>
      </c>
      <c r="P486" t="str">
        <f t="shared" ca="1" si="156"/>
        <v>"Déverrouillage automatique (%@)"</v>
      </c>
      <c r="Q486" t="str">
        <f t="shared" ca="1" si="157"/>
        <v>"Auto-Entriegelung (%@)"</v>
      </c>
      <c r="R486" t="str">
        <f t="shared" ca="1" si="158"/>
        <v>"Desbloqueo automático (%@)"</v>
      </c>
      <c r="S486" t="str">
        <f t="shared" ca="1" si="159"/>
        <v>"Sblocco automatico (%@)"</v>
      </c>
      <c r="T486" t="str">
        <f t="shared" ca="1" si="160"/>
        <v>"Automatisch ontgrendelen (%@)"</v>
      </c>
      <c r="U486" s="8" t="str">
        <f ca="1">SUBSTITUTE(P486,"""","")</f>
        <v>Déverrouillage automatique (%@)</v>
      </c>
      <c r="V486" s="8" t="str">
        <f t="shared" ca="1" si="147"/>
        <v>Auto-Entriegelung (%@)</v>
      </c>
      <c r="W486" s="8" t="str">
        <f t="shared" ca="1" si="148"/>
        <v>Desbloqueo automático (%@)</v>
      </c>
      <c r="X486" s="8" t="str">
        <f t="shared" ca="1" si="149"/>
        <v>Sblocco automatico (%@)</v>
      </c>
      <c r="Y486" s="8" t="str">
        <f t="shared" ca="1" si="150"/>
        <v>Automatisch ontgrendelen (%@)</v>
      </c>
      <c r="Z486" s="7">
        <f t="shared" si="151"/>
        <v>5</v>
      </c>
      <c r="AA486">
        <f t="shared" si="152"/>
        <v>56</v>
      </c>
      <c r="AB486">
        <f xml:space="preserve"> FIND("&lt;/",A486)</f>
        <v>76</v>
      </c>
      <c r="AC486" t="str">
        <f>MID(A486, Z486, AA486-Z486+ 1)</f>
        <v>&lt;string name="AutoUnlock_Success" formatted="false"&gt;</v>
      </c>
      <c r="AD486" t="s">
        <v>10786</v>
      </c>
      <c r="AE486" t="s">
        <v>10787</v>
      </c>
      <c r="AF486" t="s">
        <v>10788</v>
      </c>
      <c r="AG486" t="s">
        <v>10789</v>
      </c>
      <c r="AH486" t="s">
        <v>10790</v>
      </c>
    </row>
    <row r="487" spans="1:34">
      <c r="A487" s="1" t="s">
        <v>10999</v>
      </c>
      <c r="J487">
        <f t="shared" si="145"/>
        <v>60</v>
      </c>
      <c r="K487">
        <f t="shared" si="146"/>
        <v>93</v>
      </c>
      <c r="L487" t="str">
        <f t="shared" si="161"/>
        <v>Auto unlocking out of range (%s)</v>
      </c>
      <c r="M487" t="e">
        <f>MATCH(L487,Sam_Eng!K:K,0)</f>
        <v>#N/A</v>
      </c>
      <c r="N487" t="e">
        <f>IF(ISNA(M487), VLOOKUP(L487,Sam_Eng!F:F,1,FALSE), VLOOKUP(L487,Sam_Eng!K:K,1,FALSE))</f>
        <v>#N/A</v>
      </c>
      <c r="O487" s="53">
        <v>590</v>
      </c>
      <c r="P487" t="str">
        <f t="shared" ca="1" si="156"/>
        <v>"Le déverrouillage automatique est déclenché sur la serrure (%@) mais votre téléphone est hors de portée"</v>
      </c>
      <c r="Q487" t="str">
        <f t="shared" ca="1" si="157"/>
        <v>"Auto-Entriegelung an Schloss ausgelöst (%@), aber Ihr Telefon befindet sich außer Reichweite"</v>
      </c>
      <c r="R487" t="str">
        <f t="shared" ca="1" si="158"/>
        <v>"El desbloqueo automático se desencadena en la cerradura (%@) pero el teléfono está fuera del alcance."</v>
      </c>
      <c r="S487" t="str">
        <f t="shared" ca="1" si="159"/>
        <v>"Lo sblocco automatico è attivato sulla serratura (%@) ma il telefono è fuori portata"</v>
      </c>
      <c r="T487" t="str">
        <f t="shared" ca="1" si="160"/>
        <v>"Automatisch ontgrendelen wordt geactiveerd op het slot (%@) maar uw telefoon is buiten bereik"</v>
      </c>
      <c r="U487" s="8" t="str">
        <f ca="1">SUBSTITUTE(P487,"""","")</f>
        <v>Le déverrouillage automatique est déclenché sur la serrure (%@) mais votre téléphone est hors de portée</v>
      </c>
      <c r="V487" s="8" t="str">
        <f ca="1">SUBSTITUTE(Q487,"""","")</f>
        <v>Auto-Entriegelung an Schloss ausgelöst (%@), aber Ihr Telefon befindet sich außer Reichweite</v>
      </c>
      <c r="W487" s="8" t="str">
        <f ca="1">SUBSTITUTE(R487,"""","")</f>
        <v>El desbloqueo automático se desencadena en la cerradura (%@) pero el teléfono está fuera del alcance.</v>
      </c>
      <c r="X487" s="8" t="str">
        <f ca="1">SUBSTITUTE(S487,"""","")</f>
        <v>Lo sblocco automatico è attivato sulla serratura (%@) ma il telefono è fuori portata</v>
      </c>
      <c r="Y487" s="8" t="str">
        <f ca="1">SUBSTITUTE(T487,"""","")</f>
        <v>Automatisch ontgrendelen wordt geactiveerd op het slot (%@) maar uw telefoon is buiten bereik</v>
      </c>
      <c r="Z487" s="7">
        <f t="shared" si="151"/>
        <v>5</v>
      </c>
      <c r="AA487">
        <f t="shared" si="152"/>
        <v>60</v>
      </c>
      <c r="AB487">
        <f xml:space="preserve"> FIND("&lt;/",A487)</f>
        <v>93</v>
      </c>
      <c r="AC487" t="str">
        <f>MID(A487, Z487, AA487-Z487+ 1)</f>
        <v>&lt;string name="AutoUnlock_InvalidRSSI" formatted="false"&gt;</v>
      </c>
      <c r="AD487" t="s">
        <v>10791</v>
      </c>
      <c r="AE487" t="s">
        <v>10792</v>
      </c>
      <c r="AF487" t="s">
        <v>10793</v>
      </c>
      <c r="AG487" t="s">
        <v>10794</v>
      </c>
      <c r="AH487" t="s">
        <v>10795</v>
      </c>
    </row>
    <row r="488" spans="1:34">
      <c r="A488" s="1" t="s">
        <v>10796</v>
      </c>
      <c r="J488">
        <f t="shared" si="145"/>
        <v>50</v>
      </c>
      <c r="K488">
        <f t="shared" si="146"/>
        <v>73</v>
      </c>
      <c r="L488" t="str">
        <f t="shared" si="161"/>
        <v>You are denounced (%s)</v>
      </c>
      <c r="M488" t="e">
        <f>MATCH(L488,Sam_Eng!K:K,0)</f>
        <v>#N/A</v>
      </c>
      <c r="N488" t="e">
        <f>IF(ISNA(M488), VLOOKUP(L488,Sam_Eng!F:F,1,FALSE), VLOOKUP(L488,Sam_Eng!K:K,1,FALSE))</f>
        <v>#N/A</v>
      </c>
      <c r="O488" s="53">
        <v>617</v>
      </c>
      <c r="P488" t="str">
        <f t="shared" ca="1" si="156"/>
        <v>"Vous êtes dénoncé (%@)"</v>
      </c>
      <c r="Q488" t="str">
        <f t="shared" ca="1" si="157"/>
        <v>"Sie sind ausgeschlossen (%@)"</v>
      </c>
      <c r="R488" t="str">
        <f t="shared" ca="1" si="158"/>
        <v>"Está denunciado (%@)"</v>
      </c>
      <c r="S488" t="str">
        <f t="shared" ca="1" si="159"/>
        <v>"Sei stato disattivato (%@)"</v>
      </c>
      <c r="T488" t="str">
        <f t="shared" ca="1" si="160"/>
        <v>"U bent opgezegd (%@)"</v>
      </c>
      <c r="U488" s="8" t="str">
        <f ca="1">SUBSTITUTE(P488,"""","")</f>
        <v>Vous êtes dénoncé (%@)</v>
      </c>
      <c r="V488" s="8" t="str">
        <f t="shared" ca="1" si="147"/>
        <v>Sie sind ausgeschlossen (%@)</v>
      </c>
      <c r="W488" s="8" t="str">
        <f t="shared" ca="1" si="148"/>
        <v>Está denunciado (%@)</v>
      </c>
      <c r="X488" s="8" t="str">
        <f t="shared" ca="1" si="149"/>
        <v>Sei stato disattivato (%@)</v>
      </c>
      <c r="Y488" s="8" t="str">
        <f t="shared" ca="1" si="150"/>
        <v>U bent opgezegd (%@)</v>
      </c>
      <c r="Z488" s="7">
        <f t="shared" si="151"/>
        <v>5</v>
      </c>
      <c r="AA488">
        <f t="shared" si="152"/>
        <v>50</v>
      </c>
      <c r="AB488">
        <f xml:space="preserve"> FIND("&lt;/",A488)</f>
        <v>73</v>
      </c>
      <c r="AC488" t="str">
        <f>MID(A488, Z488, AA488-Z488+ 1)</f>
        <v>&lt;string name="DenounceLock" formatted="false"&gt;</v>
      </c>
      <c r="AD488" t="s">
        <v>10797</v>
      </c>
      <c r="AE488" t="s">
        <v>10798</v>
      </c>
      <c r="AF488" t="s">
        <v>10799</v>
      </c>
      <c r="AG488" t="s">
        <v>10800</v>
      </c>
      <c r="AH488" t="s">
        <v>10801</v>
      </c>
    </row>
    <row r="489" spans="1:34">
      <c r="A489" s="2"/>
    </row>
    <row r="490" spans="1:34">
      <c r="A490" s="2"/>
    </row>
    <row r="491" spans="1:34">
      <c r="A491" s="1"/>
    </row>
    <row r="492" spans="1:34">
      <c r="A492" s="3" t="s">
        <v>10802</v>
      </c>
      <c r="J492">
        <f t="shared" si="145"/>
        <v>57</v>
      </c>
      <c r="K492">
        <f t="shared" si="146"/>
        <v>93</v>
      </c>
      <c r="L492" t="str">
        <f t="shared" si="161"/>
        <v>%s can\'t be added to this lock. %s</v>
      </c>
      <c r="M492" t="e">
        <f>MATCH(L492,Sam_Eng!K:K,0)</f>
        <v>#N/A</v>
      </c>
      <c r="N492" t="e">
        <f>IF(ISNA(M492), VLOOKUP(L492,Sam_Eng!F:F,1,FALSE), VLOOKUP(L492,Sam_Eng!K:K,1,FALSE))</f>
        <v>#N/A</v>
      </c>
      <c r="O492" s="53">
        <v>528</v>
      </c>
      <c r="P492" t="str">
        <f t="shared" ca="1" si="156"/>
        <v>"%@ ne peut pas être ajouté à cette serrure. %@"</v>
      </c>
      <c r="Q492" t="str">
        <f t="shared" ca="1" si="157"/>
        <v>"%@ kann zu diesem Schloss nicht hinzugefügt werden. %@"</v>
      </c>
      <c r="R492" t="str">
        <f t="shared" ca="1" si="158"/>
        <v>"%@ no se puede agregar a esta cerradura. %@"</v>
      </c>
      <c r="S492" t="str">
        <f t="shared" ca="1" si="159"/>
        <v>"%@ non può essere aggiunto a questa serratura. %@"</v>
      </c>
      <c r="T492" t="str">
        <f t="shared" ca="1" si="160"/>
        <v>"%@! kan niet aan dit slot worden toegevoegd. %@"</v>
      </c>
      <c r="U492" s="8" t="str">
        <f ca="1">SUBSTITUTE(P492,"""","")</f>
        <v>%@ ne peut pas être ajouté à cette serrure. %@</v>
      </c>
      <c r="V492" s="8" t="str">
        <f t="shared" ca="1" si="147"/>
        <v>%@ kann zu diesem Schloss nicht hinzugefügt werden. %@</v>
      </c>
      <c r="W492" s="8" t="str">
        <f t="shared" ca="1" si="148"/>
        <v>%@ no se puede agregar a esta cerradura. %@</v>
      </c>
      <c r="X492" s="8" t="str">
        <f t="shared" ca="1" si="149"/>
        <v>%@ non può essere aggiunto a questa serratura. %@</v>
      </c>
      <c r="Y492" s="8" t="str">
        <f t="shared" ca="1" si="150"/>
        <v>%@! kan niet aan dit slot worden toegevoegd. %@</v>
      </c>
      <c r="Z492" s="7">
        <f t="shared" si="151"/>
        <v>5</v>
      </c>
      <c r="AA492">
        <f t="shared" si="152"/>
        <v>57</v>
      </c>
      <c r="AB492">
        <f xml:space="preserve"> FIND("&lt;/",A492)</f>
        <v>93</v>
      </c>
      <c r="AC492" t="str">
        <f>MID(A492, Z492, AA492-Z492+ 1)</f>
        <v>&lt;string name="WifiAddPasswordFail" formatted="false"&gt;</v>
      </c>
      <c r="AD492" t="s">
        <v>10803</v>
      </c>
      <c r="AE492" t="s">
        <v>10804</v>
      </c>
      <c r="AF492" t="s">
        <v>10805</v>
      </c>
      <c r="AG492" t="s">
        <v>10806</v>
      </c>
      <c r="AH492" t="s">
        <v>10807</v>
      </c>
    </row>
    <row r="493" spans="1:34">
      <c r="A493" s="1" t="s">
        <v>3158</v>
      </c>
      <c r="J493" s="5">
        <f t="shared" si="145"/>
        <v>56</v>
      </c>
      <c r="K493" s="5">
        <f t="shared" si="146"/>
        <v>119</v>
      </c>
      <c r="L493" s="5" t="str">
        <f t="shared" si="161"/>
        <v>Client\'s quantity has reached the maximun limit for this lock</v>
      </c>
      <c r="M493">
        <f>MATCH(L493,Sam_Eng!K:K,0)</f>
        <v>743</v>
      </c>
      <c r="N493" t="str">
        <f>IF(ISNA(M493), VLOOKUP(L493,Sam_Eng!F:F,1,FALSE), VLOOKUP(L493,Sam_Eng!K:K,1,FALSE))</f>
        <v>Client\'s quantity has reached the maximun limit for this lock</v>
      </c>
      <c r="O493" s="8">
        <f>IF(ISNA(M493), MATCH(N493,Sam_Eng!F:F,0), MATCH(N493,Sam_Eng!K:K,0))</f>
        <v>743</v>
      </c>
      <c r="P493" t="str">
        <f t="shared" ca="1" si="156"/>
        <v>Le nombre du client a atteint la limite maximale pour cette serrure</v>
      </c>
      <c r="Q493" t="str">
        <f t="shared" ca="1" si="157"/>
        <v>Maximale Client-Anzahl für dieses Schloss erreicht</v>
      </c>
      <c r="R493" t="str">
        <f t="shared" ca="1" si="158"/>
        <v>La cantidad de clientes ha alcanzado el límite máximo para esta cerradura .</v>
      </c>
      <c r="S493" t="str">
        <f t="shared" ca="1" si="159"/>
        <v>Il numero di client ha raggiunto il limite massimo per questa serratura</v>
      </c>
      <c r="T493" t="str">
        <f t="shared" ca="1" si="160"/>
        <v>De hoeveelheid van de klant heeft de maximumlimiet voor dit slot bereikt</v>
      </c>
      <c r="U493" s="8" t="str">
        <f ca="1">SUBSTITUTE(P493,"""","")</f>
        <v>Le nombre du client a atteint la limite maximale pour cette serrure</v>
      </c>
      <c r="V493" s="8" t="str">
        <f t="shared" ca="1" si="147"/>
        <v>Maximale Client-Anzahl für dieses Schloss erreicht</v>
      </c>
      <c r="W493" s="8" t="str">
        <f t="shared" ca="1" si="148"/>
        <v>La cantidad de clientes ha alcanzado el límite máximo para esta cerradura .</v>
      </c>
      <c r="X493" s="8" t="str">
        <f t="shared" ca="1" si="149"/>
        <v>Il numero di client ha raggiunto il limite massimo per questa serratura</v>
      </c>
      <c r="Y493" s="8" t="str">
        <f t="shared" ca="1" si="150"/>
        <v>De hoeveelheid van de klant heeft de maximumlimiet voor dit slot bereikt</v>
      </c>
      <c r="Z493" s="7">
        <f t="shared" si="151"/>
        <v>5</v>
      </c>
      <c r="AA493">
        <f t="shared" si="152"/>
        <v>56</v>
      </c>
      <c r="AB493">
        <f xml:space="preserve"> FIND("&lt;/",A493)</f>
        <v>119</v>
      </c>
      <c r="AC493" t="str">
        <f>MID(A493, Z493, AA493-Z493+ 1)</f>
        <v>&lt;string name="AddPasswordNoEntry" formatted="false"&gt;</v>
      </c>
      <c r="AD493" t="s">
        <v>8982</v>
      </c>
      <c r="AE493" t="s">
        <v>8983</v>
      </c>
      <c r="AF493" t="s">
        <v>8984</v>
      </c>
      <c r="AG493" t="s">
        <v>8985</v>
      </c>
      <c r="AH493" t="s">
        <v>8986</v>
      </c>
    </row>
    <row r="494" spans="1:34">
      <c r="A494" s="1" t="s">
        <v>2980</v>
      </c>
      <c r="J494" s="5">
        <f t="shared" si="145"/>
        <v>61</v>
      </c>
      <c r="K494" s="5">
        <f t="shared" si="146"/>
        <v>101</v>
      </c>
      <c r="L494" s="5" t="str">
        <f t="shared" si="161"/>
        <v>The client\'s ID is same as another one</v>
      </c>
      <c r="M494">
        <f>MATCH(L494,Sam_Eng!K:K,0)</f>
        <v>744</v>
      </c>
      <c r="N494" t="str">
        <f>IF(ISNA(M494), VLOOKUP(L494,Sam_Eng!F:F,1,FALSE), VLOOKUP(L494,Sam_Eng!K:K,1,FALSE))</f>
        <v>The client\'s ID is same as another one</v>
      </c>
      <c r="O494" s="8">
        <f>IF(ISNA(M494), MATCH(N494,Sam_Eng!F:F,0), MATCH(N494,Sam_Eng!K:K,0))</f>
        <v>744</v>
      </c>
      <c r="P494" t="str">
        <f t="shared" ca="1" si="156"/>
        <v>L'ID du client est identique à un autre</v>
      </c>
      <c r="Q494" t="str">
        <f t="shared" ca="1" si="157"/>
        <v>Die Client-ID ist identisch mit einer anderen</v>
      </c>
      <c r="R494" t="str">
        <f t="shared" ca="1" si="158"/>
        <v>El identificador del cliente es el mismo que el de otro.</v>
      </c>
      <c r="S494" t="str">
        <f t="shared" ca="1" si="159"/>
        <v>L'ID del client è uguale a un altro</v>
      </c>
      <c r="T494" t="str">
        <f t="shared" ca="1" si="160"/>
        <v>De klant-ID is dezelfde als van een ander</v>
      </c>
      <c r="U494" s="8" t="str">
        <f ca="1">SUBSTITUTE(P494,"""","")</f>
        <v>L'ID du client est identique à un autre</v>
      </c>
      <c r="V494" s="8" t="str">
        <f t="shared" ca="1" si="147"/>
        <v>Die Client-ID ist identisch mit einer anderen</v>
      </c>
      <c r="W494" s="8" t="str">
        <f t="shared" ca="1" si="148"/>
        <v>El identificador del cliente es el mismo que el de otro.</v>
      </c>
      <c r="X494" s="8" t="str">
        <f t="shared" ca="1" si="149"/>
        <v>L'ID del client è uguale a un altro</v>
      </c>
      <c r="Y494" s="8" t="str">
        <f t="shared" ca="1" si="150"/>
        <v>De klant-ID is dezelfde als van een ander</v>
      </c>
      <c r="Z494" s="7">
        <f t="shared" si="151"/>
        <v>5</v>
      </c>
      <c r="AA494">
        <f t="shared" si="152"/>
        <v>61</v>
      </c>
      <c r="AB494">
        <f xml:space="preserve"> FIND("&lt;/",A494)</f>
        <v>101</v>
      </c>
      <c r="AC494" t="str">
        <f>MID(A494, Z494, AA494-Z494+ 1)</f>
        <v>&lt;string name="AddPasswordFIDCollision" formatted="false"&gt;</v>
      </c>
      <c r="AD494" t="s">
        <v>11151</v>
      </c>
      <c r="AE494" t="s">
        <v>8987</v>
      </c>
      <c r="AF494" t="s">
        <v>8988</v>
      </c>
      <c r="AG494" t="s">
        <v>11211</v>
      </c>
      <c r="AH494" t="s">
        <v>8989</v>
      </c>
    </row>
    <row r="495" spans="1:34">
      <c r="A495" s="1" t="s">
        <v>2976</v>
      </c>
      <c r="J495">
        <f t="shared" si="145"/>
        <v>66</v>
      </c>
      <c r="K495">
        <f t="shared" si="146"/>
        <v>105</v>
      </c>
      <c r="L495" t="str">
        <f t="shared" si="161"/>
        <v>The client\'s code length is incorrect</v>
      </c>
      <c r="M495" t="e">
        <f>MATCH(L495,Sam_Eng!K:K,0)</f>
        <v>#N/A</v>
      </c>
      <c r="N495" t="e">
        <f>IF(ISNA(M495), VLOOKUP(L495,Sam_Eng!F:F,1,FALSE), VLOOKUP(L495,Sam_Eng!K:K,1,FALSE))</f>
        <v>#N/A</v>
      </c>
      <c r="O495" s="53">
        <v>649</v>
      </c>
      <c r="P495" t="str">
        <f t="shared" ca="1" si="156"/>
        <v>"La longueur du code du client est incorrecte"</v>
      </c>
      <c r="Q495" t="str">
        <f t="shared" ca="1" si="157"/>
        <v>"Die Code-Länge des Clients ist ungültig"</v>
      </c>
      <c r="R495" t="str">
        <f t="shared" ca="1" si="158"/>
        <v>"La longitud del código del cliente es incorrecta."</v>
      </c>
      <c r="S495" t="str">
        <f t="shared" ca="1" si="159"/>
        <v>"La lunghezza del codice del client non è corretta"</v>
      </c>
      <c r="T495" t="str">
        <f t="shared" ca="1" si="160"/>
        <v>"De lengte van de klantcode is onjuist"</v>
      </c>
      <c r="U495" s="8" t="str">
        <f ca="1">SUBSTITUTE(P495,"""","")</f>
        <v>La longueur du code du client est incorrecte</v>
      </c>
      <c r="V495" s="8" t="str">
        <f t="shared" ca="1" si="147"/>
        <v>Die Code-Länge des Clients ist ungültig</v>
      </c>
      <c r="W495" s="8" t="str">
        <f t="shared" ca="1" si="148"/>
        <v>La longitud del código del cliente es incorrecta.</v>
      </c>
      <c r="X495" s="8" t="str">
        <f t="shared" ca="1" si="149"/>
        <v>La lunghezza del codice del client non è corretta</v>
      </c>
      <c r="Y495" s="8" t="str">
        <f t="shared" ca="1" si="150"/>
        <v>De lengte van de klantcode is onjuist</v>
      </c>
      <c r="Z495" s="7">
        <f t="shared" si="151"/>
        <v>5</v>
      </c>
      <c r="AA495">
        <f t="shared" si="152"/>
        <v>66</v>
      </c>
      <c r="AB495">
        <f xml:space="preserve"> FIND("&lt;/",A495)</f>
        <v>105</v>
      </c>
      <c r="AC495" t="str">
        <f>MID(A495, Z495, AA495-Z495+ 1)</f>
        <v>&lt;string name="AddPasswordUnsopportedLength" formatted="false"&gt;</v>
      </c>
      <c r="AD495" t="s">
        <v>10441</v>
      </c>
      <c r="AE495" t="s">
        <v>10442</v>
      </c>
      <c r="AF495" t="s">
        <v>10443</v>
      </c>
      <c r="AG495" t="s">
        <v>10444</v>
      </c>
      <c r="AH495" t="s">
        <v>10445</v>
      </c>
    </row>
    <row r="496" spans="1:34">
      <c r="A496" s="1" t="s">
        <v>2975</v>
      </c>
      <c r="J496">
        <f t="shared" si="145"/>
        <v>58</v>
      </c>
      <c r="K496">
        <f t="shared" si="146"/>
        <v>104</v>
      </c>
      <c r="L496" t="str">
        <f t="shared" si="161"/>
        <v>The client\'s code is the same as another one</v>
      </c>
      <c r="M496" t="e">
        <f>MATCH(L496,Sam_Eng!K:K,0)</f>
        <v>#N/A</v>
      </c>
      <c r="N496" t="e">
        <f>IF(ISNA(M496), VLOOKUP(L496,Sam_Eng!F:F,1,FALSE), VLOOKUP(L496,Sam_Eng!K:K,1,FALSE))</f>
        <v>#N/A</v>
      </c>
      <c r="O496" s="53">
        <v>650</v>
      </c>
      <c r="P496" t="str">
        <f t="shared" ca="1" si="156"/>
        <v>"Le code du client est identique à un autre"</v>
      </c>
      <c r="Q496" t="str">
        <f t="shared" ca="1" si="157"/>
        <v>"Der Client-Code ist identisch mit einem anderen"</v>
      </c>
      <c r="R496" t="str">
        <f t="shared" ca="1" si="158"/>
        <v>"El código del cliente es el mismo que el de otro."</v>
      </c>
      <c r="S496" t="str">
        <f t="shared" ca="1" si="159"/>
        <v>"Il codice del client è uguale a un altro"</v>
      </c>
      <c r="T496" t="str">
        <f t="shared" ca="1" si="160"/>
        <v>"De klantcode is dezelfde als van een ander"</v>
      </c>
      <c r="U496" s="8" t="str">
        <f ca="1">SUBSTITUTE(P496,"""","")</f>
        <v>Le code du client est identique à un autre</v>
      </c>
      <c r="V496" s="8" t="str">
        <f t="shared" ca="1" si="147"/>
        <v>Der Client-Code ist identisch mit einem anderen</v>
      </c>
      <c r="W496" s="8" t="str">
        <f t="shared" ca="1" si="148"/>
        <v>El código del cliente es el mismo que el de otro.</v>
      </c>
      <c r="X496" s="8" t="str">
        <f t="shared" ca="1" si="149"/>
        <v>Il codice del client è uguale a un altro</v>
      </c>
      <c r="Y496" s="8" t="str">
        <f t="shared" ca="1" si="150"/>
        <v>De klantcode is dezelfde als van een ander</v>
      </c>
      <c r="Z496" s="7">
        <f t="shared" si="151"/>
        <v>5</v>
      </c>
      <c r="AA496">
        <f t="shared" si="152"/>
        <v>58</v>
      </c>
      <c r="AB496">
        <f xml:space="preserve"> FIND("&lt;/",A496)</f>
        <v>104</v>
      </c>
      <c r="AC496" t="str">
        <f>MID(A496, Z496, AA496-Z496+ 1)</f>
        <v>&lt;string name="AddPasswordDuplicate" formatted="false"&gt;</v>
      </c>
      <c r="AD496" t="s">
        <v>10446</v>
      </c>
      <c r="AE496" t="s">
        <v>10447</v>
      </c>
      <c r="AF496" t="s">
        <v>10448</v>
      </c>
      <c r="AG496" t="s">
        <v>10449</v>
      </c>
      <c r="AH496" t="s">
        <v>10450</v>
      </c>
    </row>
    <row r="497" spans="1:34">
      <c r="A497" s="2"/>
    </row>
    <row r="498" spans="1:34">
      <c r="A498" s="1" t="s">
        <v>10263</v>
      </c>
      <c r="J498">
        <f t="shared" ref="J498:J561" si="162">FIND("&gt;",A498)</f>
        <v>55</v>
      </c>
      <c r="K498">
        <f t="shared" ref="K498:K561" si="163">FIND("&lt;/", A498)</f>
        <v>71</v>
      </c>
      <c r="L498" t="str">
        <f t="shared" si="161"/>
        <v>%s unlocking %s</v>
      </c>
      <c r="M498" t="e">
        <f>MATCH(L498,Sam_Eng!K:K,0)</f>
        <v>#N/A</v>
      </c>
      <c r="N498" t="e">
        <f>IF(ISNA(M498), VLOOKUP(L498,Sam_Eng!F:F,1,FALSE), VLOOKUP(L498,Sam_Eng!K:K,1,FALSE))</f>
        <v>#N/A</v>
      </c>
      <c r="O498" s="53">
        <v>608</v>
      </c>
      <c r="P498" t="str">
        <f t="shared" ca="1" si="156"/>
        <v>"%@ déverrouillé %@"</v>
      </c>
      <c r="Q498" t="str">
        <f t="shared" ca="1" si="157"/>
        <v>"%@ hat %@ entriegelt"</v>
      </c>
      <c r="R498" t="str">
        <f t="shared" ca="1" si="158"/>
        <v>"%@ desbloqueó %@"</v>
      </c>
      <c r="S498" t="str">
        <f t="shared" ca="1" si="159"/>
        <v>"%@ ha sbloccato %@"</v>
      </c>
      <c r="T498" t="str">
        <f t="shared" ca="1" si="160"/>
        <v>"%@ heeft %@ ontgrendeld"</v>
      </c>
      <c r="U498" s="8" t="str">
        <f ca="1">SUBSTITUTE(P498,"""","")</f>
        <v>%@ déverrouillé %@</v>
      </c>
      <c r="V498" s="8" t="str">
        <f t="shared" ca="1" si="147"/>
        <v>%@ hat %@ entriegelt</v>
      </c>
      <c r="W498" s="8" t="str">
        <f t="shared" ca="1" si="148"/>
        <v>%@ desbloqueó %@</v>
      </c>
      <c r="X498" s="8" t="str">
        <f t="shared" ca="1" si="149"/>
        <v>%@ ha sbloccato %@</v>
      </c>
      <c r="Y498" s="8" t="str">
        <f t="shared" ca="1" si="150"/>
        <v>%@ heeft %@ ontgrendeld</v>
      </c>
      <c r="Z498" s="7">
        <f t="shared" si="151"/>
        <v>5</v>
      </c>
      <c r="AA498">
        <f t="shared" si="152"/>
        <v>55</v>
      </c>
      <c r="AB498">
        <f xml:space="preserve"> FIND("&lt;/",A498)</f>
        <v>71</v>
      </c>
      <c r="AC498" t="str">
        <f>MID(A498, Z498, AA498-Z498+ 1)</f>
        <v>&lt;string name="xxx_unlocking_xxx" formatted="false"&gt;</v>
      </c>
      <c r="AD498" t="s">
        <v>10808</v>
      </c>
      <c r="AE498" t="s">
        <v>10809</v>
      </c>
      <c r="AF498" t="s">
        <v>10810</v>
      </c>
      <c r="AG498" t="s">
        <v>10811</v>
      </c>
      <c r="AH498" t="s">
        <v>10812</v>
      </c>
    </row>
    <row r="499" spans="1:34">
      <c r="A499" s="1" t="s">
        <v>2971</v>
      </c>
      <c r="J499">
        <f t="shared" si="162"/>
        <v>65</v>
      </c>
      <c r="K499">
        <f t="shared" si="163"/>
        <v>95</v>
      </c>
      <c r="L499" t="str">
        <f t="shared" si="161"/>
        <v>%s has an access denied event</v>
      </c>
      <c r="M499" t="e">
        <f>MATCH(L499,Sam_Eng!K:K,0)</f>
        <v>#N/A</v>
      </c>
      <c r="N499" t="e">
        <f>IF(ISNA(M499), VLOOKUP(L499,Sam_Eng!F:F,1,FALSE), VLOOKUP(L499,Sam_Eng!K:K,1,FALSE))</f>
        <v>#N/A</v>
      </c>
      <c r="O499" s="53">
        <v>609</v>
      </c>
      <c r="P499" t="str">
        <f t="shared" ca="1" si="156"/>
        <v>"%@ a un événement Accès refusé"</v>
      </c>
      <c r="Q499" t="str">
        <f t="shared" ca="1" si="157"/>
        <v>"%@ hat ein Ereignis mit Zugangsverweigerung"</v>
      </c>
      <c r="R499" t="str">
        <f t="shared" ca="1" si="158"/>
        <v>"%@ tiene un evento denegado de acceso"</v>
      </c>
      <c r="S499" t="str">
        <f t="shared" ca="1" si="159"/>
        <v>"%@ ha un evento di accesso negato"</v>
      </c>
      <c r="T499" t="str">
        <f t="shared" ca="1" si="160"/>
        <v>"%@ heeft een gebeurtenis toegang geweigerd"</v>
      </c>
      <c r="U499" s="8" t="str">
        <f ca="1">SUBSTITUTE(P499,"""","")</f>
        <v>%@ a un événement Accès refusé</v>
      </c>
      <c r="V499" s="8" t="str">
        <f t="shared" ca="1" si="147"/>
        <v>%@ hat ein Ereignis mit Zugangsverweigerung</v>
      </c>
      <c r="W499" s="8" t="str">
        <f t="shared" ca="1" si="148"/>
        <v>%@ tiene un evento denegado de acceso</v>
      </c>
      <c r="X499" s="8" t="str">
        <f t="shared" ca="1" si="149"/>
        <v>%@ ha un evento di accesso negato</v>
      </c>
      <c r="Y499" s="8" t="str">
        <f t="shared" ca="1" si="150"/>
        <v>%@ heeft een gebeurtenis toegang geweigerd</v>
      </c>
      <c r="Z499" s="7">
        <f t="shared" si="151"/>
        <v>5</v>
      </c>
      <c r="AA499">
        <f t="shared" si="152"/>
        <v>65</v>
      </c>
      <c r="AB499">
        <f xml:space="preserve"> FIND("&lt;/",A499)</f>
        <v>95</v>
      </c>
      <c r="AC499" t="str">
        <f>MID(A499, Z499, AA499-Z499+ 1)</f>
        <v>&lt;string name="xxx_has_access_denied_event" formatted="false"&gt;</v>
      </c>
      <c r="AD499" t="s">
        <v>10813</v>
      </c>
      <c r="AE499" t="s">
        <v>10814</v>
      </c>
      <c r="AF499" t="s">
        <v>10815</v>
      </c>
      <c r="AG499" t="s">
        <v>10816</v>
      </c>
      <c r="AH499" t="s">
        <v>10817</v>
      </c>
    </row>
    <row r="500" spans="1:34">
      <c r="A500" s="1" t="s">
        <v>2972</v>
      </c>
      <c r="J500">
        <f t="shared" si="162"/>
        <v>56</v>
      </c>
      <c r="K500">
        <f t="shared" si="163"/>
        <v>85</v>
      </c>
      <c r="L500" t="str">
        <f t="shared" si="161"/>
        <v>%s has denied %s temporarily</v>
      </c>
      <c r="M500" t="e">
        <f>MATCH(L500,Sam_Eng!K:K,0)</f>
        <v>#N/A</v>
      </c>
      <c r="N500" t="e">
        <f>IF(ISNA(M500), VLOOKUP(L500,Sam_Eng!F:F,1,FALSE), VLOOKUP(L500,Sam_Eng!K:K,1,FALSE))</f>
        <v>#N/A</v>
      </c>
      <c r="O500" s="53">
        <v>610</v>
      </c>
      <c r="P500" t="str">
        <f t="shared" ca="1" si="156"/>
        <v>"%@ a refusé %@ temporairement"</v>
      </c>
      <c r="Q500" t="str">
        <f t="shared" ca="1" si="157"/>
        <v>"%@ hat %@ vorübergehend verweigert"</v>
      </c>
      <c r="R500" t="str">
        <f t="shared" ca="1" si="158"/>
        <v>"%@ ha denegado a %@ temporalmente"</v>
      </c>
      <c r="S500" t="str">
        <f t="shared" ca="1" si="159"/>
        <v>"%@ ha rifiutato %@ temporaneamente"</v>
      </c>
      <c r="T500" t="str">
        <f t="shared" ca="1" si="160"/>
        <v>"%@ heeft %@ tijdelijk geweigerd"</v>
      </c>
      <c r="U500" s="8" t="str">
        <f ca="1">SUBSTITUTE(P500,"""","")</f>
        <v>%@ a refusé %@ temporairement</v>
      </c>
      <c r="V500" s="8" t="str">
        <f t="shared" ca="1" si="147"/>
        <v>%@ hat %@ vorübergehend verweigert</v>
      </c>
      <c r="W500" s="8" t="str">
        <f t="shared" ca="1" si="148"/>
        <v>%@ ha denegado a %@ temporalmente</v>
      </c>
      <c r="X500" s="8" t="str">
        <f t="shared" ca="1" si="149"/>
        <v>%@ ha rifiutato %@ temporaneamente</v>
      </c>
      <c r="Y500" s="8" t="str">
        <f t="shared" ca="1" si="150"/>
        <v>%@ heeft %@ tijdelijk geweigerd</v>
      </c>
      <c r="Z500" s="7">
        <f t="shared" si="151"/>
        <v>5</v>
      </c>
      <c r="AA500">
        <f t="shared" si="152"/>
        <v>56</v>
      </c>
      <c r="AB500">
        <f xml:space="preserve"> FIND("&lt;/",A500)</f>
        <v>85</v>
      </c>
      <c r="AC500" t="str">
        <f>MID(A500, Z500, AA500-Z500+ 1)</f>
        <v>&lt;string name="xxx_has_denied_xxx" formatted="false"&gt;</v>
      </c>
      <c r="AD500" t="s">
        <v>10818</v>
      </c>
      <c r="AE500" t="s">
        <v>10819</v>
      </c>
      <c r="AF500" t="s">
        <v>10820</v>
      </c>
      <c r="AG500" t="s">
        <v>10821</v>
      </c>
      <c r="AH500" t="s">
        <v>10822</v>
      </c>
    </row>
    <row r="501" spans="1:34">
      <c r="A501" s="1" t="s">
        <v>10262</v>
      </c>
      <c r="J501">
        <f t="shared" si="162"/>
        <v>61</v>
      </c>
      <c r="K501">
        <f t="shared" si="163"/>
        <v>81</v>
      </c>
      <c r="L501" t="str">
        <f t="shared" si="161"/>
        <v>Remote unlocking %s</v>
      </c>
      <c r="M501" t="e">
        <f>MATCH(L501,Sam_Eng!K:K,0)</f>
        <v>#N/A</v>
      </c>
      <c r="N501" t="e">
        <f>IF(ISNA(M501), VLOOKUP(L501,Sam_Eng!F:F,1,FALSE), VLOOKUP(L501,Sam_Eng!K:K,1,FALSE))</f>
        <v>#N/A</v>
      </c>
      <c r="O501" s="53">
        <v>449</v>
      </c>
      <c r="P501" t="str">
        <f t="shared" ca="1" si="156"/>
        <v>"Déverrouillage à distance de %@..."</v>
      </c>
      <c r="Q501" t="str">
        <f t="shared" ca="1" si="157"/>
        <v>"Remote-Entriegelung von %@ erfolgt ..."</v>
      </c>
      <c r="R501" t="str">
        <f t="shared" ca="1" si="158"/>
        <v>"Desbloqueo remoto de %@..."</v>
      </c>
      <c r="S501" t="str">
        <f t="shared" ca="1" si="159"/>
        <v>"Sblocco Remoto %@"</v>
      </c>
      <c r="T501" t="str">
        <f t="shared" ca="1" si="160"/>
        <v>"%@ op afstand ontgrendelen "</v>
      </c>
      <c r="U501" s="8" t="str">
        <f ca="1">SUBSTITUTE(P501,"""","")</f>
        <v>Déverrouillage à distance de %@...</v>
      </c>
      <c r="V501" s="8" t="str">
        <f t="shared" ca="1" si="147"/>
        <v>Remote-Entriegelung von %@ erfolgt ...</v>
      </c>
      <c r="W501" s="8" t="str">
        <f t="shared" ca="1" si="148"/>
        <v>Desbloqueo remoto de %@...</v>
      </c>
      <c r="X501" s="8" t="str">
        <f t="shared" ca="1" si="149"/>
        <v>Sblocco Remoto %@</v>
      </c>
      <c r="Y501" s="8" t="str">
        <f t="shared" ca="1" si="150"/>
        <v xml:space="preserve">%@ op afstand ontgrendelen </v>
      </c>
      <c r="Z501" s="7">
        <f t="shared" si="151"/>
        <v>5</v>
      </c>
      <c r="AA501">
        <f t="shared" si="152"/>
        <v>61</v>
      </c>
      <c r="AB501">
        <f xml:space="preserve"> FIND("&lt;/",A501)</f>
        <v>81</v>
      </c>
      <c r="AC501" t="str">
        <f>MID(A501, Z501, AA501-Z501+ 1)</f>
        <v>&lt;string name="remote_unlocking_on_xxx" formatted="false"&gt;</v>
      </c>
      <c r="AD501" t="s">
        <v>10823</v>
      </c>
      <c r="AE501" t="s">
        <v>10824</v>
      </c>
      <c r="AF501" t="s">
        <v>10825</v>
      </c>
      <c r="AG501" t="s">
        <v>10826</v>
      </c>
      <c r="AH501" t="s">
        <v>10827</v>
      </c>
    </row>
    <row r="502" spans="1:34">
      <c r="A502" s="2"/>
    </row>
    <row r="503" spans="1:34">
      <c r="A503" s="1" t="s">
        <v>199</v>
      </c>
      <c r="J503">
        <f t="shared" si="162"/>
        <v>31</v>
      </c>
      <c r="K503">
        <f t="shared" si="163"/>
        <v>46</v>
      </c>
      <c r="L503" t="str">
        <f t="shared" si="161"/>
        <v>Battery Status</v>
      </c>
      <c r="M503" t="e">
        <f>MATCH(L503,Sam_Eng!K:K,0)</f>
        <v>#N/A</v>
      </c>
      <c r="N503" t="str">
        <f>IF(ISNA(M503), VLOOKUP(L503,Sam_Eng!F:F,1,FALSE), VLOOKUP(L503,Sam_Eng!K:K,1,FALSE))</f>
        <v>Battery Status</v>
      </c>
      <c r="O503" s="8">
        <f>IF(ISNA(M503), MATCH(N503,Sam_Eng!F:F,0), MATCH(N503,Sam_Eng!K:K,0))</f>
        <v>67</v>
      </c>
      <c r="P503" t="str">
        <f t="shared" ca="1" si="156"/>
        <v>"État des piles"</v>
      </c>
      <c r="Q503" t="str">
        <f t="shared" ca="1" si="157"/>
        <v>"Batteriestatus"</v>
      </c>
      <c r="R503" t="str">
        <f t="shared" ca="1" si="158"/>
        <v>"Estado de la batería"</v>
      </c>
      <c r="S503" t="str">
        <f t="shared" ca="1" si="159"/>
        <v>"Stato Batteria"</v>
      </c>
      <c r="T503" t="str">
        <f t="shared" ca="1" si="160"/>
        <v>"Batterijstatus"</v>
      </c>
      <c r="U503" s="8" t="str">
        <f ca="1">SUBSTITUTE(P503,"""","")</f>
        <v>État des piles</v>
      </c>
      <c r="V503" s="8" t="str">
        <f t="shared" ca="1" si="147"/>
        <v>Batteriestatus</v>
      </c>
      <c r="W503" s="8" t="str">
        <f t="shared" ca="1" si="148"/>
        <v>Estado de la batería</v>
      </c>
      <c r="X503" s="8" t="str">
        <f t="shared" ca="1" si="149"/>
        <v>Stato Batteria</v>
      </c>
      <c r="Y503" s="8" t="str">
        <f t="shared" ca="1" si="150"/>
        <v>Batterijstatus</v>
      </c>
      <c r="Z503" s="7">
        <f t="shared" si="151"/>
        <v>5</v>
      </c>
      <c r="AA503">
        <f t="shared" si="152"/>
        <v>31</v>
      </c>
      <c r="AB503">
        <f xml:space="preserve"> FIND("&lt;/",A503)</f>
        <v>46</v>
      </c>
      <c r="AC503" t="str">
        <f>MID(A503, Z503, AA503-Z503+ 1)</f>
        <v>&lt;string name="batt_status"&gt;</v>
      </c>
      <c r="AD503" t="s">
        <v>8990</v>
      </c>
      <c r="AE503" t="s">
        <v>8991</v>
      </c>
      <c r="AF503" t="s">
        <v>8992</v>
      </c>
      <c r="AG503" t="s">
        <v>8993</v>
      </c>
      <c r="AH503" t="s">
        <v>8994</v>
      </c>
    </row>
    <row r="504" spans="1:34">
      <c r="A504" s="2"/>
    </row>
    <row r="505" spans="1:34">
      <c r="A505" s="1"/>
    </row>
    <row r="506" spans="1:34">
      <c r="A506" s="3" t="s">
        <v>201</v>
      </c>
      <c r="J506">
        <f t="shared" si="162"/>
        <v>27</v>
      </c>
      <c r="K506">
        <f t="shared" si="163"/>
        <v>35</v>
      </c>
      <c r="L506" t="str">
        <f t="shared" si="161"/>
        <v>Sign In</v>
      </c>
      <c r="M506" t="e">
        <f>MATCH(L506,Sam_Eng!K:K,0)</f>
        <v>#N/A</v>
      </c>
      <c r="N506" t="str">
        <f>IF(ISNA(M506), VLOOKUP(L506,Sam_Eng!F:F,1,FALSE), VLOOKUP(L506,Sam_Eng!K:K,1,FALSE))</f>
        <v>Sign In</v>
      </c>
      <c r="O506" s="8">
        <f>IF(ISNA(M506), MATCH(N506,Sam_Eng!F:F,0), MATCH(N506,Sam_Eng!K:K,0))</f>
        <v>257</v>
      </c>
      <c r="P506" t="str">
        <f t="shared" ca="1" si="156"/>
        <v>"Connexion"</v>
      </c>
      <c r="Q506" t="str">
        <f t="shared" ca="1" si="157"/>
        <v>"Anmelden"</v>
      </c>
      <c r="R506" t="str">
        <f t="shared" ca="1" si="158"/>
        <v>"Iniciar sesión"</v>
      </c>
      <c r="S506" t="str">
        <f t="shared" ca="1" si="159"/>
        <v>"Accedi"</v>
      </c>
      <c r="T506" t="str">
        <f t="shared" ca="1" si="160"/>
        <v>"Aanmelden"</v>
      </c>
      <c r="U506" s="8" t="str">
        <f t="shared" ref="U506:U514" ca="1" si="164">SUBSTITUTE(P506,"""","")</f>
        <v>Connexion</v>
      </c>
      <c r="V506" s="8" t="str">
        <f t="shared" ca="1" si="147"/>
        <v>Anmelden</v>
      </c>
      <c r="W506" s="8" t="str">
        <f t="shared" ca="1" si="148"/>
        <v>Iniciar sesión</v>
      </c>
      <c r="X506" s="8" t="str">
        <f t="shared" ca="1" si="149"/>
        <v>Accedi</v>
      </c>
      <c r="Y506" s="8" t="str">
        <f t="shared" ca="1" si="150"/>
        <v>Aanmelden</v>
      </c>
      <c r="Z506" s="7">
        <f t="shared" si="151"/>
        <v>5</v>
      </c>
      <c r="AA506">
        <f t="shared" si="152"/>
        <v>27</v>
      </c>
      <c r="AB506">
        <f t="shared" ref="AB506:AB517" si="165" xml:space="preserve"> FIND("&lt;/",A506)</f>
        <v>35</v>
      </c>
      <c r="AC506" t="str">
        <f t="shared" ref="AC506:AC517" si="166">MID(A506, Z506, AA506-Z506+ 1)</f>
        <v>&lt;string name="sign_in"&gt;</v>
      </c>
      <c r="AD506" t="s">
        <v>8995</v>
      </c>
      <c r="AE506" t="s">
        <v>8996</v>
      </c>
      <c r="AF506" t="s">
        <v>8997</v>
      </c>
      <c r="AG506" t="s">
        <v>8998</v>
      </c>
      <c r="AH506" t="s">
        <v>8999</v>
      </c>
    </row>
    <row r="507" spans="1:34">
      <c r="A507" s="1" t="s">
        <v>202</v>
      </c>
      <c r="J507">
        <f t="shared" si="162"/>
        <v>26</v>
      </c>
      <c r="K507">
        <f t="shared" si="163"/>
        <v>35</v>
      </c>
      <c r="L507" t="str">
        <f t="shared" si="161"/>
        <v>Sign Out</v>
      </c>
      <c r="M507" t="e">
        <f>MATCH(L507,Sam_Eng!K:K,0)</f>
        <v>#N/A</v>
      </c>
      <c r="N507" t="str">
        <f>IF(ISNA(M507), VLOOKUP(L507,Sam_Eng!F:F,1,FALSE), VLOOKUP(L507,Sam_Eng!K:K,1,FALSE))</f>
        <v>Sign Out</v>
      </c>
      <c r="O507" s="8">
        <f>IF(ISNA(M507), MATCH(N507,Sam_Eng!F:F,0), MATCH(N507,Sam_Eng!K:K,0))</f>
        <v>158</v>
      </c>
      <c r="P507" t="str">
        <f t="shared" ca="1" si="156"/>
        <v>"Déconnexion"</v>
      </c>
      <c r="Q507" t="str">
        <f t="shared" ca="1" si="157"/>
        <v>"Abmelden"</v>
      </c>
      <c r="R507" t="str">
        <f t="shared" ca="1" si="158"/>
        <v>"Cerrar sesión"</v>
      </c>
      <c r="S507" t="str">
        <f t="shared" ca="1" si="159"/>
        <v>"Esci"</v>
      </c>
      <c r="T507" t="str">
        <f t="shared" ca="1" si="160"/>
        <v>"Afmelden"</v>
      </c>
      <c r="U507" s="8" t="str">
        <f t="shared" ca="1" si="164"/>
        <v>Déconnexion</v>
      </c>
      <c r="V507" s="8" t="str">
        <f t="shared" ca="1" si="147"/>
        <v>Abmelden</v>
      </c>
      <c r="W507" s="8" t="str">
        <f t="shared" ca="1" si="148"/>
        <v>Cerrar sesión</v>
      </c>
      <c r="X507" s="8" t="str">
        <f t="shared" ca="1" si="149"/>
        <v>Esci</v>
      </c>
      <c r="Y507" s="8" t="str">
        <f t="shared" ca="1" si="150"/>
        <v>Afmelden</v>
      </c>
      <c r="Z507" s="7">
        <f t="shared" si="151"/>
        <v>5</v>
      </c>
      <c r="AA507">
        <f t="shared" si="152"/>
        <v>26</v>
      </c>
      <c r="AB507">
        <f t="shared" si="165"/>
        <v>35</v>
      </c>
      <c r="AC507" t="str">
        <f t="shared" si="166"/>
        <v>&lt;string name="logout"&gt;</v>
      </c>
      <c r="AD507" t="s">
        <v>9000</v>
      </c>
      <c r="AE507" t="s">
        <v>9001</v>
      </c>
      <c r="AF507" t="s">
        <v>9002</v>
      </c>
      <c r="AG507" t="s">
        <v>9003</v>
      </c>
      <c r="AH507" t="s">
        <v>9004</v>
      </c>
    </row>
    <row r="508" spans="1:34">
      <c r="A508" s="1" t="s">
        <v>203</v>
      </c>
      <c r="J508">
        <f t="shared" si="162"/>
        <v>34</v>
      </c>
      <c r="K508">
        <f t="shared" si="163"/>
        <v>42</v>
      </c>
      <c r="L508" t="str">
        <f t="shared" si="161"/>
        <v>Sign Up</v>
      </c>
      <c r="M508" t="e">
        <f>MATCH(L508,Sam_Eng!K:K,0)</f>
        <v>#N/A</v>
      </c>
      <c r="N508" t="str">
        <f>IF(ISNA(M508), VLOOKUP(L508,Sam_Eng!F:F,1,FALSE), VLOOKUP(L508,Sam_Eng!K:K,1,FALSE))</f>
        <v>Sign Up</v>
      </c>
      <c r="O508" s="8">
        <f>IF(ISNA(M508), MATCH(N508,Sam_Eng!F:F,0), MATCH(N508,Sam_Eng!K:K,0))</f>
        <v>256</v>
      </c>
      <c r="P508" t="str">
        <f t="shared" ca="1" si="156"/>
        <v>"Inscription"</v>
      </c>
      <c r="Q508" t="str">
        <f t="shared" ca="1" si="157"/>
        <v>"Registrieren"</v>
      </c>
      <c r="R508" t="str">
        <f t="shared" ca="1" si="158"/>
        <v>"Registrarse"</v>
      </c>
      <c r="S508" t="str">
        <f t="shared" ca="1" si="159"/>
        <v>"Registrati"</v>
      </c>
      <c r="T508" t="str">
        <f t="shared" ca="1" si="160"/>
        <v>"Registreren"</v>
      </c>
      <c r="U508" s="8" t="str">
        <f t="shared" ca="1" si="164"/>
        <v>Inscription</v>
      </c>
      <c r="V508" s="8" t="str">
        <f t="shared" ca="1" si="147"/>
        <v>Registrieren</v>
      </c>
      <c r="W508" s="8" t="str">
        <f t="shared" ca="1" si="148"/>
        <v>Registrarse</v>
      </c>
      <c r="X508" s="8" t="str">
        <f t="shared" ca="1" si="149"/>
        <v>Registrati</v>
      </c>
      <c r="Y508" s="8" t="str">
        <f t="shared" ca="1" si="150"/>
        <v>Registreren</v>
      </c>
      <c r="Z508" s="7">
        <f t="shared" si="151"/>
        <v>5</v>
      </c>
      <c r="AA508">
        <f t="shared" si="152"/>
        <v>34</v>
      </c>
      <c r="AB508">
        <f t="shared" si="165"/>
        <v>42</v>
      </c>
      <c r="AC508" t="str">
        <f t="shared" si="166"/>
        <v>&lt;string name="create_account"&gt;</v>
      </c>
      <c r="AD508" t="s">
        <v>9005</v>
      </c>
      <c r="AE508" t="s">
        <v>9006</v>
      </c>
      <c r="AF508" t="s">
        <v>9007</v>
      </c>
      <c r="AG508" t="s">
        <v>9008</v>
      </c>
      <c r="AH508" t="s">
        <v>9009</v>
      </c>
    </row>
    <row r="509" spans="1:34">
      <c r="A509" s="1" t="s">
        <v>2981</v>
      </c>
      <c r="J509">
        <f t="shared" si="162"/>
        <v>35</v>
      </c>
      <c r="K509">
        <f t="shared" si="163"/>
        <v>51</v>
      </c>
      <c r="L509" t="str">
        <f t="shared" si="161"/>
        <v>Forgot Password</v>
      </c>
      <c r="M509" t="e">
        <f>MATCH(L509,Sam_Eng!K:K,0)</f>
        <v>#N/A</v>
      </c>
      <c r="N509" t="str">
        <f>IF(ISNA(M509), VLOOKUP(L509,Sam_Eng!F:F,1,FALSE), VLOOKUP(L509,Sam_Eng!K:K,1,FALSE))</f>
        <v>Forgot Password</v>
      </c>
      <c r="O509" s="8">
        <f>IF(ISNA(M509), MATCH(N509,Sam_Eng!F:F,0), MATCH(N509,Sam_Eng!K:K,0))</f>
        <v>258</v>
      </c>
      <c r="P509" t="str">
        <f t="shared" ca="1" si="156"/>
        <v>"Mot de passe oublié"</v>
      </c>
      <c r="Q509" t="str">
        <f t="shared" ca="1" si="157"/>
        <v>"Kennwort vergessen"</v>
      </c>
      <c r="R509" t="str">
        <f t="shared" ca="1" si="158"/>
        <v>"He olvidado la contraseña"</v>
      </c>
      <c r="S509" t="str">
        <f t="shared" ca="1" si="159"/>
        <v>"Password Dimenticata"</v>
      </c>
      <c r="T509" t="str">
        <f t="shared" ca="1" si="160"/>
        <v>"Wachtwoord vergeten"</v>
      </c>
      <c r="U509" s="8" t="str">
        <f t="shared" ca="1" si="164"/>
        <v>Mot de passe oublié</v>
      </c>
      <c r="V509" s="8" t="str">
        <f t="shared" ca="1" si="147"/>
        <v>Kennwort vergessen</v>
      </c>
      <c r="W509" s="8" t="str">
        <f t="shared" ca="1" si="148"/>
        <v>He olvidado la contraseña</v>
      </c>
      <c r="X509" s="8" t="str">
        <f t="shared" ca="1" si="149"/>
        <v>Password Dimenticata</v>
      </c>
      <c r="Y509" s="8" t="str">
        <f t="shared" ca="1" si="150"/>
        <v>Wachtwoord vergeten</v>
      </c>
      <c r="Z509" s="7">
        <f t="shared" si="151"/>
        <v>5</v>
      </c>
      <c r="AA509">
        <f t="shared" si="152"/>
        <v>35</v>
      </c>
      <c r="AB509">
        <f t="shared" si="165"/>
        <v>51</v>
      </c>
      <c r="AC509" t="str">
        <f t="shared" si="166"/>
        <v>&lt;string name="forgot_password"&gt;</v>
      </c>
      <c r="AD509" t="s">
        <v>9010</v>
      </c>
      <c r="AE509" t="s">
        <v>9011</v>
      </c>
      <c r="AF509" t="s">
        <v>9012</v>
      </c>
      <c r="AG509" t="s">
        <v>9013</v>
      </c>
      <c r="AH509" t="s">
        <v>9014</v>
      </c>
    </row>
    <row r="510" spans="1:34">
      <c r="A510" s="1" t="s">
        <v>204</v>
      </c>
      <c r="J510">
        <f t="shared" si="162"/>
        <v>36</v>
      </c>
      <c r="K510">
        <f t="shared" si="163"/>
        <v>53</v>
      </c>
      <c r="L510" t="str">
        <f t="shared" si="161"/>
        <v>Current Password</v>
      </c>
      <c r="M510" t="e">
        <f>MATCH(L510,Sam_Eng!K:K,0)</f>
        <v>#N/A</v>
      </c>
      <c r="N510" t="str">
        <f>IF(ISNA(M510), VLOOKUP(L510,Sam_Eng!F:F,1,FALSE), VLOOKUP(L510,Sam_Eng!K:K,1,FALSE))</f>
        <v>Current Password</v>
      </c>
      <c r="O510" s="8">
        <f>IF(ISNA(M510), MATCH(N510,Sam_Eng!F:F,0), MATCH(N510,Sam_Eng!K:K,0))</f>
        <v>517</v>
      </c>
      <c r="P510" t="str">
        <f t="shared" ca="1" si="156"/>
        <v>"Mot de passe actuel"</v>
      </c>
      <c r="Q510" t="str">
        <f t="shared" ca="1" si="157"/>
        <v>"Aktuelles Kennwort"</v>
      </c>
      <c r="R510" t="str">
        <f t="shared" ca="1" si="158"/>
        <v>"Contraseña actual"</v>
      </c>
      <c r="S510" t="str">
        <f t="shared" ca="1" si="159"/>
        <v>"Password attuale"</v>
      </c>
      <c r="T510" t="str">
        <f t="shared" ca="1" si="160"/>
        <v>"Huidig wachtwoord"</v>
      </c>
      <c r="U510" s="8" t="str">
        <f t="shared" ca="1" si="164"/>
        <v>Mot de passe actuel</v>
      </c>
      <c r="V510" s="8" t="str">
        <f t="shared" ca="1" si="147"/>
        <v>Aktuelles Kennwort</v>
      </c>
      <c r="W510" s="8" t="str">
        <f t="shared" ca="1" si="148"/>
        <v>Contraseña actual</v>
      </c>
      <c r="X510" s="8" t="str">
        <f t="shared" ca="1" si="149"/>
        <v>Password attuale</v>
      </c>
      <c r="Y510" s="8" t="str">
        <f t="shared" ca="1" si="150"/>
        <v>Huidig wachtwoord</v>
      </c>
      <c r="Z510" s="7">
        <f t="shared" si="151"/>
        <v>5</v>
      </c>
      <c r="AA510">
        <f t="shared" si="152"/>
        <v>36</v>
      </c>
      <c r="AB510">
        <f t="shared" si="165"/>
        <v>53</v>
      </c>
      <c r="AC510" t="str">
        <f t="shared" si="166"/>
        <v>&lt;string name="current_password"&gt;</v>
      </c>
      <c r="AD510" t="s">
        <v>9015</v>
      </c>
      <c r="AE510" t="s">
        <v>9016</v>
      </c>
      <c r="AF510" t="s">
        <v>9017</v>
      </c>
      <c r="AG510" t="s">
        <v>9018</v>
      </c>
      <c r="AH510" t="s">
        <v>9019</v>
      </c>
    </row>
    <row r="511" spans="1:34">
      <c r="A511" s="1" t="s">
        <v>205</v>
      </c>
      <c r="J511">
        <f t="shared" si="162"/>
        <v>34</v>
      </c>
      <c r="K511">
        <f t="shared" si="163"/>
        <v>43</v>
      </c>
      <c r="L511" t="str">
        <f t="shared" si="161"/>
        <v>Password</v>
      </c>
      <c r="M511" t="e">
        <f>MATCH(L511,Sam_Eng!K:K,0)</f>
        <v>#N/A</v>
      </c>
      <c r="N511" t="str">
        <f>IF(ISNA(M511), VLOOKUP(L511,Sam_Eng!F:F,1,FALSE), VLOOKUP(L511,Sam_Eng!K:K,1,FALSE))</f>
        <v>Password</v>
      </c>
      <c r="O511" s="8">
        <f>IF(ISNA(M511), MATCH(N511,Sam_Eng!F:F,0), MATCH(N511,Sam_Eng!K:K,0))</f>
        <v>45</v>
      </c>
      <c r="P511" t="str">
        <f t="shared" ca="1" si="156"/>
        <v>"Mot de passe"</v>
      </c>
      <c r="Q511" t="str">
        <f t="shared" ca="1" si="157"/>
        <v>"Kennwort"</v>
      </c>
      <c r="R511" t="str">
        <f t="shared" ca="1" si="158"/>
        <v>"Contraseña"</v>
      </c>
      <c r="S511" t="str">
        <f t="shared" ca="1" si="159"/>
        <v>"Password"</v>
      </c>
      <c r="T511" t="str">
        <f t="shared" ca="1" si="160"/>
        <v>"Wachtwoord"</v>
      </c>
      <c r="U511" s="8" t="str">
        <f t="shared" ca="1" si="164"/>
        <v>Mot de passe</v>
      </c>
      <c r="V511" s="8" t="str">
        <f t="shared" ca="1" si="147"/>
        <v>Kennwort</v>
      </c>
      <c r="W511" s="8" t="str">
        <f t="shared" ca="1" si="148"/>
        <v>Contraseña</v>
      </c>
      <c r="X511" s="8" t="str">
        <f t="shared" ca="1" si="149"/>
        <v>Password</v>
      </c>
      <c r="Y511" s="8" t="str">
        <f t="shared" ca="1" si="150"/>
        <v>Wachtwoord</v>
      </c>
      <c r="Z511" s="7">
        <f t="shared" si="151"/>
        <v>5</v>
      </c>
      <c r="AA511">
        <f t="shared" si="152"/>
        <v>34</v>
      </c>
      <c r="AB511">
        <f t="shared" si="165"/>
        <v>43</v>
      </c>
      <c r="AC511" t="str">
        <f t="shared" si="166"/>
        <v>&lt;string name="input_password"&gt;</v>
      </c>
      <c r="AD511" t="s">
        <v>9020</v>
      </c>
      <c r="AE511" t="s">
        <v>9021</v>
      </c>
      <c r="AF511" t="s">
        <v>9022</v>
      </c>
      <c r="AG511" t="s">
        <v>9023</v>
      </c>
      <c r="AH511" t="s">
        <v>9024</v>
      </c>
    </row>
    <row r="512" spans="1:34">
      <c r="A512" s="1" t="s">
        <v>206</v>
      </c>
      <c r="J512">
        <f t="shared" si="162"/>
        <v>36</v>
      </c>
      <c r="K512">
        <f t="shared" si="163"/>
        <v>56</v>
      </c>
      <c r="L512" t="str">
        <f t="shared" si="161"/>
        <v>Re-confirm Password</v>
      </c>
      <c r="M512" t="e">
        <f>MATCH(L512,Sam_Eng!K:K,0)</f>
        <v>#N/A</v>
      </c>
      <c r="N512" t="str">
        <f>IF(ISNA(M512), VLOOKUP(L512,Sam_Eng!F:F,1,FALSE), VLOOKUP(L512,Sam_Eng!K:K,1,FALSE))</f>
        <v>Re-confirm Password</v>
      </c>
      <c r="O512" s="8">
        <f>IF(ISNA(M512), MATCH(N512,Sam_Eng!F:F,0), MATCH(N512,Sam_Eng!K:K,0))</f>
        <v>519</v>
      </c>
      <c r="P512" t="str">
        <f t="shared" ca="1" si="156"/>
        <v>"Re-confirmer le mot de passe"</v>
      </c>
      <c r="Q512" t="str">
        <f t="shared" ca="1" si="157"/>
        <v>"Kennwortbestätigung"</v>
      </c>
      <c r="R512" t="str">
        <f t="shared" ca="1" si="158"/>
        <v>"Volver a confirmar la contraseña"</v>
      </c>
      <c r="S512" t="str">
        <f t="shared" ca="1" si="159"/>
        <v>"Riconferma la password"</v>
      </c>
      <c r="T512" t="str">
        <f t="shared" ca="1" si="160"/>
        <v>"Wachtwoord opnieuw bevestigen"</v>
      </c>
      <c r="U512" s="8" t="str">
        <f t="shared" ca="1" si="164"/>
        <v>Re-confirmer le mot de passe</v>
      </c>
      <c r="V512" s="8" t="str">
        <f t="shared" ca="1" si="147"/>
        <v>Kennwortbestätigung</v>
      </c>
      <c r="W512" s="8" t="str">
        <f t="shared" ca="1" si="148"/>
        <v>Volver a confirmar la contraseña</v>
      </c>
      <c r="X512" s="8" t="str">
        <f t="shared" ca="1" si="149"/>
        <v>Riconferma la password</v>
      </c>
      <c r="Y512" s="8" t="str">
        <f t="shared" ca="1" si="150"/>
        <v>Wachtwoord opnieuw bevestigen</v>
      </c>
      <c r="Z512" s="7">
        <f t="shared" si="151"/>
        <v>5</v>
      </c>
      <c r="AA512">
        <f t="shared" si="152"/>
        <v>36</v>
      </c>
      <c r="AB512">
        <f t="shared" si="165"/>
        <v>56</v>
      </c>
      <c r="AC512" t="str">
        <f t="shared" si="166"/>
        <v>&lt;string name="confirm_password"&gt;</v>
      </c>
      <c r="AD512" t="s">
        <v>9025</v>
      </c>
      <c r="AE512" t="s">
        <v>9026</v>
      </c>
      <c r="AF512" t="s">
        <v>9027</v>
      </c>
      <c r="AG512" t="s">
        <v>9028</v>
      </c>
      <c r="AH512" t="s">
        <v>9029</v>
      </c>
    </row>
    <row r="513" spans="1:34">
      <c r="A513" s="1" t="s">
        <v>2982</v>
      </c>
      <c r="J513">
        <f t="shared" si="162"/>
        <v>30</v>
      </c>
      <c r="K513">
        <f t="shared" si="163"/>
        <v>46</v>
      </c>
      <c r="L513" t="str">
        <f t="shared" si="161"/>
        <v>Enable Password</v>
      </c>
      <c r="M513" t="e">
        <f>MATCH(L513,Sam_Eng!K:K,0)</f>
        <v>#N/A</v>
      </c>
      <c r="N513" t="str">
        <f>IF(ISNA(M513), VLOOKUP(L513,Sam_Eng!F:F,1,FALSE), VLOOKUP(L513,Sam_Eng!K:K,1,FALSE))</f>
        <v>Enable Password</v>
      </c>
      <c r="O513" s="8">
        <f>IF(ISNA(M513), MATCH(N513,Sam_Eng!F:F,0), MATCH(N513,Sam_Eng!K:K,0))</f>
        <v>259</v>
      </c>
      <c r="P513" t="str">
        <f t="shared" ca="1" si="156"/>
        <v>"Activer le mot de passe"</v>
      </c>
      <c r="Q513" t="str">
        <f t="shared" ca="1" si="157"/>
        <v>"Kennwort aktivieren"</v>
      </c>
      <c r="R513" t="str">
        <f t="shared" ca="1" si="158"/>
        <v>"Habilitar contraseña"</v>
      </c>
      <c r="S513" t="str">
        <f t="shared" ca="1" si="159"/>
        <v>"Attiva Password"</v>
      </c>
      <c r="T513" t="str">
        <f t="shared" ca="1" si="160"/>
        <v>"Wachtwoord inschakelen"</v>
      </c>
      <c r="U513" s="8" t="str">
        <f t="shared" ca="1" si="164"/>
        <v>Activer le mot de passe</v>
      </c>
      <c r="V513" s="8" t="str">
        <f t="shared" ca="1" si="147"/>
        <v>Kennwort aktivieren</v>
      </c>
      <c r="W513" s="8" t="str">
        <f t="shared" ca="1" si="148"/>
        <v>Habilitar contraseña</v>
      </c>
      <c r="X513" s="8" t="str">
        <f t="shared" ca="1" si="149"/>
        <v>Attiva Password</v>
      </c>
      <c r="Y513" s="8" t="str">
        <f t="shared" ca="1" si="150"/>
        <v>Wachtwoord inschakelen</v>
      </c>
      <c r="Z513" s="7">
        <f t="shared" si="151"/>
        <v>5</v>
      </c>
      <c r="AA513">
        <f t="shared" si="152"/>
        <v>30</v>
      </c>
      <c r="AB513">
        <f t="shared" si="165"/>
        <v>46</v>
      </c>
      <c r="AC513" t="str">
        <f t="shared" si="166"/>
        <v>&lt;string name="EnablePass"&gt;</v>
      </c>
      <c r="AD513" t="s">
        <v>9030</v>
      </c>
      <c r="AE513" t="s">
        <v>9031</v>
      </c>
      <c r="AF513" t="s">
        <v>9032</v>
      </c>
      <c r="AG513" t="s">
        <v>9033</v>
      </c>
      <c r="AH513" t="s">
        <v>9034</v>
      </c>
    </row>
    <row r="514" spans="1:34">
      <c r="A514" s="1" t="s">
        <v>2983</v>
      </c>
      <c r="J514">
        <f t="shared" si="162"/>
        <v>29</v>
      </c>
      <c r="K514">
        <f t="shared" si="163"/>
        <v>45</v>
      </c>
      <c r="L514" t="str">
        <f t="shared" si="161"/>
        <v>Backup on Cloud</v>
      </c>
      <c r="M514" t="e">
        <f>MATCH(L514,Sam_Eng!K:K,0)</f>
        <v>#N/A</v>
      </c>
      <c r="N514" t="str">
        <f>IF(ISNA(M514), VLOOKUP(L514,Sam_Eng!F:F,1,FALSE), VLOOKUP(L514,Sam_Eng!K:K,1,FALSE))</f>
        <v>Backup on Cloud</v>
      </c>
      <c r="O514" s="8">
        <f>IF(ISNA(M514), MATCH(N514,Sam_Eng!F:F,0), MATCH(N514,Sam_Eng!K:K,0))</f>
        <v>155</v>
      </c>
      <c r="P514" t="str">
        <f t="shared" ca="1" si="156"/>
        <v>"Sauvegarder sur le Cloud"</v>
      </c>
      <c r="Q514" t="str">
        <f t="shared" ca="1" si="157"/>
        <v>"In Cloud sichern"</v>
      </c>
      <c r="R514" t="str">
        <f t="shared" ca="1" si="158"/>
        <v>"Copia de seguridad en la nube"</v>
      </c>
      <c r="S514" t="str">
        <f t="shared" ca="1" si="159"/>
        <v>"Backup su Cloud"</v>
      </c>
      <c r="T514" t="str">
        <f t="shared" ca="1" si="160"/>
        <v>"Back-up naar cloud"</v>
      </c>
      <c r="U514" s="8" t="str">
        <f t="shared" ca="1" si="164"/>
        <v>Sauvegarder sur le Cloud</v>
      </c>
      <c r="V514" s="8" t="str">
        <f t="shared" ca="1" si="147"/>
        <v>In Cloud sichern</v>
      </c>
      <c r="W514" s="8" t="str">
        <f t="shared" ca="1" si="148"/>
        <v>Copia de seguridad en la nube</v>
      </c>
      <c r="X514" s="8" t="str">
        <f t="shared" ca="1" si="149"/>
        <v>Backup su Cloud</v>
      </c>
      <c r="Y514" s="8" t="str">
        <f t="shared" ca="1" si="150"/>
        <v>Back-up naar cloud</v>
      </c>
      <c r="Z514" s="7">
        <f t="shared" si="151"/>
        <v>5</v>
      </c>
      <c r="AA514">
        <f t="shared" si="152"/>
        <v>29</v>
      </c>
      <c r="AB514">
        <f t="shared" si="165"/>
        <v>45</v>
      </c>
      <c r="AC514" t="str">
        <f t="shared" si="166"/>
        <v>&lt;string name="BackCloud"&gt;</v>
      </c>
      <c r="AD514" t="s">
        <v>9035</v>
      </c>
      <c r="AE514" t="s">
        <v>9036</v>
      </c>
      <c r="AF514" t="s">
        <v>9037</v>
      </c>
      <c r="AG514" t="s">
        <v>9038</v>
      </c>
      <c r="AH514" t="s">
        <v>9039</v>
      </c>
    </row>
    <row r="515" spans="1:34">
      <c r="A515" s="1" t="s">
        <v>2984</v>
      </c>
      <c r="J515">
        <f t="shared" si="162"/>
        <v>33</v>
      </c>
      <c r="K515">
        <f t="shared" si="163"/>
        <v>38</v>
      </c>
      <c r="L515" t="str">
        <f t="shared" si="161"/>
        <v>Next</v>
      </c>
      <c r="M515" t="e">
        <f>MATCH(L515,Sam_Eng!K:K,0)</f>
        <v>#N/A</v>
      </c>
      <c r="N515" t="str">
        <f>IF(ISNA(M515), VLOOKUP(L515,Sam_Eng!F:F,1,FALSE), VLOOKUP(L515,Sam_Eng!K:K,1,FALSE))</f>
        <v>Next</v>
      </c>
      <c r="O515" s="8">
        <f>IF(ISNA(M515), MATCH(N515,Sam_Eng!F:F,0), MATCH(N515,Sam_Eng!K:K,0))</f>
        <v>254</v>
      </c>
      <c r="P515" t="str">
        <f t="shared" ca="1" si="156"/>
        <v>"Suivant"</v>
      </c>
      <c r="Q515" t="str">
        <f t="shared" ca="1" si="157"/>
        <v>"Weiter"</v>
      </c>
      <c r="R515" t="str">
        <f t="shared" ca="1" si="158"/>
        <v>"Siguiente"</v>
      </c>
      <c r="S515" t="str">
        <f t="shared" ca="1" si="159"/>
        <v>"Seguente"</v>
      </c>
      <c r="T515" t="str">
        <f t="shared" ca="1" si="160"/>
        <v>"Volgende"</v>
      </c>
      <c r="U515" s="8" t="str">
        <f t="shared" ref="U515:U578" ca="1" si="167">SUBSTITUTE(P515,"""","")</f>
        <v>Suivant</v>
      </c>
      <c r="V515" s="8" t="str">
        <f t="shared" ref="V515:V578" ca="1" si="168">SUBSTITUTE(Q515,"""","")</f>
        <v>Weiter</v>
      </c>
      <c r="W515" s="8" t="str">
        <f t="shared" ref="W515:W578" ca="1" si="169">SUBSTITUTE(R515,"""","")</f>
        <v>Siguiente</v>
      </c>
      <c r="X515" s="8" t="str">
        <f t="shared" ref="X515:X578" ca="1" si="170">SUBSTITUTE(S515,"""","")</f>
        <v>Seguente</v>
      </c>
      <c r="Y515" s="8" t="str">
        <f t="shared" ref="Y515:Y578" ca="1" si="171">SUBSTITUTE(T515,"""","")</f>
        <v>Volgende</v>
      </c>
      <c r="Z515" s="7">
        <f t="shared" ref="Z515:Z578" si="172">FIND("&lt;",A515)</f>
        <v>5</v>
      </c>
      <c r="AA515">
        <f t="shared" ref="AA515:AA578" si="173">FIND("&gt;",A515)</f>
        <v>33</v>
      </c>
      <c r="AB515">
        <f t="shared" si="165"/>
        <v>38</v>
      </c>
      <c r="AC515" t="str">
        <f t="shared" si="166"/>
        <v>&lt;string name="register_next"&gt;</v>
      </c>
      <c r="AD515" t="s">
        <v>9040</v>
      </c>
      <c r="AE515" t="s">
        <v>9041</v>
      </c>
      <c r="AF515" t="s">
        <v>9042</v>
      </c>
      <c r="AG515" t="s">
        <v>9043</v>
      </c>
      <c r="AH515" t="s">
        <v>9044</v>
      </c>
    </row>
    <row r="516" spans="1:34">
      <c r="A516" s="1" t="s">
        <v>3041</v>
      </c>
      <c r="J516">
        <f t="shared" si="162"/>
        <v>47</v>
      </c>
      <c r="K516">
        <f t="shared" si="163"/>
        <v>65</v>
      </c>
      <c r="L516" t="str">
        <f t="shared" si="161"/>
        <v>Already Signed Up</v>
      </c>
      <c r="M516" t="e">
        <f>MATCH(L516,Sam_Eng!K:K,0)</f>
        <v>#N/A</v>
      </c>
      <c r="N516" t="str">
        <f>IF(ISNA(M516), VLOOKUP(L516,Sam_Eng!F:F,1,FALSE), VLOOKUP(L516,Sam_Eng!K:K,1,FALSE))</f>
        <v>Already Signed Up</v>
      </c>
      <c r="O516" s="8">
        <f>IF(ISNA(M516), MATCH(N516,Sam_Eng!F:F,0), MATCH(N516,Sam_Eng!K:K,0))</f>
        <v>153</v>
      </c>
      <c r="P516" t="str">
        <f t="shared" ca="1" si="156"/>
        <v>"Déjà inscrit"</v>
      </c>
      <c r="Q516" t="str">
        <f t="shared" ca="1" si="157"/>
        <v>"Bereits angemeldet"</v>
      </c>
      <c r="R516" t="str">
        <f t="shared" ca="1" si="158"/>
        <v>"Ya registrado"</v>
      </c>
      <c r="S516" t="str">
        <f t="shared" ca="1" si="159"/>
        <v>"Sempre Connesso"</v>
      </c>
      <c r="T516" t="str">
        <f t="shared" ca="1" si="160"/>
        <v>"Reeds ingeschreven"</v>
      </c>
      <c r="U516" s="8" t="str">
        <f t="shared" ca="1" si="167"/>
        <v>Déjà inscrit</v>
      </c>
      <c r="V516" s="8" t="str">
        <f t="shared" ca="1" si="168"/>
        <v>Bereits angemeldet</v>
      </c>
      <c r="W516" s="8" t="str">
        <f t="shared" ca="1" si="169"/>
        <v>Ya registrado</v>
      </c>
      <c r="X516" s="8" t="str">
        <f t="shared" ca="1" si="170"/>
        <v>Sempre Connesso</v>
      </c>
      <c r="Y516" s="8" t="str">
        <f t="shared" ca="1" si="171"/>
        <v>Reeds ingeschreven</v>
      </c>
      <c r="Z516" s="7">
        <f t="shared" si="172"/>
        <v>5</v>
      </c>
      <c r="AA516">
        <f t="shared" si="173"/>
        <v>47</v>
      </c>
      <c r="AB516">
        <f t="shared" si="165"/>
        <v>65</v>
      </c>
      <c r="AC516" t="str">
        <f t="shared" si="166"/>
        <v>&lt;string name="register_but_password_title"&gt;</v>
      </c>
      <c r="AD516" t="s">
        <v>9045</v>
      </c>
      <c r="AE516" t="s">
        <v>9046</v>
      </c>
      <c r="AF516" t="s">
        <v>9047</v>
      </c>
      <c r="AG516" t="s">
        <v>9048</v>
      </c>
      <c r="AH516" t="s">
        <v>9049</v>
      </c>
    </row>
    <row r="517" spans="1:34">
      <c r="A517" s="1" t="s">
        <v>3043</v>
      </c>
      <c r="J517">
        <f t="shared" si="162"/>
        <v>46</v>
      </c>
      <c r="K517">
        <f t="shared" si="163"/>
        <v>120</v>
      </c>
      <c r="L517" t="str">
        <f t="shared" si="161"/>
        <v>This email belongs to a password enabled account, please sign in with it.</v>
      </c>
      <c r="M517" t="e">
        <f>MATCH(L517,Sam_Eng!K:K,0)</f>
        <v>#N/A</v>
      </c>
      <c r="N517" t="str">
        <f>IF(ISNA(M517), VLOOKUP(L517,Sam_Eng!F:F,1,FALSE), VLOOKUP(L517,Sam_Eng!K:K,1,FALSE))</f>
        <v>This email belongs to a password enabled account, please sign in with it.</v>
      </c>
      <c r="O517" s="8">
        <f>IF(ISNA(M517), MATCH(N517,Sam_Eng!F:F,0), MATCH(N517,Sam_Eng!K:K,0))</f>
        <v>508</v>
      </c>
      <c r="P517" t="str">
        <f t="shared" ca="1" si="156"/>
        <v>"Cet e-mail appartient à un compte activé par un mot de passe, veuillez vous connecter avec."</v>
      </c>
      <c r="Q517" t="str">
        <f t="shared" ca="1" si="157"/>
        <v>"Diese E-Mail-Adresse gehört zu einem kennwortgeschützten Konto, bitte melden Sie sich damit an."</v>
      </c>
      <c r="R517" t="str">
        <f t="shared" ca="1" si="158"/>
        <v>"Este correo electrónico pertenece a una cuenta habilitada por contraseña. Inicie sesión con ella."</v>
      </c>
      <c r="S517" t="str">
        <f t="shared" ca="1" si="159"/>
        <v>"Questa email appartiene a un account con password abilitata, accedere con quell'account."</v>
      </c>
      <c r="T517" t="str">
        <f t="shared" ca="1" si="160"/>
        <v>"Dit e-mailadres behoort tot een account met wachtwoord, meld u daarmee aan."</v>
      </c>
      <c r="U517" s="8" t="str">
        <f t="shared" ca="1" si="167"/>
        <v>Cet e-mail appartient à un compte activé par un mot de passe, veuillez vous connecter avec.</v>
      </c>
      <c r="V517" s="8" t="str">
        <f t="shared" ca="1" si="168"/>
        <v>Diese E-Mail-Adresse gehört zu einem kennwortgeschützten Konto, bitte melden Sie sich damit an.</v>
      </c>
      <c r="W517" s="8" t="str">
        <f t="shared" ca="1" si="169"/>
        <v>Este correo electrónico pertenece a una cuenta habilitada por contraseña. Inicie sesión con ella.</v>
      </c>
      <c r="X517" s="8" t="str">
        <f t="shared" ca="1" si="170"/>
        <v>Questa email appartiene a un account con password abilitata, accedere con quell'account.</v>
      </c>
      <c r="Y517" s="8" t="str">
        <f t="shared" ca="1" si="171"/>
        <v>Dit e-mailadres behoort tot een account met wachtwoord, meld u daarmee aan.</v>
      </c>
      <c r="Z517" s="7">
        <f t="shared" si="172"/>
        <v>5</v>
      </c>
      <c r="AA517">
        <f t="shared" si="173"/>
        <v>46</v>
      </c>
      <c r="AB517">
        <f t="shared" si="165"/>
        <v>120</v>
      </c>
      <c r="AC517" t="str">
        <f t="shared" si="166"/>
        <v>&lt;string name="register_but_password_cont"&gt;</v>
      </c>
      <c r="AD517" t="s">
        <v>9050</v>
      </c>
      <c r="AE517" t="s">
        <v>9051</v>
      </c>
      <c r="AF517" t="s">
        <v>9052</v>
      </c>
      <c r="AG517" t="s">
        <v>11212</v>
      </c>
      <c r="AH517" t="s">
        <v>9053</v>
      </c>
    </row>
    <row r="518" spans="1:34">
      <c r="A518" s="1"/>
    </row>
    <row r="519" spans="1:34">
      <c r="A519" s="1" t="s">
        <v>3040</v>
      </c>
      <c r="J519">
        <f t="shared" si="162"/>
        <v>35</v>
      </c>
      <c r="K519">
        <f t="shared" si="163"/>
        <v>62</v>
      </c>
      <c r="L519" t="str">
        <f t="shared" si="161"/>
        <v>The account does not exist</v>
      </c>
      <c r="M519" t="e">
        <f>MATCH(L519,Sam_Eng!K:K,0)</f>
        <v>#N/A</v>
      </c>
      <c r="N519" t="str">
        <f>IF(ISNA(M519), VLOOKUP(L519,Sam_Eng!F:F,1,FALSE), VLOOKUP(L519,Sam_Eng!K:K,1,FALSE))</f>
        <v>The account does not exist</v>
      </c>
      <c r="O519" s="8">
        <f>IF(ISNA(M519), MATCH(N519,Sam_Eng!F:F,0), MATCH(N519,Sam_Eng!K:K,0))</f>
        <v>510</v>
      </c>
      <c r="P519" t="str">
        <f t="shared" ca="1" si="156"/>
        <v>"Le compte n'existe pas"</v>
      </c>
      <c r="Q519" t="str">
        <f t="shared" ca="1" si="157"/>
        <v>"Das Konto ist nicht vorhanden"</v>
      </c>
      <c r="R519" t="str">
        <f t="shared" ca="1" si="158"/>
        <v>"La cuenta no existe."</v>
      </c>
      <c r="S519" t="str">
        <f t="shared" ca="1" si="159"/>
        <v>"L'account non esiste"</v>
      </c>
      <c r="T519" t="str">
        <f t="shared" ca="1" si="160"/>
        <v>"Deze account bestaat niet"</v>
      </c>
      <c r="U519" s="8" t="str">
        <f t="shared" ca="1" si="167"/>
        <v>Le compte n'existe pas</v>
      </c>
      <c r="V519" s="8" t="str">
        <f t="shared" ca="1" si="168"/>
        <v>Das Konto ist nicht vorhanden</v>
      </c>
      <c r="W519" s="8" t="str">
        <f t="shared" ca="1" si="169"/>
        <v>La cuenta no existe.</v>
      </c>
      <c r="X519" s="8" t="str">
        <f t="shared" ca="1" si="170"/>
        <v>L'account non esiste</v>
      </c>
      <c r="Y519" s="8" t="str">
        <f t="shared" ca="1" si="171"/>
        <v>Deze account bestaat niet</v>
      </c>
      <c r="Z519" s="7">
        <f t="shared" si="172"/>
        <v>5</v>
      </c>
      <c r="AA519">
        <f t="shared" si="173"/>
        <v>35</v>
      </c>
      <c r="AB519">
        <f xml:space="preserve"> FIND("&lt;/",A519)</f>
        <v>62</v>
      </c>
      <c r="AC519" t="str">
        <f>MID(A519, Z519, AA519-Z519+ 1)</f>
        <v>&lt;string name="no_account_cont"&gt;</v>
      </c>
      <c r="AD519" t="s">
        <v>11152</v>
      </c>
      <c r="AE519" t="s">
        <v>9054</v>
      </c>
      <c r="AF519" t="s">
        <v>9055</v>
      </c>
      <c r="AG519" t="s">
        <v>11213</v>
      </c>
      <c r="AH519" t="s">
        <v>9056</v>
      </c>
    </row>
    <row r="520" spans="1:34">
      <c r="A520" s="1"/>
    </row>
    <row r="521" spans="1:34">
      <c r="A521" s="1" t="s">
        <v>3044</v>
      </c>
      <c r="J521">
        <f t="shared" si="162"/>
        <v>39</v>
      </c>
      <c r="K521">
        <f t="shared" si="163"/>
        <v>54</v>
      </c>
      <c r="L521" t="str">
        <f t="shared" si="161"/>
        <v>Wrong Password</v>
      </c>
      <c r="M521" t="e">
        <f>MATCH(L521,Sam_Eng!K:K,0)</f>
        <v>#N/A</v>
      </c>
      <c r="N521" t="str">
        <f>IF(ISNA(M521), VLOOKUP(L521,Sam_Eng!F:F,1,FALSE), VLOOKUP(L521,Sam_Eng!K:K,1,FALSE))</f>
        <v>Wrong password</v>
      </c>
      <c r="O521" s="8">
        <f>IF(ISNA(M521), MATCH(N521,Sam_Eng!F:F,0), MATCH(N521,Sam_Eng!K:K,0))</f>
        <v>511</v>
      </c>
      <c r="P521" t="str">
        <f t="shared" ca="1" si="156"/>
        <v>"Mot de passe erroné"</v>
      </c>
      <c r="Q521" t="str">
        <f t="shared" ca="1" si="157"/>
        <v>"Ungültiges Kennwort"</v>
      </c>
      <c r="R521" t="str">
        <f t="shared" ca="1" si="158"/>
        <v>"Contraseña incorrecta"</v>
      </c>
      <c r="S521" t="str">
        <f t="shared" ca="1" si="159"/>
        <v>"Password errata"</v>
      </c>
      <c r="T521" t="str">
        <f t="shared" ca="1" si="160"/>
        <v>"Wachtwoord onjuist"</v>
      </c>
      <c r="U521" s="8" t="str">
        <f t="shared" ca="1" si="167"/>
        <v>Mot de passe erroné</v>
      </c>
      <c r="V521" s="8" t="str">
        <f t="shared" ca="1" si="168"/>
        <v>Ungültiges Kennwort</v>
      </c>
      <c r="W521" s="8" t="str">
        <f t="shared" ca="1" si="169"/>
        <v>Contraseña incorrecta</v>
      </c>
      <c r="X521" s="8" t="str">
        <f t="shared" ca="1" si="170"/>
        <v>Password errata</v>
      </c>
      <c r="Y521" s="8" t="str">
        <f t="shared" ca="1" si="171"/>
        <v>Wachtwoord onjuist</v>
      </c>
      <c r="Z521" s="7">
        <f t="shared" si="172"/>
        <v>5</v>
      </c>
      <c r="AA521">
        <f t="shared" si="173"/>
        <v>39</v>
      </c>
      <c r="AB521">
        <f xml:space="preserve"> FIND("&lt;/",A521)</f>
        <v>54</v>
      </c>
      <c r="AC521" t="str">
        <f>MID(A521, Z521, AA521-Z521+ 1)</f>
        <v>&lt;string name="wrong_password_cont"&gt;</v>
      </c>
      <c r="AD521" t="s">
        <v>9057</v>
      </c>
      <c r="AE521" t="s">
        <v>9058</v>
      </c>
      <c r="AF521" t="s">
        <v>9059</v>
      </c>
      <c r="AG521" t="s">
        <v>9060</v>
      </c>
      <c r="AH521" t="s">
        <v>9061</v>
      </c>
    </row>
    <row r="522" spans="1:34">
      <c r="A522" s="1" t="s">
        <v>3045</v>
      </c>
      <c r="J522">
        <f t="shared" si="162"/>
        <v>29</v>
      </c>
      <c r="K522">
        <f t="shared" si="163"/>
        <v>49</v>
      </c>
      <c r="L522" t="str">
        <f t="shared" si="161"/>
        <v>Backup to Cloud Now</v>
      </c>
      <c r="M522" t="e">
        <f>MATCH(L522,Sam_Eng!K:K,0)</f>
        <v>#N/A</v>
      </c>
      <c r="N522" t="str">
        <f>IF(ISNA(M522), VLOOKUP(L522,Sam_Eng!F:F,1,FALSE), VLOOKUP(L522,Sam_Eng!K:K,1,FALSE))</f>
        <v>Backup to Cloud Now</v>
      </c>
      <c r="O522" s="8">
        <f>IF(ISNA(M522), MATCH(N522,Sam_Eng!F:F,0), MATCH(N522,Sam_Eng!K:K,0))</f>
        <v>156</v>
      </c>
      <c r="P522" t="str">
        <f t="shared" ca="1" si="156"/>
        <v>"Sauvegarder dans le Cloud maintenant"</v>
      </c>
      <c r="Q522" t="str">
        <f t="shared" ca="1" si="157"/>
        <v>"Jetzt in Cloud sichern"</v>
      </c>
      <c r="R522" t="str">
        <f t="shared" ca="1" si="158"/>
        <v>"Copia de seguridad en la nube ahora"</v>
      </c>
      <c r="S522" t="str">
        <f t="shared" ca="1" si="159"/>
        <v>"Backup su Cloud Subito"</v>
      </c>
      <c r="T522" t="str">
        <f t="shared" ca="1" si="160"/>
        <v>"Nu back-up naar cloud"</v>
      </c>
      <c r="U522" s="8" t="str">
        <f t="shared" ca="1" si="167"/>
        <v>Sauvegarder dans le Cloud maintenant</v>
      </c>
      <c r="V522" s="8" t="str">
        <f t="shared" ca="1" si="168"/>
        <v>Jetzt in Cloud sichern</v>
      </c>
      <c r="W522" s="8" t="str">
        <f t="shared" ca="1" si="169"/>
        <v>Copia de seguridad en la nube ahora</v>
      </c>
      <c r="X522" s="8" t="str">
        <f t="shared" ca="1" si="170"/>
        <v>Backup su Cloud Subito</v>
      </c>
      <c r="Y522" s="8" t="str">
        <f t="shared" ca="1" si="171"/>
        <v>Nu back-up naar cloud</v>
      </c>
      <c r="Z522" s="7">
        <f t="shared" si="172"/>
        <v>5</v>
      </c>
      <c r="AA522">
        <f t="shared" si="173"/>
        <v>29</v>
      </c>
      <c r="AB522">
        <f xml:space="preserve"> FIND("&lt;/",A522)</f>
        <v>49</v>
      </c>
      <c r="AC522" t="str">
        <f>MID(A522, Z522, AA522-Z522+ 1)</f>
        <v>&lt;string name="BackupNow"&gt;</v>
      </c>
      <c r="AD522" t="s">
        <v>9062</v>
      </c>
      <c r="AE522" t="s">
        <v>9063</v>
      </c>
      <c r="AF522" t="s">
        <v>9064</v>
      </c>
      <c r="AG522" t="s">
        <v>9065</v>
      </c>
      <c r="AH522" t="s">
        <v>9066</v>
      </c>
    </row>
    <row r="523" spans="1:34">
      <c r="A523" s="1" t="s">
        <v>3046</v>
      </c>
      <c r="J523">
        <f t="shared" si="162"/>
        <v>30</v>
      </c>
      <c r="K523">
        <f t="shared" si="163"/>
        <v>64</v>
      </c>
      <c r="L523" t="str">
        <f t="shared" si="161"/>
        <v xml:space="preserve">Last Successful Backup to Cloud: </v>
      </c>
      <c r="M523" t="e">
        <f>MATCH(L523,Sam_Eng!K:K,0)</f>
        <v>#N/A</v>
      </c>
      <c r="N523" t="e">
        <f>IF(ISNA(M523), VLOOKUP(L523,Sam_Eng!F:F,1,FALSE), VLOOKUP(L523,Sam_Eng!K:K,1,FALSE))</f>
        <v>#N/A</v>
      </c>
      <c r="O523" s="53">
        <v>157</v>
      </c>
      <c r="P523" t="str">
        <f t="shared" ca="1" si="156"/>
        <v>"Dernière sauvegarde sur le Cloud réussie : %@"</v>
      </c>
      <c r="Q523" t="str">
        <f t="shared" ca="1" si="157"/>
        <v>"Letzte erfolgreiche Sicherung in Cloud: %@"</v>
      </c>
      <c r="R523" t="str">
        <f t="shared" ca="1" si="158"/>
        <v>"Última copia de seguridad correcta en la nube: %@"</v>
      </c>
      <c r="S523" t="str">
        <f t="shared" ca="1" si="159"/>
        <v>"Ultimo Backup su Cloud Riuscito %@"</v>
      </c>
      <c r="T523" t="str">
        <f t="shared" ca="1" si="160"/>
        <v>"Laatste geslaagde back-up naar cloud: %@"</v>
      </c>
      <c r="U523" s="8" t="str">
        <f t="shared" ca="1" si="167"/>
        <v>Dernière sauvegarde sur le Cloud réussie : %@</v>
      </c>
      <c r="V523" s="8" t="str">
        <f t="shared" ca="1" si="168"/>
        <v>Letzte erfolgreiche Sicherung in Cloud: %@</v>
      </c>
      <c r="W523" s="8" t="str">
        <f t="shared" ca="1" si="169"/>
        <v>Última copia de seguridad correcta en la nube: %@</v>
      </c>
      <c r="X523" s="8" t="str">
        <f t="shared" ca="1" si="170"/>
        <v>Ultimo Backup su Cloud Riuscito %@</v>
      </c>
      <c r="Y523" s="8" t="str">
        <f t="shared" ca="1" si="171"/>
        <v>Laatste geslaagde back-up naar cloud: %@</v>
      </c>
      <c r="Z523" s="7">
        <f t="shared" si="172"/>
        <v>5</v>
      </c>
      <c r="AA523">
        <f t="shared" si="173"/>
        <v>30</v>
      </c>
      <c r="AB523">
        <f xml:space="preserve"> FIND("&lt;/",A523)</f>
        <v>64</v>
      </c>
      <c r="AC523" t="str">
        <f>MID(A523, Z523, AA523-Z523+ 1)</f>
        <v>&lt;string name="BackupTime"&gt;</v>
      </c>
      <c r="AD523" t="s">
        <v>10828</v>
      </c>
      <c r="AE523" t="s">
        <v>10829</v>
      </c>
      <c r="AF523" t="s">
        <v>10830</v>
      </c>
      <c r="AG523" t="s">
        <v>10831</v>
      </c>
      <c r="AH523" t="s">
        <v>10832</v>
      </c>
    </row>
    <row r="524" spans="1:34">
      <c r="A524" s="1" t="s">
        <v>3047</v>
      </c>
      <c r="J524">
        <f t="shared" si="162"/>
        <v>37</v>
      </c>
      <c r="K524">
        <f t="shared" si="163"/>
        <v>45</v>
      </c>
      <c r="L524" t="str">
        <f t="shared" si="161"/>
        <v>Success</v>
      </c>
      <c r="M524" t="e">
        <f>MATCH(L524,Sam_Eng!K:K,0)</f>
        <v>#N/A</v>
      </c>
      <c r="N524" t="str">
        <f>IF(ISNA(M524), VLOOKUP(L524,Sam_Eng!F:F,1,FALSE), VLOOKUP(L524,Sam_Eng!K:K,1,FALSE))</f>
        <v>Success</v>
      </c>
      <c r="O524" s="8">
        <f>IF(ISNA(M524), MATCH(N524,Sam_Eng!F:F,0), MATCH(N524,Sam_Eng!K:K,0))</f>
        <v>23</v>
      </c>
      <c r="P524" t="str">
        <f t="shared" ca="1" si="156"/>
        <v>"Succès"</v>
      </c>
      <c r="Q524" t="str">
        <f t="shared" ca="1" si="157"/>
        <v>"Erfolgreich"</v>
      </c>
      <c r="R524" t="str">
        <f t="shared" ca="1" si="158"/>
        <v>"Operación correcta"</v>
      </c>
      <c r="S524" t="str">
        <f t="shared" ca="1" si="159"/>
        <v>"Riuscito"</v>
      </c>
      <c r="T524" t="str">
        <f t="shared" ca="1" si="160"/>
        <v>"Geslaagd"</v>
      </c>
      <c r="U524" s="8" t="str">
        <f t="shared" ca="1" si="167"/>
        <v>Succès</v>
      </c>
      <c r="V524" s="8" t="str">
        <f t="shared" ca="1" si="168"/>
        <v>Erfolgreich</v>
      </c>
      <c r="W524" s="8" t="str">
        <f t="shared" ca="1" si="169"/>
        <v>Operación correcta</v>
      </c>
      <c r="X524" s="8" t="str">
        <f t="shared" ca="1" si="170"/>
        <v>Riuscito</v>
      </c>
      <c r="Y524" s="8" t="str">
        <f t="shared" ca="1" si="171"/>
        <v>Geslaagd</v>
      </c>
      <c r="Z524" s="7">
        <f t="shared" si="172"/>
        <v>5</v>
      </c>
      <c r="AA524">
        <f t="shared" si="173"/>
        <v>37</v>
      </c>
      <c r="AB524">
        <f xml:space="preserve"> FIND("&lt;/",A524)</f>
        <v>45</v>
      </c>
      <c r="AC524" t="str">
        <f>MID(A524, Z524, AA524-Z524+ 1)</f>
        <v>&lt;string name="re_password_title"&gt;</v>
      </c>
      <c r="AD524" t="s">
        <v>9067</v>
      </c>
      <c r="AE524" t="s">
        <v>9068</v>
      </c>
      <c r="AF524" t="s">
        <v>9069</v>
      </c>
      <c r="AG524" t="s">
        <v>9070</v>
      </c>
      <c r="AH524" t="s">
        <v>9071</v>
      </c>
    </row>
    <row r="525" spans="1:34">
      <c r="A525" s="1" t="s">
        <v>3049</v>
      </c>
      <c r="J525">
        <f t="shared" si="162"/>
        <v>36</v>
      </c>
      <c r="K525">
        <f t="shared" si="163"/>
        <v>97</v>
      </c>
      <c r="L525" t="str">
        <f t="shared" si="161"/>
        <v>The password will be sent to your email box in a few minutes</v>
      </c>
      <c r="M525" t="e">
        <f>MATCH(L525,Sam_Eng!K:K,0)</f>
        <v>#N/A</v>
      </c>
      <c r="N525" t="str">
        <f>IF(ISNA(M525), VLOOKUP(L525,Sam_Eng!F:F,1,FALSE), VLOOKUP(L525,Sam_Eng!K:K,1,FALSE))</f>
        <v>The password will be sent to your email box in a few minutes</v>
      </c>
      <c r="O525" s="8">
        <f>IF(ISNA(M525), MATCH(N525,Sam_Eng!F:F,0), MATCH(N525,Sam_Eng!K:K,0))</f>
        <v>524</v>
      </c>
      <c r="P525" t="str">
        <f t="shared" ca="1" si="156"/>
        <v>"Le mot de passe sera envoyé sur votre boîte aux lettres électronique dans quelques minutes"</v>
      </c>
      <c r="Q525" t="str">
        <f t="shared" ca="1" si="157"/>
        <v>"Das Kennwort wird in wenigen Minuten an Ihre E-Mail-Adresse gesendet"</v>
      </c>
      <c r="R525" t="str">
        <f t="shared" ca="1" si="158"/>
        <v>"La contraseña se enviará a su bandeja de entrada de correo electrónico en unos minutos."</v>
      </c>
      <c r="S525" t="str">
        <f t="shared" ca="1" si="159"/>
        <v>"La password sarà inviata alla casella di posta elettronica tra pochi minuti"</v>
      </c>
      <c r="T525" t="str">
        <f t="shared" ca="1" si="160"/>
        <v>"Het wachtwoord wordt over een paar minuten naar uw e-mailpostvak gezonden"</v>
      </c>
      <c r="U525" s="8" t="str">
        <f t="shared" ca="1" si="167"/>
        <v>Le mot de passe sera envoyé sur votre boîte aux lettres électronique dans quelques minutes</v>
      </c>
      <c r="V525" s="8" t="str">
        <f t="shared" ca="1" si="168"/>
        <v>Das Kennwort wird in wenigen Minuten an Ihre E-Mail-Adresse gesendet</v>
      </c>
      <c r="W525" s="8" t="str">
        <f t="shared" ca="1" si="169"/>
        <v>La contraseña se enviará a su bandeja de entrada de correo electrónico en unos minutos.</v>
      </c>
      <c r="X525" s="8" t="str">
        <f t="shared" ca="1" si="170"/>
        <v>La password sarà inviata alla casella di posta elettronica tra pochi minuti</v>
      </c>
      <c r="Y525" s="8" t="str">
        <f t="shared" ca="1" si="171"/>
        <v>Het wachtwoord wordt over een paar minuten naar uw e-mailpostvak gezonden</v>
      </c>
      <c r="Z525" s="7">
        <f t="shared" si="172"/>
        <v>5</v>
      </c>
      <c r="AA525">
        <f t="shared" si="173"/>
        <v>36</v>
      </c>
      <c r="AB525">
        <f xml:space="preserve"> FIND("&lt;/",A525)</f>
        <v>97</v>
      </c>
      <c r="AC525" t="str">
        <f>MID(A525, Z525, AA525-Z525+ 1)</f>
        <v>&lt;string name="re_password_cont"&gt;</v>
      </c>
      <c r="AD525" t="s">
        <v>9072</v>
      </c>
      <c r="AE525" t="s">
        <v>9073</v>
      </c>
      <c r="AF525" t="s">
        <v>9074</v>
      </c>
      <c r="AG525" t="s">
        <v>9075</v>
      </c>
      <c r="AH525" t="s">
        <v>9076</v>
      </c>
    </row>
    <row r="526" spans="1:34">
      <c r="A526" s="1"/>
    </row>
    <row r="527" spans="1:34">
      <c r="A527" s="1"/>
    </row>
    <row r="528" spans="1:34">
      <c r="A528" s="1"/>
    </row>
    <row r="529" spans="1:34">
      <c r="A529" s="1" t="s">
        <v>10833</v>
      </c>
      <c r="J529">
        <f t="shared" si="162"/>
        <v>33</v>
      </c>
      <c r="K529">
        <f t="shared" si="163"/>
        <v>98</v>
      </c>
      <c r="L529" t="str">
        <f t="shared" si="161"/>
        <v>Welcome ! \n All of your data are restored from the cloud backup</v>
      </c>
      <c r="M529" t="e">
        <f>MATCH(L529,Sam_Eng!K:K,0)</f>
        <v>#N/A</v>
      </c>
      <c r="N529" t="e">
        <f>IF(ISNA(M529), VLOOKUP(L529,Sam_Eng!F:F,1,FALSE), VLOOKUP(L529,Sam_Eng!K:K,1,FALSE))</f>
        <v>#N/A</v>
      </c>
      <c r="O529" s="53">
        <v>541</v>
      </c>
      <c r="P529" t="str">
        <f t="shared" ca="1" si="156"/>
        <v>"Bienvenue %@ !\nToutes vos données sont restaurées depuis la sauvegarde Cloud"</v>
      </c>
      <c r="Q529" t="str">
        <f t="shared" ca="1" si="157"/>
        <v>"Willkommen, %@!\nAlle Ihre Daten werden aus der Cloud-Sicherung wiederhergestellt"</v>
      </c>
      <c r="R529" t="str">
        <f t="shared" ca="1" si="158"/>
        <v>"¡Bienvenido a %@!\nSe han restaurado todos los datos a partir de la copia de seguridad en la nube."</v>
      </c>
      <c r="S529" t="str">
        <f t="shared" ca="1" si="159"/>
        <v>"Benvenuto %@!\nTutti i tuoi dati sono stati ripristinati dal backup su cloud"</v>
      </c>
      <c r="T529" t="str">
        <f t="shared" ca="1" si="160"/>
        <v>"Welkom %@!\nAl uw gegevens zijn hersteld uit de cloud-back-up"</v>
      </c>
      <c r="U529" s="8" t="str">
        <f t="shared" ca="1" si="167"/>
        <v>Bienvenue %@ !\nToutes vos données sont restaurées depuis la sauvegarde Cloud</v>
      </c>
      <c r="V529" s="8" t="str">
        <f t="shared" ca="1" si="168"/>
        <v>Willkommen, %@!\nAlle Ihre Daten werden aus der Cloud-Sicherung wiederhergestellt</v>
      </c>
      <c r="W529" s="8" t="str">
        <f t="shared" ca="1" si="169"/>
        <v>¡Bienvenido a %@!\nSe han restaurado todos los datos a partir de la copia de seguridad en la nube.</v>
      </c>
      <c r="X529" s="8" t="str">
        <f t="shared" ca="1" si="170"/>
        <v>Benvenuto %@!\nTutti i tuoi dati sono stati ripristinati dal backup su cloud</v>
      </c>
      <c r="Y529" s="8" t="str">
        <f t="shared" ca="1" si="171"/>
        <v>Welkom %@!\nAl uw gegevens zijn hersteld uit de cloud-back-up</v>
      </c>
      <c r="Z529" s="7">
        <f t="shared" si="172"/>
        <v>5</v>
      </c>
      <c r="AA529">
        <f t="shared" si="173"/>
        <v>33</v>
      </c>
      <c r="AB529">
        <f xml:space="preserve"> FIND("&lt;/",A529)</f>
        <v>98</v>
      </c>
      <c r="AC529" t="str">
        <f>MID(A529, Z529, AA529-Z529+ 1)</f>
        <v>&lt;string name="login_OK_cont"&gt;</v>
      </c>
      <c r="AD529" t="s">
        <v>10834</v>
      </c>
      <c r="AE529" t="s">
        <v>10835</v>
      </c>
      <c r="AF529" t="s">
        <v>10836</v>
      </c>
      <c r="AG529" t="s">
        <v>10837</v>
      </c>
      <c r="AH529" t="s">
        <v>10838</v>
      </c>
    </row>
    <row r="530" spans="1:34">
      <c r="A530" s="1"/>
    </row>
    <row r="531" spans="1:34">
      <c r="A531" s="1" t="s">
        <v>3052</v>
      </c>
      <c r="J531" s="5">
        <f t="shared" si="162"/>
        <v>34</v>
      </c>
      <c r="K531" s="5">
        <f t="shared" si="163"/>
        <v>68</v>
      </c>
      <c r="L531" s="5" t="str">
        <f t="shared" si="161"/>
        <v>You have signed out successfully.</v>
      </c>
      <c r="M531">
        <f>MATCH(L531,Sam_Eng!K:K,0)</f>
        <v>745</v>
      </c>
      <c r="N531" t="str">
        <f>IF(ISNA(M531), VLOOKUP(L531,Sam_Eng!F:F,1,FALSE), VLOOKUP(L531,Sam_Eng!K:K,1,FALSE))</f>
        <v>You have signed out successfully.</v>
      </c>
      <c r="O531" s="8">
        <f>IF(ISNA(M531), MATCH(N531,Sam_Eng!F:F,0), MATCH(N531,Sam_Eng!K:K,0))</f>
        <v>745</v>
      </c>
      <c r="P531" t="str">
        <f t="shared" ref="P531:P592" ca="1" si="174">INDIRECT("'Sam_Eng'!" &amp; "M" &amp; $O531)</f>
        <v>Vous vous êtes déconnecté avec succès.</v>
      </c>
      <c r="Q531" t="str">
        <f t="shared" ref="Q531:Q592" ca="1" si="175">INDIRECT("'Sam_Eng'!" &amp; "N" &amp; $O531)</f>
        <v>Sie haben sich erfolgreich abgemeldet.</v>
      </c>
      <c r="R531" t="str">
        <f t="shared" ref="R531:R592" ca="1" si="176">INDIRECT("'Sam_Eng'!" &amp; "O" &amp; $O531)</f>
        <v>Ha cerrado sesión correctamente.</v>
      </c>
      <c r="S531" t="str">
        <f t="shared" ref="S531:S592" ca="1" si="177">INDIRECT("'Sam_Eng'!" &amp; "P" &amp; $O531)</f>
        <v>Uscita eseguita correttamente.</v>
      </c>
      <c r="T531" t="str">
        <f t="shared" ref="T531:T592" ca="1" si="178">INDIRECT("'Sam_Eng'!" &amp; "Q" &amp; $O531)</f>
        <v>U hebt zich afgemeld.</v>
      </c>
      <c r="U531" s="8" t="str">
        <f t="shared" ca="1" si="167"/>
        <v>Vous vous êtes déconnecté avec succès.</v>
      </c>
      <c r="V531" s="8" t="str">
        <f t="shared" ca="1" si="168"/>
        <v>Sie haben sich erfolgreich abgemeldet.</v>
      </c>
      <c r="W531" s="8" t="str">
        <f t="shared" ca="1" si="169"/>
        <v>Ha cerrado sesión correctamente.</v>
      </c>
      <c r="X531" s="8" t="str">
        <f t="shared" ca="1" si="170"/>
        <v>Uscita eseguita correttamente.</v>
      </c>
      <c r="Y531" s="8" t="str">
        <f t="shared" ca="1" si="171"/>
        <v>U hebt zich afgemeld.</v>
      </c>
      <c r="Z531" s="7">
        <f t="shared" si="172"/>
        <v>5</v>
      </c>
      <c r="AA531">
        <f t="shared" si="173"/>
        <v>34</v>
      </c>
      <c r="AB531">
        <f xml:space="preserve"> FIND("&lt;/",A531)</f>
        <v>68</v>
      </c>
      <c r="AC531" t="str">
        <f>MID(A531, Z531, AA531-Z531+ 1)</f>
        <v>&lt;string name="logout_OK_cont"&gt;</v>
      </c>
      <c r="AD531" t="s">
        <v>9077</v>
      </c>
      <c r="AE531" t="s">
        <v>9078</v>
      </c>
      <c r="AF531" t="s">
        <v>9079</v>
      </c>
      <c r="AG531" t="s">
        <v>9080</v>
      </c>
      <c r="AH531" t="s">
        <v>9081</v>
      </c>
    </row>
    <row r="532" spans="1:34">
      <c r="A532" s="1"/>
    </row>
    <row r="533" spans="1:34">
      <c r="A533" s="1" t="s">
        <v>10264</v>
      </c>
      <c r="J533">
        <f t="shared" si="162"/>
        <v>40</v>
      </c>
      <c r="K533">
        <f t="shared" si="163"/>
        <v>59</v>
      </c>
      <c r="L533" t="str">
        <f t="shared" si="161"/>
        <v>Password Not Match</v>
      </c>
      <c r="M533" t="e">
        <f>MATCH(L533,Sam_Eng!K:K,0)</f>
        <v>#N/A</v>
      </c>
      <c r="N533" t="e">
        <f>IF(ISNA(M533), VLOOKUP(L533,Sam_Eng!F:F,1,FALSE), VLOOKUP(L533,Sam_Eng!K:K,1,FALSE))</f>
        <v>#N/A</v>
      </c>
      <c r="O533" s="53">
        <v>128</v>
      </c>
      <c r="P533" t="str">
        <f t="shared" ca="1" si="174"/>
        <v>"%@ ne correspond pas"</v>
      </c>
      <c r="Q533" t="str">
        <f t="shared" ca="1" si="175"/>
        <v>"%@ stimmt nicht überein"</v>
      </c>
      <c r="R533" t="str">
        <f t="shared" ca="1" si="176"/>
        <v>"Discordancia de %@"</v>
      </c>
      <c r="S533" t="str">
        <f t="shared" ca="1" si="177"/>
        <v>"%@ Non Corrisponde"</v>
      </c>
      <c r="T533" t="str">
        <f t="shared" ca="1" si="178"/>
        <v>"%@ komt niet overeen"</v>
      </c>
      <c r="U533" s="8" t="str">
        <f t="shared" ca="1" si="167"/>
        <v>%@ ne correspond pas</v>
      </c>
      <c r="V533" s="8" t="str">
        <f t="shared" ca="1" si="168"/>
        <v>%@ stimmt nicht überein</v>
      </c>
      <c r="W533" s="8" t="str">
        <f t="shared" ca="1" si="169"/>
        <v>Discordancia de %@</v>
      </c>
      <c r="X533" s="8" t="str">
        <f t="shared" ca="1" si="170"/>
        <v>%@ Non Corrisponde</v>
      </c>
      <c r="Y533" s="8" t="str">
        <f t="shared" ca="1" si="171"/>
        <v>%@ komt niet overeen</v>
      </c>
      <c r="Z533" s="7">
        <f t="shared" si="172"/>
        <v>5</v>
      </c>
      <c r="AA533">
        <f t="shared" si="173"/>
        <v>40</v>
      </c>
      <c r="AB533">
        <f xml:space="preserve"> FIND("&lt;/",A533)</f>
        <v>59</v>
      </c>
      <c r="AC533" t="str">
        <f>MID(A533, Z533, AA533-Z533+ 1)</f>
        <v>&lt;string name="PWD_NoMatchCode_cont"&gt;</v>
      </c>
      <c r="AD533" t="s">
        <v>10839</v>
      </c>
      <c r="AE533" t="s">
        <v>10841</v>
      </c>
      <c r="AF533" t="s">
        <v>10842</v>
      </c>
      <c r="AG533" t="s">
        <v>10843</v>
      </c>
      <c r="AH533" t="s">
        <v>10844</v>
      </c>
    </row>
    <row r="534" spans="1:34">
      <c r="A534" s="1"/>
    </row>
    <row r="535" spans="1:34">
      <c r="A535" s="1" t="s">
        <v>3058</v>
      </c>
      <c r="J535">
        <f t="shared" si="162"/>
        <v>33</v>
      </c>
      <c r="K535">
        <f t="shared" si="163"/>
        <v>75</v>
      </c>
      <c r="L535" t="str">
        <f t="shared" si="161"/>
        <v>All data are uploaded to the cloud server</v>
      </c>
      <c r="M535" t="e">
        <f>MATCH(L535,Sam_Eng!K:K,0)</f>
        <v>#N/A</v>
      </c>
      <c r="N535" t="str">
        <f>IF(ISNA(M535), VLOOKUP(L535,Sam_Eng!F:F,1,FALSE), VLOOKUP(L535,Sam_Eng!K:K,1,FALSE))</f>
        <v>All data are uploaded to the cloud server</v>
      </c>
      <c r="O535" s="8">
        <f>IF(ISNA(M535), MATCH(N535,Sam_Eng!F:F,0), MATCH(N535,Sam_Eng!K:K,0))</f>
        <v>515</v>
      </c>
      <c r="P535" t="str">
        <f t="shared" ca="1" si="174"/>
        <v>"Toutes les données sont téléchargées sur le serveur Cloud"</v>
      </c>
      <c r="Q535" t="str">
        <f t="shared" ca="1" si="175"/>
        <v>"Alle Daten werden zum Cloud-Server hochgeladen"</v>
      </c>
      <c r="R535" t="str">
        <f t="shared" ca="1" si="176"/>
        <v>"Todos los datos se ha subido al servidor en la nube."</v>
      </c>
      <c r="S535" t="str">
        <f t="shared" ca="1" si="177"/>
        <v>"Tutti i dati sono stati caricati sul server cloud"</v>
      </c>
      <c r="T535" t="str">
        <f t="shared" ca="1" si="178"/>
        <v>"Alle gegevens worden ge-upload naar de cloudserver"</v>
      </c>
      <c r="U535" s="8" t="str">
        <f t="shared" ca="1" si="167"/>
        <v>Toutes les données sont téléchargées sur le serveur Cloud</v>
      </c>
      <c r="V535" s="8" t="str">
        <f t="shared" ca="1" si="168"/>
        <v>Alle Daten werden zum Cloud-Server hochgeladen</v>
      </c>
      <c r="W535" s="8" t="str">
        <f t="shared" ca="1" si="169"/>
        <v>Todos los datos se ha subido al servidor en la nube.</v>
      </c>
      <c r="X535" s="8" t="str">
        <f t="shared" ca="1" si="170"/>
        <v>Tutti i dati sono stati caricati sul server cloud</v>
      </c>
      <c r="Y535" s="8" t="str">
        <f t="shared" ca="1" si="171"/>
        <v>Alle gegevens worden ge-upload naar de cloudserver</v>
      </c>
      <c r="Z535" s="7">
        <f t="shared" si="172"/>
        <v>5</v>
      </c>
      <c r="AA535">
        <f t="shared" si="173"/>
        <v>33</v>
      </c>
      <c r="AB535">
        <f xml:space="preserve"> FIND("&lt;/",A535)</f>
        <v>75</v>
      </c>
      <c r="AC535" t="str">
        <f>MID(A535, Z535, AA535-Z535+ 1)</f>
        <v>&lt;string name="UploadOK_cont"&gt;</v>
      </c>
      <c r="AD535" t="s">
        <v>9082</v>
      </c>
      <c r="AE535" t="s">
        <v>9083</v>
      </c>
      <c r="AF535" t="s">
        <v>9084</v>
      </c>
      <c r="AG535" t="s">
        <v>9085</v>
      </c>
      <c r="AH535" t="s">
        <v>9086</v>
      </c>
    </row>
    <row r="536" spans="1:34">
      <c r="A536" s="1"/>
    </row>
    <row r="537" spans="1:34">
      <c r="A537" s="1" t="s">
        <v>3060</v>
      </c>
      <c r="J537">
        <f t="shared" si="162"/>
        <v>38</v>
      </c>
      <c r="K537">
        <f t="shared" si="163"/>
        <v>75</v>
      </c>
      <c r="L537" t="str">
        <f t="shared" si="161"/>
        <v>The new password is set successfully</v>
      </c>
      <c r="M537" t="e">
        <f>MATCH(L537,Sam_Eng!K:K,0)</f>
        <v>#N/A</v>
      </c>
      <c r="N537" t="str">
        <f>IF(ISNA(M537), VLOOKUP(L537,Sam_Eng!F:F,1,FALSE), VLOOKUP(L537,Sam_Eng!K:K,1,FALSE))</f>
        <v>The new password is set successfully</v>
      </c>
      <c r="O537" s="8">
        <f>IF(ISNA(M537), MATCH(N537,Sam_Eng!F:F,0), MATCH(N537,Sam_Eng!K:K,0))</f>
        <v>522</v>
      </c>
      <c r="P537" t="str">
        <f t="shared" ca="1" si="174"/>
        <v>"Le nouveau mot de passe est défini avec succès"</v>
      </c>
      <c r="Q537" t="str">
        <f t="shared" ca="1" si="175"/>
        <v>"Das neue Kennwort wurde erfolgreich festgelegt"</v>
      </c>
      <c r="R537" t="str">
        <f t="shared" ca="1" si="176"/>
        <v>"La nueva contraseña se ha establecido correctamente. "</v>
      </c>
      <c r="S537" t="str">
        <f t="shared" ca="1" si="177"/>
        <v>"Nuova password impostata correttamente"</v>
      </c>
      <c r="T537" t="str">
        <f t="shared" ca="1" si="178"/>
        <v>"Het nieuwe wachtwoord is ingesteld"</v>
      </c>
      <c r="U537" s="8" t="str">
        <f t="shared" ca="1" si="167"/>
        <v>Le nouveau mot de passe est défini avec succès</v>
      </c>
      <c r="V537" s="8" t="str">
        <f t="shared" ca="1" si="168"/>
        <v>Das neue Kennwort wurde erfolgreich festgelegt</v>
      </c>
      <c r="W537" s="8" t="str">
        <f t="shared" ca="1" si="169"/>
        <v xml:space="preserve">La nueva contraseña se ha establecido correctamente. </v>
      </c>
      <c r="X537" s="8" t="str">
        <f t="shared" ca="1" si="170"/>
        <v>Nuova password impostata correttamente</v>
      </c>
      <c r="Y537" s="8" t="str">
        <f t="shared" ca="1" si="171"/>
        <v>Het nieuwe wachtwoord is ingesteld</v>
      </c>
      <c r="Z537" s="7">
        <f t="shared" si="172"/>
        <v>5</v>
      </c>
      <c r="AA537">
        <f t="shared" si="173"/>
        <v>38</v>
      </c>
      <c r="AB537">
        <f xml:space="preserve"> FIND("&lt;/",A537)</f>
        <v>75</v>
      </c>
      <c r="AC537" t="str">
        <f>MID(A537, Z537, AA537-Z537+ 1)</f>
        <v>&lt;string name="ChangfePWD_OK_cont"&gt;</v>
      </c>
      <c r="AD537" t="s">
        <v>9087</v>
      </c>
      <c r="AE537" t="s">
        <v>9088</v>
      </c>
      <c r="AF537" t="s">
        <v>9089</v>
      </c>
      <c r="AG537" t="s">
        <v>9090</v>
      </c>
      <c r="AH537" t="s">
        <v>9091</v>
      </c>
    </row>
    <row r="538" spans="1:34">
      <c r="A538" s="1"/>
    </row>
    <row r="539" spans="1:34">
      <c r="A539" s="1"/>
    </row>
    <row r="540" spans="1:34">
      <c r="A540" s="1" t="s">
        <v>207</v>
      </c>
      <c r="J540">
        <f t="shared" si="162"/>
        <v>34</v>
      </c>
      <c r="K540">
        <f t="shared" si="163"/>
        <v>50</v>
      </c>
      <c r="L540" t="str">
        <f t="shared" si="161"/>
        <v>Change Password</v>
      </c>
      <c r="M540" t="e">
        <f>MATCH(L540,Sam_Eng!K:K,0)</f>
        <v>#N/A</v>
      </c>
      <c r="N540" t="str">
        <f>IF(ISNA(M540), VLOOKUP(L540,Sam_Eng!F:F,1,FALSE), VLOOKUP(L540,Sam_Eng!K:K,1,FALSE))</f>
        <v>Change Password</v>
      </c>
      <c r="O540" s="8">
        <f>IF(ISNA(M540), MATCH(N540,Sam_Eng!F:F,0), MATCH(N540,Sam_Eng!K:K,0))</f>
        <v>47</v>
      </c>
      <c r="P540" t="str">
        <f t="shared" ca="1" si="174"/>
        <v>"Modifier le mot de passe"</v>
      </c>
      <c r="Q540" t="str">
        <f t="shared" ca="1" si="175"/>
        <v>"Kennwort ändern"</v>
      </c>
      <c r="R540" t="str">
        <f t="shared" ca="1" si="176"/>
        <v>"Cambiar contraseña"</v>
      </c>
      <c r="S540" t="str">
        <f t="shared" ca="1" si="177"/>
        <v>"Modifica Password"</v>
      </c>
      <c r="T540" t="str">
        <f t="shared" ca="1" si="178"/>
        <v>"Wachtwoord wijzigen"</v>
      </c>
      <c r="U540" s="8" t="str">
        <f t="shared" ca="1" si="167"/>
        <v>Modifier le mot de passe</v>
      </c>
      <c r="V540" s="8" t="str">
        <f t="shared" ca="1" si="168"/>
        <v>Kennwort ändern</v>
      </c>
      <c r="W540" s="8" t="str">
        <f t="shared" ca="1" si="169"/>
        <v>Cambiar contraseña</v>
      </c>
      <c r="X540" s="8" t="str">
        <f t="shared" ca="1" si="170"/>
        <v>Modifica Password</v>
      </c>
      <c r="Y540" s="8" t="str">
        <f t="shared" ca="1" si="171"/>
        <v>Wachtwoord wijzigen</v>
      </c>
      <c r="Z540" s="7">
        <f t="shared" si="172"/>
        <v>5</v>
      </c>
      <c r="AA540">
        <f t="shared" si="173"/>
        <v>34</v>
      </c>
      <c r="AB540">
        <f xml:space="preserve"> FIND("&lt;/",A540)</f>
        <v>50</v>
      </c>
      <c r="AC540" t="str">
        <f>MID(A540, Z540, AA540-Z540+ 1)</f>
        <v>&lt;string name="ChangePassword"&gt;</v>
      </c>
      <c r="AD540" t="s">
        <v>9092</v>
      </c>
      <c r="AE540" t="s">
        <v>9093</v>
      </c>
      <c r="AF540" t="s">
        <v>9094</v>
      </c>
      <c r="AG540" t="s">
        <v>9095</v>
      </c>
      <c r="AH540" t="s">
        <v>9096</v>
      </c>
    </row>
    <row r="541" spans="1:34">
      <c r="A541" s="1"/>
    </row>
    <row r="542" spans="1:34">
      <c r="A542" s="1" t="s">
        <v>3061</v>
      </c>
      <c r="J542" s="5">
        <f t="shared" si="162"/>
        <v>38</v>
      </c>
      <c r="K542" s="5">
        <f t="shared" si="163"/>
        <v>85</v>
      </c>
      <c r="L542" s="5" t="str">
        <f t="shared" si="161"/>
        <v>Data is failed to downlad. Please check again.</v>
      </c>
      <c r="M542">
        <f>MATCH(L542,Sam_Eng!K:K,0)</f>
        <v>746</v>
      </c>
      <c r="N542" t="str">
        <f>IF(ISNA(M542), VLOOKUP(L542,Sam_Eng!F:F,1,FALSE), VLOOKUP(L542,Sam_Eng!K:K,1,FALSE))</f>
        <v>Data is failed to downlad. Please check again.</v>
      </c>
      <c r="O542" s="8">
        <f>IF(ISNA(M542), MATCH(N542,Sam_Eng!F:F,0), MATCH(N542,Sam_Eng!K:K,0))</f>
        <v>746</v>
      </c>
      <c r="P542" t="str">
        <f t="shared" ca="1" si="174"/>
        <v>Le téléchargement des données a échoué. Veuillez vérifier à nouveau.</v>
      </c>
      <c r="Q542" t="str">
        <f t="shared" ca="1" si="175"/>
        <v>Daten konnten nicht heruntergeladen werden. Bitte erneut überprüfen.</v>
      </c>
      <c r="R542" t="str">
        <f t="shared" ca="1" si="176"/>
        <v>Error en la descarga de los datos. Compruébelo de nuevo.</v>
      </c>
      <c r="S542" t="str">
        <f t="shared" ca="1" si="177"/>
        <v>Impossibile scaricare i dati. Controllare di nuovo.</v>
      </c>
      <c r="T542" t="str">
        <f t="shared" ca="1" si="178"/>
        <v>Downloaden gegevens is mislukt. Controleer dit nogmaals.</v>
      </c>
      <c r="U542" s="8" t="str">
        <f t="shared" ca="1" si="167"/>
        <v>Le téléchargement des données a échoué. Veuillez vérifier à nouveau.</v>
      </c>
      <c r="V542" s="8" t="str">
        <f t="shared" ca="1" si="168"/>
        <v>Daten konnten nicht heruntergeladen werden. Bitte erneut überprüfen.</v>
      </c>
      <c r="W542" s="8" t="str">
        <f t="shared" ca="1" si="169"/>
        <v>Error en la descarga de los datos. Compruébelo de nuevo.</v>
      </c>
      <c r="X542" s="8" t="str">
        <f t="shared" ca="1" si="170"/>
        <v>Impossibile scaricare i dati. Controllare di nuovo.</v>
      </c>
      <c r="Y542" s="8" t="str">
        <f t="shared" ca="1" si="171"/>
        <v>Downloaden gegevens is mislukt. Controleer dit nogmaals.</v>
      </c>
      <c r="Z542" s="7">
        <f t="shared" si="172"/>
        <v>5</v>
      </c>
      <c r="AA542">
        <f t="shared" si="173"/>
        <v>38</v>
      </c>
      <c r="AB542">
        <f xml:space="preserve"> FIND("&lt;/",A542)</f>
        <v>85</v>
      </c>
      <c r="AC542" t="str">
        <f>MID(A542, Z542, AA542-Z542+ 1)</f>
        <v>&lt;string name="download_fail_cont"&gt;</v>
      </c>
      <c r="AD542" t="s">
        <v>9097</v>
      </c>
      <c r="AE542" t="s">
        <v>9098</v>
      </c>
      <c r="AF542" t="s">
        <v>9099</v>
      </c>
      <c r="AG542" t="s">
        <v>9100</v>
      </c>
      <c r="AH542" t="s">
        <v>9101</v>
      </c>
    </row>
    <row r="543" spans="1:34">
      <c r="A543" s="1" t="s">
        <v>10266</v>
      </c>
      <c r="J543">
        <f t="shared" si="162"/>
        <v>36</v>
      </c>
      <c r="K543">
        <f t="shared" si="163"/>
        <v>42</v>
      </c>
      <c r="L543" t="str">
        <f t="shared" si="161"/>
        <v>Alarm</v>
      </c>
      <c r="M543" t="e">
        <f>MATCH(L543,Sam_Eng!K:K,0)</f>
        <v>#N/A</v>
      </c>
      <c r="N543" t="str">
        <f>IF(ISNA(M543), VLOOKUP(L543,Sam_Eng!F:F,1,FALSE), VLOOKUP(L543,Sam_Eng!K:K,1,FALSE))</f>
        <v>Alarm</v>
      </c>
      <c r="O543" s="8">
        <f>IF(ISNA(M543), MATCH(N543,Sam_Eng!F:F,0), MATCH(N543,Sam_Eng!K:K,0))</f>
        <v>197</v>
      </c>
      <c r="P543" t="str">
        <f t="shared" ca="1" si="174"/>
        <v>"Alarme"</v>
      </c>
      <c r="Q543" t="str">
        <f t="shared" ca="1" si="175"/>
        <v>"Alarm"</v>
      </c>
      <c r="R543" t="str">
        <f t="shared" ca="1" si="176"/>
        <v>"Alarma"</v>
      </c>
      <c r="S543" t="str">
        <f t="shared" ca="1" si="177"/>
        <v>"Allarme"</v>
      </c>
      <c r="T543" t="str">
        <f t="shared" ca="1" si="178"/>
        <v>"Alarm"</v>
      </c>
      <c r="U543" s="8" t="str">
        <f t="shared" ca="1" si="167"/>
        <v>Alarme</v>
      </c>
      <c r="V543" s="8" t="str">
        <f t="shared" ca="1" si="168"/>
        <v>Alarm</v>
      </c>
      <c r="W543" s="8" t="str">
        <f t="shared" ca="1" si="169"/>
        <v>Alarma</v>
      </c>
      <c r="X543" s="8" t="str">
        <f t="shared" ca="1" si="170"/>
        <v>Allarme</v>
      </c>
      <c r="Y543" s="8" t="str">
        <f t="shared" ca="1" si="171"/>
        <v>Alarm</v>
      </c>
      <c r="Z543" s="7">
        <f t="shared" si="172"/>
        <v>5</v>
      </c>
      <c r="AA543">
        <f t="shared" si="173"/>
        <v>36</v>
      </c>
      <c r="AB543">
        <f xml:space="preserve"> FIND("&lt;/",A543)</f>
        <v>42</v>
      </c>
      <c r="AC543" t="str">
        <f>MID(A543, Z543, AA543-Z543+ 1)</f>
        <v>&lt;string name="noPassword_title"&gt;</v>
      </c>
      <c r="AD543" t="s">
        <v>10451</v>
      </c>
      <c r="AE543" t="s">
        <v>10452</v>
      </c>
      <c r="AF543" t="s">
        <v>10453</v>
      </c>
      <c r="AG543" t="s">
        <v>10454</v>
      </c>
      <c r="AH543" t="s">
        <v>10452</v>
      </c>
    </row>
    <row r="544" spans="1:34">
      <c r="A544" s="1" t="s">
        <v>10265</v>
      </c>
      <c r="J544">
        <f t="shared" si="162"/>
        <v>35</v>
      </c>
      <c r="K544">
        <f t="shared" si="163"/>
        <v>189</v>
      </c>
      <c r="L544" t="str">
        <f t="shared" si="161"/>
        <v>If you don\'t check off password, this account can be registered by anyone if he/she can access your email, and you can\'t use the backup function either</v>
      </c>
      <c r="M544" t="e">
        <f>MATCH(L544,Sam_Eng!K:K,0)</f>
        <v>#N/A</v>
      </c>
      <c r="N544" t="e">
        <f>IF(ISNA(M544), VLOOKUP(L544,Sam_Eng!F:F,1,FALSE), VLOOKUP(L544,Sam_Eng!K:K,1,FALSE))</f>
        <v>#N/A</v>
      </c>
      <c r="O544" s="53">
        <v>539</v>
      </c>
      <c r="P544" t="str">
        <f t="shared" ca="1" si="174"/>
        <v>"Si vous ne cochez pas le mot de passe, ce compte pourra être enregistré par n'importe qui ayant accès à votre e-mail et vous ne pourrez également pas utiliser la fonction de sauvegarde."</v>
      </c>
      <c r="Q544" t="str">
        <f t="shared" ca="1" si="175"/>
        <v>"Wenn Sie das Kennwort nicht aktivieren, kann dieses Konto von jedem registriert werden, der Ihre E-Mail-Adresse kennt, und Sie können die Sicherungsfunktion nicht verwenden."</v>
      </c>
      <c r="R544" t="str">
        <f t="shared" ca="1" si="176"/>
        <v>"Si no activa la contraseña, cualquier persona puede registrar esta cuenta si dicha persona puede acceder a su correo electrónico; además, tampoco puede utilizar la función de copia de seguridad."</v>
      </c>
      <c r="S544" t="str">
        <f t="shared" ca="1" si="177"/>
        <v>"Se non si spunta la password, sarà possibile accedere a questo account conoscendo l'email e non sarà possibile eseguire il backup."</v>
      </c>
      <c r="T544" t="str">
        <f t="shared" ca="1" si="178"/>
        <v>"Als u wachtwoord niet deselecteert, kan iedereen die toegang heeft tot uw e-mail zich bij deze account aanmelden, en u kunt ook de back-upfunctie niet gebruiken."</v>
      </c>
      <c r="U544" s="8" t="str">
        <f t="shared" ca="1" si="167"/>
        <v>Si vous ne cochez pas le mot de passe, ce compte pourra être enregistré par n'importe qui ayant accès à votre e-mail et vous ne pourrez également pas utiliser la fonction de sauvegarde.</v>
      </c>
      <c r="V544" s="8" t="str">
        <f t="shared" ca="1" si="168"/>
        <v>Wenn Sie das Kennwort nicht aktivieren, kann dieses Konto von jedem registriert werden, der Ihre E-Mail-Adresse kennt, und Sie können die Sicherungsfunktion nicht verwenden.</v>
      </c>
      <c r="W544" s="8" t="str">
        <f t="shared" ca="1" si="169"/>
        <v>Si no activa la contraseña, cualquier persona puede registrar esta cuenta si dicha persona puede acceder a su correo electrónico; además, tampoco puede utilizar la función de copia de seguridad.</v>
      </c>
      <c r="X544" s="8" t="str">
        <f t="shared" ca="1" si="170"/>
        <v>Se non si spunta la password, sarà possibile accedere a questo account conoscendo l'email e non sarà possibile eseguire il backup.</v>
      </c>
      <c r="Y544" s="8" t="str">
        <f t="shared" ca="1" si="171"/>
        <v>Als u wachtwoord niet deselecteert, kan iedereen die toegang heeft tot uw e-mail zich bij deze account aanmelden, en u kunt ook de back-upfunctie niet gebruiken.</v>
      </c>
      <c r="Z544" s="7">
        <f t="shared" si="172"/>
        <v>5</v>
      </c>
      <c r="AA544">
        <f t="shared" si="173"/>
        <v>35</v>
      </c>
      <c r="AB544">
        <f xml:space="preserve"> FIND("&lt;/",A544)</f>
        <v>189</v>
      </c>
      <c r="AC544" t="str">
        <f>MID(A544, Z544, AA544-Z544+ 1)</f>
        <v>&lt;string name="noPassword_cont"&gt;</v>
      </c>
      <c r="AD544" t="s">
        <v>11153</v>
      </c>
      <c r="AE544" t="s">
        <v>10455</v>
      </c>
      <c r="AF544" t="s">
        <v>10456</v>
      </c>
      <c r="AG544" t="s">
        <v>11214</v>
      </c>
      <c r="AH544" t="s">
        <v>10457</v>
      </c>
    </row>
    <row r="545" spans="1:34">
      <c r="A545" s="1"/>
    </row>
    <row r="546" spans="1:34">
      <c r="A546" s="1" t="s">
        <v>3076</v>
      </c>
      <c r="J546">
        <f t="shared" si="162"/>
        <v>33</v>
      </c>
      <c r="K546">
        <f t="shared" si="163"/>
        <v>122</v>
      </c>
      <c r="L546" t="str">
        <f t="shared" ref="L546:L607" si="179">IF(A546&lt;&gt;"", MID(A546,J546+1, K546-J546 - 1), "")</f>
        <v>You can\'t restore your data through cloud if you don\'t check off the buackup function.</v>
      </c>
      <c r="M546" t="e">
        <f>MATCH(L546,Sam_Eng!K:K,0)</f>
        <v>#N/A</v>
      </c>
      <c r="N546" t="e">
        <f>IF(ISNA(M546), VLOOKUP(L546,Sam_Eng!F:F,1,FALSE), VLOOKUP(L546,Sam_Eng!K:K,1,FALSE))</f>
        <v>#N/A</v>
      </c>
      <c r="O546" s="53">
        <v>538</v>
      </c>
      <c r="P546" t="str">
        <f t="shared" ca="1" si="174"/>
        <v>"Vous ne pourrez pas restaurer vos données via le Cloud si vous ne cochez pas la fonction de sauvegarde"</v>
      </c>
      <c r="Q546" t="str">
        <f t="shared" ca="1" si="175"/>
        <v>"Sie können Ihre Daten nicht über die Cloud wiederherstellen, wenn Sie die Sicherungsfunktion nicht auswählen."</v>
      </c>
      <c r="R546" t="str">
        <f t="shared" ca="1" si="176"/>
        <v>"No puede restaurar los datos a través de la nube si no activa la función de copia de seguridad."</v>
      </c>
      <c r="S546" t="str">
        <f t="shared" ca="1" si="177"/>
        <v>"Non è possibile ripristinare i dati tramite cloud se non si spunta dalla funzione backup"</v>
      </c>
      <c r="T546" t="str">
        <f t="shared" ca="1" si="178"/>
        <v>"U kunt uw gegevens niet via de cloud herstellen als u de back-upfunctie niet deselecteert."</v>
      </c>
      <c r="U546" s="8" t="str">
        <f t="shared" ca="1" si="167"/>
        <v>Vous ne pourrez pas restaurer vos données via le Cloud si vous ne cochez pas la fonction de sauvegarde</v>
      </c>
      <c r="V546" s="8" t="str">
        <f t="shared" ca="1" si="168"/>
        <v>Sie können Ihre Daten nicht über die Cloud wiederherstellen, wenn Sie die Sicherungsfunktion nicht auswählen.</v>
      </c>
      <c r="W546" s="8" t="str">
        <f t="shared" ca="1" si="169"/>
        <v>No puede restaurar los datos a través de la nube si no activa la función de copia de seguridad.</v>
      </c>
      <c r="X546" s="8" t="str">
        <f t="shared" ca="1" si="170"/>
        <v>Non è possibile ripristinare i dati tramite cloud se non si spunta dalla funzione backup</v>
      </c>
      <c r="Y546" s="8" t="str">
        <f t="shared" ca="1" si="171"/>
        <v>U kunt uw gegevens niet via de cloud herstellen als u de back-upfunctie niet deselecteert.</v>
      </c>
      <c r="Z546" s="7">
        <f t="shared" si="172"/>
        <v>5</v>
      </c>
      <c r="AA546">
        <f t="shared" si="173"/>
        <v>33</v>
      </c>
      <c r="AB546">
        <f xml:space="preserve"> FIND("&lt;/",A546)</f>
        <v>122</v>
      </c>
      <c r="AC546" t="str">
        <f>MID(A546, Z546, AA546-Z546+ 1)</f>
        <v>&lt;string name="noBackup_cont"&gt;</v>
      </c>
      <c r="AD546" t="s">
        <v>10458</v>
      </c>
      <c r="AE546" t="s">
        <v>10459</v>
      </c>
      <c r="AF546" t="s">
        <v>10460</v>
      </c>
      <c r="AG546" t="s">
        <v>10461</v>
      </c>
      <c r="AH546" t="s">
        <v>10462</v>
      </c>
    </row>
    <row r="547" spans="1:34">
      <c r="A547" s="1" t="s">
        <v>3064</v>
      </c>
      <c r="J547">
        <f t="shared" si="162"/>
        <v>39</v>
      </c>
      <c r="K547">
        <f t="shared" si="163"/>
        <v>60</v>
      </c>
      <c r="L547" t="str">
        <f t="shared" si="179"/>
        <v>Password is Required</v>
      </c>
      <c r="M547" t="e">
        <f>MATCH(L547,Sam_Eng!K:K,0)</f>
        <v>#N/A</v>
      </c>
      <c r="N547" t="str">
        <f>IF(ISNA(M547), VLOOKUP(L547,Sam_Eng!F:F,1,FALSE), VLOOKUP(L547,Sam_Eng!K:K,1,FALSE))</f>
        <v>Password Is Required</v>
      </c>
      <c r="O547" s="8">
        <f>IF(ISNA(M547), MATCH(N547,Sam_Eng!F:F,0), MATCH(N547,Sam_Eng!K:K,0))</f>
        <v>160</v>
      </c>
      <c r="P547" t="str">
        <f t="shared" ca="1" si="174"/>
        <v>"Mot de passe requis"</v>
      </c>
      <c r="Q547" t="str">
        <f t="shared" ca="1" si="175"/>
        <v>"Kennwort erforderlich"</v>
      </c>
      <c r="R547" t="str">
        <f t="shared" ca="1" si="176"/>
        <v>"Contraseña obligatoria"</v>
      </c>
      <c r="S547" t="str">
        <f t="shared" ca="1" si="177"/>
        <v>"Occorre la Password"</v>
      </c>
      <c r="T547" t="str">
        <f t="shared" ca="1" si="178"/>
        <v>"Wachtwoord is verplicht"</v>
      </c>
      <c r="U547" s="8" t="str">
        <f t="shared" ca="1" si="167"/>
        <v>Mot de passe requis</v>
      </c>
      <c r="V547" s="8" t="str">
        <f t="shared" ca="1" si="168"/>
        <v>Kennwort erforderlich</v>
      </c>
      <c r="W547" s="8" t="str">
        <f t="shared" ca="1" si="169"/>
        <v>Contraseña obligatoria</v>
      </c>
      <c r="X547" s="8" t="str">
        <f t="shared" ca="1" si="170"/>
        <v>Occorre la Password</v>
      </c>
      <c r="Y547" s="8" t="str">
        <f t="shared" ca="1" si="171"/>
        <v>Wachtwoord is verplicht</v>
      </c>
      <c r="Z547" s="7">
        <f t="shared" si="172"/>
        <v>5</v>
      </c>
      <c r="AA547">
        <f t="shared" si="173"/>
        <v>39</v>
      </c>
      <c r="AB547">
        <f xml:space="preserve"> FIND("&lt;/",A547)</f>
        <v>60</v>
      </c>
      <c r="AC547" t="str">
        <f>MID(A547, Z547, AA547-Z547+ 1)</f>
        <v>&lt;string name="PasswordFirst_title"&gt;</v>
      </c>
      <c r="AD547" t="s">
        <v>9102</v>
      </c>
      <c r="AE547" t="s">
        <v>9103</v>
      </c>
      <c r="AF547" t="s">
        <v>9104</v>
      </c>
      <c r="AG547" t="s">
        <v>9105</v>
      </c>
      <c r="AH547" t="s">
        <v>9106</v>
      </c>
    </row>
    <row r="548" spans="1:34">
      <c r="A548" s="1" t="s">
        <v>3066</v>
      </c>
      <c r="J548">
        <f t="shared" si="162"/>
        <v>38</v>
      </c>
      <c r="K548">
        <f t="shared" si="163"/>
        <v>87</v>
      </c>
      <c r="L548" t="str">
        <f t="shared" si="179"/>
        <v>Please set password first before enabling backup</v>
      </c>
      <c r="M548" t="e">
        <f>MATCH(L548,Sam_Eng!K:K,0)</f>
        <v>#N/A</v>
      </c>
      <c r="N548" t="str">
        <f>IF(ISNA(M548), VLOOKUP(L548,Sam_Eng!F:F,1,FALSE), VLOOKUP(L548,Sam_Eng!K:K,1,FALSE))</f>
        <v>Please set password first before enabling backup</v>
      </c>
      <c r="O548" s="8">
        <f>IF(ISNA(M548), MATCH(N548,Sam_Eng!F:F,0), MATCH(N548,Sam_Eng!K:K,0))</f>
        <v>523</v>
      </c>
      <c r="P548" t="str">
        <f t="shared" ca="1" si="174"/>
        <v>"Veuillez d'abord définir le mot de passe avant d'activer la sauvegarde"</v>
      </c>
      <c r="Q548" t="str">
        <f t="shared" ca="1" si="175"/>
        <v>"Bitte legen Sie das Kennwort fest, bevor Sie die Sicherung aktivieren"</v>
      </c>
      <c r="R548" t="str">
        <f t="shared" ca="1" si="176"/>
        <v>"Establezca la contraseña primero antes de habilitar la copia de seguridad."</v>
      </c>
      <c r="S548" t="str">
        <f t="shared" ca="1" si="177"/>
        <v>"Impostare la password prima di abilitare il backup"</v>
      </c>
      <c r="T548" t="str">
        <f t="shared" ca="1" si="178"/>
        <v>"Stel eerst het wachtwoord in voordat u back-up inschakelt"</v>
      </c>
      <c r="U548" s="8" t="str">
        <f t="shared" ca="1" si="167"/>
        <v>Veuillez d'abord définir le mot de passe avant d'activer la sauvegarde</v>
      </c>
      <c r="V548" s="8" t="str">
        <f t="shared" ca="1" si="168"/>
        <v>Bitte legen Sie das Kennwort fest, bevor Sie die Sicherung aktivieren</v>
      </c>
      <c r="W548" s="8" t="str">
        <f t="shared" ca="1" si="169"/>
        <v>Establezca la contraseña primero antes de habilitar la copia de seguridad.</v>
      </c>
      <c r="X548" s="8" t="str">
        <f t="shared" ca="1" si="170"/>
        <v>Impostare la password prima di abilitare il backup</v>
      </c>
      <c r="Y548" s="8" t="str">
        <f t="shared" ca="1" si="171"/>
        <v>Stel eerst het wachtwoord in voordat u back-up inschakelt</v>
      </c>
      <c r="Z548" s="7">
        <f t="shared" si="172"/>
        <v>5</v>
      </c>
      <c r="AA548">
        <f t="shared" si="173"/>
        <v>38</v>
      </c>
      <c r="AB548">
        <f xml:space="preserve"> FIND("&lt;/",A548)</f>
        <v>87</v>
      </c>
      <c r="AC548" t="str">
        <f>MID(A548, Z548, AA548-Z548+ 1)</f>
        <v>&lt;string name="PasswordFirst_cont"&gt;</v>
      </c>
      <c r="AD548" t="s">
        <v>11154</v>
      </c>
      <c r="AE548" t="s">
        <v>9107</v>
      </c>
      <c r="AF548" t="s">
        <v>9108</v>
      </c>
      <c r="AG548" t="s">
        <v>9109</v>
      </c>
      <c r="AH548" t="s">
        <v>9110</v>
      </c>
    </row>
    <row r="549" spans="1:34">
      <c r="A549" s="1"/>
    </row>
    <row r="550" spans="1:34">
      <c r="A550" s="1"/>
    </row>
    <row r="551" spans="1:34">
      <c r="A551" s="1"/>
    </row>
    <row r="552" spans="1:34">
      <c r="A552" s="1"/>
    </row>
    <row r="553" spans="1:34">
      <c r="A553" s="1"/>
    </row>
    <row r="554" spans="1:34">
      <c r="A554" s="1"/>
    </row>
    <row r="555" spans="1:34">
      <c r="A555" s="1"/>
    </row>
    <row r="556" spans="1:34">
      <c r="A556" s="1" t="s">
        <v>3063</v>
      </c>
      <c r="J556">
        <f t="shared" si="162"/>
        <v>44</v>
      </c>
      <c r="K556">
        <f t="shared" si="163"/>
        <v>94</v>
      </c>
      <c r="L556" t="str">
        <f t="shared" si="179"/>
        <v>The validation code you have entered is incorrect</v>
      </c>
      <c r="M556">
        <f>MATCH(L556,Sam_Eng!K:K,0)</f>
        <v>717</v>
      </c>
      <c r="N556" t="str">
        <f>IF(ISNA(M556), VLOOKUP(L556,Sam_Eng!F:F,1,FALSE), VLOOKUP(L556,Sam_Eng!K:K,1,FALSE))</f>
        <v>The validation code you have entered is incorrect</v>
      </c>
      <c r="O556" s="8">
        <f>IF(ISNA(M556), MATCH(N556,Sam_Eng!F:F,0), MATCH(N556,Sam_Eng!K:K,0))</f>
        <v>717</v>
      </c>
      <c r="P556" t="str">
        <f t="shared" ca="1" si="174"/>
        <v>Le code de validation que vous avez saisi est incorrect</v>
      </c>
      <c r="Q556" t="str">
        <f t="shared" ca="1" si="175"/>
        <v>Der eingegebene Bestätigungscode ist ungültig</v>
      </c>
      <c r="R556" t="str">
        <f t="shared" ca="1" si="176"/>
        <v>El código de validación que ha especificado no es correcto.</v>
      </c>
      <c r="S556" t="str">
        <f t="shared" ca="1" si="177"/>
        <v>Il codice di convalida inserito non è corretto</v>
      </c>
      <c r="T556" t="str">
        <f t="shared" ca="1" si="178"/>
        <v>De validatiecode die u hebt ingevoerd, is onjuist</v>
      </c>
      <c r="U556" s="8" t="str">
        <f t="shared" ca="1" si="167"/>
        <v>Le code de validation que vous avez saisi est incorrect</v>
      </c>
      <c r="V556" s="8" t="str">
        <f t="shared" ca="1" si="168"/>
        <v>Der eingegebene Bestätigungscode ist ungültig</v>
      </c>
      <c r="W556" s="8" t="str">
        <f t="shared" ca="1" si="169"/>
        <v>El código de validación que ha especificado no es correcto.</v>
      </c>
      <c r="X556" s="8" t="str">
        <f t="shared" ca="1" si="170"/>
        <v>Il codice di convalida inserito non è corretto</v>
      </c>
      <c r="Y556" s="8" t="str">
        <f t="shared" ca="1" si="171"/>
        <v>De validatiecode die u hebt ingevoerd, is onjuist</v>
      </c>
      <c r="Z556" s="7">
        <f t="shared" si="172"/>
        <v>5</v>
      </c>
      <c r="AA556">
        <f t="shared" si="173"/>
        <v>44</v>
      </c>
      <c r="AB556">
        <f t="shared" ref="AB556:AB571" si="180" xml:space="preserve"> FIND("&lt;/",A556)</f>
        <v>94</v>
      </c>
      <c r="AC556" t="str">
        <f t="shared" ref="AC556:AC571" si="181">MID(A556, Z556, AA556-Z556+ 1)</f>
        <v>&lt;string name="WrongValidationCode_cont"&gt;</v>
      </c>
      <c r="AD556" t="s">
        <v>9111</v>
      </c>
      <c r="AE556" t="s">
        <v>9112</v>
      </c>
      <c r="AF556" t="s">
        <v>9113</v>
      </c>
      <c r="AG556" t="s">
        <v>9114</v>
      </c>
      <c r="AH556" t="s">
        <v>9115</v>
      </c>
    </row>
    <row r="557" spans="1:34">
      <c r="A557" s="1" t="s">
        <v>209</v>
      </c>
      <c r="J557">
        <f t="shared" si="162"/>
        <v>27</v>
      </c>
      <c r="K557">
        <f t="shared" si="163"/>
        <v>35</v>
      </c>
      <c r="L557" t="str">
        <f t="shared" si="179"/>
        <v>NetCode</v>
      </c>
      <c r="M557" t="e">
        <f>MATCH(L557,Sam_Eng!K:K,0)</f>
        <v>#N/A</v>
      </c>
      <c r="N557" t="str">
        <f>IF(ISNA(M557), VLOOKUP(L557,Sam_Eng!F:F,1,FALSE), VLOOKUP(L557,Sam_Eng!K:K,1,FALSE))</f>
        <v>NetCode</v>
      </c>
      <c r="O557" s="8">
        <f>IF(ISNA(M557), MATCH(N557,Sam_Eng!F:F,0), MATCH(N557,Sam_Eng!K:K,0))</f>
        <v>144</v>
      </c>
      <c r="P557" t="str">
        <f t="shared" ca="1" si="174"/>
        <v>"NetCode"</v>
      </c>
      <c r="Q557" t="str">
        <f t="shared" ca="1" si="175"/>
        <v>"NetCode"</v>
      </c>
      <c r="R557" t="str">
        <f t="shared" ca="1" si="176"/>
        <v>"NetCode"</v>
      </c>
      <c r="S557" t="str">
        <f t="shared" ca="1" si="177"/>
        <v>"NetCode"</v>
      </c>
      <c r="T557" t="str">
        <f t="shared" ca="1" si="178"/>
        <v>"NetCode"</v>
      </c>
      <c r="U557" s="8" t="str">
        <f t="shared" ca="1" si="167"/>
        <v>NetCode</v>
      </c>
      <c r="V557" s="8" t="str">
        <f t="shared" ca="1" si="168"/>
        <v>NetCode</v>
      </c>
      <c r="W557" s="8" t="str">
        <f t="shared" ca="1" si="169"/>
        <v>NetCode</v>
      </c>
      <c r="X557" s="8" t="str">
        <f t="shared" ca="1" si="170"/>
        <v>NetCode</v>
      </c>
      <c r="Y557" s="8" t="str">
        <f t="shared" ca="1" si="171"/>
        <v>NetCode</v>
      </c>
      <c r="Z557" s="7">
        <f t="shared" si="172"/>
        <v>5</v>
      </c>
      <c r="AA557">
        <f t="shared" si="173"/>
        <v>27</v>
      </c>
      <c r="AB557">
        <f t="shared" si="180"/>
        <v>35</v>
      </c>
      <c r="AC557" t="str">
        <f t="shared" si="181"/>
        <v>&lt;string name="NetCode"&gt;</v>
      </c>
      <c r="AD557" t="s">
        <v>10463</v>
      </c>
      <c r="AE557" t="s">
        <v>10463</v>
      </c>
      <c r="AF557" t="s">
        <v>10463</v>
      </c>
      <c r="AG557" t="s">
        <v>10463</v>
      </c>
      <c r="AH557" t="s">
        <v>10463</v>
      </c>
    </row>
    <row r="558" spans="1:34">
      <c r="A558" s="1" t="s">
        <v>210</v>
      </c>
      <c r="J558">
        <f t="shared" si="162"/>
        <v>28</v>
      </c>
      <c r="K558">
        <f t="shared" si="163"/>
        <v>37</v>
      </c>
      <c r="L558" t="str">
        <f t="shared" si="179"/>
        <v>Varicode</v>
      </c>
      <c r="M558" t="e">
        <f>MATCH(L558,Sam_Eng!K:K,0)</f>
        <v>#N/A</v>
      </c>
      <c r="N558" t="str">
        <f>IF(ISNA(M558), VLOOKUP(L558,Sam_Eng!F:F,1,FALSE), VLOOKUP(L558,Sam_Eng!K:K,1,FALSE))</f>
        <v>Varicode</v>
      </c>
      <c r="O558" s="8">
        <f>IF(ISNA(M558), MATCH(N558,Sam_Eng!F:F,0), MATCH(N558,Sam_Eng!K:K,0))</f>
        <v>145</v>
      </c>
      <c r="P558" t="str">
        <f t="shared" ca="1" si="174"/>
        <v>"Varicode"</v>
      </c>
      <c r="Q558" t="str">
        <f t="shared" ca="1" si="175"/>
        <v>"Varicode"</v>
      </c>
      <c r="R558" t="str">
        <f t="shared" ca="1" si="176"/>
        <v>"Varicode"</v>
      </c>
      <c r="S558" t="str">
        <f t="shared" ca="1" si="177"/>
        <v>"Varicode"</v>
      </c>
      <c r="T558" t="str">
        <f t="shared" ca="1" si="178"/>
        <v>"Varicode"</v>
      </c>
      <c r="U558" s="8" t="str">
        <f t="shared" ca="1" si="167"/>
        <v>Varicode</v>
      </c>
      <c r="V558" s="8" t="str">
        <f t="shared" ca="1" si="168"/>
        <v>Varicode</v>
      </c>
      <c r="W558" s="8" t="str">
        <f t="shared" ca="1" si="169"/>
        <v>Varicode</v>
      </c>
      <c r="X558" s="8" t="str">
        <f t="shared" ca="1" si="170"/>
        <v>Varicode</v>
      </c>
      <c r="Y558" s="8" t="str">
        <f t="shared" ca="1" si="171"/>
        <v>Varicode</v>
      </c>
      <c r="Z558" s="7">
        <f t="shared" si="172"/>
        <v>5</v>
      </c>
      <c r="AA558">
        <f t="shared" si="173"/>
        <v>28</v>
      </c>
      <c r="AB558">
        <f t="shared" si="180"/>
        <v>37</v>
      </c>
      <c r="AC558" t="str">
        <f t="shared" si="181"/>
        <v>&lt;string name="VariCode"&gt;</v>
      </c>
      <c r="AD558" t="s">
        <v>10464</v>
      </c>
      <c r="AE558" t="s">
        <v>10464</v>
      </c>
      <c r="AF558" t="s">
        <v>10464</v>
      </c>
      <c r="AG558" t="s">
        <v>10464</v>
      </c>
      <c r="AH558" t="s">
        <v>10464</v>
      </c>
    </row>
    <row r="559" spans="1:34">
      <c r="A559" s="1" t="s">
        <v>211</v>
      </c>
      <c r="J559">
        <f t="shared" si="162"/>
        <v>36</v>
      </c>
      <c r="K559">
        <f t="shared" si="163"/>
        <v>52</v>
      </c>
      <c r="L559" t="str">
        <f t="shared" si="179"/>
        <v>Standard (Both)</v>
      </c>
      <c r="M559" t="e">
        <f>MATCH(L559,Sam_Eng!K:K,0)</f>
        <v>#N/A</v>
      </c>
      <c r="N559" t="str">
        <f>IF(ISNA(M559), VLOOKUP(L559,Sam_Eng!F:F,1,FALSE), VLOOKUP(L559,Sam_Eng!K:K,1,FALSE))</f>
        <v>Standard (Both)</v>
      </c>
      <c r="O559" s="8">
        <f>IF(ISNA(M559), MATCH(N559,Sam_Eng!F:F,0), MATCH(N559,Sam_Eng!K:K,0))</f>
        <v>176</v>
      </c>
      <c r="P559" t="str">
        <f t="shared" ca="1" si="174"/>
        <v>"Standard (les deux)"</v>
      </c>
      <c r="Q559" t="str">
        <f t="shared" ca="1" si="175"/>
        <v>"Standard (beides)"</v>
      </c>
      <c r="R559" t="str">
        <f t="shared" ca="1" si="176"/>
        <v>"Estándar (ambos)"</v>
      </c>
      <c r="S559" t="str">
        <f t="shared" ca="1" si="177"/>
        <v>"Standard (Entrambi)"</v>
      </c>
      <c r="T559" t="str">
        <f t="shared" ca="1" si="178"/>
        <v>"Standaard (beide)"</v>
      </c>
      <c r="U559" s="8" t="str">
        <f t="shared" ca="1" si="167"/>
        <v>Standard (les deux)</v>
      </c>
      <c r="V559" s="8" t="str">
        <f t="shared" ca="1" si="168"/>
        <v>Standard (beides)</v>
      </c>
      <c r="W559" s="8" t="str">
        <f t="shared" ca="1" si="169"/>
        <v>Estándar (ambos)</v>
      </c>
      <c r="X559" s="8" t="str">
        <f t="shared" ca="1" si="170"/>
        <v>Standard (Entrambi)</v>
      </c>
      <c r="Y559" s="8" t="str">
        <f t="shared" ca="1" si="171"/>
        <v>Standaard (beide)</v>
      </c>
      <c r="Z559" s="7">
        <f t="shared" si="172"/>
        <v>5</v>
      </c>
      <c r="AA559">
        <f t="shared" si="173"/>
        <v>36</v>
      </c>
      <c r="AB559">
        <f t="shared" si="180"/>
        <v>52</v>
      </c>
      <c r="AC559" t="str">
        <f t="shared" si="181"/>
        <v>&lt;string name="NetCode_standard"&gt;</v>
      </c>
      <c r="AD559" t="s">
        <v>9116</v>
      </c>
      <c r="AE559" t="s">
        <v>9117</v>
      </c>
      <c r="AF559" t="s">
        <v>9118</v>
      </c>
      <c r="AG559" t="s">
        <v>9119</v>
      </c>
      <c r="AH559" t="s">
        <v>9120</v>
      </c>
    </row>
    <row r="560" spans="1:34">
      <c r="A560" s="1" t="s">
        <v>212</v>
      </c>
      <c r="J560">
        <f t="shared" si="162"/>
        <v>40</v>
      </c>
      <c r="K560">
        <f t="shared" si="163"/>
        <v>49</v>
      </c>
      <c r="L560" t="str">
        <f t="shared" si="179"/>
        <v>All Time</v>
      </c>
      <c r="M560" t="e">
        <f>MATCH(L560,Sam_Eng!K:K,0)</f>
        <v>#N/A</v>
      </c>
      <c r="N560" t="str">
        <f>IF(ISNA(M560), VLOOKUP(L560,Sam_Eng!F:F,1,FALSE), VLOOKUP(L560,Sam_Eng!K:K,1,FALSE))</f>
        <v>All Time</v>
      </c>
      <c r="O560" s="8">
        <f>IF(ISNA(M560), MATCH(N560,Sam_Eng!F:F,0), MATCH(N560,Sam_Eng!K:K,0))</f>
        <v>83</v>
      </c>
      <c r="P560" t="str">
        <f t="shared" ca="1" si="174"/>
        <v>"En permanence"</v>
      </c>
      <c r="Q560" t="str">
        <f t="shared" ca="1" si="175"/>
        <v>"Jederzeit"</v>
      </c>
      <c r="R560" t="str">
        <f t="shared" ca="1" si="176"/>
        <v>"Todo el tiempo"</v>
      </c>
      <c r="S560" t="str">
        <f t="shared" ca="1" si="177"/>
        <v>"Sempre"</v>
      </c>
      <c r="T560" t="str">
        <f t="shared" ca="1" si="178"/>
        <v>"Altijd"</v>
      </c>
      <c r="U560" s="8" t="str">
        <f t="shared" ca="1" si="167"/>
        <v>En permanence</v>
      </c>
      <c r="V560" s="8" t="str">
        <f t="shared" ca="1" si="168"/>
        <v>Jederzeit</v>
      </c>
      <c r="W560" s="8" t="str">
        <f t="shared" ca="1" si="169"/>
        <v>Todo el tiempo</v>
      </c>
      <c r="X560" s="8" t="str">
        <f t="shared" ca="1" si="170"/>
        <v>Sempre</v>
      </c>
      <c r="Y560" s="8" t="str">
        <f t="shared" ca="1" si="171"/>
        <v>Altijd</v>
      </c>
      <c r="Z560" s="7">
        <f t="shared" si="172"/>
        <v>5</v>
      </c>
      <c r="AA560">
        <f t="shared" si="173"/>
        <v>40</v>
      </c>
      <c r="AB560">
        <f t="shared" si="180"/>
        <v>49</v>
      </c>
      <c r="AC560" t="str">
        <f t="shared" si="181"/>
        <v>&lt;string name="NetCode_standard_all"&gt;</v>
      </c>
      <c r="AD560" t="s">
        <v>9121</v>
      </c>
      <c r="AE560" t="s">
        <v>9122</v>
      </c>
      <c r="AF560" t="s">
        <v>9123</v>
      </c>
      <c r="AG560" t="s">
        <v>9124</v>
      </c>
      <c r="AH560" t="s">
        <v>9125</v>
      </c>
    </row>
    <row r="561" spans="1:34">
      <c r="A561" s="1" t="s">
        <v>213</v>
      </c>
      <c r="J561">
        <f t="shared" si="162"/>
        <v>40</v>
      </c>
      <c r="K561">
        <f t="shared" si="163"/>
        <v>49</v>
      </c>
      <c r="L561" t="str">
        <f t="shared" si="179"/>
        <v>One Time</v>
      </c>
      <c r="M561" t="e">
        <f>MATCH(L561,Sam_Eng!K:K,0)</f>
        <v>#N/A</v>
      </c>
      <c r="N561" t="str">
        <f>IF(ISNA(M561), VLOOKUP(L561,Sam_Eng!F:F,1,FALSE), VLOOKUP(L561,Sam_Eng!K:K,1,FALSE))</f>
        <v>One Time</v>
      </c>
      <c r="O561" s="8">
        <f>IF(ISNA(M561), MATCH(N561,Sam_Eng!F:F,0), MATCH(N561,Sam_Eng!K:K,0))</f>
        <v>84</v>
      </c>
      <c r="P561" t="str">
        <f t="shared" ca="1" si="174"/>
        <v>"Une fois"</v>
      </c>
      <c r="Q561" t="str">
        <f t="shared" ca="1" si="175"/>
        <v>"Einmal"</v>
      </c>
      <c r="R561" t="str">
        <f t="shared" ca="1" si="176"/>
        <v>"Una vez"</v>
      </c>
      <c r="S561" t="str">
        <f t="shared" ca="1" si="177"/>
        <v>"Una volta"</v>
      </c>
      <c r="T561" t="str">
        <f t="shared" ca="1" si="178"/>
        <v>"Eenmalig"</v>
      </c>
      <c r="U561" s="8" t="str">
        <f t="shared" ca="1" si="167"/>
        <v>Une fois</v>
      </c>
      <c r="V561" s="8" t="str">
        <f t="shared" ca="1" si="168"/>
        <v>Einmal</v>
      </c>
      <c r="W561" s="8" t="str">
        <f t="shared" ca="1" si="169"/>
        <v>Una vez</v>
      </c>
      <c r="X561" s="8" t="str">
        <f t="shared" ca="1" si="170"/>
        <v>Una volta</v>
      </c>
      <c r="Y561" s="8" t="str">
        <f t="shared" ca="1" si="171"/>
        <v>Eenmalig</v>
      </c>
      <c r="Z561" s="7">
        <f t="shared" si="172"/>
        <v>5</v>
      </c>
      <c r="AA561">
        <f t="shared" si="173"/>
        <v>40</v>
      </c>
      <c r="AB561">
        <f t="shared" si="180"/>
        <v>49</v>
      </c>
      <c r="AC561" t="str">
        <f t="shared" si="181"/>
        <v>&lt;string name="NetCode_standard_one"&gt;</v>
      </c>
      <c r="AD561" t="s">
        <v>9126</v>
      </c>
      <c r="AE561" t="s">
        <v>9127</v>
      </c>
      <c r="AF561" t="s">
        <v>9128</v>
      </c>
      <c r="AG561" t="s">
        <v>9129</v>
      </c>
      <c r="AH561" t="s">
        <v>9130</v>
      </c>
    </row>
    <row r="562" spans="1:34">
      <c r="A562" s="1" t="s">
        <v>214</v>
      </c>
      <c r="J562">
        <f t="shared" ref="J562:J625" si="182">FIND("&gt;",A562)</f>
        <v>36</v>
      </c>
      <c r="K562">
        <f t="shared" ref="K562:K625" si="183">FIND("&lt;/", A562)</f>
        <v>46</v>
      </c>
      <c r="L562" t="str">
        <f t="shared" si="179"/>
        <v>Time Zone</v>
      </c>
      <c r="M562" t="e">
        <f>MATCH(L562,Sam_Eng!K:K,0)</f>
        <v>#N/A</v>
      </c>
      <c r="N562" t="str">
        <f>IF(ISNA(M562), VLOOKUP(L562,Sam_Eng!F:F,1,FALSE), VLOOKUP(L562,Sam_Eng!K:K,1,FALSE))</f>
        <v>Time Zone</v>
      </c>
      <c r="O562" s="8">
        <f>IF(ISNA(M562), MATCH(N562,Sam_Eng!F:F,0), MATCH(N562,Sam_Eng!K:K,0))</f>
        <v>166</v>
      </c>
      <c r="P562" t="str">
        <f t="shared" ca="1" si="174"/>
        <v>"Fuseau horaire"</v>
      </c>
      <c r="Q562" t="str">
        <f t="shared" ca="1" si="175"/>
        <v>"Zeitzone"</v>
      </c>
      <c r="R562" t="str">
        <f t="shared" ca="1" si="176"/>
        <v>"Zona horaria"</v>
      </c>
      <c r="S562" t="str">
        <f t="shared" ca="1" si="177"/>
        <v>"Fuso Orario"</v>
      </c>
      <c r="T562" t="str">
        <f t="shared" ca="1" si="178"/>
        <v>"Tijdzone"</v>
      </c>
      <c r="U562" s="8" t="str">
        <f t="shared" ca="1" si="167"/>
        <v>Fuseau horaire</v>
      </c>
      <c r="V562" s="8" t="str">
        <f t="shared" ca="1" si="168"/>
        <v>Zeitzone</v>
      </c>
      <c r="W562" s="8" t="str">
        <f t="shared" ca="1" si="169"/>
        <v>Zona horaria</v>
      </c>
      <c r="X562" s="8" t="str">
        <f t="shared" ca="1" si="170"/>
        <v>Fuso Orario</v>
      </c>
      <c r="Y562" s="8" t="str">
        <f t="shared" ca="1" si="171"/>
        <v>Tijdzone</v>
      </c>
      <c r="Z562" s="7">
        <f t="shared" si="172"/>
        <v>5</v>
      </c>
      <c r="AA562">
        <f t="shared" si="173"/>
        <v>36</v>
      </c>
      <c r="AB562">
        <f t="shared" si="180"/>
        <v>46</v>
      </c>
      <c r="AC562" t="str">
        <f t="shared" si="181"/>
        <v>&lt;string name="NetCode_timezone"&gt;</v>
      </c>
      <c r="AD562" t="s">
        <v>9131</v>
      </c>
      <c r="AE562" t="s">
        <v>9132</v>
      </c>
      <c r="AF562" t="s">
        <v>9133</v>
      </c>
      <c r="AG562" t="s">
        <v>9134</v>
      </c>
      <c r="AH562" t="s">
        <v>9135</v>
      </c>
    </row>
    <row r="563" spans="1:34">
      <c r="A563" s="1" t="s">
        <v>215</v>
      </c>
      <c r="J563">
        <f t="shared" si="182"/>
        <v>37</v>
      </c>
      <c r="K563">
        <f t="shared" si="183"/>
        <v>48</v>
      </c>
      <c r="L563" t="str">
        <f t="shared" si="179"/>
        <v>Start Date</v>
      </c>
      <c r="M563" t="e">
        <f>MATCH(L563,Sam_Eng!K:K,0)</f>
        <v>#N/A</v>
      </c>
      <c r="N563" t="str">
        <f>IF(ISNA(M563), VLOOKUP(L563,Sam_Eng!F:F,1,FALSE), VLOOKUP(L563,Sam_Eng!K:K,1,FALSE))</f>
        <v>Start Date</v>
      </c>
      <c r="O563" s="8">
        <f>IF(ISNA(M563), MATCH(N563,Sam_Eng!F:F,0), MATCH(N563,Sam_Eng!K:K,0))</f>
        <v>169</v>
      </c>
      <c r="P563" t="str">
        <f t="shared" ca="1" si="174"/>
        <v>"Date de début"</v>
      </c>
      <c r="Q563" t="str">
        <f t="shared" ca="1" si="175"/>
        <v>"Startdatum"</v>
      </c>
      <c r="R563" t="str">
        <f t="shared" ca="1" si="176"/>
        <v>"Fecha de inicio"</v>
      </c>
      <c r="S563" t="str">
        <f t="shared" ca="1" si="177"/>
        <v>"Data di Inizio"</v>
      </c>
      <c r="T563" t="str">
        <f t="shared" ca="1" si="178"/>
        <v>"Begindatum"</v>
      </c>
      <c r="U563" s="8" t="str">
        <f t="shared" ca="1" si="167"/>
        <v>Date de début</v>
      </c>
      <c r="V563" s="8" t="str">
        <f t="shared" ca="1" si="168"/>
        <v>Startdatum</v>
      </c>
      <c r="W563" s="8" t="str">
        <f t="shared" ca="1" si="169"/>
        <v>Fecha de inicio</v>
      </c>
      <c r="X563" s="8" t="str">
        <f t="shared" ca="1" si="170"/>
        <v>Data di Inizio</v>
      </c>
      <c r="Y563" s="8" t="str">
        <f t="shared" ca="1" si="171"/>
        <v>Begindatum</v>
      </c>
      <c r="Z563" s="7">
        <f t="shared" si="172"/>
        <v>5</v>
      </c>
      <c r="AA563">
        <f t="shared" si="173"/>
        <v>37</v>
      </c>
      <c r="AB563">
        <f t="shared" si="180"/>
        <v>48</v>
      </c>
      <c r="AC563" t="str">
        <f t="shared" si="181"/>
        <v>&lt;string name="NetCode_startDate"&gt;</v>
      </c>
      <c r="AD563" t="s">
        <v>9136</v>
      </c>
      <c r="AE563" t="s">
        <v>9137</v>
      </c>
      <c r="AF563" t="s">
        <v>9138</v>
      </c>
      <c r="AG563" t="s">
        <v>9139</v>
      </c>
      <c r="AH563" t="s">
        <v>9140</v>
      </c>
    </row>
    <row r="564" spans="1:34">
      <c r="A564" s="1" t="s">
        <v>216</v>
      </c>
      <c r="J564">
        <f t="shared" si="182"/>
        <v>34</v>
      </c>
      <c r="K564">
        <f t="shared" si="183"/>
        <v>47</v>
      </c>
      <c r="L564" t="str">
        <f t="shared" si="179"/>
        <v>Duration Day</v>
      </c>
      <c r="M564" t="e">
        <f>MATCH(L564,Sam_Eng!K:K,0)</f>
        <v>#N/A</v>
      </c>
      <c r="N564" t="str">
        <f>IF(ISNA(M564), VLOOKUP(L564,Sam_Eng!F:F,1,FALSE), VLOOKUP(L564,Sam_Eng!K:K,1,FALSE))</f>
        <v>Duration Day</v>
      </c>
      <c r="O564" s="8">
        <f>IF(ISNA(M564), MATCH(N564,Sam_Eng!F:F,0), MATCH(N564,Sam_Eng!K:K,0))</f>
        <v>171</v>
      </c>
      <c r="P564" t="str">
        <f t="shared" ca="1" si="174"/>
        <v>"Durée jour"</v>
      </c>
      <c r="Q564" t="str">
        <f t="shared" ca="1" si="175"/>
        <v>"Dauer Tag"</v>
      </c>
      <c r="R564" t="str">
        <f t="shared" ca="1" si="176"/>
        <v>"Día de duración"</v>
      </c>
      <c r="S564" t="str">
        <f t="shared" ca="1" si="177"/>
        <v>"Giorno di Durata"</v>
      </c>
      <c r="T564" t="str">
        <f t="shared" ca="1" si="178"/>
        <v>"Duur dag"</v>
      </c>
      <c r="U564" s="8" t="str">
        <f t="shared" ca="1" si="167"/>
        <v>Durée jour</v>
      </c>
      <c r="V564" s="8" t="str">
        <f t="shared" ca="1" si="168"/>
        <v>Dauer Tag</v>
      </c>
      <c r="W564" s="8" t="str">
        <f t="shared" ca="1" si="169"/>
        <v>Día de duración</v>
      </c>
      <c r="X564" s="8" t="str">
        <f t="shared" ca="1" si="170"/>
        <v>Giorno di Durata</v>
      </c>
      <c r="Y564" s="8" t="str">
        <f t="shared" ca="1" si="171"/>
        <v>Duur dag</v>
      </c>
      <c r="Z564" s="7">
        <f t="shared" si="172"/>
        <v>5</v>
      </c>
      <c r="AA564">
        <f t="shared" si="173"/>
        <v>34</v>
      </c>
      <c r="AB564">
        <f t="shared" si="180"/>
        <v>47</v>
      </c>
      <c r="AC564" t="str">
        <f t="shared" si="181"/>
        <v>&lt;string name="NetCode_Du_Day"&gt;</v>
      </c>
      <c r="AD564" t="s">
        <v>9141</v>
      </c>
      <c r="AE564" t="s">
        <v>9142</v>
      </c>
      <c r="AF564" t="s">
        <v>9143</v>
      </c>
      <c r="AG564" t="s">
        <v>9144</v>
      </c>
      <c r="AH564" t="s">
        <v>9145</v>
      </c>
    </row>
    <row r="565" spans="1:34">
      <c r="A565" s="1" t="s">
        <v>217</v>
      </c>
      <c r="J565">
        <f t="shared" si="182"/>
        <v>35</v>
      </c>
      <c r="K565">
        <f t="shared" si="183"/>
        <v>49</v>
      </c>
      <c r="L565" t="str">
        <f t="shared" si="179"/>
        <v>Duration Hour</v>
      </c>
      <c r="M565" t="e">
        <f>MATCH(L565,Sam_Eng!K:K,0)</f>
        <v>#N/A</v>
      </c>
      <c r="N565" t="str">
        <f>IF(ISNA(M565), VLOOKUP(L565,Sam_Eng!F:F,1,FALSE), VLOOKUP(L565,Sam_Eng!K:K,1,FALSE))</f>
        <v>Duration Hour</v>
      </c>
      <c r="O565" s="8">
        <f>IF(ISNA(M565), MATCH(N565,Sam_Eng!F:F,0), MATCH(N565,Sam_Eng!K:K,0))</f>
        <v>172</v>
      </c>
      <c r="P565" t="str">
        <f t="shared" ca="1" si="174"/>
        <v>"Durée heure"</v>
      </c>
      <c r="Q565" t="str">
        <f t="shared" ca="1" si="175"/>
        <v>"Dauer Stunde"</v>
      </c>
      <c r="R565" t="str">
        <f t="shared" ca="1" si="176"/>
        <v>"Hora de duración"</v>
      </c>
      <c r="S565" t="str">
        <f t="shared" ca="1" si="177"/>
        <v>"Ora di Durata"</v>
      </c>
      <c r="T565" t="str">
        <f t="shared" ca="1" si="178"/>
        <v>"Duur uur"</v>
      </c>
      <c r="U565" s="8" t="str">
        <f t="shared" ca="1" si="167"/>
        <v>Durée heure</v>
      </c>
      <c r="V565" s="8" t="str">
        <f t="shared" ca="1" si="168"/>
        <v>Dauer Stunde</v>
      </c>
      <c r="W565" s="8" t="str">
        <f t="shared" ca="1" si="169"/>
        <v>Hora de duración</v>
      </c>
      <c r="X565" s="8" t="str">
        <f t="shared" ca="1" si="170"/>
        <v>Ora di Durata</v>
      </c>
      <c r="Y565" s="8" t="str">
        <f t="shared" ca="1" si="171"/>
        <v>Duur uur</v>
      </c>
      <c r="Z565" s="7">
        <f t="shared" si="172"/>
        <v>5</v>
      </c>
      <c r="AA565">
        <f t="shared" si="173"/>
        <v>35</v>
      </c>
      <c r="AB565">
        <f t="shared" si="180"/>
        <v>49</v>
      </c>
      <c r="AC565" t="str">
        <f t="shared" si="181"/>
        <v>&lt;string name="NetCode_Du_Hour"&gt;</v>
      </c>
      <c r="AD565" t="s">
        <v>9146</v>
      </c>
      <c r="AE565" t="s">
        <v>9147</v>
      </c>
      <c r="AF565" t="s">
        <v>9148</v>
      </c>
      <c r="AG565" t="s">
        <v>9149</v>
      </c>
      <c r="AH565" t="s">
        <v>9150</v>
      </c>
    </row>
    <row r="566" spans="1:34">
      <c r="A566" s="1" t="s">
        <v>218</v>
      </c>
      <c r="J566">
        <f t="shared" si="182"/>
        <v>37</v>
      </c>
      <c r="K566">
        <f t="shared" si="183"/>
        <v>48</v>
      </c>
      <c r="L566" t="str">
        <f t="shared" si="179"/>
        <v>Start Hour</v>
      </c>
      <c r="M566" t="e">
        <f>MATCH(L566,Sam_Eng!K:K,0)</f>
        <v>#N/A</v>
      </c>
      <c r="N566" t="str">
        <f>IF(ISNA(M566), VLOOKUP(L566,Sam_Eng!F:F,1,FALSE), VLOOKUP(L566,Sam_Eng!K:K,1,FALSE))</f>
        <v>Start Hour</v>
      </c>
      <c r="O566" s="8">
        <f>IF(ISNA(M566), MATCH(N566,Sam_Eng!F:F,0), MATCH(N566,Sam_Eng!K:K,0))</f>
        <v>131</v>
      </c>
      <c r="P566" t="str">
        <f t="shared" ca="1" si="174"/>
        <v>"Heure de début"</v>
      </c>
      <c r="Q566" t="str">
        <f t="shared" ca="1" si="175"/>
        <v>"Startstunde"</v>
      </c>
      <c r="R566" t="str">
        <f t="shared" ca="1" si="176"/>
        <v>"Hora de inicio"</v>
      </c>
      <c r="S566" t="str">
        <f t="shared" ca="1" si="177"/>
        <v>"Ora di Inizio"</v>
      </c>
      <c r="T566" t="str">
        <f t="shared" ca="1" si="178"/>
        <v>"Beginuur"</v>
      </c>
      <c r="U566" s="8" t="str">
        <f t="shared" ca="1" si="167"/>
        <v>Heure de début</v>
      </c>
      <c r="V566" s="8" t="str">
        <f t="shared" ca="1" si="168"/>
        <v>Startstunde</v>
      </c>
      <c r="W566" s="8" t="str">
        <f t="shared" ca="1" si="169"/>
        <v>Hora de inicio</v>
      </c>
      <c r="X566" s="8" t="str">
        <f t="shared" ca="1" si="170"/>
        <v>Ora di Inizio</v>
      </c>
      <c r="Y566" s="8" t="str">
        <f t="shared" ca="1" si="171"/>
        <v>Beginuur</v>
      </c>
      <c r="Z566" s="7">
        <f t="shared" si="172"/>
        <v>5</v>
      </c>
      <c r="AA566">
        <f t="shared" si="173"/>
        <v>37</v>
      </c>
      <c r="AB566">
        <f t="shared" si="180"/>
        <v>48</v>
      </c>
      <c r="AC566" t="str">
        <f t="shared" si="181"/>
        <v>&lt;string name="NetCode_StartHour"&gt;</v>
      </c>
      <c r="AD566" t="s">
        <v>9151</v>
      </c>
      <c r="AE566" t="s">
        <v>9152</v>
      </c>
      <c r="AF566" t="s">
        <v>9153</v>
      </c>
      <c r="AG566" t="s">
        <v>9154</v>
      </c>
      <c r="AH566" t="s">
        <v>9155</v>
      </c>
    </row>
    <row r="567" spans="1:34">
      <c r="A567" s="1" t="s">
        <v>219</v>
      </c>
      <c r="J567">
        <f t="shared" si="182"/>
        <v>30</v>
      </c>
      <c r="K567">
        <f t="shared" si="183"/>
        <v>41</v>
      </c>
      <c r="L567" t="str">
        <f t="shared" si="179"/>
        <v>Legal Info</v>
      </c>
      <c r="M567" t="e">
        <f>MATCH(L567,Sam_Eng!K:K,0)</f>
        <v>#N/A</v>
      </c>
      <c r="N567" t="str">
        <f>IF(ISNA(M567), VLOOKUP(L567,Sam_Eng!F:F,1,FALSE), VLOOKUP(L567,Sam_Eng!K:K,1,FALSE))</f>
        <v>Legal Info</v>
      </c>
      <c r="O567" s="8">
        <f>IF(ISNA(M567), MATCH(N567,Sam_Eng!F:F,0), MATCH(N567,Sam_Eng!K:K,0))</f>
        <v>104</v>
      </c>
      <c r="P567" t="str">
        <f t="shared" ca="1" si="174"/>
        <v>"Informations légales"</v>
      </c>
      <c r="Q567" t="str">
        <f t="shared" ca="1" si="175"/>
        <v>"Rechtliche Informationen"</v>
      </c>
      <c r="R567" t="str">
        <f t="shared" ca="1" si="176"/>
        <v>"Información legal"</v>
      </c>
      <c r="S567" t="str">
        <f t="shared" ca="1" si="177"/>
        <v>"Informazioni Legali"</v>
      </c>
      <c r="T567" t="str">
        <f t="shared" ca="1" si="178"/>
        <v>"Juridische informatie"</v>
      </c>
      <c r="U567" s="8" t="str">
        <f t="shared" ca="1" si="167"/>
        <v>Informations légales</v>
      </c>
      <c r="V567" s="8" t="str">
        <f t="shared" ca="1" si="168"/>
        <v>Rechtliche Informationen</v>
      </c>
      <c r="W567" s="8" t="str">
        <f t="shared" ca="1" si="169"/>
        <v>Información legal</v>
      </c>
      <c r="X567" s="8" t="str">
        <f t="shared" ca="1" si="170"/>
        <v>Informazioni Legali</v>
      </c>
      <c r="Y567" s="8" t="str">
        <f t="shared" ca="1" si="171"/>
        <v>Juridische informatie</v>
      </c>
      <c r="Z567" s="7">
        <f t="shared" si="172"/>
        <v>5</v>
      </c>
      <c r="AA567">
        <f t="shared" si="173"/>
        <v>30</v>
      </c>
      <c r="AB567">
        <f t="shared" si="180"/>
        <v>41</v>
      </c>
      <c r="AC567" t="str">
        <f t="shared" si="181"/>
        <v>&lt;string name="Web_Source"&gt;</v>
      </c>
      <c r="AD567" t="s">
        <v>9156</v>
      </c>
      <c r="AE567" t="s">
        <v>9157</v>
      </c>
      <c r="AF567" t="s">
        <v>9158</v>
      </c>
      <c r="AG567" t="s">
        <v>9159</v>
      </c>
      <c r="AH567" t="s">
        <v>9160</v>
      </c>
    </row>
    <row r="568" spans="1:34">
      <c r="A568" s="1" t="s">
        <v>10268</v>
      </c>
      <c r="J568" s="5">
        <f t="shared" si="182"/>
        <v>43</v>
      </c>
      <c r="K568" s="5">
        <f t="shared" si="183"/>
        <v>61</v>
      </c>
      <c r="L568" s="5" t="str">
        <f t="shared" si="179"/>
        <v>Unsupport Version</v>
      </c>
      <c r="M568" t="e">
        <f>MATCH(L568,Sam_Eng!K:K,0)</f>
        <v>#N/A</v>
      </c>
      <c r="N568" t="e">
        <f>IF(ISNA(M568), VLOOKUP(L568,Sam_Eng!F:F,1,FALSE), VLOOKUP(L568,Sam_Eng!K:K,1,FALSE))</f>
        <v>#N/A</v>
      </c>
      <c r="O568" s="8">
        <v>151</v>
      </c>
      <c r="P568" t="str">
        <f t="shared" ca="1" si="174"/>
        <v>"Avertissement"</v>
      </c>
      <c r="Q568" t="str">
        <f t="shared" ca="1" si="175"/>
        <v>"Warnung"</v>
      </c>
      <c r="R568" t="str">
        <f t="shared" ca="1" si="176"/>
        <v>"Advertencia"</v>
      </c>
      <c r="S568" t="str">
        <f t="shared" ca="1" si="177"/>
        <v>"Attenzione"</v>
      </c>
      <c r="T568" t="str">
        <f t="shared" ca="1" si="178"/>
        <v>"Waarschuwing"</v>
      </c>
      <c r="U568" s="8" t="str">
        <f t="shared" ca="1" si="167"/>
        <v>Avertissement</v>
      </c>
      <c r="V568" s="8" t="str">
        <f t="shared" ca="1" si="168"/>
        <v>Warnung</v>
      </c>
      <c r="W568" s="8" t="str">
        <f t="shared" ca="1" si="169"/>
        <v>Advertencia</v>
      </c>
      <c r="X568" s="8" t="str">
        <f t="shared" ca="1" si="170"/>
        <v>Attenzione</v>
      </c>
      <c r="Y568" s="8" t="str">
        <f t="shared" ca="1" si="171"/>
        <v>Waarschuwing</v>
      </c>
      <c r="Z568" s="7">
        <f t="shared" si="172"/>
        <v>5</v>
      </c>
      <c r="AA568">
        <f t="shared" si="173"/>
        <v>43</v>
      </c>
      <c r="AB568">
        <f t="shared" si="180"/>
        <v>61</v>
      </c>
      <c r="AC568" t="str">
        <f t="shared" si="181"/>
        <v>&lt;string name="Unsupport_Version_title"&gt;</v>
      </c>
      <c r="AD568" t="s">
        <v>10465</v>
      </c>
      <c r="AE568" t="s">
        <v>10466</v>
      </c>
      <c r="AF568" t="s">
        <v>10467</v>
      </c>
      <c r="AG568" t="s">
        <v>10468</v>
      </c>
      <c r="AH568" t="s">
        <v>10469</v>
      </c>
    </row>
    <row r="569" spans="1:34">
      <c r="A569" s="1" t="s">
        <v>221</v>
      </c>
      <c r="J569" s="5">
        <f t="shared" si="182"/>
        <v>42</v>
      </c>
      <c r="K569" s="5">
        <f t="shared" si="183"/>
        <v>186</v>
      </c>
      <c r="L569" s="5" t="str">
        <f t="shared" si="179"/>
        <v>The Android version in this phone doesn\'t support BLE. The Android version must be after 4.3 for this App. Please check your OS version again.</v>
      </c>
      <c r="M569">
        <f>MATCH(L569,Sam_Eng!K:K,0)</f>
        <v>747</v>
      </c>
      <c r="N569" t="str">
        <f>IF(ISNA(M569), VLOOKUP(L569,Sam_Eng!F:F,1,FALSE), VLOOKUP(L569,Sam_Eng!K:K,1,FALSE))</f>
        <v>The Android version in this phone doesn\'t support BLE. The Android version must be after 4.3 for this App. Please check your OS version again.</v>
      </c>
      <c r="O569" s="8">
        <f>IF(ISNA(M569), MATCH(N569,Sam_Eng!F:F,0), MATCH(N569,Sam_Eng!K:K,0))</f>
        <v>747</v>
      </c>
      <c r="P569" t="str">
        <f t="shared" ca="1" si="174"/>
        <v>La version Android de ce téléphone ne prend pas en charge BLE. La version Android doit être ultérieure à 4.3 pour cette application. Veuillez vérifier à nouveau la version de votre système d'exploitation.</v>
      </c>
      <c r="Q569" t="str">
        <f t="shared" ca="1" si="175"/>
        <v>Die Android-Version dieses Telefons unterstützt BLE nicht. Die Android-Version muss für diese App höher als 4.3 sein. Bitte überprüfen Sie erneut Ihre Betriebssystemversion.</v>
      </c>
      <c r="R569" t="str">
        <f t="shared" ca="1" si="176"/>
        <v>La versión para Android de este teléfono no admite BLE. La versión de Android debe ser posterior a la 4.3 para esta aplicación. Compruebe de nuevo la versión del sistema operativo.</v>
      </c>
      <c r="S569" t="str">
        <f t="shared" ca="1" si="177"/>
        <v>La versione Android in questo telefono non supporta BLE. La versione Android deve essere superiore a 4.3 per eseguire l'app. Controllare di nuovo la versione del sistema operativo.</v>
      </c>
      <c r="T569" t="str">
        <f t="shared" ca="1" si="178"/>
        <v>De Android-versie in deze telefoon ondersteunt BLE niet. De Android-versie moet na 4.3 zijn voor deze app. Controleer de versie van het besturingssysteem opnieuw.</v>
      </c>
      <c r="U569" s="8" t="str">
        <f t="shared" ca="1" si="167"/>
        <v>La version Android de ce téléphone ne prend pas en charge BLE. La version Android doit être ultérieure à 4.3 pour cette application. Veuillez vérifier à nouveau la version de votre système d'exploitation.</v>
      </c>
      <c r="V569" s="8" t="str">
        <f t="shared" ca="1" si="168"/>
        <v>Die Android-Version dieses Telefons unterstützt BLE nicht. Die Android-Version muss für diese App höher als 4.3 sein. Bitte überprüfen Sie erneut Ihre Betriebssystemversion.</v>
      </c>
      <c r="W569" s="8" t="str">
        <f t="shared" ca="1" si="169"/>
        <v>La versión para Android de este teléfono no admite BLE. La versión de Android debe ser posterior a la 4.3 para esta aplicación. Compruebe de nuevo la versión del sistema operativo.</v>
      </c>
      <c r="X569" s="8" t="str">
        <f t="shared" ca="1" si="170"/>
        <v>La versione Android in questo telefono non supporta BLE. La versione Android deve essere superiore a 4.3 per eseguire l'app. Controllare di nuovo la versione del sistema operativo.</v>
      </c>
      <c r="Y569" s="8" t="str">
        <f t="shared" ca="1" si="171"/>
        <v>De Android-versie in deze telefoon ondersteunt BLE niet. De Android-versie moet na 4.3 zijn voor deze app. Controleer de versie van het besturingssysteem opnieuw.</v>
      </c>
      <c r="Z569" s="7">
        <f t="shared" si="172"/>
        <v>5</v>
      </c>
      <c r="AA569">
        <f t="shared" si="173"/>
        <v>42</v>
      </c>
      <c r="AB569">
        <f t="shared" si="180"/>
        <v>186</v>
      </c>
      <c r="AC569" t="str">
        <f t="shared" si="181"/>
        <v>&lt;string name="Unsupport_Version_cont"&gt;</v>
      </c>
      <c r="AD569" t="s">
        <v>11155</v>
      </c>
      <c r="AE569" t="s">
        <v>9161</v>
      </c>
      <c r="AF569" t="s">
        <v>9162</v>
      </c>
      <c r="AG569" t="s">
        <v>11215</v>
      </c>
      <c r="AH569" t="s">
        <v>9163</v>
      </c>
    </row>
    <row r="570" spans="1:34">
      <c r="A570" s="1" t="s">
        <v>10267</v>
      </c>
      <c r="J570" s="5">
        <f t="shared" si="182"/>
        <v>39</v>
      </c>
      <c r="K570" s="5">
        <f t="shared" si="183"/>
        <v>53</v>
      </c>
      <c r="L570" s="5" t="str">
        <f t="shared" si="179"/>
        <v>Unsupport BLE</v>
      </c>
      <c r="M570" t="e">
        <f>MATCH(L570,Sam_Eng!K:K,0)</f>
        <v>#N/A</v>
      </c>
      <c r="N570" t="e">
        <f>IF(ISNA(M570), VLOOKUP(L570,Sam_Eng!F:F,1,FALSE), VLOOKUP(L570,Sam_Eng!K:K,1,FALSE))</f>
        <v>#N/A</v>
      </c>
      <c r="O570" s="8">
        <v>741</v>
      </c>
      <c r="P570" t="str">
        <f t="shared" ca="1" si="174"/>
        <v>Bluetooth non pris en charge.</v>
      </c>
      <c r="Q570" t="str">
        <f t="shared" ca="1" si="175"/>
        <v>Bluetooth nicht unterstützt.</v>
      </c>
      <c r="R570" t="str">
        <f t="shared" ca="1" si="176"/>
        <v>Bluetooth no admitido.</v>
      </c>
      <c r="S570" t="str">
        <f t="shared" ca="1" si="177"/>
        <v>Bluetooth non supportato.</v>
      </c>
      <c r="T570" t="str">
        <f t="shared" ca="1" si="178"/>
        <v>Bluetooth niet ondersteund.</v>
      </c>
      <c r="U570" s="8" t="str">
        <f t="shared" ca="1" si="167"/>
        <v>Bluetooth non pris en charge.</v>
      </c>
      <c r="V570" s="8" t="str">
        <f t="shared" ca="1" si="168"/>
        <v>Bluetooth nicht unterstützt.</v>
      </c>
      <c r="W570" s="8" t="str">
        <f t="shared" ca="1" si="169"/>
        <v>Bluetooth no admitido.</v>
      </c>
      <c r="X570" s="8" t="str">
        <f t="shared" ca="1" si="170"/>
        <v>Bluetooth non supportato.</v>
      </c>
      <c r="Y570" s="8" t="str">
        <f t="shared" ca="1" si="171"/>
        <v>Bluetooth niet ondersteund.</v>
      </c>
      <c r="Z570" s="7">
        <f t="shared" si="172"/>
        <v>5</v>
      </c>
      <c r="AA570">
        <f t="shared" si="173"/>
        <v>39</v>
      </c>
      <c r="AB570">
        <f t="shared" si="180"/>
        <v>53</v>
      </c>
      <c r="AC570" t="str">
        <f t="shared" si="181"/>
        <v>&lt;string name="Unsupport_BLE_title"&gt;</v>
      </c>
      <c r="AD570" t="s">
        <v>10470</v>
      </c>
      <c r="AE570" t="s">
        <v>10471</v>
      </c>
      <c r="AF570" t="s">
        <v>10472</v>
      </c>
      <c r="AG570" t="s">
        <v>10473</v>
      </c>
      <c r="AH570" t="s">
        <v>10474</v>
      </c>
    </row>
    <row r="571" spans="1:34">
      <c r="A571" s="1" t="s">
        <v>223</v>
      </c>
      <c r="J571" s="5">
        <f t="shared" si="182"/>
        <v>38</v>
      </c>
      <c r="K571" s="5">
        <f t="shared" si="183"/>
        <v>117</v>
      </c>
      <c r="L571" s="5" t="str">
        <f t="shared" si="179"/>
        <v>Your phone doesn\'t support BLE. This App can\'t perform without BLE hardware.</v>
      </c>
      <c r="M571">
        <f>MATCH(L571,Sam_Eng!K:K,0)</f>
        <v>748</v>
      </c>
      <c r="N571" t="str">
        <f>IF(ISNA(M571), VLOOKUP(L571,Sam_Eng!F:F,1,FALSE), VLOOKUP(L571,Sam_Eng!K:K,1,FALSE))</f>
        <v>Your phone doesn\'t support BLE. This App can\'t perform without BLE hardware.</v>
      </c>
      <c r="O571" s="8">
        <f>IF(ISNA(M571), MATCH(N571,Sam_Eng!F:F,0), MATCH(N571,Sam_Eng!K:K,0))</f>
        <v>748</v>
      </c>
      <c r="P571" t="str">
        <f t="shared" ca="1" si="174"/>
        <v>Votre téléphone ne prend pas en charge BLE. Cette application ne peut pas fonctionner sans matériel BLE.</v>
      </c>
      <c r="Q571" t="str">
        <f t="shared" ca="1" si="175"/>
        <v>Ihr Telefon unterstützt BLE nicht. Diese App funktioniert nicht ohne BLE-Hardware.</v>
      </c>
      <c r="R571" t="str">
        <f t="shared" ca="1" si="176"/>
        <v>El teléfono no admite BLE. Esta aplicación no puede funcionar sin el hardware BLE.</v>
      </c>
      <c r="S571" t="str">
        <f t="shared" ca="1" si="177"/>
        <v>Il telefono non supporta BLE. Questa app non può funzionare senza l'hardware BLE.</v>
      </c>
      <c r="T571" t="str">
        <f t="shared" ca="1" si="178"/>
        <v>Uw telefoon ondersteunt BLE niet. Deze app kan niet werken zonder BLE-hardware.</v>
      </c>
      <c r="U571" s="8" t="str">
        <f t="shared" ca="1" si="167"/>
        <v>Votre téléphone ne prend pas en charge BLE. Cette application ne peut pas fonctionner sans matériel BLE.</v>
      </c>
      <c r="V571" s="8" t="str">
        <f t="shared" ca="1" si="168"/>
        <v>Ihr Telefon unterstützt BLE nicht. Diese App funktioniert nicht ohne BLE-Hardware.</v>
      </c>
      <c r="W571" s="8" t="str">
        <f t="shared" ca="1" si="169"/>
        <v>El teléfono no admite BLE. Esta aplicación no puede funcionar sin el hardware BLE.</v>
      </c>
      <c r="X571" s="8" t="str">
        <f t="shared" ca="1" si="170"/>
        <v>Il telefono non supporta BLE. Questa app non può funzionare senza l'hardware BLE.</v>
      </c>
      <c r="Y571" s="8" t="str">
        <f t="shared" ca="1" si="171"/>
        <v>Uw telefoon ondersteunt BLE niet. Deze app kan niet werken zonder BLE-hardware.</v>
      </c>
      <c r="Z571" s="7">
        <f t="shared" si="172"/>
        <v>5</v>
      </c>
      <c r="AA571">
        <f t="shared" si="173"/>
        <v>38</v>
      </c>
      <c r="AB571">
        <f t="shared" si="180"/>
        <v>117</v>
      </c>
      <c r="AC571" t="str">
        <f t="shared" si="181"/>
        <v>&lt;string name="Unsupport_BLE_cont"&gt;</v>
      </c>
      <c r="AD571" t="s">
        <v>9164</v>
      </c>
      <c r="AE571" t="s">
        <v>9165</v>
      </c>
      <c r="AF571" t="s">
        <v>9166</v>
      </c>
      <c r="AG571" t="s">
        <v>11216</v>
      </c>
      <c r="AH571" t="s">
        <v>9167</v>
      </c>
    </row>
    <row r="572" spans="1:34">
      <c r="A572" s="1"/>
    </row>
    <row r="573" spans="1:34">
      <c r="A573" s="1" t="s">
        <v>3164</v>
      </c>
      <c r="J573" s="5">
        <f t="shared" si="182"/>
        <v>36</v>
      </c>
      <c r="K573" s="5">
        <f t="shared" si="183"/>
        <v>95</v>
      </c>
      <c r="L573" s="5" t="str">
        <f t="shared" si="179"/>
        <v>There is a backup issue in the Cloud, please try it later.</v>
      </c>
      <c r="M573">
        <f>MATCH(L573,Sam_Eng!K:K,0)</f>
        <v>749</v>
      </c>
      <c r="N573" t="str">
        <f>IF(ISNA(M573), VLOOKUP(L573,Sam_Eng!F:F,1,FALSE), VLOOKUP(L573,Sam_Eng!K:K,1,FALSE))</f>
        <v>There is a backup issue in the Cloud, please try it later.</v>
      </c>
      <c r="O573" s="8">
        <f>IF(ISNA(M573), MATCH(N573,Sam_Eng!F:F,0), MATCH(N573,Sam_Eng!K:K,0))</f>
        <v>749</v>
      </c>
      <c r="P573" t="str">
        <f t="shared" ca="1" si="174"/>
        <v>Il y a un problème de sauvegarde dans le Cloud, veuillez essayer ultérieurement.</v>
      </c>
      <c r="Q573" t="str">
        <f t="shared" ca="1" si="175"/>
        <v>Es liegt ein Sicherungsproblem mit der Cloud vor, bitte versuchen Sie es später erneut.</v>
      </c>
      <c r="R573" t="str">
        <f t="shared" ca="1" si="176"/>
        <v>Hay un problema de copia de seguridad en la nube. Inténtelo más tarde.</v>
      </c>
      <c r="S573" t="str">
        <f t="shared" ca="1" si="177"/>
        <v>Si è verificato un problema con il backup nel cloud, ritentare più tardi.</v>
      </c>
      <c r="T573" t="str">
        <f t="shared" ca="1" si="178"/>
        <v>Er is een probleem met de back-up in de cloud, probeer het later opnieuw.</v>
      </c>
      <c r="U573" s="8" t="str">
        <f t="shared" ca="1" si="167"/>
        <v>Il y a un problème de sauvegarde dans le Cloud, veuillez essayer ultérieurement.</v>
      </c>
      <c r="V573" s="8" t="str">
        <f t="shared" ca="1" si="168"/>
        <v>Es liegt ein Sicherungsproblem mit der Cloud vor, bitte versuchen Sie es später erneut.</v>
      </c>
      <c r="W573" s="8" t="str">
        <f t="shared" ca="1" si="169"/>
        <v>Hay un problema de copia de seguridad en la nube. Inténtelo más tarde.</v>
      </c>
      <c r="X573" s="8" t="str">
        <f t="shared" ca="1" si="170"/>
        <v>Si è verificato un problema con il backup nel cloud, ritentare più tardi.</v>
      </c>
      <c r="Y573" s="8" t="str">
        <f t="shared" ca="1" si="171"/>
        <v>Er is een probleem met de back-up in de cloud, probeer het later opnieuw.</v>
      </c>
      <c r="Z573" s="7">
        <f t="shared" si="172"/>
        <v>5</v>
      </c>
      <c r="AA573">
        <f t="shared" si="173"/>
        <v>36</v>
      </c>
      <c r="AB573">
        <f xml:space="preserve"> FIND("&lt;/",A573)</f>
        <v>95</v>
      </c>
      <c r="AC573" t="str">
        <f>MID(A573, Z573, AA573-Z573+ 1)</f>
        <v>&lt;string name="ServerExcep_cont"&gt;</v>
      </c>
      <c r="AD573" t="s">
        <v>9168</v>
      </c>
      <c r="AE573" t="s">
        <v>9169</v>
      </c>
      <c r="AF573" t="s">
        <v>9170</v>
      </c>
      <c r="AG573" t="s">
        <v>9171</v>
      </c>
      <c r="AH573" t="s">
        <v>9172</v>
      </c>
    </row>
    <row r="574" spans="1:34">
      <c r="A574" s="1"/>
    </row>
    <row r="575" spans="1:34">
      <c r="A575" s="1"/>
    </row>
    <row r="576" spans="1:34">
      <c r="A576" s="1"/>
    </row>
    <row r="577" spans="1:34">
      <c r="A577" s="1" t="s">
        <v>3019</v>
      </c>
      <c r="J577">
        <f t="shared" si="182"/>
        <v>51</v>
      </c>
      <c r="K577">
        <f t="shared" si="183"/>
        <v>127</v>
      </c>
      <c r="L577" t="str">
        <f t="shared" si="179"/>
        <v>Your account has been disabled because you have signed in on another phone.</v>
      </c>
      <c r="M577" t="e">
        <f>MATCH(L577,Sam_Eng!K:K,0)</f>
        <v>#N/A</v>
      </c>
      <c r="N577" t="str">
        <f>IF(ISNA(M577), VLOOKUP(L577,Sam_Eng!F:F,1,FALSE), VLOOKUP(L577,Sam_Eng!K:K,1,FALSE))</f>
        <v>Your account has been disabled because you have signed in on another phone.</v>
      </c>
      <c r="O577" s="8">
        <f>IF(ISNA(M577), MATCH(N577,Sam_Eng!F:F,0), MATCH(N577,Sam_Eng!K:K,0))</f>
        <v>498</v>
      </c>
      <c r="P577" t="str">
        <f t="shared" ca="1" si="174"/>
        <v>"Votre compte a été désactivé car vous vous êtes connecté sur un autre téléphone."</v>
      </c>
      <c r="Q577" t="str">
        <f t="shared" ca="1" si="175"/>
        <v>"Ihr Konto wurde deaktiviert, weil Sie sich mit einem anderen Telefon angemeldet haben."</v>
      </c>
      <c r="R577" t="str">
        <f t="shared" ca="1" si="176"/>
        <v>"La cuenta se ha deshabilitado porque ha iniciado sesión en otro teléfono."</v>
      </c>
      <c r="S577" t="str">
        <f t="shared" ca="1" si="177"/>
        <v>"L'account è stato disattivato perché è stato eseguito l'accesso da un altro telefono."</v>
      </c>
      <c r="T577" t="str">
        <f t="shared" ca="1" si="178"/>
        <v>"Uw account is uitgeschakeld omdat u zich op een andere telefoon hebt aangemeld."</v>
      </c>
      <c r="U577" s="8" t="str">
        <f t="shared" ca="1" si="167"/>
        <v>Votre compte a été désactivé car vous vous êtes connecté sur un autre téléphone.</v>
      </c>
      <c r="V577" s="8" t="str">
        <f t="shared" ca="1" si="168"/>
        <v>Ihr Konto wurde deaktiviert, weil Sie sich mit einem anderen Telefon angemeldet haben.</v>
      </c>
      <c r="W577" s="8" t="str">
        <f t="shared" ca="1" si="169"/>
        <v>La cuenta se ha deshabilitado porque ha iniciado sesión en otro teléfono.</v>
      </c>
      <c r="X577" s="8" t="str">
        <f t="shared" ca="1" si="170"/>
        <v>L'account è stato disattivato perché è stato eseguito l'accesso da un altro telefono.</v>
      </c>
      <c r="Y577" s="8" t="str">
        <f t="shared" ca="1" si="171"/>
        <v>Uw account is uitgeschakeld omdat u zich op een andere telefoon hebt aangemeld.</v>
      </c>
      <c r="Z577" s="7">
        <f t="shared" si="172"/>
        <v>5</v>
      </c>
      <c r="AA577">
        <f t="shared" si="173"/>
        <v>51</v>
      </c>
      <c r="AB577">
        <f t="shared" ref="AB577:AB586" si="184" xml:space="preserve"> FIND("&lt;/",A577)</f>
        <v>127</v>
      </c>
      <c r="AC577" t="str">
        <f t="shared" ref="AC577:AC586" si="185">MID(A577, Z577, AA577-Z577+ 1)</f>
        <v>&lt;string name="becoming_ghost_briefing_content"&gt;</v>
      </c>
      <c r="AD577" t="s">
        <v>9173</v>
      </c>
      <c r="AE577" t="s">
        <v>9174</v>
      </c>
      <c r="AF577" t="s">
        <v>9175</v>
      </c>
      <c r="AG577" t="s">
        <v>11217</v>
      </c>
      <c r="AH577" t="s">
        <v>9176</v>
      </c>
    </row>
    <row r="578" spans="1:34">
      <c r="A578" s="1" t="s">
        <v>2987</v>
      </c>
      <c r="J578">
        <f t="shared" si="182"/>
        <v>38</v>
      </c>
      <c r="K578">
        <f t="shared" si="183"/>
        <v>47</v>
      </c>
      <c r="L578" t="str">
        <f t="shared" si="179"/>
        <v>Sign Out</v>
      </c>
      <c r="M578" t="e">
        <f>MATCH(L578,Sam_Eng!K:K,0)</f>
        <v>#N/A</v>
      </c>
      <c r="N578" t="str">
        <f>IF(ISNA(M578), VLOOKUP(L578,Sam_Eng!F:F,1,FALSE), VLOOKUP(L578,Sam_Eng!K:K,1,FALSE))</f>
        <v>Sign Out</v>
      </c>
      <c r="O578" s="8">
        <f>IF(ISNA(M578), MATCH(N578,Sam_Eng!F:F,0), MATCH(N578,Sam_Eng!K:K,0))</f>
        <v>158</v>
      </c>
      <c r="P578" t="str">
        <f t="shared" ca="1" si="174"/>
        <v>"Déconnexion"</v>
      </c>
      <c r="Q578" t="str">
        <f t="shared" ca="1" si="175"/>
        <v>"Abmelden"</v>
      </c>
      <c r="R578" t="str">
        <f t="shared" ca="1" si="176"/>
        <v>"Cerrar sesión"</v>
      </c>
      <c r="S578" t="str">
        <f t="shared" ca="1" si="177"/>
        <v>"Esci"</v>
      </c>
      <c r="T578" t="str">
        <f t="shared" ca="1" si="178"/>
        <v>"Afmelden"</v>
      </c>
      <c r="U578" s="8" t="str">
        <f t="shared" ca="1" si="167"/>
        <v>Déconnexion</v>
      </c>
      <c r="V578" s="8" t="str">
        <f t="shared" ca="1" si="168"/>
        <v>Abmelden</v>
      </c>
      <c r="W578" s="8" t="str">
        <f t="shared" ca="1" si="169"/>
        <v>Cerrar sesión</v>
      </c>
      <c r="X578" s="8" t="str">
        <f t="shared" ca="1" si="170"/>
        <v>Esci</v>
      </c>
      <c r="Y578" s="8" t="str">
        <f t="shared" ca="1" si="171"/>
        <v>Afmelden</v>
      </c>
      <c r="Z578" s="7">
        <f t="shared" si="172"/>
        <v>5</v>
      </c>
      <c r="AA578">
        <f t="shared" si="173"/>
        <v>38</v>
      </c>
      <c r="AB578">
        <f t="shared" si="184"/>
        <v>47</v>
      </c>
      <c r="AC578" t="str">
        <f t="shared" si="185"/>
        <v>&lt;string name="logout_alarm_title"&gt;</v>
      </c>
      <c r="AD578" t="s">
        <v>9177</v>
      </c>
      <c r="AE578" t="s">
        <v>9178</v>
      </c>
      <c r="AF578" t="s">
        <v>9179</v>
      </c>
      <c r="AG578" t="s">
        <v>9180</v>
      </c>
      <c r="AH578" t="s">
        <v>9181</v>
      </c>
    </row>
    <row r="579" spans="1:34">
      <c r="A579" s="1" t="s">
        <v>2988</v>
      </c>
      <c r="J579">
        <f t="shared" si="182"/>
        <v>37</v>
      </c>
      <c r="K579">
        <f t="shared" si="183"/>
        <v>72</v>
      </c>
      <c r="L579" t="str">
        <f t="shared" si="179"/>
        <v>Are you sure you want to sign out?</v>
      </c>
      <c r="M579" t="e">
        <f>MATCH(L579,Sam_Eng!K:K,0)</f>
        <v>#N/A</v>
      </c>
      <c r="N579" t="str">
        <f>IF(ISNA(M579), VLOOKUP(L579,Sam_Eng!F:F,1,FALSE), VLOOKUP(L579,Sam_Eng!K:K,1,FALSE))</f>
        <v>Are you sure you want to sign out?</v>
      </c>
      <c r="O579" s="8">
        <f>IF(ISNA(M579), MATCH(N579,Sam_Eng!F:F,0), MATCH(N579,Sam_Eng!K:K,0))</f>
        <v>516</v>
      </c>
      <c r="P579" t="str">
        <f t="shared" ca="1" si="174"/>
        <v>"Êtes-vous sûr de vouloir vous déconnecter ?"</v>
      </c>
      <c r="Q579" t="str">
        <f t="shared" ca="1" si="175"/>
        <v>"Möchten Sie sich wirklich abmelden?"</v>
      </c>
      <c r="R579" t="str">
        <f t="shared" ca="1" si="176"/>
        <v>"¿Está seguro de que desea cerrar la sesión?"</v>
      </c>
      <c r="S579" t="str">
        <f t="shared" ca="1" si="177"/>
        <v>"Uscire?"</v>
      </c>
      <c r="T579" t="str">
        <f t="shared" ca="1" si="178"/>
        <v>"Weet u zeker dat u zich wilt afmelden?"</v>
      </c>
      <c r="U579" s="8" t="str">
        <f t="shared" ref="U579:U586" ca="1" si="186">SUBSTITUTE(P579,"""","")</f>
        <v>Êtes-vous sûr de vouloir vous déconnecter ?</v>
      </c>
      <c r="V579" s="8" t="str">
        <f t="shared" ref="V579:V642" ca="1" si="187">SUBSTITUTE(Q579,"""","")</f>
        <v>Möchten Sie sich wirklich abmelden?</v>
      </c>
      <c r="W579" s="8" t="str">
        <f t="shared" ref="W579:W642" ca="1" si="188">SUBSTITUTE(R579,"""","")</f>
        <v>¿Está seguro de que desea cerrar la sesión?</v>
      </c>
      <c r="X579" s="8" t="str">
        <f t="shared" ref="X579:X642" ca="1" si="189">SUBSTITUTE(S579,"""","")</f>
        <v>Uscire?</v>
      </c>
      <c r="Y579" s="8" t="str">
        <f t="shared" ref="Y579:Y642" ca="1" si="190">SUBSTITUTE(T579,"""","")</f>
        <v>Weet u zeker dat u zich wilt afmelden?</v>
      </c>
      <c r="Z579" s="7">
        <f t="shared" ref="Z579:Z642" si="191">FIND("&lt;",A579)</f>
        <v>5</v>
      </c>
      <c r="AA579">
        <f t="shared" ref="AA579:AA642" si="192">FIND("&gt;",A579)</f>
        <v>37</v>
      </c>
      <c r="AB579">
        <f t="shared" si="184"/>
        <v>72</v>
      </c>
      <c r="AC579" t="str">
        <f t="shared" si="185"/>
        <v>&lt;string name="logout_alarm_cont"&gt;</v>
      </c>
      <c r="AD579" t="s">
        <v>9182</v>
      </c>
      <c r="AE579" t="s">
        <v>9183</v>
      </c>
      <c r="AF579" t="s">
        <v>9184</v>
      </c>
      <c r="AG579" t="s">
        <v>9185</v>
      </c>
      <c r="AH579" t="s">
        <v>9186</v>
      </c>
    </row>
    <row r="580" spans="1:34">
      <c r="A580" s="1" t="s">
        <v>224</v>
      </c>
      <c r="J580">
        <f t="shared" si="182"/>
        <v>34</v>
      </c>
      <c r="K580">
        <f t="shared" si="183"/>
        <v>53</v>
      </c>
      <c r="L580" t="str">
        <f t="shared" si="179"/>
        <v>Gateway Management</v>
      </c>
      <c r="M580" t="e">
        <f>MATCH(L580,Sam_Eng!K:K,0)</f>
        <v>#N/A</v>
      </c>
      <c r="N580" t="str">
        <f>IF(ISNA(M580), VLOOKUP(L580,Sam_Eng!F:F,1,FALSE), VLOOKUP(L580,Sam_Eng!K:K,1,FALSE))</f>
        <v>Gateway Management</v>
      </c>
      <c r="O580" s="8">
        <f>IF(ISNA(M580), MATCH(N580,Sam_Eng!F:F,0), MATCH(N580,Sam_Eng!K:K,0))</f>
        <v>305</v>
      </c>
      <c r="P580" t="str">
        <f t="shared" ca="1" si="174"/>
        <v>"Gestion de la passerelle"</v>
      </c>
      <c r="Q580" t="str">
        <f t="shared" ca="1" si="175"/>
        <v>"Gateway-Verwaltung"</v>
      </c>
      <c r="R580" t="str">
        <f t="shared" ca="1" si="176"/>
        <v>"Administración de puerta de enlace"</v>
      </c>
      <c r="S580" t="str">
        <f t="shared" ca="1" si="177"/>
        <v>"Gestione Gateway"</v>
      </c>
      <c r="T580" t="str">
        <f t="shared" ca="1" si="178"/>
        <v>"Gateway-beheer"</v>
      </c>
      <c r="U580" s="8" t="str">
        <f t="shared" ca="1" si="186"/>
        <v>Gestion de la passerelle</v>
      </c>
      <c r="V580" s="8" t="str">
        <f t="shared" ca="1" si="187"/>
        <v>Gateway-Verwaltung</v>
      </c>
      <c r="W580" s="8" t="str">
        <f t="shared" ca="1" si="188"/>
        <v>Administración de puerta de enlace</v>
      </c>
      <c r="X580" s="8" t="str">
        <f t="shared" ca="1" si="189"/>
        <v>Gestione Gateway</v>
      </c>
      <c r="Y580" s="8" t="str">
        <f t="shared" ca="1" si="190"/>
        <v>Gateway-beheer</v>
      </c>
      <c r="Z580" s="7">
        <f t="shared" si="191"/>
        <v>5</v>
      </c>
      <c r="AA580">
        <f t="shared" si="192"/>
        <v>34</v>
      </c>
      <c r="AB580">
        <f t="shared" si="184"/>
        <v>53</v>
      </c>
      <c r="AC580" t="str">
        <f t="shared" si="185"/>
        <v>&lt;string name="Gateway_Enable"&gt;</v>
      </c>
      <c r="AD580" t="s">
        <v>9187</v>
      </c>
      <c r="AE580" t="s">
        <v>9188</v>
      </c>
      <c r="AF580" t="s">
        <v>9189</v>
      </c>
      <c r="AG580" t="s">
        <v>9190</v>
      </c>
      <c r="AH580" t="s">
        <v>9191</v>
      </c>
    </row>
    <row r="581" spans="1:34">
      <c r="A581" s="1" t="s">
        <v>2989</v>
      </c>
      <c r="J581">
        <f t="shared" si="182"/>
        <v>40</v>
      </c>
      <c r="K581">
        <f t="shared" si="183"/>
        <v>54</v>
      </c>
      <c r="L581" t="str">
        <f t="shared" si="179"/>
        <v>Already Setup</v>
      </c>
      <c r="M581" t="e">
        <f>MATCH(L581,Sam_Eng!K:K,0)</f>
        <v>#N/A</v>
      </c>
      <c r="N581" t="str">
        <f>IF(ISNA(M581), VLOOKUP(L581,Sam_Eng!F:F,1,FALSE), VLOOKUP(L581,Sam_Eng!K:K,1,FALSE))</f>
        <v>Already Setup</v>
      </c>
      <c r="O581" s="8">
        <f>IF(ISNA(M581), MATCH(N581,Sam_Eng!F:F,0), MATCH(N581,Sam_Eng!K:K,0))</f>
        <v>164</v>
      </c>
      <c r="P581" t="str">
        <f t="shared" ca="1" si="174"/>
        <v>"Déjà configuré"</v>
      </c>
      <c r="Q581" t="str">
        <f t="shared" ca="1" si="175"/>
        <v>"Bereits konfiguriert"</v>
      </c>
      <c r="R581" t="str">
        <f t="shared" ca="1" si="176"/>
        <v>"Ya configurado"</v>
      </c>
      <c r="S581" t="str">
        <f t="shared" ca="1" si="177"/>
        <v>"Già Impostato"</v>
      </c>
      <c r="T581" t="str">
        <f t="shared" ca="1" si="178"/>
        <v>"Reeds ingesteld"</v>
      </c>
      <c r="U581" s="8" t="str">
        <f t="shared" ca="1" si="186"/>
        <v>Déjà configuré</v>
      </c>
      <c r="V581" s="8" t="str">
        <f t="shared" ca="1" si="187"/>
        <v>Bereits konfiguriert</v>
      </c>
      <c r="W581" s="8" t="str">
        <f t="shared" ca="1" si="188"/>
        <v>Ya configurado</v>
      </c>
      <c r="X581" s="8" t="str">
        <f t="shared" ca="1" si="189"/>
        <v>Già Impostato</v>
      </c>
      <c r="Y581" s="8" t="str">
        <f t="shared" ca="1" si="190"/>
        <v>Reeds ingesteld</v>
      </c>
      <c r="Z581" s="7">
        <f t="shared" si="191"/>
        <v>5</v>
      </c>
      <c r="AA581">
        <f t="shared" si="192"/>
        <v>40</v>
      </c>
      <c r="AB581">
        <f t="shared" si="184"/>
        <v>54</v>
      </c>
      <c r="AC581" t="str">
        <f t="shared" si="185"/>
        <v>&lt;string name="Warm_SetupWifi_title"&gt;</v>
      </c>
      <c r="AD581" t="s">
        <v>9192</v>
      </c>
      <c r="AE581" t="s">
        <v>9193</v>
      </c>
      <c r="AF581" t="s">
        <v>9194</v>
      </c>
      <c r="AG581" t="s">
        <v>9195</v>
      </c>
      <c r="AH581" t="s">
        <v>9196</v>
      </c>
    </row>
    <row r="582" spans="1:34">
      <c r="A582" s="1" t="s">
        <v>2991</v>
      </c>
      <c r="J582">
        <f t="shared" si="182"/>
        <v>39</v>
      </c>
      <c r="K582">
        <f t="shared" si="183"/>
        <v>113</v>
      </c>
      <c r="L582" t="str">
        <f t="shared" si="179"/>
        <v>The Gateway has already been setup, are you sure you want to setup again?</v>
      </c>
      <c r="M582" t="e">
        <f>MATCH(L582,Sam_Eng!K:K,0)</f>
        <v>#N/A</v>
      </c>
      <c r="N582" t="str">
        <f>IF(ISNA(M582), VLOOKUP(L582,Sam_Eng!F:F,1,FALSE), VLOOKUP(L582,Sam_Eng!K:K,1,FALSE))</f>
        <v>The Gateway has already been setup, are you sure you want to setup again?</v>
      </c>
      <c r="O582" s="8">
        <f>IF(ISNA(M582), MATCH(N582,Sam_Eng!F:F,0), MATCH(N582,Sam_Eng!K:K,0))</f>
        <v>525</v>
      </c>
      <c r="P582" t="str">
        <f t="shared" ca="1" si="174"/>
        <v>"La passerelle a déjà été configurée, êtes-vous sûr de vouloir la configurer à nouveau ?"</v>
      </c>
      <c r="Q582" t="str">
        <f t="shared" ca="1" si="175"/>
        <v>"Das Gateway wurde bereits konfiguriert. Möchten Sie es wirklich erneut konfigurieren?"</v>
      </c>
      <c r="R582" t="str">
        <f t="shared" ca="1" si="176"/>
        <v>"La puerta de enlace ya se ha configurado. ¿Está seguro de que desea volver a realizar la configuración?"</v>
      </c>
      <c r="S582" t="str">
        <f t="shared" ca="1" si="177"/>
        <v>"Gateway già impostato, impostarlo di nuovo?"</v>
      </c>
      <c r="T582" t="str">
        <f t="shared" ca="1" si="178"/>
        <v>"De gateway is al ingesteld, weet u zeker dat u het nogmaals wilt instellen?"</v>
      </c>
      <c r="U582" s="8" t="str">
        <f t="shared" ca="1" si="186"/>
        <v>La passerelle a déjà été configurée, êtes-vous sûr de vouloir la configurer à nouveau ?</v>
      </c>
      <c r="V582" s="8" t="str">
        <f t="shared" ca="1" si="187"/>
        <v>Das Gateway wurde bereits konfiguriert. Möchten Sie es wirklich erneut konfigurieren?</v>
      </c>
      <c r="W582" s="8" t="str">
        <f t="shared" ca="1" si="188"/>
        <v>La puerta de enlace ya se ha configurado. ¿Está seguro de que desea volver a realizar la configuración?</v>
      </c>
      <c r="X582" s="8" t="str">
        <f t="shared" ca="1" si="189"/>
        <v>Gateway già impostato, impostarlo di nuovo?</v>
      </c>
      <c r="Y582" s="8" t="str">
        <f t="shared" ca="1" si="190"/>
        <v>De gateway is al ingesteld, weet u zeker dat u het nogmaals wilt instellen?</v>
      </c>
      <c r="Z582" s="7">
        <f t="shared" si="191"/>
        <v>5</v>
      </c>
      <c r="AA582">
        <f t="shared" si="192"/>
        <v>39</v>
      </c>
      <c r="AB582">
        <f t="shared" si="184"/>
        <v>113</v>
      </c>
      <c r="AC582" t="str">
        <f t="shared" si="185"/>
        <v>&lt;string name="Warm_SetupWifi_cont"&gt;</v>
      </c>
      <c r="AD582" t="s">
        <v>9197</v>
      </c>
      <c r="AE582" t="s">
        <v>9198</v>
      </c>
      <c r="AF582" t="s">
        <v>9199</v>
      </c>
      <c r="AG582" t="s">
        <v>9200</v>
      </c>
      <c r="AH582" t="s">
        <v>9201</v>
      </c>
    </row>
    <row r="583" spans="1:34">
      <c r="A583" s="1"/>
    </row>
    <row r="584" spans="1:34">
      <c r="A584" s="1" t="s">
        <v>10270</v>
      </c>
      <c r="J584">
        <f t="shared" si="182"/>
        <v>53</v>
      </c>
      <c r="K584">
        <f t="shared" si="183"/>
        <v>71</v>
      </c>
      <c r="L584" t="str">
        <f t="shared" si="179"/>
        <v>Generated %s : %s</v>
      </c>
      <c r="M584" t="e">
        <f>MATCH(L584,Sam_Eng!K:K,0)</f>
        <v>#N/A</v>
      </c>
      <c r="N584" t="e">
        <f>IF(ISNA(M584), VLOOKUP(L584,Sam_Eng!F:F,1,FALSE), VLOOKUP(L584,Sam_Eng!K:K,1,FALSE))</f>
        <v>#N/A</v>
      </c>
      <c r="O584" s="53">
        <v>536</v>
      </c>
      <c r="P584" t="str">
        <f t="shared" ca="1" si="174"/>
        <v>"%@ généré : %@"</v>
      </c>
      <c r="Q584" t="str">
        <f t="shared" ca="1" si="175"/>
        <v>"%@ generiert: %@"</v>
      </c>
      <c r="R584" t="str">
        <f t="shared" ca="1" si="176"/>
        <v>"%@ generado: %@"</v>
      </c>
      <c r="S584" t="str">
        <f t="shared" ca="1" si="177"/>
        <v>"Generato %@... %@"</v>
      </c>
      <c r="T584" t="str">
        <f t="shared" ca="1" si="178"/>
        <v>"%@ aangemaakt:  %@"</v>
      </c>
      <c r="U584" s="8" t="str">
        <f t="shared" ca="1" si="186"/>
        <v>%@ généré : %@</v>
      </c>
      <c r="V584" s="8" t="str">
        <f t="shared" ca="1" si="187"/>
        <v>%@ generiert: %@</v>
      </c>
      <c r="W584" s="8" t="str">
        <f t="shared" ca="1" si="188"/>
        <v>%@ generado: %@</v>
      </c>
      <c r="X584" s="8" t="str">
        <f t="shared" ca="1" si="189"/>
        <v>Generato %@... %@</v>
      </c>
      <c r="Y584" s="8" t="str">
        <f t="shared" ca="1" si="190"/>
        <v>%@ aangemaakt:  %@</v>
      </c>
      <c r="Z584" s="7">
        <f t="shared" si="191"/>
        <v>5</v>
      </c>
      <c r="AA584">
        <f t="shared" si="192"/>
        <v>53</v>
      </c>
      <c r="AB584">
        <f t="shared" si="184"/>
        <v>71</v>
      </c>
      <c r="AC584" t="str">
        <f t="shared" si="185"/>
        <v>&lt;string name="getNetCode_cont" formatted="false"&gt;</v>
      </c>
      <c r="AD584" t="s">
        <v>10845</v>
      </c>
      <c r="AE584" t="s">
        <v>10846</v>
      </c>
      <c r="AF584" t="s">
        <v>10847</v>
      </c>
      <c r="AG584" t="s">
        <v>10848</v>
      </c>
      <c r="AH584" t="s">
        <v>10849</v>
      </c>
    </row>
    <row r="585" spans="1:34">
      <c r="A585" s="1" t="s">
        <v>2992</v>
      </c>
      <c r="J585">
        <f t="shared" si="182"/>
        <v>39</v>
      </c>
      <c r="K585">
        <f t="shared" si="183"/>
        <v>52</v>
      </c>
      <c r="L585" t="str">
        <f t="shared" si="179"/>
        <v>Netcode Mode</v>
      </c>
      <c r="M585" t="e">
        <f>MATCH(L585,Sam_Eng!K:K,0)</f>
        <v>#N/A</v>
      </c>
      <c r="N585" t="e">
        <f>IF(ISNA(M585), VLOOKUP(L585,Sam_Eng!F:F,1,FALSE), VLOOKUP(L585,Sam_Eng!K:K,1,FALSE))</f>
        <v>#N/A</v>
      </c>
      <c r="O585" s="53">
        <v>150</v>
      </c>
      <c r="P585" t="str">
        <f t="shared" ca="1" si="174"/>
        <v>"Mode"</v>
      </c>
      <c r="Q585" t="str">
        <f t="shared" ca="1" si="175"/>
        <v>"Modus"</v>
      </c>
      <c r="R585" t="str">
        <f t="shared" ca="1" si="176"/>
        <v>"Modo"</v>
      </c>
      <c r="S585" t="str">
        <f t="shared" ca="1" si="177"/>
        <v>"Modalità"</v>
      </c>
      <c r="T585" t="str">
        <f t="shared" ca="1" si="178"/>
        <v>"Modus"</v>
      </c>
      <c r="U585" s="8" t="str">
        <f t="shared" ca="1" si="186"/>
        <v>Mode</v>
      </c>
      <c r="V585" s="8" t="str">
        <f t="shared" ca="1" si="187"/>
        <v>Modus</v>
      </c>
      <c r="W585" s="8" t="str">
        <f t="shared" ca="1" si="188"/>
        <v>Modo</v>
      </c>
      <c r="X585" s="8" t="str">
        <f t="shared" ca="1" si="189"/>
        <v>Modalità</v>
      </c>
      <c r="Y585" s="8" t="str">
        <f t="shared" ca="1" si="190"/>
        <v>Modus</v>
      </c>
      <c r="Z585" s="7">
        <f t="shared" si="191"/>
        <v>5</v>
      </c>
      <c r="AA585">
        <f t="shared" si="192"/>
        <v>39</v>
      </c>
      <c r="AB585">
        <f t="shared" si="184"/>
        <v>52</v>
      </c>
      <c r="AC585" t="str">
        <f t="shared" si="185"/>
        <v>&lt;string name="changeNetCode_title"&gt;</v>
      </c>
      <c r="AD585" t="s">
        <v>10850</v>
      </c>
      <c r="AE585" t="s">
        <v>10851</v>
      </c>
      <c r="AF585" t="s">
        <v>10852</v>
      </c>
      <c r="AG585" t="s">
        <v>10853</v>
      </c>
      <c r="AH585" t="s">
        <v>10851</v>
      </c>
    </row>
    <row r="586" spans="1:34">
      <c r="A586" s="1" t="s">
        <v>10854</v>
      </c>
      <c r="J586">
        <f t="shared" si="182"/>
        <v>38</v>
      </c>
      <c r="K586">
        <f t="shared" si="183"/>
        <v>136</v>
      </c>
      <c r="L586" t="str">
        <f t="shared" si="179"/>
        <v>Once the Netcode mode is changed, all the existing Netcode are expired, are you sure to continue?</v>
      </c>
      <c r="M586" t="e">
        <f>MATCH(L586,Sam_Eng!K:K,0)</f>
        <v>#N/A</v>
      </c>
      <c r="N586" t="e">
        <f>IF(ISNA(M586), VLOOKUP(L586,Sam_Eng!F:F,1,FALSE), VLOOKUP(L586,Sam_Eng!K:K,1,FALSE))</f>
        <v>#N/A</v>
      </c>
      <c r="O586" s="53">
        <v>534</v>
      </c>
      <c r="P586" t="str">
        <f t="shared" ca="1" si="174"/>
        <v>"Une fois le mode %@ modifié, tous les %@ existants expirent, êtes-vous sûr de vouloir continuer ?"</v>
      </c>
      <c r="Q586" t="str">
        <f t="shared" ca="1" si="175"/>
        <v>"Sobald der %@-Modus geändert wird, laufen alle bestehenden %@ ab. Möchten Sie wirklich fortfahren?"</v>
      </c>
      <c r="R586" t="str">
        <f t="shared" ca="1" si="176"/>
        <v>"Una vez cambiado el modo de %@, todas las %@ existentes habrán expirado. ¿Está seguro de que desea continuar?"</v>
      </c>
      <c r="S586" t="str">
        <f t="shared" ca="1" si="177"/>
        <v>"Una volta modificata la modalità %@, tutti gli %@ esistenti scadranno, continuare?"</v>
      </c>
      <c r="T586" t="str">
        <f t="shared" ca="1" si="178"/>
        <v>"Nadat de modus %@ is veranderd, zijn alle bestaande %@ verlopen, weet u zeker dat u wilt doorgaan?"</v>
      </c>
      <c r="U586" s="8" t="str">
        <f t="shared" ca="1" si="186"/>
        <v>Une fois le mode %@ modifié, tous les %@ existants expirent, êtes-vous sûr de vouloir continuer ?</v>
      </c>
      <c r="V586" s="8" t="str">
        <f t="shared" ca="1" si="187"/>
        <v>Sobald der %@-Modus geändert wird, laufen alle bestehenden %@ ab. Möchten Sie wirklich fortfahren?</v>
      </c>
      <c r="W586" s="8" t="str">
        <f t="shared" ca="1" si="188"/>
        <v>Una vez cambiado el modo de %@, todas las %@ existentes habrán expirado. ¿Está seguro de que desea continuar?</v>
      </c>
      <c r="X586" s="8" t="str">
        <f t="shared" ca="1" si="189"/>
        <v>Una volta modificata la modalità %@, tutti gli %@ esistenti scadranno, continuare?</v>
      </c>
      <c r="Y586" s="8" t="str">
        <f t="shared" ca="1" si="190"/>
        <v>Nadat de modus %@ is veranderd, zijn alle bestaande %@ verlopen, weet u zeker dat u wilt doorgaan?</v>
      </c>
      <c r="Z586" s="7">
        <f t="shared" si="191"/>
        <v>5</v>
      </c>
      <c r="AA586">
        <f t="shared" si="192"/>
        <v>38</v>
      </c>
      <c r="AB586">
        <f t="shared" si="184"/>
        <v>136</v>
      </c>
      <c r="AC586" t="str">
        <f t="shared" si="185"/>
        <v>&lt;string name="changeNetCode_cont"&gt;</v>
      </c>
      <c r="AD586" t="s">
        <v>10855</v>
      </c>
      <c r="AE586" t="s">
        <v>10856</v>
      </c>
      <c r="AF586" t="s">
        <v>10857</v>
      </c>
      <c r="AG586" t="s">
        <v>10858</v>
      </c>
      <c r="AH586" t="s">
        <v>10859</v>
      </c>
    </row>
    <row r="587" spans="1:34">
      <c r="A587" s="1"/>
    </row>
    <row r="588" spans="1:34">
      <c r="A588" s="1" t="s">
        <v>2995</v>
      </c>
      <c r="J588">
        <f t="shared" si="182"/>
        <v>36</v>
      </c>
      <c r="K588">
        <f t="shared" si="183"/>
        <v>141</v>
      </c>
      <c r="L588" t="str">
        <f t="shared" si="179"/>
        <v>The Netcode settings of the lock is changed, please synchronize with the lock before adding more clients</v>
      </c>
      <c r="M588" t="e">
        <f>MATCH(L588,Sam_Eng!K:K,0)</f>
        <v>#N/A</v>
      </c>
      <c r="N588" t="e">
        <f>IF(ISNA(M588), VLOOKUP(L588,Sam_Eng!F:F,1,FALSE), VLOOKUP(L588,Sam_Eng!K:K,1,FALSE))</f>
        <v>#N/A</v>
      </c>
      <c r="O588" s="53">
        <v>532</v>
      </c>
      <c r="P588" t="str">
        <f t="shared" ca="1" si="174"/>
        <v>"Les réglages \"%@\"  de la serrure sont modifiés, veuillez synchroniser avec la serrure avant d'ajouter d'autres clients"</v>
      </c>
      <c r="Q588" t="str">
        <f t="shared" ca="1" si="175"/>
        <v>"Die \"%@\"-Einstellungen des Schlosses wurden geändert, bitte synchronisieren Sie mit dem Schloss, bevor Sie weitere Clients hinzufügen"</v>
      </c>
      <c r="R588" t="str">
        <f t="shared" ca="1" si="176"/>
        <v>"La configuración de \"%@\" de la cerradura ha cambiado. Realice la sincronización con la cerradura antes de agregar más clientes. "</v>
      </c>
      <c r="S588" t="str">
        <f t="shared" ca="1" si="177"/>
        <v>"Le impostazioni di \"%@\" della serratura sono cambiate, sincronizzare la serratura prima di aggiungere altri client"</v>
      </c>
      <c r="T588" t="str">
        <f t="shared" ca="1" si="178"/>
        <v>"De instellingen \"%@\" van het slot zijn gewijzigd, synchroniseer met het slot voordat u meer klanten toevoegt."</v>
      </c>
      <c r="U588" s="8" t="str">
        <f ca="1">SUBSTITUTE(P588,"""","")</f>
        <v>Les réglages \%@\  de la serrure sont modifiés, veuillez synchroniser avec la serrure avant d'ajouter d'autres clients</v>
      </c>
      <c r="V588" s="8" t="str">
        <f t="shared" ca="1" si="187"/>
        <v>Die \%@\-Einstellungen des Schlosses wurden geändert, bitte synchronisieren Sie mit dem Schloss, bevor Sie weitere Clients hinzufügen</v>
      </c>
      <c r="W588" s="8" t="str">
        <f t="shared" ca="1" si="188"/>
        <v xml:space="preserve">La configuración de \%@\ de la cerradura ha cambiado. Realice la sincronización con la cerradura antes de agregar más clientes. </v>
      </c>
      <c r="X588" s="8" t="str">
        <f t="shared" ca="1" si="189"/>
        <v>Le impostazioni di \%@\ della serratura sono cambiate, sincronizzare la serratura prima di aggiungere altri client</v>
      </c>
      <c r="Y588" s="8" t="str">
        <f t="shared" ca="1" si="190"/>
        <v>De instellingen \%@\ van het slot zijn gewijzigd, synchroniseer met het slot voordat u meer klanten toevoegt.</v>
      </c>
      <c r="Z588" s="7">
        <f t="shared" si="191"/>
        <v>5</v>
      </c>
      <c r="AA588">
        <f t="shared" si="192"/>
        <v>36</v>
      </c>
      <c r="AB588">
        <f xml:space="preserve"> FIND("&lt;/",A588)</f>
        <v>141</v>
      </c>
      <c r="AC588" t="str">
        <f>MID(A588, Z588, AA588-Z588+ 1)</f>
        <v>&lt;string name="SyncNetCode_cont"&gt;</v>
      </c>
      <c r="AD588" t="s">
        <v>11156</v>
      </c>
      <c r="AE588" t="s">
        <v>10860</v>
      </c>
      <c r="AF588" t="s">
        <v>10861</v>
      </c>
      <c r="AG588" t="s">
        <v>10862</v>
      </c>
      <c r="AH588" t="s">
        <v>10863</v>
      </c>
    </row>
    <row r="589" spans="1:34">
      <c r="A589" s="1" t="s">
        <v>10271</v>
      </c>
      <c r="J589">
        <f t="shared" si="182"/>
        <v>42</v>
      </c>
      <c r="K589">
        <f t="shared" si="183"/>
        <v>55</v>
      </c>
      <c r="L589" t="str">
        <f t="shared" si="179"/>
        <v>%s Unlocking</v>
      </c>
      <c r="M589" t="e">
        <f>MATCH(L589,Sam_Eng!K:K,0)</f>
        <v>#N/A</v>
      </c>
      <c r="N589" t="e">
        <f>IF(ISNA(M589), VLOOKUP(L589,Sam_Eng!F:F,1,FALSE), VLOOKUP(L589,Sam_Eng!K:K,1,FALSE))</f>
        <v>#N/A</v>
      </c>
      <c r="O589" s="53">
        <v>703</v>
      </c>
      <c r="P589" t="str">
        <f t="shared" ca="1" si="174"/>
        <v>%@ Déverrouillage</v>
      </c>
      <c r="Q589" t="str">
        <f t="shared" ca="1" si="175"/>
        <v>%@ wird entriegelt</v>
      </c>
      <c r="R589" t="str">
        <f t="shared" ca="1" si="176"/>
        <v>Desbloqueo de %@</v>
      </c>
      <c r="S589" t="str">
        <f t="shared" ca="1" si="177"/>
        <v>Sblocco in Corso %@</v>
      </c>
      <c r="T589" t="str">
        <f t="shared" ca="1" si="178"/>
        <v>%@ ontgrendelen</v>
      </c>
      <c r="U589" s="8" t="str">
        <f ca="1">SUBSTITUTE(P589,"""","")</f>
        <v>%@ Déverrouillage</v>
      </c>
      <c r="V589" s="8" t="str">
        <f ca="1">SUBSTITUTE(Q589,"""","")</f>
        <v>%@ wird entriegelt</v>
      </c>
      <c r="W589" s="8" t="str">
        <f ca="1">SUBSTITUTE(R589,"""","")</f>
        <v>Desbloqueo de %@</v>
      </c>
      <c r="X589" s="8" t="str">
        <f ca="1">SUBSTITUTE(S589,"""","")</f>
        <v>Sblocco in Corso %@</v>
      </c>
      <c r="Y589" s="8" t="str">
        <f ca="1">SUBSTITUTE(T589,"""","")</f>
        <v>%@ ontgrendelen</v>
      </c>
      <c r="Z589" s="7">
        <f t="shared" si="191"/>
        <v>5</v>
      </c>
      <c r="AA589">
        <f t="shared" si="192"/>
        <v>42</v>
      </c>
      <c r="AB589">
        <f xml:space="preserve"> FIND("&lt;/",A589)</f>
        <v>55</v>
      </c>
      <c r="AC589" t="str">
        <f>MID(A589, Z589, AA589-Z589+ 1)</f>
        <v>&lt;string name="Tran_log_NetCodeUnlock"&gt;</v>
      </c>
      <c r="AD589" t="s">
        <v>10864</v>
      </c>
      <c r="AE589" t="s">
        <v>10865</v>
      </c>
      <c r="AF589" t="s">
        <v>10866</v>
      </c>
      <c r="AG589" t="s">
        <v>10867</v>
      </c>
      <c r="AH589" t="s">
        <v>10868</v>
      </c>
    </row>
    <row r="590" spans="1:34">
      <c r="A590" s="1" t="s">
        <v>10272</v>
      </c>
      <c r="J590">
        <f t="shared" si="182"/>
        <v>33</v>
      </c>
      <c r="K590">
        <f t="shared" si="183"/>
        <v>47</v>
      </c>
      <c r="L590" t="str">
        <f t="shared" si="179"/>
        <v>Netcode Setup</v>
      </c>
      <c r="M590" t="e">
        <f>MATCH(L590,Sam_Eng!K:K,0)</f>
        <v>#N/A</v>
      </c>
      <c r="N590" t="e">
        <f>IF(ISNA(M590), VLOOKUP(L590,Sam_Eng!F:F,1,FALSE), VLOOKUP(L590,Sam_Eng!K:K,1,FALSE))</f>
        <v>#N/A</v>
      </c>
      <c r="O590" s="53">
        <v>12</v>
      </c>
      <c r="P590" t="str">
        <f t="shared" ca="1" si="174"/>
        <v>"Mode configuration"</v>
      </c>
      <c r="Q590" t="str">
        <f t="shared" ca="1" si="175"/>
        <v>"Konfigurationsmodus"</v>
      </c>
      <c r="R590" t="str">
        <f t="shared" ca="1" si="176"/>
        <v>"Modo de configuración"</v>
      </c>
      <c r="S590" t="str">
        <f t="shared" ca="1" si="177"/>
        <v>"Modalità di Configurazione"</v>
      </c>
      <c r="T590" t="str">
        <f t="shared" ca="1" si="178"/>
        <v>"Instellingsmodus"</v>
      </c>
      <c r="U590" s="8" t="str">
        <f ca="1">SUBSTITUTE(P590,"""","")</f>
        <v>Mode configuration</v>
      </c>
      <c r="V590" s="8" t="str">
        <f t="shared" ca="1" si="187"/>
        <v>Konfigurationsmodus</v>
      </c>
      <c r="W590" s="8" t="str">
        <f t="shared" ca="1" si="188"/>
        <v>Modo de configuración</v>
      </c>
      <c r="X590" s="8" t="str">
        <f t="shared" ca="1" si="189"/>
        <v>Modalità di Configurazione</v>
      </c>
      <c r="Y590" s="8" t="str">
        <f t="shared" ca="1" si="190"/>
        <v>Instellingsmodus</v>
      </c>
      <c r="Z590" s="7">
        <f t="shared" si="191"/>
        <v>5</v>
      </c>
      <c r="AA590">
        <f t="shared" si="192"/>
        <v>33</v>
      </c>
      <c r="AB590">
        <f xml:space="preserve"> FIND("&lt;/",A590)</f>
        <v>47</v>
      </c>
      <c r="AC590" t="str">
        <f>MID(A590, Z590, AA590-Z590+ 1)</f>
        <v>&lt;string name="Setup_NetCode"&gt;</v>
      </c>
      <c r="AD590" t="s">
        <v>10869</v>
      </c>
      <c r="AE590" t="s">
        <v>10870</v>
      </c>
      <c r="AF590" t="s">
        <v>10871</v>
      </c>
      <c r="AG590" t="s">
        <v>10872</v>
      </c>
      <c r="AH590" t="s">
        <v>10873</v>
      </c>
    </row>
    <row r="591" spans="1:34">
      <c r="A591" s="1"/>
    </row>
    <row r="592" spans="1:34">
      <c r="A592" s="1" t="s">
        <v>2997</v>
      </c>
      <c r="J592">
        <f t="shared" si="182"/>
        <v>45</v>
      </c>
      <c r="K592">
        <f t="shared" si="183"/>
        <v>76</v>
      </c>
      <c r="L592" t="str">
        <f t="shared" si="179"/>
        <v>The validation code is expired</v>
      </c>
      <c r="M592" t="e">
        <f>MATCH(L592,Sam_Eng!K:K,0)</f>
        <v>#N/A</v>
      </c>
      <c r="N592" t="str">
        <f>IF(ISNA(M592), VLOOKUP(L592,Sam_Eng!F:F,1,FALSE), VLOOKUP(L592,Sam_Eng!K:K,1,FALSE))</f>
        <v>The validation code is expired</v>
      </c>
      <c r="O592" s="8">
        <f>IF(ISNA(M592), MATCH(N592,Sam_Eng!F:F,0), MATCH(N592,Sam_Eng!K:K,0))</f>
        <v>513</v>
      </c>
      <c r="P592" t="str">
        <f t="shared" ca="1" si="174"/>
        <v>"Le code de validation a expiré"</v>
      </c>
      <c r="Q592" t="str">
        <f t="shared" ca="1" si="175"/>
        <v>"Der Bestätigungscode ist abgelaufen"</v>
      </c>
      <c r="R592" t="str">
        <f t="shared" ca="1" si="176"/>
        <v>"El código de validación ha expirado."</v>
      </c>
      <c r="S592" t="str">
        <f t="shared" ca="1" si="177"/>
        <v>"Codice di convalida scaduto"</v>
      </c>
      <c r="T592" t="str">
        <f t="shared" ca="1" si="178"/>
        <v>"De validatiecode is verlopen"</v>
      </c>
      <c r="U592" s="8" t="str">
        <f ca="1">SUBSTITUTE(P592,"""","")</f>
        <v>Le code de validation a expiré</v>
      </c>
      <c r="V592" s="8" t="str">
        <f t="shared" ca="1" si="187"/>
        <v>Der Bestätigungscode ist abgelaufen</v>
      </c>
      <c r="W592" s="8" t="str">
        <f t="shared" ca="1" si="188"/>
        <v>El código de validación ha expirado.</v>
      </c>
      <c r="X592" s="8" t="str">
        <f t="shared" ca="1" si="189"/>
        <v>Codice di convalida scaduto</v>
      </c>
      <c r="Y592" s="8" t="str">
        <f t="shared" ca="1" si="190"/>
        <v>De validatiecode is verlopen</v>
      </c>
      <c r="Z592" s="7">
        <f t="shared" si="191"/>
        <v>5</v>
      </c>
      <c r="AA592">
        <f t="shared" si="192"/>
        <v>45</v>
      </c>
      <c r="AB592">
        <f xml:space="preserve"> FIND("&lt;/",A592)</f>
        <v>76</v>
      </c>
      <c r="AC592" t="str">
        <f>MID(A592, Z592, AA592-Z592+ 1)</f>
        <v>&lt;string name="ValidateCode_Expired_cont"&gt;</v>
      </c>
      <c r="AD592" t="s">
        <v>9202</v>
      </c>
      <c r="AE592" t="s">
        <v>9203</v>
      </c>
      <c r="AF592" t="s">
        <v>9204</v>
      </c>
      <c r="AG592" t="s">
        <v>9205</v>
      </c>
      <c r="AH592" t="s">
        <v>9206</v>
      </c>
    </row>
    <row r="593" spans="1:34">
      <c r="A593" s="2"/>
    </row>
    <row r="594" spans="1:34">
      <c r="A594" s="1"/>
    </row>
    <row r="595" spans="1:34">
      <c r="A595" s="1" t="s">
        <v>3070</v>
      </c>
      <c r="J595">
        <f t="shared" si="182"/>
        <v>40</v>
      </c>
      <c r="K595">
        <f t="shared" si="183"/>
        <v>144</v>
      </c>
      <c r="L595" t="str">
        <f t="shared" si="179"/>
        <v>The lock is connectd to the Internet but there is an error in the cloud server, please try again later.</v>
      </c>
      <c r="M595" t="e">
        <f>MATCH(L595,Sam_Eng!K:K,0)</f>
        <v>#N/A</v>
      </c>
      <c r="N595" t="e">
        <f>IF(ISNA(M595), VLOOKUP(L595,Sam_Eng!F:F,1,FALSE), VLOOKUP(L595,Sam_Eng!K:K,1,FALSE))</f>
        <v>#N/A</v>
      </c>
      <c r="O595" s="8">
        <v>679</v>
      </c>
      <c r="P595" t="str">
        <f t="shared" ref="P595:P657" ca="1" si="193">INDIRECT("'Sam_Eng'!" &amp; "M" &amp; $O595)</f>
        <v>"La serrure est connectée à Internet mais le serveur Cloud présente une erreur, veuillez réessayer ultérieurement. (code : 0x%@)"</v>
      </c>
      <c r="Q595" t="str">
        <f t="shared" ref="Q595:Q657" ca="1" si="194">INDIRECT("'Sam_Eng'!" &amp; "N" &amp; $O595)</f>
        <v>"Das Schloss ist mit dem Internet verbunden, aber es liegt ein Fehler des Cloud-Servers vor, bitte versuchen Sie es später erneut. (Code: 0x%@)"</v>
      </c>
      <c r="R595" t="str">
        <f t="shared" ref="R595:R657" ca="1" si="195">INDIRECT("'Sam_Eng'!" &amp; "O" &amp; $O595)</f>
        <v>"La cerradura está conectada a Internet pero hay un error en el servidor en la nube. Inténtelo de nuevo más tarde. (Código: 0x%@)"</v>
      </c>
      <c r="S595" t="str">
        <f t="shared" ref="S595:S657" ca="1" si="196">INDIRECT("'Sam_Eng'!" &amp; "P" &amp; $O595)</f>
        <v>"La serratura è connessa a internet ma si è verificato un errore nel server cloud, ritentare più tardi. (codice: 0x%@)"</v>
      </c>
      <c r="T595" t="str">
        <f t="shared" ref="T595:T657" ca="1" si="197">INDIRECT("'Sam_Eng'!" &amp; "Q" &amp; $O595)</f>
        <v>"Het slot is met internet verbonden maar er is een fout op de cloudserver, probeer het later opnieuw. (code: 0x%@)"</v>
      </c>
      <c r="U595" s="8" t="str">
        <f ca="1">SUBSTITUTE(P595,"""","")</f>
        <v>La serrure est connectée à Internet mais le serveur Cloud présente une erreur, veuillez réessayer ultérieurement. (code : 0x%@)</v>
      </c>
      <c r="V595" s="8" t="str">
        <f t="shared" ca="1" si="187"/>
        <v>Das Schloss ist mit dem Internet verbunden, aber es liegt ein Fehler des Cloud-Servers vor, bitte versuchen Sie es später erneut. (Code: 0x%@)</v>
      </c>
      <c r="W595" s="8" t="str">
        <f t="shared" ca="1" si="188"/>
        <v>La cerradura está conectada a Internet pero hay un error en el servidor en la nube. Inténtelo de nuevo más tarde. (Código: 0x%@)</v>
      </c>
      <c r="X595" s="8" t="str">
        <f t="shared" ca="1" si="189"/>
        <v>La serratura è connessa a internet ma si è verificato un errore nel server cloud, ritentare più tardi. (codice: 0x%@)</v>
      </c>
      <c r="Y595" s="8" t="str">
        <f t="shared" ca="1" si="190"/>
        <v>Het slot is met internet verbonden maar er is een fout op de cloudserver, probeer het later opnieuw. (code: 0x%@)</v>
      </c>
      <c r="Z595" s="7">
        <f t="shared" si="191"/>
        <v>5</v>
      </c>
      <c r="AA595">
        <f t="shared" si="192"/>
        <v>40</v>
      </c>
      <c r="AB595">
        <f xml:space="preserve"> FIND("&lt;/",A595)</f>
        <v>144</v>
      </c>
      <c r="AC595" t="str">
        <f>MID(A595, Z595, AA595-Z595+ 1)</f>
        <v>&lt;string name="Wifi_claim_pend_cont"&gt;</v>
      </c>
      <c r="AD595" t="s">
        <v>10475</v>
      </c>
      <c r="AE595" t="s">
        <v>10476</v>
      </c>
      <c r="AF595" t="s">
        <v>10477</v>
      </c>
      <c r="AG595" t="s">
        <v>10478</v>
      </c>
      <c r="AH595" t="s">
        <v>10479</v>
      </c>
    </row>
    <row r="596" spans="1:34">
      <c r="A596" s="1"/>
    </row>
    <row r="597" spans="1:34">
      <c r="A597" s="1" t="s">
        <v>3068</v>
      </c>
      <c r="J597">
        <f t="shared" si="182"/>
        <v>37</v>
      </c>
      <c r="K597">
        <f t="shared" si="183"/>
        <v>142</v>
      </c>
      <c r="L597" t="str">
        <f t="shared" si="179"/>
        <v xml:space="preserve">The lock is connectd to the Internet but there is an error in the cloud server, please try again later. </v>
      </c>
      <c r="M597" t="e">
        <f>MATCH(L597,Sam_Eng!K:K,0)</f>
        <v>#N/A</v>
      </c>
      <c r="N597" t="e">
        <f>IF(ISNA(M597), VLOOKUP(L597,Sam_Eng!F:F,1,FALSE), VLOOKUP(L597,Sam_Eng!K:K,1,FALSE))</f>
        <v>#N/A</v>
      </c>
      <c r="O597" s="8">
        <v>679</v>
      </c>
      <c r="P597" t="str">
        <f t="shared" ca="1" si="193"/>
        <v>"La serrure est connectée à Internet mais le serveur Cloud présente une erreur, veuillez réessayer ultérieurement. (code : 0x%@)"</v>
      </c>
      <c r="Q597" t="str">
        <f t="shared" ca="1" si="194"/>
        <v>"Das Schloss ist mit dem Internet verbunden, aber es liegt ein Fehler des Cloud-Servers vor, bitte versuchen Sie es später erneut. (Code: 0x%@)"</v>
      </c>
      <c r="R597" t="str">
        <f t="shared" ca="1" si="195"/>
        <v>"La cerradura está conectada a Internet pero hay un error en el servidor en la nube. Inténtelo de nuevo más tarde. (Código: 0x%@)"</v>
      </c>
      <c r="S597" t="str">
        <f t="shared" ca="1" si="196"/>
        <v>"La serratura è connessa a internet ma si è verificato un errore nel server cloud, ritentare più tardi. (codice: 0x%@)"</v>
      </c>
      <c r="T597" t="str">
        <f t="shared" ca="1" si="197"/>
        <v>"Het slot is met internet verbonden maar er is een fout op de cloudserver, probeer het later opnieuw. (code: 0x%@)"</v>
      </c>
      <c r="U597" s="8" t="str">
        <f ca="1">SUBSTITUTE(P597,"""","")</f>
        <v>La serrure est connectée à Internet mais le serveur Cloud présente une erreur, veuillez réessayer ultérieurement. (code : 0x%@)</v>
      </c>
      <c r="V597" s="8" t="str">
        <f t="shared" ca="1" si="187"/>
        <v>Das Schloss ist mit dem Internet verbunden, aber es liegt ein Fehler des Cloud-Servers vor, bitte versuchen Sie es später erneut. (Code: 0x%@)</v>
      </c>
      <c r="W597" s="8" t="str">
        <f t="shared" ca="1" si="188"/>
        <v>La cerradura está conectada a Internet pero hay un error en el servidor en la nube. Inténtelo de nuevo más tarde. (Código: 0x%@)</v>
      </c>
      <c r="X597" s="8" t="str">
        <f t="shared" ca="1" si="189"/>
        <v>La serratura è connessa a internet ma si è verificato un errore nel server cloud, ritentare più tardi. (codice: 0x%@)</v>
      </c>
      <c r="Y597" s="8" t="str">
        <f t="shared" ca="1" si="190"/>
        <v>Het slot is met internet verbonden maar er is een fout op de cloudserver, probeer het later opnieuw. (code: 0x%@)</v>
      </c>
      <c r="Z597" s="7">
        <f t="shared" si="191"/>
        <v>5</v>
      </c>
      <c r="AA597">
        <f t="shared" si="192"/>
        <v>37</v>
      </c>
      <c r="AB597">
        <f xml:space="preserve"> FIND("&lt;/",A597)</f>
        <v>142</v>
      </c>
      <c r="AC597" t="str">
        <f>MID(A597, Z597, AA597-Z597+ 1)</f>
        <v>&lt;string name="Wifi_NoFound_cont"&gt;</v>
      </c>
      <c r="AD597" t="s">
        <v>10480</v>
      </c>
      <c r="AE597" t="s">
        <v>10481</v>
      </c>
      <c r="AF597" t="s">
        <v>10482</v>
      </c>
      <c r="AG597" t="s">
        <v>10483</v>
      </c>
      <c r="AH597" t="s">
        <v>10484</v>
      </c>
    </row>
    <row r="598" spans="1:34">
      <c r="A598" s="1"/>
    </row>
    <row r="599" spans="1:34">
      <c r="A599" s="1"/>
    </row>
    <row r="600" spans="1:34">
      <c r="A600" s="2"/>
    </row>
    <row r="601" spans="1:34">
      <c r="A601" s="1" t="s">
        <v>229</v>
      </c>
      <c r="J601" s="5">
        <f t="shared" si="182"/>
        <v>37</v>
      </c>
      <c r="K601" s="5">
        <f t="shared" si="183"/>
        <v>52</v>
      </c>
      <c r="L601" s="5" t="str">
        <f t="shared" si="179"/>
        <v>No NFC support</v>
      </c>
      <c r="M601">
        <f>MATCH(L601,Sam_Eng!K:K,0)</f>
        <v>750</v>
      </c>
      <c r="N601" t="str">
        <f>IF(ISNA(M601), VLOOKUP(L601,Sam_Eng!F:F,1,FALSE), VLOOKUP(L601,Sam_Eng!K:K,1,FALSE))</f>
        <v>No NFC support</v>
      </c>
      <c r="O601" s="8">
        <f>IF(ISNA(M601), MATCH(N601,Sam_Eng!F:F,0), MATCH(N601,Sam_Eng!K:K,0))</f>
        <v>750</v>
      </c>
      <c r="P601" t="str">
        <f t="shared" ca="1" si="193"/>
        <v>Aucune prise en charge de NFC</v>
      </c>
      <c r="Q601" t="str">
        <f t="shared" ca="1" si="194"/>
        <v>Keine NFC-Unterstützung</v>
      </c>
      <c r="R601" t="str">
        <f t="shared" ca="1" si="195"/>
        <v>No hay compatibilidad con NFC</v>
      </c>
      <c r="S601" t="str">
        <f t="shared" ca="1" si="196"/>
        <v>Nessun supporto NFC</v>
      </c>
      <c r="T601" t="str">
        <f t="shared" ca="1" si="197"/>
        <v>Geen ondersteuning voor NFC</v>
      </c>
      <c r="U601" s="8" t="str">
        <f ca="1">SUBSTITUTE(P601,"""","")</f>
        <v>Aucune prise en charge de NFC</v>
      </c>
      <c r="V601" s="8" t="str">
        <f t="shared" ca="1" si="187"/>
        <v>Keine NFC-Unterstützung</v>
      </c>
      <c r="W601" s="8" t="str">
        <f t="shared" ca="1" si="188"/>
        <v>No hay compatibilidad con NFC</v>
      </c>
      <c r="X601" s="8" t="str">
        <f t="shared" ca="1" si="189"/>
        <v>Nessun supporto NFC</v>
      </c>
      <c r="Y601" s="8" t="str">
        <f t="shared" ca="1" si="190"/>
        <v>Geen ondersteuning voor NFC</v>
      </c>
      <c r="Z601" s="7">
        <f t="shared" si="191"/>
        <v>5</v>
      </c>
      <c r="AA601">
        <f t="shared" si="192"/>
        <v>37</v>
      </c>
      <c r="AB601">
        <f xml:space="preserve"> FIND("&lt;/",A601)</f>
        <v>52</v>
      </c>
      <c r="AC601" t="str">
        <f>MID(A601, Z601, AA601-Z601+ 1)</f>
        <v>&lt;string name="No_NFC_Warn_title"&gt;</v>
      </c>
      <c r="AD601" t="s">
        <v>9207</v>
      </c>
      <c r="AE601" t="s">
        <v>9208</v>
      </c>
      <c r="AF601" t="s">
        <v>9209</v>
      </c>
      <c r="AG601" t="s">
        <v>9210</v>
      </c>
      <c r="AH601" t="s">
        <v>9211</v>
      </c>
    </row>
    <row r="602" spans="1:34">
      <c r="A602" s="1" t="s">
        <v>230</v>
      </c>
      <c r="J602" s="5">
        <f t="shared" si="182"/>
        <v>36</v>
      </c>
      <c r="K602" s="5">
        <f t="shared" si="183"/>
        <v>79</v>
      </c>
      <c r="L602" s="5" t="str">
        <f t="shared" si="179"/>
        <v>This version doesn\'t support NFC function</v>
      </c>
      <c r="M602">
        <f>MATCH(L602,Sam_Eng!K:K,0)</f>
        <v>751</v>
      </c>
      <c r="N602" t="str">
        <f>IF(ISNA(M602), VLOOKUP(L602,Sam_Eng!F:F,1,FALSE), VLOOKUP(L602,Sam_Eng!K:K,1,FALSE))</f>
        <v>This version doesn\'t support NFC function</v>
      </c>
      <c r="O602" s="8">
        <f>IF(ISNA(M602), MATCH(N602,Sam_Eng!F:F,0), MATCH(N602,Sam_Eng!K:K,0))</f>
        <v>751</v>
      </c>
      <c r="P602" t="str">
        <f t="shared" ca="1" si="193"/>
        <v>Cette version ne prend pas en charge la fonction NFC</v>
      </c>
      <c r="Q602" t="str">
        <f t="shared" ca="1" si="194"/>
        <v>Diese Version unterstützt die NFC-Funktion nicht</v>
      </c>
      <c r="R602" t="str">
        <f t="shared" ca="1" si="195"/>
        <v>Esta versión no admite la función NFC</v>
      </c>
      <c r="S602" t="str">
        <f t="shared" ca="1" si="196"/>
        <v>Questa versione non supporta la versione NFC</v>
      </c>
      <c r="T602" t="str">
        <f t="shared" ca="1" si="197"/>
        <v>Deze versie ondersteunt de functie NFC niet</v>
      </c>
      <c r="U602" s="8" t="str">
        <f ca="1">SUBSTITUTE(P602,"""","")</f>
        <v>Cette version ne prend pas en charge la fonction NFC</v>
      </c>
      <c r="V602" s="8" t="str">
        <f t="shared" ca="1" si="187"/>
        <v>Diese Version unterstützt die NFC-Funktion nicht</v>
      </c>
      <c r="W602" s="8" t="str">
        <f t="shared" ca="1" si="188"/>
        <v>Esta versión no admite la función NFC</v>
      </c>
      <c r="X602" s="8" t="str">
        <f t="shared" ca="1" si="189"/>
        <v>Questa versione non supporta la versione NFC</v>
      </c>
      <c r="Y602" s="8" t="str">
        <f t="shared" ca="1" si="190"/>
        <v>Deze versie ondersteunt de functie NFC niet</v>
      </c>
      <c r="Z602" s="7">
        <f t="shared" si="191"/>
        <v>5</v>
      </c>
      <c r="AA602">
        <f t="shared" si="192"/>
        <v>36</v>
      </c>
      <c r="AB602">
        <f xml:space="preserve"> FIND("&lt;/",A602)</f>
        <v>79</v>
      </c>
      <c r="AC602" t="str">
        <f>MID(A602, Z602, AA602-Z602+ 1)</f>
        <v>&lt;string name="No_NFC_Warn_cont"&gt;</v>
      </c>
      <c r="AD602" t="s">
        <v>9212</v>
      </c>
      <c r="AE602" t="s">
        <v>9213</v>
      </c>
      <c r="AF602" t="s">
        <v>9214</v>
      </c>
      <c r="AG602" t="s">
        <v>9215</v>
      </c>
      <c r="AH602" t="s">
        <v>9216</v>
      </c>
    </row>
    <row r="603" spans="1:34">
      <c r="A603" s="2"/>
    </row>
    <row r="604" spans="1:34">
      <c r="A604" s="1" t="s">
        <v>2998</v>
      </c>
      <c r="J604">
        <f t="shared" si="182"/>
        <v>38</v>
      </c>
      <c r="K604">
        <f t="shared" si="183"/>
        <v>56</v>
      </c>
      <c r="L604" t="str">
        <f t="shared" si="179"/>
        <v>Feature Selection</v>
      </c>
      <c r="M604" t="e">
        <f>MATCH(L604,Sam_Eng!K:K,0)</f>
        <v>#N/A</v>
      </c>
      <c r="N604" t="str">
        <f>IF(ISNA(M604), VLOOKUP(L604,Sam_Eng!F:F,1,FALSE), VLOOKUP(L604,Sam_Eng!K:K,1,FALSE))</f>
        <v>Feature Selection</v>
      </c>
      <c r="O604" s="8">
        <f>IF(ISNA(M604), MATCH(N604,Sam_Eng!F:F,0), MATCH(N604,Sam_Eng!K:K,0))</f>
        <v>225</v>
      </c>
      <c r="P604" t="str">
        <f t="shared" ca="1" si="193"/>
        <v>"Sélection de fonction"</v>
      </c>
      <c r="Q604" t="str">
        <f t="shared" ca="1" si="194"/>
        <v>"Funktionsauswahl"</v>
      </c>
      <c r="R604" t="str">
        <f t="shared" ca="1" si="195"/>
        <v>"Selección de características"</v>
      </c>
      <c r="S604" t="str">
        <f t="shared" ca="1" si="196"/>
        <v>"Selezione Funzione"</v>
      </c>
      <c r="T604" t="str">
        <f t="shared" ca="1" si="197"/>
        <v>"Functiekeuze"</v>
      </c>
      <c r="U604" s="8" t="str">
        <f ca="1">SUBSTITUTE(P604,"""","")</f>
        <v>Sélection de fonction</v>
      </c>
      <c r="V604" s="8" t="str">
        <f t="shared" ca="1" si="187"/>
        <v>Funktionsauswahl</v>
      </c>
      <c r="W604" s="8" t="str">
        <f t="shared" ca="1" si="188"/>
        <v>Selección de características</v>
      </c>
      <c r="X604" s="8" t="str">
        <f t="shared" ca="1" si="189"/>
        <v>Selezione Funzione</v>
      </c>
      <c r="Y604" s="8" t="str">
        <f t="shared" ca="1" si="190"/>
        <v>Functiekeuze</v>
      </c>
      <c r="Z604" s="7">
        <f t="shared" si="191"/>
        <v>5</v>
      </c>
      <c r="AA604">
        <f t="shared" si="192"/>
        <v>38</v>
      </c>
      <c r="AB604">
        <f xml:space="preserve"> FIND("&lt;/",A604)</f>
        <v>56</v>
      </c>
      <c r="AC604" t="str">
        <f>MID(A604, Z604, AA604-Z604+ 1)</f>
        <v>&lt;string name="param_group1_title"&gt;</v>
      </c>
      <c r="AD604" t="s">
        <v>9217</v>
      </c>
      <c r="AE604" t="s">
        <v>9218</v>
      </c>
      <c r="AF604" t="s">
        <v>9219</v>
      </c>
      <c r="AG604" t="s">
        <v>9220</v>
      </c>
      <c r="AH604" t="s">
        <v>9221</v>
      </c>
    </row>
    <row r="605" spans="1:34">
      <c r="A605" s="1" t="s">
        <v>231</v>
      </c>
      <c r="J605">
        <f t="shared" si="182"/>
        <v>34</v>
      </c>
      <c r="K605">
        <f t="shared" si="183"/>
        <v>39</v>
      </c>
      <c r="L605" t="str">
        <f t="shared" si="179"/>
        <v>Card</v>
      </c>
      <c r="M605" t="e">
        <f>MATCH(L605,Sam_Eng!K:K,0)</f>
        <v>#N/A</v>
      </c>
      <c r="N605" t="str">
        <f>IF(ISNA(M605), VLOOKUP(L605,Sam_Eng!F:F,1,FALSE), VLOOKUP(L605,Sam_Eng!K:K,1,FALSE))</f>
        <v>Card</v>
      </c>
      <c r="O605" s="8">
        <f>IF(ISNA(M605), MATCH(N605,Sam_Eng!F:F,0), MATCH(N605,Sam_Eng!K:K,0))</f>
        <v>44</v>
      </c>
      <c r="P605" t="str">
        <f t="shared" ca="1" si="193"/>
        <v>"Carte"</v>
      </c>
      <c r="Q605" t="str">
        <f t="shared" ca="1" si="194"/>
        <v>"Karte"</v>
      </c>
      <c r="R605" t="str">
        <f t="shared" ca="1" si="195"/>
        <v>"Tarjeta"</v>
      </c>
      <c r="S605" t="str">
        <f t="shared" ca="1" si="196"/>
        <v>"Scheda"</v>
      </c>
      <c r="T605" t="str">
        <f t="shared" ca="1" si="197"/>
        <v>"Kaart"</v>
      </c>
      <c r="U605" s="8" t="str">
        <f ca="1">SUBSTITUTE(P605,"""","")</f>
        <v>Carte</v>
      </c>
      <c r="V605" s="8" t="str">
        <f t="shared" ca="1" si="187"/>
        <v>Karte</v>
      </c>
      <c r="W605" s="8" t="str">
        <f t="shared" ca="1" si="188"/>
        <v>Tarjeta</v>
      </c>
      <c r="X605" s="8" t="str">
        <f t="shared" ca="1" si="189"/>
        <v>Scheda</v>
      </c>
      <c r="Y605" s="8" t="str">
        <f t="shared" ca="1" si="190"/>
        <v>Kaart</v>
      </c>
      <c r="Z605" s="7">
        <f t="shared" si="191"/>
        <v>5</v>
      </c>
      <c r="AA605">
        <f t="shared" si="192"/>
        <v>34</v>
      </c>
      <c r="AB605">
        <f xml:space="preserve"> FIND("&lt;/",A605)</f>
        <v>39</v>
      </c>
      <c r="AC605" t="str">
        <f>MID(A605, Z605, AA605-Z605+ 1)</f>
        <v>&lt;string name="param_TypeCard"&gt;</v>
      </c>
      <c r="AD605" t="s">
        <v>9222</v>
      </c>
      <c r="AE605" t="s">
        <v>9223</v>
      </c>
      <c r="AF605" t="s">
        <v>9224</v>
      </c>
      <c r="AG605" t="s">
        <v>9225</v>
      </c>
      <c r="AH605" t="s">
        <v>9226</v>
      </c>
    </row>
    <row r="606" spans="1:34">
      <c r="A606" s="1" t="s">
        <v>232</v>
      </c>
      <c r="J606">
        <f t="shared" si="182"/>
        <v>34</v>
      </c>
      <c r="K606">
        <f t="shared" si="183"/>
        <v>39</v>
      </c>
      <c r="L606" t="str">
        <f t="shared" si="179"/>
        <v>Code</v>
      </c>
      <c r="M606" t="e">
        <f>MATCH(L606,Sam_Eng!K:K,0)</f>
        <v>#N/A</v>
      </c>
      <c r="N606" t="str">
        <f>IF(ISNA(M606), VLOOKUP(L606,Sam_Eng!F:F,1,FALSE), VLOOKUP(L606,Sam_Eng!K:K,1,FALSE))</f>
        <v>Code</v>
      </c>
      <c r="O606" s="8">
        <f>IF(ISNA(M606), MATCH(N606,Sam_Eng!F:F,0), MATCH(N606,Sam_Eng!K:K,0))</f>
        <v>124</v>
      </c>
      <c r="P606" t="str">
        <f t="shared" ca="1" si="193"/>
        <v>"Code"</v>
      </c>
      <c r="Q606" t="str">
        <f t="shared" ca="1" si="194"/>
        <v>"Code"</v>
      </c>
      <c r="R606" t="str">
        <f t="shared" ca="1" si="195"/>
        <v>"Código"</v>
      </c>
      <c r="S606" t="str">
        <f t="shared" ca="1" si="196"/>
        <v>"Codice"</v>
      </c>
      <c r="T606" t="str">
        <f t="shared" ca="1" si="197"/>
        <v>"Code"</v>
      </c>
      <c r="U606" s="8" t="str">
        <f ca="1">SUBSTITUTE(P606,"""","")</f>
        <v>Code</v>
      </c>
      <c r="V606" s="8" t="str">
        <f t="shared" ca="1" si="187"/>
        <v>Code</v>
      </c>
      <c r="W606" s="8" t="str">
        <f t="shared" ca="1" si="188"/>
        <v>Código</v>
      </c>
      <c r="X606" s="8" t="str">
        <f t="shared" ca="1" si="189"/>
        <v>Codice</v>
      </c>
      <c r="Y606" s="8" t="str">
        <f t="shared" ca="1" si="190"/>
        <v>Code</v>
      </c>
      <c r="Z606" s="7">
        <f t="shared" si="191"/>
        <v>5</v>
      </c>
      <c r="AA606">
        <f t="shared" si="192"/>
        <v>34</v>
      </c>
      <c r="AB606">
        <f xml:space="preserve"> FIND("&lt;/",A606)</f>
        <v>39</v>
      </c>
      <c r="AC606" t="str">
        <f>MID(A606, Z606, AA606-Z606+ 1)</f>
        <v>&lt;string name="param_TypeCode"&gt;</v>
      </c>
      <c r="AD606" t="s">
        <v>9227</v>
      </c>
      <c r="AE606" t="s">
        <v>9227</v>
      </c>
      <c r="AF606" t="s">
        <v>9228</v>
      </c>
      <c r="AG606" t="s">
        <v>9229</v>
      </c>
      <c r="AH606" t="s">
        <v>9227</v>
      </c>
    </row>
    <row r="607" spans="1:34">
      <c r="A607" s="1" t="s">
        <v>233</v>
      </c>
      <c r="J607">
        <f t="shared" si="182"/>
        <v>37</v>
      </c>
      <c r="K607">
        <f t="shared" si="183"/>
        <v>45</v>
      </c>
      <c r="L607" t="str">
        <f t="shared" si="179"/>
        <v>NetCode</v>
      </c>
      <c r="M607" t="e">
        <f>MATCH(L607,Sam_Eng!K:K,0)</f>
        <v>#N/A</v>
      </c>
      <c r="N607" t="str">
        <f>IF(ISNA(M607), VLOOKUP(L607,Sam_Eng!F:F,1,FALSE), VLOOKUP(L607,Sam_Eng!K:K,1,FALSE))</f>
        <v>NetCode</v>
      </c>
      <c r="O607" s="8">
        <f>IF(ISNA(M607), MATCH(N607,Sam_Eng!F:F,0), MATCH(N607,Sam_Eng!K:K,0))</f>
        <v>144</v>
      </c>
      <c r="P607" t="str">
        <f t="shared" ca="1" si="193"/>
        <v>"NetCode"</v>
      </c>
      <c r="Q607" t="str">
        <f t="shared" ca="1" si="194"/>
        <v>"NetCode"</v>
      </c>
      <c r="R607" t="str">
        <f t="shared" ca="1" si="195"/>
        <v>"NetCode"</v>
      </c>
      <c r="S607" t="str">
        <f t="shared" ca="1" si="196"/>
        <v>"NetCode"</v>
      </c>
      <c r="T607" t="str">
        <f t="shared" ca="1" si="197"/>
        <v>"NetCode"</v>
      </c>
      <c r="U607" s="8" t="str">
        <f ca="1">SUBSTITUTE(P607,"""","")</f>
        <v>NetCode</v>
      </c>
      <c r="V607" s="8" t="str">
        <f t="shared" ca="1" si="187"/>
        <v>NetCode</v>
      </c>
      <c r="W607" s="8" t="str">
        <f t="shared" ca="1" si="188"/>
        <v>NetCode</v>
      </c>
      <c r="X607" s="8" t="str">
        <f t="shared" ca="1" si="189"/>
        <v>NetCode</v>
      </c>
      <c r="Y607" s="8" t="str">
        <f t="shared" ca="1" si="190"/>
        <v>NetCode</v>
      </c>
      <c r="Z607" s="7">
        <f t="shared" si="191"/>
        <v>5</v>
      </c>
      <c r="AA607">
        <f t="shared" si="192"/>
        <v>37</v>
      </c>
      <c r="AB607">
        <f xml:space="preserve"> FIND("&lt;/",A607)</f>
        <v>45</v>
      </c>
      <c r="AC607" t="str">
        <f>MID(A607, Z607, AA607-Z607+ 1)</f>
        <v>&lt;string name="param_TypeNetcode"&gt;</v>
      </c>
      <c r="AD607" t="s">
        <v>10485</v>
      </c>
      <c r="AE607" t="s">
        <v>10485</v>
      </c>
      <c r="AF607" t="s">
        <v>10485</v>
      </c>
      <c r="AG607" t="s">
        <v>10485</v>
      </c>
      <c r="AH607" t="s">
        <v>10485</v>
      </c>
    </row>
    <row r="608" spans="1:34">
      <c r="A608" s="2"/>
    </row>
    <row r="609" spans="1:34">
      <c r="A609" s="1" t="s">
        <v>3144</v>
      </c>
      <c r="J609" s="7">
        <f t="shared" si="182"/>
        <v>35</v>
      </c>
      <c r="K609" s="7">
        <f t="shared" si="183"/>
        <v>51</v>
      </c>
      <c r="L609" s="7" t="str">
        <f t="shared" ref="L609:L671" si="198">IF(A609&lt;&gt;"", MID(A609,J609+1, K609-J609 - 1), "")</f>
        <v>Firmware Update</v>
      </c>
      <c r="M609" t="e">
        <f>MATCH(L609,Sam_Eng!K:K,0)</f>
        <v>#N/A</v>
      </c>
      <c r="N609" t="str">
        <f>IF(ISNA(M609), VLOOKUP(L609,Sam_Eng!F:F,1,FALSE), VLOOKUP(L609,Sam_Eng!K:K,1,FALSE))</f>
        <v>Firmware Update</v>
      </c>
      <c r="O609" s="8">
        <f>IF(ISNA(M609), MATCH(N609,Sam_Eng!F:F,0), MATCH(N609,Sam_Eng!K:K,0))</f>
        <v>60</v>
      </c>
      <c r="P609" t="str">
        <f t="shared" ca="1" si="193"/>
        <v>"Mise à jour du firmware"</v>
      </c>
      <c r="Q609" t="str">
        <f t="shared" ca="1" si="194"/>
        <v>"Firmware-Aktualisierung"</v>
      </c>
      <c r="R609" t="str">
        <f t="shared" ca="1" si="195"/>
        <v>"Actualización de firmware"</v>
      </c>
      <c r="S609" t="str">
        <f t="shared" ca="1" si="196"/>
        <v>"Aggiornamento Firmware"</v>
      </c>
      <c r="T609" t="str">
        <f t="shared" ca="1" si="197"/>
        <v>"Firmware-update"</v>
      </c>
      <c r="U609" s="8" t="str">
        <f ca="1">SUBSTITUTE(P609,"""","")</f>
        <v>Mise à jour du firmware</v>
      </c>
      <c r="V609" s="8" t="str">
        <f t="shared" ca="1" si="187"/>
        <v>Firmware-Aktualisierung</v>
      </c>
      <c r="W609" s="8" t="str">
        <f t="shared" ca="1" si="188"/>
        <v>Actualización de firmware</v>
      </c>
      <c r="X609" s="8" t="str">
        <f t="shared" ca="1" si="189"/>
        <v>Aggiornamento Firmware</v>
      </c>
      <c r="Y609" s="8" t="str">
        <f t="shared" ca="1" si="190"/>
        <v>Firmware-update</v>
      </c>
      <c r="Z609" s="7">
        <f t="shared" si="191"/>
        <v>5</v>
      </c>
      <c r="AA609">
        <f t="shared" si="192"/>
        <v>35</v>
      </c>
      <c r="AB609">
        <f xml:space="preserve"> FIND("&lt;/",A609)</f>
        <v>51</v>
      </c>
      <c r="AC609" t="str">
        <f>MID(A609, Z609, AA609-Z609+ 1)</f>
        <v>&lt;string name="FW_Update_title"&gt;</v>
      </c>
      <c r="AD609" t="s">
        <v>9230</v>
      </c>
      <c r="AE609" t="s">
        <v>9231</v>
      </c>
      <c r="AF609" t="s">
        <v>9232</v>
      </c>
      <c r="AG609" t="s">
        <v>9233</v>
      </c>
      <c r="AH609" t="s">
        <v>9234</v>
      </c>
    </row>
    <row r="610" spans="1:34">
      <c r="A610" s="1" t="s">
        <v>3007</v>
      </c>
      <c r="J610">
        <f t="shared" si="182"/>
        <v>34</v>
      </c>
      <c r="K610">
        <f t="shared" si="183"/>
        <v>95</v>
      </c>
      <c r="L610" t="str">
        <f t="shared" si="198"/>
        <v>The App should stay in the foreground for better performance</v>
      </c>
      <c r="M610" t="e">
        <f>MATCH(L610,Sam_Eng!K:K,0)</f>
        <v>#N/A</v>
      </c>
      <c r="N610" t="str">
        <f>IF(ISNA(M610), VLOOKUP(L610,Sam_Eng!F:F,1,FALSE), VLOOKUP(L610,Sam_Eng!K:K,1,FALSE))</f>
        <v>The App should stay in the foreground for better performance</v>
      </c>
      <c r="O610" s="8">
        <f>IF(ISNA(M610), MATCH(N610,Sam_Eng!F:F,0), MATCH(N610,Sam_Eng!K:K,0))</f>
        <v>583</v>
      </c>
      <c r="P610" t="str">
        <f t="shared" ca="1" si="193"/>
        <v>"L'application doit rester au premier plan pour de meilleures performances"</v>
      </c>
      <c r="Q610" t="str">
        <f t="shared" ca="1" si="194"/>
        <v>"Die App sollte für bessere Leistung im Vordergrund bleiben"</v>
      </c>
      <c r="R610" t="str">
        <f t="shared" ca="1" si="195"/>
        <v>"La aplicación debe permanecer en primer plano para mejorar el rendimiento."</v>
      </c>
      <c r="S610" t="str">
        <f t="shared" ca="1" si="196"/>
        <v>"L'app deve rimanere in background per una migliore performance"</v>
      </c>
      <c r="T610" t="str">
        <f t="shared" ca="1" si="197"/>
        <v>"De app moet op de voorgrond blijven voor betere prestaties"</v>
      </c>
      <c r="U610" s="8" t="str">
        <f ca="1">SUBSTITUTE(P610,"""","")</f>
        <v>L'application doit rester au premier plan pour de meilleures performances</v>
      </c>
      <c r="V610" s="8" t="str">
        <f t="shared" ca="1" si="187"/>
        <v>Die App sollte für bessere Leistung im Vordergrund bleiben</v>
      </c>
      <c r="W610" s="8" t="str">
        <f t="shared" ca="1" si="188"/>
        <v>La aplicación debe permanecer en primer plano para mejorar el rendimiento.</v>
      </c>
      <c r="X610" s="8" t="str">
        <f t="shared" ca="1" si="189"/>
        <v>L'app deve rimanere in background per una migliore performance</v>
      </c>
      <c r="Y610" s="8" t="str">
        <f t="shared" ca="1" si="190"/>
        <v>De app moet op de voorgrond blijven voor betere prestaties</v>
      </c>
      <c r="Z610" s="7">
        <f t="shared" si="191"/>
        <v>5</v>
      </c>
      <c r="AA610">
        <f t="shared" si="192"/>
        <v>34</v>
      </c>
      <c r="AB610">
        <f xml:space="preserve"> FIND("&lt;/",A610)</f>
        <v>95</v>
      </c>
      <c r="AC610" t="str">
        <f>MID(A610, Z610, AA610-Z610+ 1)</f>
        <v>&lt;string name="FW_Update_cont"&gt;</v>
      </c>
      <c r="AD610" t="s">
        <v>11157</v>
      </c>
      <c r="AE610" t="s">
        <v>9235</v>
      </c>
      <c r="AF610" t="s">
        <v>9236</v>
      </c>
      <c r="AG610" t="s">
        <v>11218</v>
      </c>
      <c r="AH610" t="s">
        <v>9237</v>
      </c>
    </row>
    <row r="611" spans="1:34">
      <c r="A611" s="1" t="s">
        <v>234</v>
      </c>
      <c r="J611">
        <f t="shared" si="182"/>
        <v>38</v>
      </c>
      <c r="K611">
        <f t="shared" si="183"/>
        <v>56</v>
      </c>
      <c r="L611" t="str">
        <f t="shared" si="198"/>
        <v>Updating Firmware</v>
      </c>
      <c r="M611" t="e">
        <f>MATCH(L611,Sam_Eng!K:K,0)</f>
        <v>#N/A</v>
      </c>
      <c r="N611" t="str">
        <f>IF(ISNA(M611), VLOOKUP(L611,Sam_Eng!F:F,1,FALSE), VLOOKUP(L611,Sam_Eng!K:K,1,FALSE))</f>
        <v>Updating Firmware</v>
      </c>
      <c r="O611" s="8">
        <f>IF(ISNA(M611), MATCH(N611,Sam_Eng!F:F,0), MATCH(N611,Sam_Eng!K:K,0))</f>
        <v>121</v>
      </c>
      <c r="P611" t="str">
        <f t="shared" ca="1" si="193"/>
        <v>"Mise à jour du firmware"</v>
      </c>
      <c r="Q611" t="str">
        <f t="shared" ca="1" si="194"/>
        <v>"Firmware wird aktualisiert"</v>
      </c>
      <c r="R611" t="str">
        <f t="shared" ca="1" si="195"/>
        <v>"Actualizar firmware"</v>
      </c>
      <c r="S611" t="str">
        <f t="shared" ca="1" si="196"/>
        <v>"Aggiornamento Firmware in Corso"</v>
      </c>
      <c r="T611" t="str">
        <f t="shared" ca="1" si="197"/>
        <v>"Firmware bijwerken"</v>
      </c>
      <c r="U611" s="8" t="str">
        <f ca="1">SUBSTITUTE(P611,"""","")</f>
        <v>Mise à jour du firmware</v>
      </c>
      <c r="V611" s="8" t="str">
        <f t="shared" ca="1" si="187"/>
        <v>Firmware wird aktualisiert</v>
      </c>
      <c r="W611" s="8" t="str">
        <f t="shared" ca="1" si="188"/>
        <v>Actualizar firmware</v>
      </c>
      <c r="X611" s="8" t="str">
        <f t="shared" ca="1" si="189"/>
        <v>Aggiornamento Firmware in Corso</v>
      </c>
      <c r="Y611" s="8" t="str">
        <f t="shared" ca="1" si="190"/>
        <v>Firmware bijwerken</v>
      </c>
      <c r="Z611" s="7">
        <f t="shared" si="191"/>
        <v>5</v>
      </c>
      <c r="AA611">
        <f t="shared" si="192"/>
        <v>38</v>
      </c>
      <c r="AB611">
        <f xml:space="preserve"> FIND("&lt;/",A611)</f>
        <v>56</v>
      </c>
      <c r="AC611" t="str">
        <f>MID(A611, Z611, AA611-Z611+ 1)</f>
        <v>&lt;string name="FW_Update_OK_title"&gt;</v>
      </c>
      <c r="AD611" t="s">
        <v>9238</v>
      </c>
      <c r="AE611" t="s">
        <v>9239</v>
      </c>
      <c r="AF611" t="s">
        <v>9240</v>
      </c>
      <c r="AG611" t="s">
        <v>9241</v>
      </c>
      <c r="AH611" t="s">
        <v>9242</v>
      </c>
    </row>
    <row r="612" spans="1:34">
      <c r="A612" s="1" t="s">
        <v>3000</v>
      </c>
      <c r="J612">
        <f t="shared" si="182"/>
        <v>37</v>
      </c>
      <c r="K612">
        <f t="shared" si="183"/>
        <v>169</v>
      </c>
      <c r="L612" t="str">
        <f t="shared" si="198"/>
        <v>The firmware is transferred to the lock and it will take a few minutes for the lock to update to the latest version. Please wait...</v>
      </c>
      <c r="M612" t="e">
        <f>MATCH(L612,Sam_Eng!K:K,0)</f>
        <v>#N/A</v>
      </c>
      <c r="N612" t="str">
        <f>IF(ISNA(M612), VLOOKUP(L612,Sam_Eng!F:F,1,FALSE), VLOOKUP(L612,Sam_Eng!K:K,1,FALSE))</f>
        <v>The firmware is transferred to the lock and it will take a few minutes for the lock to update to the latest version. Please wait...</v>
      </c>
      <c r="O612" s="8">
        <f>IF(ISNA(M612), MATCH(N612,Sam_Eng!F:F,0), MATCH(N612,Sam_Eng!K:K,0))</f>
        <v>483</v>
      </c>
      <c r="P612" t="str">
        <f t="shared" ca="1" si="193"/>
        <v>"Le firmware est transféré à la serrure et quelques minutes seront nécessaires pour que la serrure se mette à jour à la dernière version. Veuillez patienter..."</v>
      </c>
      <c r="Q612" t="str">
        <f t="shared" ca="1" si="194"/>
        <v>"Die Firmware wird auf das Schloss übertragen. Es wird einige Minuten dauern, das Schloss auf die neueste Version zu aktualisieren. Bitte warten ..."</v>
      </c>
      <c r="R612" t="str">
        <f t="shared" ca="1" si="195"/>
        <v>"El firmware se ha transferido a la cerradura y esta tardará unos minutos en actualizarse a la versión más reciente. Espere..."</v>
      </c>
      <c r="S612" t="str">
        <f t="shared" ca="1" si="196"/>
        <v>"Il firmware è stato trasferito alla serratura e occorrono alcuni minuti per aggiornarla alla versione più recente. Attendere..."</v>
      </c>
      <c r="T612" t="str">
        <f t="shared" ca="1" si="197"/>
        <v>"De firmware is naar het slot overgebracht en het duurt een paar minuten voordat het slot is bijgewerkt naar de nieuwste versie. Een ogenblik geduld..."</v>
      </c>
      <c r="U612" s="8" t="str">
        <f ca="1">SUBSTITUTE(P612,"""","")</f>
        <v>Le firmware est transféré à la serrure et quelques minutes seront nécessaires pour que la serrure se mette à jour à la dernière version. Veuillez patienter...</v>
      </c>
      <c r="V612" s="8" t="str">
        <f t="shared" ca="1" si="187"/>
        <v>Die Firmware wird auf das Schloss übertragen. Es wird einige Minuten dauern, das Schloss auf die neueste Version zu aktualisieren. Bitte warten ...</v>
      </c>
      <c r="W612" s="8" t="str">
        <f t="shared" ca="1" si="188"/>
        <v>El firmware se ha transferido a la cerradura y esta tardará unos minutos en actualizarse a la versión más reciente. Espere...</v>
      </c>
      <c r="X612" s="8" t="str">
        <f t="shared" ca="1" si="189"/>
        <v>Il firmware è stato trasferito alla serratura e occorrono alcuni minuti per aggiornarla alla versione più recente. Attendere...</v>
      </c>
      <c r="Y612" s="8" t="str">
        <f t="shared" ca="1" si="190"/>
        <v>De firmware is naar het slot overgebracht en het duurt een paar minuten voordat het slot is bijgewerkt naar de nieuwste versie. Een ogenblik geduld...</v>
      </c>
      <c r="Z612" s="7">
        <f t="shared" si="191"/>
        <v>5</v>
      </c>
      <c r="AA612">
        <f t="shared" si="192"/>
        <v>37</v>
      </c>
      <c r="AB612">
        <f xml:space="preserve"> FIND("&lt;/",A612)</f>
        <v>169</v>
      </c>
      <c r="AC612" t="str">
        <f>MID(A612, Z612, AA612-Z612+ 1)</f>
        <v>&lt;string name="FW_Update_OK_cont"&gt;</v>
      </c>
      <c r="AD612" t="s">
        <v>9243</v>
      </c>
      <c r="AE612" t="s">
        <v>9244</v>
      </c>
      <c r="AF612" t="s">
        <v>9245</v>
      </c>
      <c r="AG612" t="s">
        <v>9246</v>
      </c>
      <c r="AH612" t="s">
        <v>9247</v>
      </c>
    </row>
    <row r="613" spans="1:34">
      <c r="A613" s="2"/>
    </row>
    <row r="614" spans="1:34">
      <c r="A614" s="1" t="s">
        <v>3001</v>
      </c>
      <c r="J614">
        <f t="shared" si="182"/>
        <v>38</v>
      </c>
      <c r="K614">
        <f t="shared" si="183"/>
        <v>51</v>
      </c>
      <c r="L614" t="str">
        <f t="shared" si="198"/>
        <v>Day Lock Out</v>
      </c>
      <c r="M614" t="e">
        <f>MATCH(L614,Sam_Eng!K:K,0)</f>
        <v>#N/A</v>
      </c>
      <c r="N614" t="str">
        <f>IF(ISNA(M614), VLOOKUP(L614,Sam_Eng!F:F,1,FALSE), VLOOKUP(L614,Sam_Eng!K:K,1,FALSE))</f>
        <v>Day Lock Out</v>
      </c>
      <c r="O614" s="8">
        <f>IF(ISNA(M614), MATCH(N614,Sam_Eng!F:F,0), MATCH(N614,Sam_Eng!K:K,0))</f>
        <v>216</v>
      </c>
      <c r="P614" t="str">
        <f t="shared" ca="1" si="193"/>
        <v>"Verrouillage en journée"</v>
      </c>
      <c r="Q614" t="str">
        <f t="shared" ca="1" si="194"/>
        <v>"Tagessperre"</v>
      </c>
      <c r="R614" t="str">
        <f t="shared" ca="1" si="195"/>
        <v>"Cerrar todo el día"</v>
      </c>
      <c r="S614" t="str">
        <f t="shared" ca="1" si="196"/>
        <v>"Blocca Tutto il Giorno"</v>
      </c>
      <c r="T614" t="str">
        <f t="shared" ca="1" si="197"/>
        <v>"Dag buitensluiten"</v>
      </c>
      <c r="U614" s="8" t="str">
        <f t="shared" ref="U614:U632" ca="1" si="199">SUBSTITUTE(P614,"""","")</f>
        <v>Verrouillage en journée</v>
      </c>
      <c r="V614" s="8" t="str">
        <f t="shared" ca="1" si="187"/>
        <v>Tagessperre</v>
      </c>
      <c r="W614" s="8" t="str">
        <f t="shared" ca="1" si="188"/>
        <v>Cerrar todo el día</v>
      </c>
      <c r="X614" s="8" t="str">
        <f t="shared" ca="1" si="189"/>
        <v>Blocca Tutto il Giorno</v>
      </c>
      <c r="Y614" s="8" t="str">
        <f t="shared" ca="1" si="190"/>
        <v>Dag buitensluiten</v>
      </c>
      <c r="Z614" s="7">
        <f t="shared" si="191"/>
        <v>5</v>
      </c>
      <c r="AA614">
        <f t="shared" si="192"/>
        <v>38</v>
      </c>
      <c r="AB614">
        <f t="shared" ref="AB614:AB632" si="200" xml:space="preserve"> FIND("&lt;/",A614)</f>
        <v>51</v>
      </c>
      <c r="AC614" t="str">
        <f t="shared" ref="AC614:AC632" si="201">MID(A614, Z614, AA614-Z614+ 1)</f>
        <v>&lt;string name="param_group2_title"&gt;</v>
      </c>
      <c r="AD614" t="s">
        <v>9248</v>
      </c>
      <c r="AE614" t="s">
        <v>9249</v>
      </c>
      <c r="AF614" t="s">
        <v>9250</v>
      </c>
      <c r="AG614" t="s">
        <v>9251</v>
      </c>
      <c r="AH614" t="s">
        <v>9252</v>
      </c>
    </row>
    <row r="615" spans="1:34">
      <c r="A615" s="1" t="s">
        <v>10273</v>
      </c>
      <c r="J615">
        <f t="shared" si="182"/>
        <v>43</v>
      </c>
      <c r="K615">
        <f t="shared" si="183"/>
        <v>57</v>
      </c>
      <c r="L615" t="str">
        <f t="shared" si="198"/>
        <v>00:00 - 24:00</v>
      </c>
      <c r="M615" t="e">
        <f>MATCH(L615,Sam_Eng!K:K,0)</f>
        <v>#N/A</v>
      </c>
      <c r="N615" t="e">
        <f>IF(ISNA(M615), VLOOKUP(L615,Sam_Eng!F:F,1,FALSE), VLOOKUP(L615,Sam_Eng!K:K,1,FALSE))</f>
        <v>#N/A</v>
      </c>
      <c r="O615" s="8" t="e">
        <f>IF(ISNA(M615), MATCH(N615,Sam_Eng!F:F,0), MATCH(N615,Sam_Eng!K:K,0))</f>
        <v>#N/A</v>
      </c>
      <c r="P615" t="e">
        <f t="shared" ca="1" si="193"/>
        <v>#N/A</v>
      </c>
      <c r="Q615" t="e">
        <f t="shared" ca="1" si="194"/>
        <v>#N/A</v>
      </c>
      <c r="R615" t="e">
        <f t="shared" ca="1" si="195"/>
        <v>#N/A</v>
      </c>
      <c r="S615" t="e">
        <f t="shared" ca="1" si="196"/>
        <v>#N/A</v>
      </c>
      <c r="T615" t="e">
        <f t="shared" ca="1" si="197"/>
        <v>#N/A</v>
      </c>
      <c r="U615" s="8" t="e">
        <f t="shared" ca="1" si="199"/>
        <v>#N/A</v>
      </c>
      <c r="V615" s="8" t="e">
        <f t="shared" ca="1" si="187"/>
        <v>#N/A</v>
      </c>
      <c r="W615" s="8" t="e">
        <f t="shared" ca="1" si="188"/>
        <v>#N/A</v>
      </c>
      <c r="X615" s="8" t="e">
        <f t="shared" ca="1" si="189"/>
        <v>#N/A</v>
      </c>
      <c r="Y615" s="8" t="e">
        <f t="shared" ca="1" si="190"/>
        <v>#N/A</v>
      </c>
      <c r="Z615" s="7">
        <f t="shared" si="191"/>
        <v>5</v>
      </c>
      <c r="AA615">
        <f t="shared" si="192"/>
        <v>43</v>
      </c>
      <c r="AB615">
        <f t="shared" si="200"/>
        <v>57</v>
      </c>
      <c r="AC615" t="str">
        <f t="shared" si="201"/>
        <v>&lt;string name="param_day_lockout_title"&gt;</v>
      </c>
      <c r="AD615" t="s">
        <v>10274</v>
      </c>
      <c r="AE615" t="s">
        <v>10274</v>
      </c>
      <c r="AF615" t="s">
        <v>10274</v>
      </c>
      <c r="AG615" t="s">
        <v>10274</v>
      </c>
      <c r="AH615" t="s">
        <v>10274</v>
      </c>
    </row>
    <row r="616" spans="1:34">
      <c r="A616" s="1" t="s">
        <v>3005</v>
      </c>
      <c r="J616">
        <f t="shared" si="182"/>
        <v>35</v>
      </c>
      <c r="K616">
        <f t="shared" si="183"/>
        <v>50</v>
      </c>
      <c r="L616" t="str">
        <f t="shared" si="198"/>
        <v>Code-Free Mode</v>
      </c>
      <c r="M616" t="e">
        <f>MATCH(L616,Sam_Eng!K:K,0)</f>
        <v>#N/A</v>
      </c>
      <c r="N616" t="str">
        <f>IF(ISNA(M616), VLOOKUP(L616,Sam_Eng!F:F,1,FALSE), VLOOKUP(L616,Sam_Eng!K:K,1,FALSE))</f>
        <v>Code-Free Mode</v>
      </c>
      <c r="O616" s="8">
        <f>IF(ISNA(M616), MATCH(N616,Sam_Eng!F:F,0), MATCH(N616,Sam_Eng!K:K,0))</f>
        <v>205</v>
      </c>
      <c r="P616" t="str">
        <f t="shared" ca="1" si="193"/>
        <v>"Mode sans code"</v>
      </c>
      <c r="Q616" t="str">
        <f t="shared" ca="1" si="194"/>
        <v>"Modus ohne Code"</v>
      </c>
      <c r="R616" t="str">
        <f t="shared" ca="1" si="195"/>
        <v>"Modo sin código"</v>
      </c>
      <c r="S616" t="str">
        <f t="shared" ca="1" si="196"/>
        <v>"Modalità Senza Codice"</v>
      </c>
      <c r="T616" t="str">
        <f t="shared" ca="1" si="197"/>
        <v>"Codevrije modus"</v>
      </c>
      <c r="U616" s="8" t="str">
        <f t="shared" ca="1" si="199"/>
        <v>Mode sans code</v>
      </c>
      <c r="V616" s="8" t="str">
        <f t="shared" ca="1" si="187"/>
        <v>Modus ohne Code</v>
      </c>
      <c r="W616" s="8" t="str">
        <f t="shared" ca="1" si="188"/>
        <v>Modo sin código</v>
      </c>
      <c r="X616" s="8" t="str">
        <f t="shared" ca="1" si="189"/>
        <v>Modalità Senza Codice</v>
      </c>
      <c r="Y616" s="8" t="str">
        <f t="shared" ca="1" si="190"/>
        <v>Codevrije modus</v>
      </c>
      <c r="Z616" s="7">
        <f t="shared" si="191"/>
        <v>5</v>
      </c>
      <c r="AA616">
        <f t="shared" si="192"/>
        <v>35</v>
      </c>
      <c r="AB616">
        <f t="shared" si="200"/>
        <v>50</v>
      </c>
      <c r="AC616" t="str">
        <f t="shared" si="201"/>
        <v>&lt;string name="param_code_free"&gt;</v>
      </c>
      <c r="AD616" t="s">
        <v>9253</v>
      </c>
      <c r="AE616" t="s">
        <v>9254</v>
      </c>
      <c r="AF616" t="s">
        <v>9255</v>
      </c>
      <c r="AG616" t="s">
        <v>9256</v>
      </c>
      <c r="AH616" t="s">
        <v>9257</v>
      </c>
    </row>
    <row r="617" spans="1:34">
      <c r="A617" s="1" t="s">
        <v>236</v>
      </c>
      <c r="J617">
        <f t="shared" si="182"/>
        <v>36</v>
      </c>
      <c r="K617">
        <f t="shared" si="183"/>
        <v>44</v>
      </c>
      <c r="L617" t="str">
        <f t="shared" si="198"/>
        <v>Actions</v>
      </c>
      <c r="M617" t="e">
        <f>MATCH(L617,Sam_Eng!K:K,0)</f>
        <v>#N/A</v>
      </c>
      <c r="N617" t="str">
        <f>IF(ISNA(M617), VLOOKUP(L617,Sam_Eng!F:F,1,FALSE), VLOOKUP(L617,Sam_Eng!K:K,1,FALSE))</f>
        <v>Actions</v>
      </c>
      <c r="O617" s="8">
        <f>IF(ISNA(M617), MATCH(N617,Sam_Eng!F:F,0), MATCH(N617,Sam_Eng!K:K,0))</f>
        <v>207</v>
      </c>
      <c r="P617" t="str">
        <f t="shared" ca="1" si="193"/>
        <v>"Actions"</v>
      </c>
      <c r="Q617" t="str">
        <f t="shared" ca="1" si="194"/>
        <v>"Aktionen"</v>
      </c>
      <c r="R617" t="str">
        <f t="shared" ca="1" si="195"/>
        <v>"Acciones"</v>
      </c>
      <c r="S617" t="str">
        <f t="shared" ca="1" si="196"/>
        <v>"Azioni"</v>
      </c>
      <c r="T617" t="str">
        <f t="shared" ca="1" si="197"/>
        <v>"Acties"</v>
      </c>
      <c r="U617" s="8" t="str">
        <f t="shared" ca="1" si="199"/>
        <v>Actions</v>
      </c>
      <c r="V617" s="8" t="str">
        <f t="shared" ca="1" si="187"/>
        <v>Aktionen</v>
      </c>
      <c r="W617" s="8" t="str">
        <f t="shared" ca="1" si="188"/>
        <v>Acciones</v>
      </c>
      <c r="X617" s="8" t="str">
        <f t="shared" ca="1" si="189"/>
        <v>Azioni</v>
      </c>
      <c r="Y617" s="8" t="str">
        <f t="shared" ca="1" si="190"/>
        <v>Acties</v>
      </c>
      <c r="Z617" s="7">
        <f t="shared" si="191"/>
        <v>5</v>
      </c>
      <c r="AA617">
        <f t="shared" si="192"/>
        <v>36</v>
      </c>
      <c r="AB617">
        <f t="shared" si="200"/>
        <v>44</v>
      </c>
      <c r="AC617" t="str">
        <f t="shared" si="201"/>
        <v>&lt;string name="code_free_action"&gt;</v>
      </c>
      <c r="AD617" t="s">
        <v>9258</v>
      </c>
      <c r="AE617" t="s">
        <v>9259</v>
      </c>
      <c r="AF617" t="s">
        <v>9260</v>
      </c>
      <c r="AG617" t="s">
        <v>9261</v>
      </c>
      <c r="AH617" t="s">
        <v>9262</v>
      </c>
    </row>
    <row r="618" spans="1:34">
      <c r="A618" s="1" t="s">
        <v>3002</v>
      </c>
      <c r="J618">
        <f t="shared" si="182"/>
        <v>40</v>
      </c>
      <c r="K618">
        <f t="shared" si="183"/>
        <v>60</v>
      </c>
      <c r="L618" t="str">
        <f t="shared" si="198"/>
        <v>Restore All Clients</v>
      </c>
      <c r="M618" t="e">
        <f>MATCH(L618,Sam_Eng!K:K,0)</f>
        <v>#N/A</v>
      </c>
      <c r="N618" t="str">
        <f>IF(ISNA(M618), VLOOKUP(L618,Sam_Eng!F:F,1,FALSE), VLOOKUP(L618,Sam_Eng!K:K,1,FALSE))</f>
        <v>Restore All Clients</v>
      </c>
      <c r="O618" s="8">
        <f>IF(ISNA(M618), MATCH(N618,Sam_Eng!F:F,0), MATCH(N618,Sam_Eng!K:K,0))</f>
        <v>238</v>
      </c>
      <c r="P618" t="str">
        <f t="shared" ca="1" si="193"/>
        <v>"Restaurer tous les clients"</v>
      </c>
      <c r="Q618" t="str">
        <f t="shared" ca="1" si="194"/>
        <v>"Alle Clients wiederherstellen"</v>
      </c>
      <c r="R618" t="str">
        <f t="shared" ca="1" si="195"/>
        <v>"Restaurar todos los clientes"</v>
      </c>
      <c r="S618" t="str">
        <f t="shared" ca="1" si="196"/>
        <v>"Ripristina Tutti i Client"</v>
      </c>
      <c r="T618" t="str">
        <f t="shared" ca="1" si="197"/>
        <v>"Alle klanten herstellen"</v>
      </c>
      <c r="U618" s="8" t="str">
        <f t="shared" ca="1" si="199"/>
        <v>Restaurer tous les clients</v>
      </c>
      <c r="V618" s="8" t="str">
        <f t="shared" ca="1" si="187"/>
        <v>Alle Clients wiederherstellen</v>
      </c>
      <c r="W618" s="8" t="str">
        <f t="shared" ca="1" si="188"/>
        <v>Restaurar todos los clientes</v>
      </c>
      <c r="X618" s="8" t="str">
        <f t="shared" ca="1" si="189"/>
        <v>Ripristina Tutti i Client</v>
      </c>
      <c r="Y618" s="8" t="str">
        <f t="shared" ca="1" si="190"/>
        <v>Alle klanten herstellen</v>
      </c>
      <c r="Z618" s="7">
        <f t="shared" si="191"/>
        <v>5</v>
      </c>
      <c r="AA618">
        <f t="shared" si="192"/>
        <v>40</v>
      </c>
      <c r="AB618">
        <f t="shared" si="200"/>
        <v>60</v>
      </c>
      <c r="AC618" t="str">
        <f t="shared" si="201"/>
        <v>&lt;string name="code_free_RestoreAll"&gt;</v>
      </c>
      <c r="AD618" t="s">
        <v>9263</v>
      </c>
      <c r="AE618" t="s">
        <v>9264</v>
      </c>
      <c r="AF618" t="s">
        <v>9265</v>
      </c>
      <c r="AG618" t="s">
        <v>9266</v>
      </c>
      <c r="AH618" t="s">
        <v>9267</v>
      </c>
    </row>
    <row r="619" spans="1:34">
      <c r="A619" s="1" t="s">
        <v>3003</v>
      </c>
      <c r="J619">
        <f t="shared" si="182"/>
        <v>40</v>
      </c>
      <c r="K619">
        <f t="shared" si="183"/>
        <v>60</v>
      </c>
      <c r="L619" t="str">
        <f t="shared" si="198"/>
        <v>Suspend All Clients</v>
      </c>
      <c r="M619" t="e">
        <f>MATCH(L619,Sam_Eng!K:K,0)</f>
        <v>#N/A</v>
      </c>
      <c r="N619" t="str">
        <f>IF(ISNA(M619), VLOOKUP(L619,Sam_Eng!F:F,1,FALSE), VLOOKUP(L619,Sam_Eng!K:K,1,FALSE))</f>
        <v>Suspend All Clients</v>
      </c>
      <c r="O619" s="8">
        <f>IF(ISNA(M619), MATCH(N619,Sam_Eng!F:F,0), MATCH(N619,Sam_Eng!K:K,0))</f>
        <v>237</v>
      </c>
      <c r="P619" t="str">
        <f t="shared" ca="1" si="193"/>
        <v>"Suspendre tous les clients"</v>
      </c>
      <c r="Q619" t="str">
        <f t="shared" ca="1" si="194"/>
        <v>"Alle Clients aussetzen"</v>
      </c>
      <c r="R619" t="str">
        <f t="shared" ca="1" si="195"/>
        <v>"Suspender todos los clientes"</v>
      </c>
      <c r="S619" t="str">
        <f t="shared" ca="1" si="196"/>
        <v>"Sospendi Tutti i Client"</v>
      </c>
      <c r="T619" t="str">
        <f t="shared" ca="1" si="197"/>
        <v>"Alle klanten uitstellen"</v>
      </c>
      <c r="U619" s="8" t="str">
        <f t="shared" ca="1" si="199"/>
        <v>Suspendre tous les clients</v>
      </c>
      <c r="V619" s="8" t="str">
        <f t="shared" ca="1" si="187"/>
        <v>Alle Clients aussetzen</v>
      </c>
      <c r="W619" s="8" t="str">
        <f t="shared" ca="1" si="188"/>
        <v>Suspender todos los clientes</v>
      </c>
      <c r="X619" s="8" t="str">
        <f t="shared" ca="1" si="189"/>
        <v>Sospendi Tutti i Client</v>
      </c>
      <c r="Y619" s="8" t="str">
        <f t="shared" ca="1" si="190"/>
        <v>Alle klanten uitstellen</v>
      </c>
      <c r="Z619" s="7">
        <f t="shared" si="191"/>
        <v>5</v>
      </c>
      <c r="AA619">
        <f t="shared" si="192"/>
        <v>40</v>
      </c>
      <c r="AB619">
        <f t="shared" si="200"/>
        <v>60</v>
      </c>
      <c r="AC619" t="str">
        <f t="shared" si="201"/>
        <v>&lt;string name="code_free_SuspendAll"&gt;</v>
      </c>
      <c r="AD619" t="s">
        <v>9268</v>
      </c>
      <c r="AE619" t="s">
        <v>9269</v>
      </c>
      <c r="AF619" t="s">
        <v>9270</v>
      </c>
      <c r="AG619" t="s">
        <v>9271</v>
      </c>
      <c r="AH619" t="s">
        <v>9272</v>
      </c>
    </row>
    <row r="620" spans="1:34">
      <c r="A620" s="1" t="s">
        <v>237</v>
      </c>
      <c r="J620">
        <f t="shared" si="182"/>
        <v>42</v>
      </c>
      <c r="K620">
        <f t="shared" si="183"/>
        <v>66</v>
      </c>
      <c r="L620" t="str">
        <f t="shared" si="198"/>
        <v>Please select an action</v>
      </c>
      <c r="M620" t="e">
        <f>MATCH(L620,Sam_Eng!K:K,0)</f>
        <v>#N/A</v>
      </c>
      <c r="N620" t="str">
        <f>IF(ISNA(M620), VLOOKUP(L620,Sam_Eng!F:F,1,FALSE), VLOOKUP(L620,Sam_Eng!K:K,1,FALSE))</f>
        <v>Please select an action</v>
      </c>
      <c r="O620" s="8">
        <f>IF(ISNA(M620), MATCH(N620,Sam_Eng!F:F,0), MATCH(N620,Sam_Eng!K:K,0))</f>
        <v>556</v>
      </c>
      <c r="P620" t="str">
        <f t="shared" ca="1" si="193"/>
        <v>"Veuillez sélectionner une action"</v>
      </c>
      <c r="Q620" t="str">
        <f t="shared" ca="1" si="194"/>
        <v>"Bitte wählen Sie eine Aktion aus"</v>
      </c>
      <c r="R620" t="str">
        <f t="shared" ca="1" si="195"/>
        <v>"Seleccione una acción."</v>
      </c>
      <c r="S620" t="str">
        <f t="shared" ca="1" si="196"/>
        <v>"Selezionare un'azione"</v>
      </c>
      <c r="T620" t="str">
        <f t="shared" ca="1" si="197"/>
        <v>"Selecteer een actie"</v>
      </c>
      <c r="U620" s="8" t="str">
        <f t="shared" ca="1" si="199"/>
        <v>Veuillez sélectionner une action</v>
      </c>
      <c r="V620" s="8" t="str">
        <f t="shared" ca="1" si="187"/>
        <v>Bitte wählen Sie eine Aktion aus</v>
      </c>
      <c r="W620" s="8" t="str">
        <f t="shared" ca="1" si="188"/>
        <v>Seleccione una acción.</v>
      </c>
      <c r="X620" s="8" t="str">
        <f t="shared" ca="1" si="189"/>
        <v>Selezionare un'azione</v>
      </c>
      <c r="Y620" s="8" t="str">
        <f t="shared" ca="1" si="190"/>
        <v>Selecteer een actie</v>
      </c>
      <c r="Z620" s="7">
        <f t="shared" si="191"/>
        <v>5</v>
      </c>
      <c r="AA620">
        <f t="shared" si="192"/>
        <v>42</v>
      </c>
      <c r="AB620">
        <f t="shared" si="200"/>
        <v>66</v>
      </c>
      <c r="AC620" t="str">
        <f t="shared" si="201"/>
        <v>&lt;string name="code_free_ActionChoose"&gt;</v>
      </c>
      <c r="AD620" t="s">
        <v>9273</v>
      </c>
      <c r="AE620" t="s">
        <v>9274</v>
      </c>
      <c r="AF620" t="s">
        <v>9275</v>
      </c>
      <c r="AG620" t="s">
        <v>11219</v>
      </c>
      <c r="AH620" t="s">
        <v>9276</v>
      </c>
    </row>
    <row r="621" spans="1:34">
      <c r="A621" s="1" t="s">
        <v>238</v>
      </c>
      <c r="J621">
        <f t="shared" si="182"/>
        <v>29</v>
      </c>
      <c r="K621">
        <f t="shared" si="183"/>
        <v>45</v>
      </c>
      <c r="L621" t="str">
        <f t="shared" si="198"/>
        <v>Daylight Saving</v>
      </c>
      <c r="M621" t="e">
        <f>MATCH(L621,Sam_Eng!K:K,0)</f>
        <v>#N/A</v>
      </c>
      <c r="N621" t="str">
        <f>IF(ISNA(M621), VLOOKUP(L621,Sam_Eng!F:F,1,FALSE), VLOOKUP(L621,Sam_Eng!K:K,1,FALSE))</f>
        <v>Daylight Saving</v>
      </c>
      <c r="O621" s="8">
        <f>IF(ISNA(M621), MATCH(N621,Sam_Eng!F:F,0), MATCH(N621,Sam_Eng!K:K,0))</f>
        <v>167</v>
      </c>
      <c r="P621" t="str">
        <f t="shared" ca="1" si="193"/>
        <v>"Heure d'été"</v>
      </c>
      <c r="Q621" t="str">
        <f t="shared" ca="1" si="194"/>
        <v>"Sommerzeit"</v>
      </c>
      <c r="R621" t="str">
        <f t="shared" ca="1" si="195"/>
        <v>"Horario de verano"</v>
      </c>
      <c r="S621" t="str">
        <f t="shared" ca="1" si="196"/>
        <v>"Ora Legale"</v>
      </c>
      <c r="T621" t="str">
        <f t="shared" ca="1" si="197"/>
        <v>"Zomer-/wintertijd"</v>
      </c>
      <c r="U621" s="8" t="str">
        <f t="shared" ca="1" si="199"/>
        <v>Heure d'été</v>
      </c>
      <c r="V621" s="8" t="str">
        <f t="shared" ca="1" si="187"/>
        <v>Sommerzeit</v>
      </c>
      <c r="W621" s="8" t="str">
        <f t="shared" ca="1" si="188"/>
        <v>Horario de verano</v>
      </c>
      <c r="X621" s="8" t="str">
        <f t="shared" ca="1" si="189"/>
        <v>Ora Legale</v>
      </c>
      <c r="Y621" s="8" t="str">
        <f t="shared" ca="1" si="190"/>
        <v>Zomer-/wintertijd</v>
      </c>
      <c r="Z621" s="7">
        <f t="shared" si="191"/>
        <v>5</v>
      </c>
      <c r="AA621">
        <f t="shared" si="192"/>
        <v>29</v>
      </c>
      <c r="AB621">
        <f t="shared" si="200"/>
        <v>45</v>
      </c>
      <c r="AC621" t="str">
        <f t="shared" si="201"/>
        <v>&lt;string name="DST_title"&gt;</v>
      </c>
      <c r="AD621" t="s">
        <v>11158</v>
      </c>
      <c r="AE621" t="s">
        <v>9277</v>
      </c>
      <c r="AF621" t="s">
        <v>9278</v>
      </c>
      <c r="AG621" t="s">
        <v>9279</v>
      </c>
      <c r="AH621" t="s">
        <v>9280</v>
      </c>
    </row>
    <row r="622" spans="1:34">
      <c r="A622" s="1" t="s">
        <v>3008</v>
      </c>
      <c r="J622">
        <f t="shared" si="182"/>
        <v>33</v>
      </c>
      <c r="K622">
        <f t="shared" si="183"/>
        <v>52</v>
      </c>
      <c r="L622" t="str">
        <f t="shared" si="198"/>
        <v>Change Master Code</v>
      </c>
      <c r="M622">
        <f>MATCH(L622,Sam_Eng!K:K,0)</f>
        <v>772</v>
      </c>
      <c r="N622" t="str">
        <f>IF(ISNA(M622), VLOOKUP(L622,Sam_Eng!F:F,1,FALSE), VLOOKUP(L622,Sam_Eng!K:K,1,FALSE))</f>
        <v>Change Master Code</v>
      </c>
      <c r="O622" s="8">
        <f>IF(ISNA(M622), MATCH(N622,Sam_Eng!F:F,0), MATCH(N622,Sam_Eng!K:K,0))</f>
        <v>772</v>
      </c>
      <c r="P622" t="str">
        <f t="shared" ca="1" si="193"/>
        <v>Modifier le code maître</v>
      </c>
      <c r="Q622" t="str">
        <f t="shared" ca="1" si="194"/>
        <v>Mastercode ändern</v>
      </c>
      <c r="R622" t="str">
        <f t="shared" ca="1" si="195"/>
        <v>Cambiar código maestro</v>
      </c>
      <c r="S622" t="str">
        <f t="shared" ca="1" si="196"/>
        <v>Modifica Codice Principale</v>
      </c>
      <c r="T622" t="str">
        <f t="shared" ca="1" si="197"/>
        <v>Hoofdcode wijzigen</v>
      </c>
      <c r="U622" s="8" t="str">
        <f t="shared" ca="1" si="199"/>
        <v>Modifier le code maître</v>
      </c>
      <c r="V622" s="8" t="str">
        <f t="shared" ca="1" si="187"/>
        <v>Mastercode ändern</v>
      </c>
      <c r="W622" s="8" t="str">
        <f t="shared" ca="1" si="188"/>
        <v>Cambiar código maestro</v>
      </c>
      <c r="X622" s="8" t="str">
        <f t="shared" ca="1" si="189"/>
        <v>Modifica Codice Principale</v>
      </c>
      <c r="Y622" s="8" t="str">
        <f t="shared" ca="1" si="190"/>
        <v>Hoofdcode wijzigen</v>
      </c>
      <c r="Z622" s="7">
        <f t="shared" si="191"/>
        <v>5</v>
      </c>
      <c r="AA622">
        <f t="shared" si="192"/>
        <v>33</v>
      </c>
      <c r="AB622">
        <f t="shared" si="200"/>
        <v>52</v>
      </c>
      <c r="AC622" t="str">
        <f t="shared" si="201"/>
        <v>&lt;string name="Change_Master"&gt;</v>
      </c>
      <c r="AD622" t="s">
        <v>9281</v>
      </c>
      <c r="AE622" t="s">
        <v>9282</v>
      </c>
      <c r="AF622" t="s">
        <v>9283</v>
      </c>
      <c r="AG622" t="s">
        <v>9284</v>
      </c>
      <c r="AH622" t="s">
        <v>9285</v>
      </c>
    </row>
    <row r="623" spans="1:34">
      <c r="A623" s="1" t="s">
        <v>10275</v>
      </c>
      <c r="J623">
        <f t="shared" si="182"/>
        <v>36</v>
      </c>
      <c r="K623">
        <f t="shared" si="183"/>
        <v>59</v>
      </c>
      <c r="L623" t="str">
        <f t="shared" si="198"/>
        <v>Change Sub-Master Code</v>
      </c>
      <c r="M623" t="e">
        <f>MATCH(L623,Sam_Eng!K:K,0)</f>
        <v>#N/A</v>
      </c>
      <c r="N623" t="e">
        <f>IF(ISNA(M623), VLOOKUP(L623,Sam_Eng!F:F,1,FALSE), VLOOKUP(L623,Sam_Eng!K:K,1,FALSE))</f>
        <v>#N/A</v>
      </c>
      <c r="O623" s="53">
        <v>263</v>
      </c>
      <c r="P623" t="str">
        <f t="shared" ca="1" si="193"/>
        <v>"Modifier %@"</v>
      </c>
      <c r="Q623" t="str">
        <f t="shared" ca="1" si="194"/>
        <v>%@ ändern</v>
      </c>
      <c r="R623" t="str">
        <f t="shared" ca="1" si="195"/>
        <v>"Cambiar %@"</v>
      </c>
      <c r="S623" t="str">
        <f t="shared" ca="1" si="196"/>
        <v>"Modifica %@"</v>
      </c>
      <c r="T623" t="str">
        <f t="shared" ca="1" si="197"/>
        <v>"Wijzig %@"</v>
      </c>
      <c r="U623" s="8" t="str">
        <f t="shared" ca="1" si="199"/>
        <v>Modifier %@</v>
      </c>
      <c r="V623" s="8" t="str">
        <f t="shared" ca="1" si="187"/>
        <v>%@ ändern</v>
      </c>
      <c r="W623" s="8" t="str">
        <f t="shared" ca="1" si="188"/>
        <v>Cambiar %@</v>
      </c>
      <c r="X623" s="8" t="str">
        <f t="shared" ca="1" si="189"/>
        <v>Modifica %@</v>
      </c>
      <c r="Y623" s="8" t="str">
        <f t="shared" ca="1" si="190"/>
        <v>Wijzig %@</v>
      </c>
      <c r="Z623" s="7">
        <f t="shared" si="191"/>
        <v>5</v>
      </c>
      <c r="AA623">
        <f t="shared" si="192"/>
        <v>36</v>
      </c>
      <c r="AB623">
        <f t="shared" si="200"/>
        <v>59</v>
      </c>
      <c r="AC623" t="str">
        <f t="shared" si="201"/>
        <v>&lt;string name="Change_SubMaster"&gt;</v>
      </c>
      <c r="AD623" t="s">
        <v>10875</v>
      </c>
      <c r="AE623" t="s">
        <v>10877</v>
      </c>
      <c r="AF623" t="s">
        <v>10879</v>
      </c>
      <c r="AG623" t="s">
        <v>10885</v>
      </c>
      <c r="AH623" t="s">
        <v>10887</v>
      </c>
    </row>
    <row r="624" spans="1:34">
      <c r="A624" s="1" t="s">
        <v>10276</v>
      </c>
      <c r="J624">
        <f t="shared" si="182"/>
        <v>36</v>
      </c>
      <c r="K624">
        <f t="shared" si="183"/>
        <v>59</v>
      </c>
      <c r="L624" t="str">
        <f t="shared" si="198"/>
        <v>Delete Sub-Master Code</v>
      </c>
      <c r="M624" t="e">
        <f>MATCH(L624,Sam_Eng!K:K,0)</f>
        <v>#N/A</v>
      </c>
      <c r="N624" t="e">
        <f>IF(ISNA(M624), VLOOKUP(L624,Sam_Eng!F:F,1,FALSE), VLOOKUP(L624,Sam_Eng!K:K,1,FALSE))</f>
        <v>#N/A</v>
      </c>
      <c r="O624" s="53">
        <v>264</v>
      </c>
      <c r="P624" t="str">
        <f t="shared" ca="1" si="193"/>
        <v>"Supprimer %@"</v>
      </c>
      <c r="Q624" t="str">
        <f t="shared" ca="1" si="194"/>
        <v>%@ löschen</v>
      </c>
      <c r="R624" t="str">
        <f t="shared" ca="1" si="195"/>
        <v>"Eliminar %@"</v>
      </c>
      <c r="S624" t="str">
        <f t="shared" ca="1" si="196"/>
        <v>"Elimina %@"</v>
      </c>
      <c r="T624" t="str">
        <f t="shared" ca="1" si="197"/>
        <v>"Verwijder %@"</v>
      </c>
      <c r="U624" s="8" t="str">
        <f t="shared" ca="1" si="199"/>
        <v>Supprimer %@</v>
      </c>
      <c r="V624" s="8" t="str">
        <f t="shared" ca="1" si="187"/>
        <v>%@ löschen</v>
      </c>
      <c r="W624" s="8" t="str">
        <f t="shared" ca="1" si="188"/>
        <v>Eliminar %@</v>
      </c>
      <c r="X624" s="8" t="str">
        <f t="shared" ca="1" si="189"/>
        <v>Elimina %@</v>
      </c>
      <c r="Y624" s="8" t="str">
        <f t="shared" ca="1" si="190"/>
        <v>Verwijder %@</v>
      </c>
      <c r="Z624" s="7">
        <f t="shared" si="191"/>
        <v>5</v>
      </c>
      <c r="AA624">
        <f t="shared" si="192"/>
        <v>36</v>
      </c>
      <c r="AB624">
        <f t="shared" si="200"/>
        <v>59</v>
      </c>
      <c r="AC624" t="str">
        <f t="shared" si="201"/>
        <v>&lt;string name="Delete_SubMaster"&gt;</v>
      </c>
      <c r="AD624" t="s">
        <v>10882</v>
      </c>
      <c r="AE624" t="s">
        <v>10883</v>
      </c>
      <c r="AF624" t="s">
        <v>10884</v>
      </c>
      <c r="AG624" t="s">
        <v>10886</v>
      </c>
      <c r="AH624" t="s">
        <v>10888</v>
      </c>
    </row>
    <row r="625" spans="1:34">
      <c r="A625" s="1" t="s">
        <v>241</v>
      </c>
      <c r="J625">
        <f t="shared" si="182"/>
        <v>34</v>
      </c>
      <c r="K625">
        <f t="shared" si="183"/>
        <v>62</v>
      </c>
      <c r="L625" t="str">
        <f t="shared" si="198"/>
        <v>Emergency Open Cancellation</v>
      </c>
      <c r="M625" t="e">
        <f>MATCH(L625,Sam_Eng!K:K,0)</f>
        <v>#N/A</v>
      </c>
      <c r="N625" t="str">
        <f>IF(ISNA(M625), VLOOKUP(L625,Sam_Eng!F:F,1,FALSE), VLOOKUP(L625,Sam_Eng!K:K,1,FALSE))</f>
        <v>Emergency Open Cancellation</v>
      </c>
      <c r="O625" s="8">
        <f>IF(ISNA(M625), MATCH(N625,Sam_Eng!F:F,0), MATCH(N625,Sam_Eng!K:K,0))</f>
        <v>210</v>
      </c>
      <c r="P625" t="str">
        <f t="shared" ca="1" si="193"/>
        <v>"Annulation de l'ouverture d'urgence"</v>
      </c>
      <c r="Q625" t="str">
        <f t="shared" ca="1" si="194"/>
        <v>"Abbruch Notöffnung"</v>
      </c>
      <c r="R625" t="str">
        <f t="shared" ca="1" si="195"/>
        <v>"Cancelación de apertura de emergencia"</v>
      </c>
      <c r="S625" t="str">
        <f t="shared" ca="1" si="196"/>
        <v>"Annullamento Apertura d'Emergenza"</v>
      </c>
      <c r="T625" t="str">
        <f t="shared" ca="1" si="197"/>
        <v>"Annuleren openen bij nood"</v>
      </c>
      <c r="U625" s="8" t="str">
        <f t="shared" ca="1" si="199"/>
        <v>Annulation de l'ouverture d'urgence</v>
      </c>
      <c r="V625" s="8" t="str">
        <f t="shared" ca="1" si="187"/>
        <v>Abbruch Notöffnung</v>
      </c>
      <c r="W625" s="8" t="str">
        <f t="shared" ca="1" si="188"/>
        <v>Cancelación de apertura de emergencia</v>
      </c>
      <c r="X625" s="8" t="str">
        <f t="shared" ca="1" si="189"/>
        <v>Annullamento Apertura d'Emergenza</v>
      </c>
      <c r="Y625" s="8" t="str">
        <f t="shared" ca="1" si="190"/>
        <v>Annuleren openen bij nood</v>
      </c>
      <c r="Z625" s="7">
        <f t="shared" si="191"/>
        <v>5</v>
      </c>
      <c r="AA625">
        <f t="shared" si="192"/>
        <v>34</v>
      </c>
      <c r="AB625">
        <f t="shared" si="200"/>
        <v>62</v>
      </c>
      <c r="AC625" t="str">
        <f t="shared" si="201"/>
        <v>&lt;string name="Emergency_Open"&gt;</v>
      </c>
      <c r="AD625" t="s">
        <v>11159</v>
      </c>
      <c r="AE625" t="s">
        <v>9286</v>
      </c>
      <c r="AF625" t="s">
        <v>9287</v>
      </c>
      <c r="AG625" t="s">
        <v>11220</v>
      </c>
      <c r="AH625" t="s">
        <v>9288</v>
      </c>
    </row>
    <row r="626" spans="1:34">
      <c r="A626" s="1" t="s">
        <v>242</v>
      </c>
      <c r="J626">
        <f t="shared" ref="J626:J686" si="202">FIND("&gt;",A626)</f>
        <v>32</v>
      </c>
      <c r="K626">
        <f t="shared" ref="K626:K686" si="203">FIND("&lt;/", A626)</f>
        <v>52</v>
      </c>
      <c r="L626" t="str">
        <f t="shared" si="198"/>
        <v>Keypad Illumination</v>
      </c>
      <c r="M626" t="e">
        <f>MATCH(L626,Sam_Eng!K:K,0)</f>
        <v>#N/A</v>
      </c>
      <c r="N626" t="str">
        <f>IF(ISNA(M626), VLOOKUP(L626,Sam_Eng!F:F,1,FALSE), VLOOKUP(L626,Sam_Eng!K:K,1,FALSE))</f>
        <v>Keypad Illumination</v>
      </c>
      <c r="O626" s="8">
        <f>IF(ISNA(M626), MATCH(N626,Sam_Eng!F:F,0), MATCH(N626,Sam_Eng!K:K,0))</f>
        <v>215</v>
      </c>
      <c r="P626" t="str">
        <f t="shared" ca="1" si="193"/>
        <v>"Éclairage du clavier"</v>
      </c>
      <c r="Q626" t="str">
        <f t="shared" ca="1" si="194"/>
        <v>"Tastaturbeleuchtung"</v>
      </c>
      <c r="R626" t="str">
        <f t="shared" ca="1" si="195"/>
        <v>"Iluminación del teclado numérico"</v>
      </c>
      <c r="S626" t="str">
        <f t="shared" ca="1" si="196"/>
        <v>"Illuminazione Tastierino"</v>
      </c>
      <c r="T626" t="str">
        <f t="shared" ca="1" si="197"/>
        <v>"Verlichting toetsenpaneel"</v>
      </c>
      <c r="U626" s="8" t="str">
        <f t="shared" ca="1" si="199"/>
        <v>Éclairage du clavier</v>
      </c>
      <c r="V626" s="8" t="str">
        <f t="shared" ca="1" si="187"/>
        <v>Tastaturbeleuchtung</v>
      </c>
      <c r="W626" s="8" t="str">
        <f t="shared" ca="1" si="188"/>
        <v>Iluminación del teclado numérico</v>
      </c>
      <c r="X626" s="8" t="str">
        <f t="shared" ca="1" si="189"/>
        <v>Illuminazione Tastierino</v>
      </c>
      <c r="Y626" s="8" t="str">
        <f t="shared" ca="1" si="190"/>
        <v>Verlichting toetsenpaneel</v>
      </c>
      <c r="Z626" s="7">
        <f t="shared" si="191"/>
        <v>5</v>
      </c>
      <c r="AA626">
        <f t="shared" si="192"/>
        <v>32</v>
      </c>
      <c r="AB626">
        <f t="shared" si="200"/>
        <v>52</v>
      </c>
      <c r="AC626" t="str">
        <f t="shared" si="201"/>
        <v>&lt;string name="Illumination"&gt;</v>
      </c>
      <c r="AD626" t="s">
        <v>9289</v>
      </c>
      <c r="AE626" t="s">
        <v>9290</v>
      </c>
      <c r="AF626" t="s">
        <v>9291</v>
      </c>
      <c r="AG626" t="s">
        <v>9292</v>
      </c>
      <c r="AH626" t="s">
        <v>9293</v>
      </c>
    </row>
    <row r="627" spans="1:34" s="7" customFormat="1">
      <c r="A627" s="6" t="s">
        <v>1814</v>
      </c>
      <c r="J627" s="7">
        <f t="shared" si="202"/>
        <v>28</v>
      </c>
      <c r="K627" s="7">
        <f t="shared" si="203"/>
        <v>38</v>
      </c>
      <c r="L627" s="7" t="str">
        <f t="shared" si="198"/>
        <v>Lock Down</v>
      </c>
      <c r="M627">
        <f>MATCH(L627,Sam_Eng!K:K,0)</f>
        <v>768</v>
      </c>
      <c r="N627" t="str">
        <f>IF(ISNA(M627), VLOOKUP(L627,Sam_Eng!F:F,1,FALSE), VLOOKUP(L627,Sam_Eng!K:K,1,FALSE))</f>
        <v>Lock Down</v>
      </c>
      <c r="O627" s="8">
        <f>IF(ISNA(M627), MATCH(N627,Sam_Eng!F:F,0), MATCH(N627,Sam_Eng!K:K,0))</f>
        <v>768</v>
      </c>
      <c r="P627" t="str">
        <f t="shared" ca="1" si="193"/>
        <v>Verrouiller</v>
      </c>
      <c r="Q627" t="str">
        <f t="shared" ca="1" si="194"/>
        <v>Sperre</v>
      </c>
      <c r="R627" t="str">
        <f t="shared" ca="1" si="195"/>
        <v>Bloquear</v>
      </c>
      <c r="S627" t="str">
        <f t="shared" ca="1" si="196"/>
        <v>Blocca</v>
      </c>
      <c r="T627" t="str">
        <f t="shared" ca="1" si="197"/>
        <v>Slot uitgeschakeld</v>
      </c>
      <c r="U627" s="8" t="str">
        <f t="shared" ca="1" si="199"/>
        <v>Verrouiller</v>
      </c>
      <c r="V627" s="8" t="str">
        <f t="shared" ca="1" si="187"/>
        <v>Sperre</v>
      </c>
      <c r="W627" s="8" t="str">
        <f t="shared" ca="1" si="188"/>
        <v>Bloquear</v>
      </c>
      <c r="X627" s="8" t="str">
        <f t="shared" ca="1" si="189"/>
        <v>Blocca</v>
      </c>
      <c r="Y627" s="8" t="str">
        <f t="shared" ca="1" si="190"/>
        <v>Slot uitgeschakeld</v>
      </c>
      <c r="Z627" s="7">
        <f t="shared" si="191"/>
        <v>5</v>
      </c>
      <c r="AA627">
        <f t="shared" si="192"/>
        <v>28</v>
      </c>
      <c r="AB627">
        <f t="shared" si="200"/>
        <v>38</v>
      </c>
      <c r="AC627" t="str">
        <f t="shared" si="201"/>
        <v>&lt;string name="Lockdown"&gt;</v>
      </c>
      <c r="AD627" t="s">
        <v>9294</v>
      </c>
      <c r="AE627" t="s">
        <v>9295</v>
      </c>
      <c r="AF627" t="s">
        <v>9296</v>
      </c>
      <c r="AG627" t="s">
        <v>9297</v>
      </c>
      <c r="AH627" t="s">
        <v>9298</v>
      </c>
    </row>
    <row r="628" spans="1:34">
      <c r="A628" s="1" t="s">
        <v>3009</v>
      </c>
      <c r="J628">
        <f t="shared" si="202"/>
        <v>30</v>
      </c>
      <c r="K628">
        <f t="shared" si="203"/>
        <v>57</v>
      </c>
      <c r="L628" t="str">
        <f t="shared" si="198"/>
        <v>Locked/Unlocked Status LED</v>
      </c>
      <c r="M628" t="e">
        <f>MATCH(L628,Sam_Eng!K:K,0)</f>
        <v>#N/A</v>
      </c>
      <c r="N628" t="str">
        <f>IF(ISNA(M628), VLOOKUP(L628,Sam_Eng!F:F,1,FALSE), VLOOKUP(L628,Sam_Eng!K:K,1,FALSE))</f>
        <v>Locked/Unlocked Status LED</v>
      </c>
      <c r="O628" s="8">
        <f>IF(ISNA(M628), MATCH(N628,Sam_Eng!F:F,0), MATCH(N628,Sam_Eng!K:K,0))</f>
        <v>209</v>
      </c>
      <c r="P628" t="str">
        <f t="shared" ca="1" si="193"/>
        <v>"LED d'état verrouillé/déverrouillé"</v>
      </c>
      <c r="Q628" t="str">
        <f t="shared" ca="1" si="194"/>
        <v>"Status-LED für Verriegelt/Entriegelt"</v>
      </c>
      <c r="R628" t="str">
        <f t="shared" ca="1" si="195"/>
        <v>"LED de estado bloqueado y desbloqueado "</v>
      </c>
      <c r="S628" t="str">
        <f t="shared" ca="1" si="196"/>
        <v>"LED di Stato Bloccato/Sbloccato"</v>
      </c>
      <c r="T628" t="str">
        <f t="shared" ca="1" si="197"/>
        <v>"Status-led vergrendeld/ontgrendeld"</v>
      </c>
      <c r="U628" s="8" t="str">
        <f t="shared" ca="1" si="199"/>
        <v>LED d'état verrouillé/déverrouillé</v>
      </c>
      <c r="V628" s="8" t="str">
        <f t="shared" ca="1" si="187"/>
        <v>Status-LED für Verriegelt/Entriegelt</v>
      </c>
      <c r="W628" s="8" t="str">
        <f t="shared" ca="1" si="188"/>
        <v xml:space="preserve">LED de estado bloqueado y desbloqueado </v>
      </c>
      <c r="X628" s="8" t="str">
        <f t="shared" ca="1" si="189"/>
        <v>LED di Stato Bloccato/Sbloccato</v>
      </c>
      <c r="Y628" s="8" t="str">
        <f t="shared" ca="1" si="190"/>
        <v>Status-led vergrendeld/ontgrendeld</v>
      </c>
      <c r="Z628" s="7">
        <f t="shared" si="191"/>
        <v>5</v>
      </c>
      <c r="AA628">
        <f t="shared" si="192"/>
        <v>30</v>
      </c>
      <c r="AB628">
        <f t="shared" si="200"/>
        <v>57</v>
      </c>
      <c r="AC628" t="str">
        <f t="shared" si="201"/>
        <v>&lt;string name="LockStatus"&gt;</v>
      </c>
      <c r="AD628" t="s">
        <v>11160</v>
      </c>
      <c r="AE628" t="s">
        <v>9299</v>
      </c>
      <c r="AF628" t="s">
        <v>9300</v>
      </c>
      <c r="AG628" t="s">
        <v>9301</v>
      </c>
      <c r="AH628" t="s">
        <v>9302</v>
      </c>
    </row>
    <row r="629" spans="1:34">
      <c r="A629" s="1" t="s">
        <v>3010</v>
      </c>
      <c r="J629">
        <f t="shared" si="202"/>
        <v>31</v>
      </c>
      <c r="K629">
        <f t="shared" si="203"/>
        <v>45</v>
      </c>
      <c r="L629" t="str">
        <f t="shared" si="198"/>
        <v>Re-lock Delay</v>
      </c>
      <c r="M629" t="e">
        <f>MATCH(L629,Sam_Eng!K:K,0)</f>
        <v>#N/A</v>
      </c>
      <c r="N629" t="str">
        <f>IF(ISNA(M629), VLOOKUP(L629,Sam_Eng!F:F,1,FALSE), VLOOKUP(L629,Sam_Eng!K:K,1,FALSE))</f>
        <v>Re-lock Delay</v>
      </c>
      <c r="O629" s="8">
        <f>IF(ISNA(M629), MATCH(N629,Sam_Eng!F:F,0), MATCH(N629,Sam_Eng!K:K,0))</f>
        <v>211</v>
      </c>
      <c r="P629" t="str">
        <f t="shared" ca="1" si="193"/>
        <v>"Délai de reverrouillage"</v>
      </c>
      <c r="Q629" t="str">
        <f t="shared" ca="1" si="194"/>
        <v>"Verzögerung für Neuverriegelung"</v>
      </c>
      <c r="R629" t="str">
        <f t="shared" ca="1" si="195"/>
        <v>"Retardo en volver a cerrar"</v>
      </c>
      <c r="S629" t="str">
        <f t="shared" ca="1" si="196"/>
        <v>"Ritardo Ribloccaggio"</v>
      </c>
      <c r="T629" t="str">
        <f t="shared" ca="1" si="197"/>
        <v>"Vertraging opnieuw vergrendelen"</v>
      </c>
      <c r="U629" s="8" t="str">
        <f t="shared" ca="1" si="199"/>
        <v>Délai de reverrouillage</v>
      </c>
      <c r="V629" s="8" t="str">
        <f t="shared" ca="1" si="187"/>
        <v>Verzögerung für Neuverriegelung</v>
      </c>
      <c r="W629" s="8" t="str">
        <f t="shared" ca="1" si="188"/>
        <v>Retardo en volver a cerrar</v>
      </c>
      <c r="X629" s="8" t="str">
        <f t="shared" ca="1" si="189"/>
        <v>Ritardo Ribloccaggio</v>
      </c>
      <c r="Y629" s="8" t="str">
        <f t="shared" ca="1" si="190"/>
        <v>Vertraging opnieuw vergrendelen</v>
      </c>
      <c r="Z629" s="7">
        <f t="shared" si="191"/>
        <v>5</v>
      </c>
      <c r="AA629">
        <f t="shared" si="192"/>
        <v>31</v>
      </c>
      <c r="AB629">
        <f t="shared" si="200"/>
        <v>45</v>
      </c>
      <c r="AC629" t="str">
        <f t="shared" si="201"/>
        <v>&lt;string name="RelockDelay"&gt;</v>
      </c>
      <c r="AD629" t="s">
        <v>9303</v>
      </c>
      <c r="AE629" t="s">
        <v>9304</v>
      </c>
      <c r="AF629" t="s">
        <v>9305</v>
      </c>
      <c r="AG629" t="s">
        <v>9306</v>
      </c>
      <c r="AH629" t="s">
        <v>9307</v>
      </c>
    </row>
    <row r="630" spans="1:34">
      <c r="A630" s="1" t="s">
        <v>243</v>
      </c>
      <c r="J630">
        <f t="shared" si="202"/>
        <v>34</v>
      </c>
      <c r="K630">
        <f t="shared" si="203"/>
        <v>42</v>
      </c>
      <c r="L630" t="str">
        <f t="shared" si="198"/>
        <v>Restore</v>
      </c>
      <c r="M630" t="e">
        <f>MATCH(L630,Sam_Eng!K:K,0)</f>
        <v>#N/A</v>
      </c>
      <c r="N630" t="str">
        <f>IF(ISNA(M630), VLOOKUP(L630,Sam_Eng!F:F,1,FALSE), VLOOKUP(L630,Sam_Eng!K:K,1,FALSE))</f>
        <v>Restore</v>
      </c>
      <c r="O630" s="8">
        <f>IF(ISNA(M630), MATCH(N630,Sam_Eng!F:F,0), MATCH(N630,Sam_Eng!K:K,0))</f>
        <v>227</v>
      </c>
      <c r="P630" t="str">
        <f t="shared" ca="1" si="193"/>
        <v>"Restaurer"</v>
      </c>
      <c r="Q630" t="str">
        <f t="shared" ca="1" si="194"/>
        <v>"Wiederherstellen"</v>
      </c>
      <c r="R630" t="str">
        <f t="shared" ca="1" si="195"/>
        <v>"Restaurar"</v>
      </c>
      <c r="S630" t="str">
        <f t="shared" ca="1" si="196"/>
        <v>"Ripristina"</v>
      </c>
      <c r="T630" t="str">
        <f t="shared" ca="1" si="197"/>
        <v>"Herstellen"</v>
      </c>
      <c r="U630" s="8" t="str">
        <f t="shared" ca="1" si="199"/>
        <v>Restaurer</v>
      </c>
      <c r="V630" s="8" t="str">
        <f t="shared" ca="1" si="187"/>
        <v>Wiederherstellen</v>
      </c>
      <c r="W630" s="8" t="str">
        <f t="shared" ca="1" si="188"/>
        <v>Restaurar</v>
      </c>
      <c r="X630" s="8" t="str">
        <f t="shared" ca="1" si="189"/>
        <v>Ripristina</v>
      </c>
      <c r="Y630" s="8" t="str">
        <f t="shared" ca="1" si="190"/>
        <v>Herstellen</v>
      </c>
      <c r="Z630" s="7">
        <f t="shared" si="191"/>
        <v>5</v>
      </c>
      <c r="AA630">
        <f t="shared" si="192"/>
        <v>34</v>
      </c>
      <c r="AB630">
        <f t="shared" si="200"/>
        <v>42</v>
      </c>
      <c r="AC630" t="str">
        <f t="shared" si="201"/>
        <v>&lt;string name="Client_Restore"&gt;</v>
      </c>
      <c r="AD630" t="s">
        <v>9308</v>
      </c>
      <c r="AE630" t="s">
        <v>9309</v>
      </c>
      <c r="AF630" t="s">
        <v>9310</v>
      </c>
      <c r="AG630" t="s">
        <v>9311</v>
      </c>
      <c r="AH630" t="s">
        <v>9312</v>
      </c>
    </row>
    <row r="631" spans="1:34">
      <c r="A631" s="1" t="s">
        <v>244</v>
      </c>
      <c r="J631">
        <f t="shared" si="202"/>
        <v>34</v>
      </c>
      <c r="K631">
        <f t="shared" si="203"/>
        <v>42</v>
      </c>
      <c r="L631" t="str">
        <f t="shared" si="198"/>
        <v>Suspend</v>
      </c>
      <c r="M631" t="e">
        <f>MATCH(L631,Sam_Eng!K:K,0)</f>
        <v>#N/A</v>
      </c>
      <c r="N631" t="str">
        <f>IF(ISNA(M631), VLOOKUP(L631,Sam_Eng!F:F,1,FALSE), VLOOKUP(L631,Sam_Eng!K:K,1,FALSE))</f>
        <v>Suspend</v>
      </c>
      <c r="O631" s="8">
        <f>IF(ISNA(M631), MATCH(N631,Sam_Eng!F:F,0), MATCH(N631,Sam_Eng!K:K,0))</f>
        <v>226</v>
      </c>
      <c r="P631" t="str">
        <f t="shared" ca="1" si="193"/>
        <v>"Suspendre"</v>
      </c>
      <c r="Q631" t="str">
        <f t="shared" ca="1" si="194"/>
        <v>"Aussetzen"</v>
      </c>
      <c r="R631" t="str">
        <f t="shared" ca="1" si="195"/>
        <v>"Suspender"</v>
      </c>
      <c r="S631" t="str">
        <f t="shared" ca="1" si="196"/>
        <v>"Sospendi"</v>
      </c>
      <c r="T631" t="str">
        <f t="shared" ca="1" si="197"/>
        <v>"Opschorten"</v>
      </c>
      <c r="U631" s="8" t="str">
        <f t="shared" ca="1" si="199"/>
        <v>Suspendre</v>
      </c>
      <c r="V631" s="8" t="str">
        <f t="shared" ca="1" si="187"/>
        <v>Aussetzen</v>
      </c>
      <c r="W631" s="8" t="str">
        <f t="shared" ca="1" si="188"/>
        <v>Suspender</v>
      </c>
      <c r="X631" s="8" t="str">
        <f t="shared" ca="1" si="189"/>
        <v>Sospendi</v>
      </c>
      <c r="Y631" s="8" t="str">
        <f t="shared" ca="1" si="190"/>
        <v>Opschorten</v>
      </c>
      <c r="Z631" s="7">
        <f t="shared" si="191"/>
        <v>5</v>
      </c>
      <c r="AA631">
        <f t="shared" si="192"/>
        <v>34</v>
      </c>
      <c r="AB631">
        <f t="shared" si="200"/>
        <v>42</v>
      </c>
      <c r="AC631" t="str">
        <f t="shared" si="201"/>
        <v>&lt;string name="Client_Suspend"&gt;</v>
      </c>
      <c r="AD631" t="s">
        <v>9313</v>
      </c>
      <c r="AE631" t="s">
        <v>9314</v>
      </c>
      <c r="AF631" t="s">
        <v>9315</v>
      </c>
      <c r="AG631" t="s">
        <v>9316</v>
      </c>
      <c r="AH631" t="s">
        <v>9317</v>
      </c>
    </row>
    <row r="632" spans="1:34">
      <c r="A632" s="1" t="s">
        <v>3027</v>
      </c>
      <c r="J632">
        <f t="shared" si="202"/>
        <v>40</v>
      </c>
      <c r="K632">
        <f t="shared" si="203"/>
        <v>62</v>
      </c>
      <c r="L632" t="str">
        <f t="shared" si="198"/>
        <v>Data format incorrect</v>
      </c>
      <c r="M632" t="e">
        <f>MATCH(L632,Sam_Eng!K:K,0)</f>
        <v>#N/A</v>
      </c>
      <c r="N632" t="str">
        <f>IF(ISNA(M632), VLOOKUP(L632,Sam_Eng!F:F,1,FALSE), VLOOKUP(L632,Sam_Eng!K:K,1,FALSE))</f>
        <v>Data format incorrect</v>
      </c>
      <c r="O632" s="8">
        <f>IF(ISNA(M632), MATCH(N632,Sam_Eng!F:F,0), MATCH(N632,Sam_Eng!K:K,0))</f>
        <v>632</v>
      </c>
      <c r="P632" t="str">
        <f t="shared" ca="1" si="193"/>
        <v>"Format de données incorrect"</v>
      </c>
      <c r="Q632" t="str">
        <f t="shared" ca="1" si="194"/>
        <v>"Datenformat ungültig"</v>
      </c>
      <c r="R632" t="str">
        <f t="shared" ca="1" si="195"/>
        <v>"Formato de datos incorrecto"</v>
      </c>
      <c r="S632" t="str">
        <f t="shared" ca="1" si="196"/>
        <v>"Formato dati non corretto"</v>
      </c>
      <c r="T632" t="str">
        <f t="shared" ca="1" si="197"/>
        <v>"Onjuiste gegevensindeling"</v>
      </c>
      <c r="U632" s="8" t="str">
        <f t="shared" ca="1" si="199"/>
        <v>Format de données incorrect</v>
      </c>
      <c r="V632" s="8" t="str">
        <f t="shared" ca="1" si="187"/>
        <v>Datenformat ungültig</v>
      </c>
      <c r="W632" s="8" t="str">
        <f t="shared" ca="1" si="188"/>
        <v>Formato de datos incorrecto</v>
      </c>
      <c r="X632" s="8" t="str">
        <f t="shared" ca="1" si="189"/>
        <v>Formato dati non corretto</v>
      </c>
      <c r="Y632" s="8" t="str">
        <f t="shared" ca="1" si="190"/>
        <v>Onjuiste gegevensindeling</v>
      </c>
      <c r="Z632" s="7">
        <f t="shared" si="191"/>
        <v>5</v>
      </c>
      <c r="AA632">
        <f t="shared" si="192"/>
        <v>40</v>
      </c>
      <c r="AB632">
        <f t="shared" si="200"/>
        <v>62</v>
      </c>
      <c r="AC632" t="str">
        <f t="shared" si="201"/>
        <v>&lt;string name="Incompatible_Command"&gt;</v>
      </c>
      <c r="AD632" t="s">
        <v>9318</v>
      </c>
      <c r="AE632" t="s">
        <v>9319</v>
      </c>
      <c r="AF632" t="s">
        <v>9320</v>
      </c>
      <c r="AG632" t="s">
        <v>9321</v>
      </c>
      <c r="AH632" t="s">
        <v>9322</v>
      </c>
    </row>
    <row r="633" spans="1:34">
      <c r="A633" s="1"/>
    </row>
    <row r="634" spans="1:34">
      <c r="A634" s="1" t="s">
        <v>245</v>
      </c>
      <c r="J634">
        <f t="shared" si="202"/>
        <v>40</v>
      </c>
      <c r="K634">
        <f t="shared" si="203"/>
        <v>45</v>
      </c>
      <c r="L634" t="str">
        <f t="shared" si="198"/>
        <v>None</v>
      </c>
      <c r="M634" t="e">
        <f>MATCH(L634,Sam_Eng!K:K,0)</f>
        <v>#N/A</v>
      </c>
      <c r="N634" t="str">
        <f>IF(ISNA(M634), VLOOKUP(L634,Sam_Eng!F:F,1,FALSE), VLOOKUP(L634,Sam_Eng!K:K,1,FALSE))</f>
        <v>None</v>
      </c>
      <c r="O634" s="8">
        <f>IF(ISNA(M634), MATCH(N634,Sam_Eng!F:F,0), MATCH(N634,Sam_Eng!K:K,0))</f>
        <v>116</v>
      </c>
      <c r="P634" t="str">
        <f t="shared" ca="1" si="193"/>
        <v>"Aucun"</v>
      </c>
      <c r="Q634" t="str">
        <f t="shared" ca="1" si="194"/>
        <v>"Ohne"</v>
      </c>
      <c r="R634" t="str">
        <f t="shared" ca="1" si="195"/>
        <v>"Ninguno"</v>
      </c>
      <c r="S634" t="str">
        <f t="shared" ca="1" si="196"/>
        <v>"Nessuno"</v>
      </c>
      <c r="T634" t="str">
        <f t="shared" ca="1" si="197"/>
        <v>"Geen"</v>
      </c>
      <c r="U634" s="8" t="str">
        <f t="shared" ref="U634:U639" ca="1" si="204">SUBSTITUTE(P634,"""","")</f>
        <v>Aucun</v>
      </c>
      <c r="V634" s="8" t="str">
        <f t="shared" ca="1" si="187"/>
        <v>Ohne</v>
      </c>
      <c r="W634" s="8" t="str">
        <f t="shared" ca="1" si="188"/>
        <v>Ninguno</v>
      </c>
      <c r="X634" s="8" t="str">
        <f t="shared" ca="1" si="189"/>
        <v>Nessuno</v>
      </c>
      <c r="Y634" s="8" t="str">
        <f t="shared" ca="1" si="190"/>
        <v>Geen</v>
      </c>
      <c r="Z634" s="7">
        <f t="shared" si="191"/>
        <v>5</v>
      </c>
      <c r="AA634">
        <f t="shared" si="192"/>
        <v>40</v>
      </c>
      <c r="AB634">
        <f t="shared" ref="AB634:AB639" si="205" xml:space="preserve"> FIND("&lt;/",A634)</f>
        <v>45</v>
      </c>
      <c r="AC634" t="str">
        <f t="shared" ref="AC634:AC639" si="206">MID(A634, Z634, AA634-Z634+ 1)</f>
        <v>&lt;string name="ParamIlliminate_none"&gt;</v>
      </c>
      <c r="AD634" t="s">
        <v>9323</v>
      </c>
      <c r="AE634" t="s">
        <v>9324</v>
      </c>
      <c r="AF634" t="s">
        <v>9325</v>
      </c>
      <c r="AG634" t="s">
        <v>9326</v>
      </c>
      <c r="AH634" t="s">
        <v>9327</v>
      </c>
    </row>
    <row r="635" spans="1:34">
      <c r="A635" s="1" t="s">
        <v>3012</v>
      </c>
      <c r="J635">
        <f t="shared" si="202"/>
        <v>41</v>
      </c>
      <c r="K635">
        <f t="shared" si="203"/>
        <v>56</v>
      </c>
      <c r="L635" t="str">
        <f t="shared" si="198"/>
        <v>Button Pressed</v>
      </c>
      <c r="M635" t="e">
        <f>MATCH(L635,Sam_Eng!K:K,0)</f>
        <v>#N/A</v>
      </c>
      <c r="N635" t="str">
        <f>IF(ISNA(M635), VLOOKUP(L635,Sam_Eng!F:F,1,FALSE), VLOOKUP(L635,Sam_Eng!K:K,1,FALSE))</f>
        <v>Button Pressed</v>
      </c>
      <c r="O635" s="8">
        <f>IF(ISNA(M635), MATCH(N635,Sam_Eng!F:F,0), MATCH(N635,Sam_Eng!K:K,0))</f>
        <v>218</v>
      </c>
      <c r="P635" t="str">
        <f t="shared" ca="1" si="193"/>
        <v>"Bouton actionné"</v>
      </c>
      <c r="Q635" t="str">
        <f t="shared" ca="1" si="194"/>
        <v>"Taste gedrückt"</v>
      </c>
      <c r="R635" t="str">
        <f t="shared" ca="1" si="195"/>
        <v>"Botón presionado"</v>
      </c>
      <c r="S635" t="str">
        <f t="shared" ca="1" si="196"/>
        <v>"Pulsante Premuto"</v>
      </c>
      <c r="T635" t="str">
        <f t="shared" ca="1" si="197"/>
        <v>"Knop ingedrukt"</v>
      </c>
      <c r="U635" s="8" t="str">
        <f t="shared" ca="1" si="204"/>
        <v>Bouton actionné</v>
      </c>
      <c r="V635" s="8" t="str">
        <f t="shared" ca="1" si="187"/>
        <v>Taste gedrückt</v>
      </c>
      <c r="W635" s="8" t="str">
        <f t="shared" ca="1" si="188"/>
        <v>Botón presionado</v>
      </c>
      <c r="X635" s="8" t="str">
        <f t="shared" ca="1" si="189"/>
        <v>Pulsante Premuto</v>
      </c>
      <c r="Y635" s="8" t="str">
        <f t="shared" ca="1" si="190"/>
        <v>Knop ingedrukt</v>
      </c>
      <c r="Z635" s="7">
        <f t="shared" si="191"/>
        <v>5</v>
      </c>
      <c r="AA635">
        <f t="shared" si="192"/>
        <v>41</v>
      </c>
      <c r="AB635">
        <f t="shared" si="205"/>
        <v>56</v>
      </c>
      <c r="AC635" t="str">
        <f t="shared" si="206"/>
        <v>&lt;string name="ParamIlliminate_press"&gt;</v>
      </c>
      <c r="AD635" t="s">
        <v>9328</v>
      </c>
      <c r="AE635" t="s">
        <v>9329</v>
      </c>
      <c r="AF635" t="s">
        <v>9330</v>
      </c>
      <c r="AG635" t="s">
        <v>9331</v>
      </c>
      <c r="AH635" t="s">
        <v>9332</v>
      </c>
    </row>
    <row r="636" spans="1:34">
      <c r="A636" s="1" t="s">
        <v>246</v>
      </c>
      <c r="J636">
        <f t="shared" si="202"/>
        <v>45</v>
      </c>
      <c r="K636">
        <f t="shared" si="203"/>
        <v>55</v>
      </c>
      <c r="L636" t="str">
        <f t="shared" si="198"/>
        <v>Proximity</v>
      </c>
      <c r="M636" t="e">
        <f>MATCH(L636,Sam_Eng!K:K,0)</f>
        <v>#N/A</v>
      </c>
      <c r="N636" t="str">
        <f>IF(ISNA(M636), VLOOKUP(L636,Sam_Eng!F:F,1,FALSE), VLOOKUP(L636,Sam_Eng!K:K,1,FALSE))</f>
        <v>Proximity</v>
      </c>
      <c r="O636" s="8">
        <f>IF(ISNA(M636), MATCH(N636,Sam_Eng!F:F,0), MATCH(N636,Sam_Eng!K:K,0))</f>
        <v>217</v>
      </c>
      <c r="P636" t="str">
        <f t="shared" ca="1" si="193"/>
        <v>"Proximité"</v>
      </c>
      <c r="Q636" t="str">
        <f t="shared" ca="1" si="194"/>
        <v>"Näherung"</v>
      </c>
      <c r="R636" t="str">
        <f t="shared" ca="1" si="195"/>
        <v>"Proximidad"</v>
      </c>
      <c r="S636" t="str">
        <f t="shared" ca="1" si="196"/>
        <v>"Prossimità"</v>
      </c>
      <c r="T636" t="str">
        <f t="shared" ca="1" si="197"/>
        <v>"Nabijheid"</v>
      </c>
      <c r="U636" s="8" t="str">
        <f t="shared" ca="1" si="204"/>
        <v>Proximité</v>
      </c>
      <c r="V636" s="8" t="str">
        <f t="shared" ca="1" si="187"/>
        <v>Näherung</v>
      </c>
      <c r="W636" s="8" t="str">
        <f t="shared" ca="1" si="188"/>
        <v>Proximidad</v>
      </c>
      <c r="X636" s="8" t="str">
        <f t="shared" ca="1" si="189"/>
        <v>Prossimità</v>
      </c>
      <c r="Y636" s="8" t="str">
        <f t="shared" ca="1" si="190"/>
        <v>Nabijheid</v>
      </c>
      <c r="Z636" s="7">
        <f t="shared" si="191"/>
        <v>5</v>
      </c>
      <c r="AA636">
        <f t="shared" si="192"/>
        <v>45</v>
      </c>
      <c r="AB636">
        <f t="shared" si="205"/>
        <v>55</v>
      </c>
      <c r="AC636" t="str">
        <f t="shared" si="206"/>
        <v>&lt;string name="ParamIlliminate_proximity"&gt;</v>
      </c>
      <c r="AD636" t="s">
        <v>9333</v>
      </c>
      <c r="AE636" t="s">
        <v>9334</v>
      </c>
      <c r="AF636" t="s">
        <v>9335</v>
      </c>
      <c r="AG636" t="s">
        <v>9336</v>
      </c>
      <c r="AH636" t="s">
        <v>9337</v>
      </c>
    </row>
    <row r="637" spans="1:34">
      <c r="A637" s="1" t="s">
        <v>247</v>
      </c>
      <c r="J637">
        <f t="shared" si="202"/>
        <v>31</v>
      </c>
      <c r="K637">
        <f t="shared" si="203"/>
        <v>40</v>
      </c>
      <c r="L637" t="str">
        <f t="shared" si="198"/>
        <v>Standard</v>
      </c>
      <c r="M637" t="e">
        <f>MATCH(L637,Sam_Eng!K:K,0)</f>
        <v>#N/A</v>
      </c>
      <c r="N637" t="str">
        <f>IF(ISNA(M637), VLOOKUP(L637,Sam_Eng!F:F,1,FALSE), VLOOKUP(L637,Sam_Eng!K:K,1,FALSE))</f>
        <v>Standard</v>
      </c>
      <c r="O637" s="8">
        <f>IF(ISNA(M637), MATCH(N637,Sam_Eng!F:F,0), MATCH(N637,Sam_Eng!K:K,0))</f>
        <v>175</v>
      </c>
      <c r="P637" t="str">
        <f t="shared" ca="1" si="193"/>
        <v>"Standard"</v>
      </c>
      <c r="Q637" t="str">
        <f t="shared" ca="1" si="194"/>
        <v>"Standard"</v>
      </c>
      <c r="R637" t="str">
        <f t="shared" ca="1" si="195"/>
        <v>"Estándar"</v>
      </c>
      <c r="S637" t="str">
        <f t="shared" ca="1" si="196"/>
        <v>"Standard"</v>
      </c>
      <c r="T637" t="str">
        <f t="shared" ca="1" si="197"/>
        <v>"Standaard"</v>
      </c>
      <c r="U637" s="8" t="str">
        <f t="shared" ca="1" si="204"/>
        <v>Standard</v>
      </c>
      <c r="V637" s="8" t="str">
        <f t="shared" ca="1" si="187"/>
        <v>Standard</v>
      </c>
      <c r="W637" s="8" t="str">
        <f t="shared" ca="1" si="188"/>
        <v>Estándar</v>
      </c>
      <c r="X637" s="8" t="str">
        <f t="shared" ca="1" si="189"/>
        <v>Standard</v>
      </c>
      <c r="Y637" s="8" t="str">
        <f t="shared" ca="1" si="190"/>
        <v>Standaard</v>
      </c>
      <c r="Z637" s="7">
        <f t="shared" si="191"/>
        <v>5</v>
      </c>
      <c r="AA637">
        <f t="shared" si="192"/>
        <v>31</v>
      </c>
      <c r="AB637">
        <f t="shared" si="205"/>
        <v>40</v>
      </c>
      <c r="AC637" t="str">
        <f t="shared" si="206"/>
        <v>&lt;string name="AR_Standard"&gt;</v>
      </c>
      <c r="AD637" t="s">
        <v>9338</v>
      </c>
      <c r="AE637" t="s">
        <v>9338</v>
      </c>
      <c r="AF637" t="s">
        <v>9339</v>
      </c>
      <c r="AG637" t="s">
        <v>9338</v>
      </c>
      <c r="AH637" t="s">
        <v>9340</v>
      </c>
    </row>
    <row r="638" spans="1:34">
      <c r="A638" s="1" t="s">
        <v>248</v>
      </c>
      <c r="J638">
        <f t="shared" si="202"/>
        <v>33</v>
      </c>
      <c r="K638">
        <f t="shared" si="203"/>
        <v>44</v>
      </c>
      <c r="L638" t="str">
        <f t="shared" si="198"/>
        <v>Technician</v>
      </c>
      <c r="M638" t="e">
        <f>MATCH(L638,Sam_Eng!K:K,0)</f>
        <v>#N/A</v>
      </c>
      <c r="N638" t="str">
        <f>IF(ISNA(M638), VLOOKUP(L638,Sam_Eng!F:F,1,FALSE), VLOOKUP(L638,Sam_Eng!K:K,1,FALSE))</f>
        <v>Technician</v>
      </c>
      <c r="O638" s="8">
        <f>IF(ISNA(M638), MATCH(N638,Sam_Eng!F:F,0), MATCH(N638,Sam_Eng!K:K,0))</f>
        <v>248</v>
      </c>
      <c r="P638" t="str">
        <f t="shared" ca="1" si="193"/>
        <v>"Technicien"</v>
      </c>
      <c r="Q638" t="str">
        <f t="shared" ca="1" si="194"/>
        <v>"Techniker"</v>
      </c>
      <c r="R638" t="str">
        <f t="shared" ca="1" si="195"/>
        <v>"Técnico"</v>
      </c>
      <c r="S638" t="str">
        <f t="shared" ca="1" si="196"/>
        <v>"Tecnico"</v>
      </c>
      <c r="T638" t="str">
        <f t="shared" ca="1" si="197"/>
        <v>"Monteur"</v>
      </c>
      <c r="U638" s="8" t="str">
        <f t="shared" ca="1" si="204"/>
        <v>Technicien</v>
      </c>
      <c r="V638" s="8" t="str">
        <f t="shared" ca="1" si="187"/>
        <v>Techniker</v>
      </c>
      <c r="W638" s="8" t="str">
        <f t="shared" ca="1" si="188"/>
        <v>Técnico</v>
      </c>
      <c r="X638" s="8" t="str">
        <f t="shared" ca="1" si="189"/>
        <v>Tecnico</v>
      </c>
      <c r="Y638" s="8" t="str">
        <f t="shared" ca="1" si="190"/>
        <v>Monteur</v>
      </c>
      <c r="Z638" s="7">
        <f t="shared" si="191"/>
        <v>5</v>
      </c>
      <c r="AA638">
        <f t="shared" si="192"/>
        <v>33</v>
      </c>
      <c r="AB638">
        <f t="shared" si="205"/>
        <v>44</v>
      </c>
      <c r="AC638" t="str">
        <f t="shared" si="206"/>
        <v>&lt;string name="AR_Technician"&gt;</v>
      </c>
      <c r="AD638" t="s">
        <v>9341</v>
      </c>
      <c r="AE638" t="s">
        <v>9342</v>
      </c>
      <c r="AF638" t="s">
        <v>9343</v>
      </c>
      <c r="AG638" t="s">
        <v>9344</v>
      </c>
      <c r="AH638" t="s">
        <v>9345</v>
      </c>
    </row>
    <row r="639" spans="1:34">
      <c r="A639" s="1" t="s">
        <v>249</v>
      </c>
      <c r="J639">
        <f t="shared" si="202"/>
        <v>27</v>
      </c>
      <c r="K639">
        <f t="shared" si="203"/>
        <v>39</v>
      </c>
      <c r="L639" t="str">
        <f t="shared" si="198"/>
        <v>Access Type</v>
      </c>
      <c r="M639" t="e">
        <f>MATCH(L639,Sam_Eng!K:K,0)</f>
        <v>#N/A</v>
      </c>
      <c r="N639" t="str">
        <f>IF(ISNA(M639), VLOOKUP(L639,Sam_Eng!F:F,1,FALSE), VLOOKUP(L639,Sam_Eng!K:K,1,FALSE))</f>
        <v>Access Type</v>
      </c>
      <c r="O639" s="8">
        <f>IF(ISNA(M639), MATCH(N639,Sam_Eng!F:F,0), MATCH(N639,Sam_Eng!K:K,0))</f>
        <v>242</v>
      </c>
      <c r="P639" t="str">
        <f t="shared" ca="1" si="193"/>
        <v>"Type d'accès"</v>
      </c>
      <c r="Q639" t="str">
        <f t="shared" ca="1" si="194"/>
        <v>"Zugangstyp"</v>
      </c>
      <c r="R639" t="str">
        <f t="shared" ca="1" si="195"/>
        <v>"Tipo de acceso"</v>
      </c>
      <c r="S639" t="str">
        <f t="shared" ca="1" si="196"/>
        <v>"Tipo di Accesso"</v>
      </c>
      <c r="T639" t="str">
        <f t="shared" ca="1" si="197"/>
        <v>"Toegangstype"</v>
      </c>
      <c r="U639" s="8" t="str">
        <f t="shared" ca="1" si="204"/>
        <v>Type d'accès</v>
      </c>
      <c r="V639" s="8" t="str">
        <f t="shared" ca="1" si="187"/>
        <v>Zugangstyp</v>
      </c>
      <c r="W639" s="8" t="str">
        <f t="shared" ca="1" si="188"/>
        <v>Tipo de acceso</v>
      </c>
      <c r="X639" s="8" t="str">
        <f t="shared" ca="1" si="189"/>
        <v>Tipo di Accesso</v>
      </c>
      <c r="Y639" s="8" t="str">
        <f t="shared" ca="1" si="190"/>
        <v>Toegangstype</v>
      </c>
      <c r="Z639" s="7">
        <f t="shared" si="191"/>
        <v>5</v>
      </c>
      <c r="AA639">
        <f t="shared" si="192"/>
        <v>27</v>
      </c>
      <c r="AB639">
        <f t="shared" si="205"/>
        <v>39</v>
      </c>
      <c r="AC639" t="str">
        <f t="shared" si="206"/>
        <v>&lt;string name="AR_Type"&gt;</v>
      </c>
      <c r="AD639" t="s">
        <v>11161</v>
      </c>
      <c r="AE639" t="s">
        <v>9346</v>
      </c>
      <c r="AF639" t="s">
        <v>9347</v>
      </c>
      <c r="AG639" t="s">
        <v>9348</v>
      </c>
      <c r="AH639" t="s">
        <v>9349</v>
      </c>
    </row>
    <row r="640" spans="1:34">
      <c r="A640" s="1"/>
    </row>
    <row r="641" spans="1:34">
      <c r="A641" s="1" t="s">
        <v>250</v>
      </c>
      <c r="J641">
        <f t="shared" si="202"/>
        <v>34</v>
      </c>
      <c r="K641">
        <f t="shared" si="203"/>
        <v>49</v>
      </c>
      <c r="L641" t="str">
        <f t="shared" si="198"/>
        <v>Active Periods</v>
      </c>
      <c r="M641" t="e">
        <f>MATCH(L641,Sam_Eng!K:K,0)</f>
        <v>#N/A</v>
      </c>
      <c r="N641" t="str">
        <f>IF(ISNA(M641), VLOOKUP(L641,Sam_Eng!F:F,1,FALSE), VLOOKUP(L641,Sam_Eng!K:K,1,FALSE))</f>
        <v>Active Periods</v>
      </c>
      <c r="O641" s="8">
        <f>IF(ISNA(M641), MATCH(N641,Sam_Eng!F:F,0), MATCH(N641,Sam_Eng!K:K,0))</f>
        <v>206</v>
      </c>
      <c r="P641" t="str">
        <f t="shared" ca="1" si="193"/>
        <v>"Périodes actives"</v>
      </c>
      <c r="Q641" t="str">
        <f t="shared" ca="1" si="194"/>
        <v>"Aktivzeiten"</v>
      </c>
      <c r="R641" t="str">
        <f t="shared" ca="1" si="195"/>
        <v>"Períodos activos"</v>
      </c>
      <c r="S641" t="str">
        <f t="shared" ca="1" si="196"/>
        <v>"Periodi di Attività"</v>
      </c>
      <c r="T641" t="str">
        <f t="shared" ca="1" si="197"/>
        <v>"Actieve perioden"</v>
      </c>
      <c r="U641" s="8" t="str">
        <f ca="1">SUBSTITUTE(P641,"""","")</f>
        <v>Périodes actives</v>
      </c>
      <c r="V641" s="8" t="str">
        <f t="shared" ca="1" si="187"/>
        <v>Aktivzeiten</v>
      </c>
      <c r="W641" s="8" t="str">
        <f t="shared" ca="1" si="188"/>
        <v>Períodos activos</v>
      </c>
      <c r="X641" s="8" t="str">
        <f t="shared" ca="1" si="189"/>
        <v>Periodi di Attività</v>
      </c>
      <c r="Y641" s="8" t="str">
        <f t="shared" ca="1" si="190"/>
        <v>Actieve perioden</v>
      </c>
      <c r="Z641" s="7">
        <f t="shared" si="191"/>
        <v>5</v>
      </c>
      <c r="AA641">
        <f t="shared" si="192"/>
        <v>34</v>
      </c>
      <c r="AB641">
        <f t="shared" ref="AB641:AB646" si="207" xml:space="preserve"> FIND("&lt;/",A641)</f>
        <v>49</v>
      </c>
      <c r="AC641" t="str">
        <f t="shared" ref="AC641:AC646" si="208">MID(A641, Z641, AA641-Z641+ 1)</f>
        <v>&lt;string name="access_pattern"&gt;</v>
      </c>
      <c r="AD641" t="s">
        <v>9350</v>
      </c>
      <c r="AE641" t="s">
        <v>9351</v>
      </c>
      <c r="AF641" t="s">
        <v>9352</v>
      </c>
      <c r="AG641" t="s">
        <v>9353</v>
      </c>
      <c r="AH641" t="s">
        <v>9354</v>
      </c>
    </row>
    <row r="642" spans="1:34">
      <c r="A642" s="1" t="s">
        <v>10277</v>
      </c>
      <c r="J642">
        <f t="shared" si="202"/>
        <v>28</v>
      </c>
      <c r="K642">
        <f t="shared" si="203"/>
        <v>38</v>
      </c>
      <c r="L642" t="str">
        <f t="shared" si="198"/>
        <v>Lock Busy</v>
      </c>
      <c r="M642" t="e">
        <f>MATCH(L642,Sam_Eng!K:K,0)</f>
        <v>#N/A</v>
      </c>
      <c r="N642" t="e">
        <f>IF(ISNA(M642), VLOOKUP(L642,Sam_Eng!F:F,1,FALSE), VLOOKUP(L642,Sam_Eng!K:K,1,FALSE))</f>
        <v>#N/A</v>
      </c>
      <c r="O642" s="8">
        <v>696</v>
      </c>
      <c r="P642">
        <f t="shared" ca="1" si="193"/>
        <v>0</v>
      </c>
      <c r="Q642">
        <f t="shared" ca="1" si="194"/>
        <v>0</v>
      </c>
      <c r="R642">
        <f t="shared" ca="1" si="195"/>
        <v>0</v>
      </c>
      <c r="S642">
        <f t="shared" ca="1" si="196"/>
        <v>0</v>
      </c>
      <c r="T642">
        <f t="shared" ca="1" si="197"/>
        <v>0</v>
      </c>
      <c r="U642" s="8" t="str">
        <f ca="1">SUBSTITUTE(P642,"""","")</f>
        <v>0</v>
      </c>
      <c r="V642" s="8" t="str">
        <f t="shared" ca="1" si="187"/>
        <v>0</v>
      </c>
      <c r="W642" s="8" t="str">
        <f t="shared" ca="1" si="188"/>
        <v>0</v>
      </c>
      <c r="X642" s="8" t="str">
        <f t="shared" ca="1" si="189"/>
        <v>0</v>
      </c>
      <c r="Y642" s="8" t="str">
        <f t="shared" ca="1" si="190"/>
        <v>0</v>
      </c>
      <c r="Z642" s="7">
        <f t="shared" si="191"/>
        <v>5</v>
      </c>
      <c r="AA642">
        <f t="shared" si="192"/>
        <v>28</v>
      </c>
      <c r="AB642">
        <f t="shared" si="207"/>
        <v>38</v>
      </c>
      <c r="AC642" t="str">
        <f t="shared" si="208"/>
        <v>&lt;string name="LockBusy"&gt;</v>
      </c>
      <c r="AD642" t="s">
        <v>10486</v>
      </c>
      <c r="AE642" t="s">
        <v>10486</v>
      </c>
      <c r="AF642" t="s">
        <v>10486</v>
      </c>
      <c r="AG642" t="s">
        <v>10486</v>
      </c>
      <c r="AH642" t="s">
        <v>10486</v>
      </c>
    </row>
    <row r="643" spans="1:34">
      <c r="A643" s="1" t="s">
        <v>3014</v>
      </c>
      <c r="J643">
        <f t="shared" si="202"/>
        <v>33</v>
      </c>
      <c r="K643">
        <f t="shared" si="203"/>
        <v>60</v>
      </c>
      <c r="L643" t="str">
        <f t="shared" si="198"/>
        <v>The lock is currently busy</v>
      </c>
      <c r="M643" t="e">
        <f>MATCH(L643,Sam_Eng!K:K,0)</f>
        <v>#N/A</v>
      </c>
      <c r="N643" t="str">
        <f>IF(ISNA(M643), VLOOKUP(L643,Sam_Eng!F:F,1,FALSE), VLOOKUP(L643,Sam_Eng!K:K,1,FALSE))</f>
        <v>The lock is currently busy</v>
      </c>
      <c r="O643" s="8">
        <f>IF(ISNA(M643), MATCH(N643,Sam_Eng!F:F,0), MATCH(N643,Sam_Eng!K:K,0))</f>
        <v>633</v>
      </c>
      <c r="P643" t="str">
        <f t="shared" ca="1" si="193"/>
        <v>"La serrure est actuellement occupée"</v>
      </c>
      <c r="Q643" t="str">
        <f t="shared" ca="1" si="194"/>
        <v>"Das Schloss ist derzeit ausgelastet"</v>
      </c>
      <c r="R643" t="str">
        <f t="shared" ca="1" si="195"/>
        <v>"La cerradura está actualmente ocupada."</v>
      </c>
      <c r="S643" t="str">
        <f t="shared" ca="1" si="196"/>
        <v>"Serratura al momento occupata"</v>
      </c>
      <c r="T643" t="str">
        <f t="shared" ca="1" si="197"/>
        <v>"Het slot is bezet"</v>
      </c>
      <c r="U643" s="8" t="str">
        <f t="shared" ref="U643:U695" ca="1" si="209">SUBSTITUTE(P643,"""","")</f>
        <v>La serrure est actuellement occupée</v>
      </c>
      <c r="V643" s="8" t="str">
        <f t="shared" ref="V643:V695" ca="1" si="210">SUBSTITUTE(Q643,"""","")</f>
        <v>Das Schloss ist derzeit ausgelastet</v>
      </c>
      <c r="W643" s="8" t="str">
        <f t="shared" ref="W643:W695" ca="1" si="211">SUBSTITUTE(R643,"""","")</f>
        <v>La cerradura está actualmente ocupada.</v>
      </c>
      <c r="X643" s="8" t="str">
        <f t="shared" ref="X643:X695" ca="1" si="212">SUBSTITUTE(S643,"""","")</f>
        <v>Serratura al momento occupata</v>
      </c>
      <c r="Y643" s="8" t="str">
        <f t="shared" ref="Y643:Y695" ca="1" si="213">SUBSTITUTE(T643,"""","")</f>
        <v>Het slot is bezet</v>
      </c>
      <c r="Z643" s="7">
        <f t="shared" ref="Z643:Z695" si="214">FIND("&lt;",A643)</f>
        <v>5</v>
      </c>
      <c r="AA643">
        <f t="shared" ref="AA643:AA695" si="215">FIND("&gt;",A643)</f>
        <v>33</v>
      </c>
      <c r="AB643">
        <f t="shared" si="207"/>
        <v>60</v>
      </c>
      <c r="AC643" t="str">
        <f t="shared" si="208"/>
        <v>&lt;string name="LockBusy_cont"&gt;</v>
      </c>
      <c r="AD643" t="s">
        <v>9355</v>
      </c>
      <c r="AE643" t="s">
        <v>9356</v>
      </c>
      <c r="AF643" t="s">
        <v>9357</v>
      </c>
      <c r="AG643" t="s">
        <v>9358</v>
      </c>
      <c r="AH643" t="s">
        <v>9359</v>
      </c>
    </row>
    <row r="644" spans="1:34">
      <c r="A644" s="1" t="s">
        <v>3016</v>
      </c>
      <c r="J644">
        <f t="shared" si="202"/>
        <v>38</v>
      </c>
      <c r="K644">
        <f t="shared" si="203"/>
        <v>48</v>
      </c>
      <c r="L644" t="str">
        <f t="shared" si="198"/>
        <v>activated</v>
      </c>
      <c r="M644" t="e">
        <f>MATCH(L644,Sam_Eng!K:K,0)</f>
        <v>#N/A</v>
      </c>
      <c r="N644" t="e">
        <f>IF(ISNA(M644), VLOOKUP(L644,Sam_Eng!F:F,1,FALSE), VLOOKUP(L644,Sam_Eng!K:K,1,FALSE))</f>
        <v>#N/A</v>
      </c>
      <c r="O644" s="53">
        <v>558</v>
      </c>
      <c r="P644" t="str">
        <f t="shared" ca="1" si="193"/>
        <v>"%d activé"</v>
      </c>
      <c r="Q644" t="str">
        <f t="shared" ca="1" si="194"/>
        <v>"%d aktiviert"</v>
      </c>
      <c r="R644" t="str">
        <f t="shared" ca="1" si="195"/>
        <v>"%d activados"</v>
      </c>
      <c r="S644" t="str">
        <f t="shared" ca="1" si="196"/>
        <v>"%d attivato"</v>
      </c>
      <c r="T644" t="str">
        <f t="shared" ca="1" si="197"/>
        <v>"%@ ingeschakeld"</v>
      </c>
      <c r="U644" s="8" t="str">
        <f t="shared" ca="1" si="209"/>
        <v>%d activé</v>
      </c>
      <c r="V644" s="8" t="str">
        <f t="shared" ca="1" si="210"/>
        <v>%d aktiviert</v>
      </c>
      <c r="W644" s="8" t="str">
        <f t="shared" ca="1" si="211"/>
        <v>%d activados</v>
      </c>
      <c r="X644" s="8" t="str">
        <f t="shared" ca="1" si="212"/>
        <v>%d attivato</v>
      </c>
      <c r="Y644" s="8" t="str">
        <f t="shared" ca="1" si="213"/>
        <v>%@ ingeschakeld</v>
      </c>
      <c r="Z644" s="7">
        <f t="shared" si="214"/>
        <v>5</v>
      </c>
      <c r="AA644">
        <f t="shared" si="215"/>
        <v>38</v>
      </c>
      <c r="AB644">
        <f t="shared" si="207"/>
        <v>48</v>
      </c>
      <c r="AC644" t="str">
        <f t="shared" si="208"/>
        <v>&lt;string name="Access_ActivateQty"&gt;</v>
      </c>
      <c r="AD644" t="s">
        <v>10889</v>
      </c>
      <c r="AE644" t="s">
        <v>10890</v>
      </c>
      <c r="AF644" t="s">
        <v>10891</v>
      </c>
      <c r="AG644" t="s">
        <v>10892</v>
      </c>
      <c r="AH644" t="s">
        <v>10893</v>
      </c>
    </row>
    <row r="645" spans="1:34">
      <c r="A645" s="1" t="s">
        <v>3017</v>
      </c>
      <c r="J645">
        <f t="shared" si="202"/>
        <v>39</v>
      </c>
      <c r="K645">
        <f t="shared" si="203"/>
        <v>48</v>
      </c>
      <c r="L645" t="str">
        <f t="shared" si="198"/>
        <v>Sign Out</v>
      </c>
      <c r="M645" t="e">
        <f>MATCH(L645,Sam_Eng!K:K,0)</f>
        <v>#N/A</v>
      </c>
      <c r="N645" t="str">
        <f>IF(ISNA(M645), VLOOKUP(L645,Sam_Eng!F:F,1,FALSE), VLOOKUP(L645,Sam_Eng!K:K,1,FALSE))</f>
        <v>Sign Out</v>
      </c>
      <c r="O645" s="8">
        <f>IF(ISNA(M645), MATCH(N645,Sam_Eng!F:F,0), MATCH(N645,Sam_Eng!K:K,0))</f>
        <v>158</v>
      </c>
      <c r="P645" t="str">
        <f t="shared" ca="1" si="193"/>
        <v>"Déconnexion"</v>
      </c>
      <c r="Q645" t="str">
        <f t="shared" ca="1" si="194"/>
        <v>"Abmelden"</v>
      </c>
      <c r="R645" t="str">
        <f t="shared" ca="1" si="195"/>
        <v>"Cerrar sesión"</v>
      </c>
      <c r="S645" t="str">
        <f t="shared" ca="1" si="196"/>
        <v>"Esci"</v>
      </c>
      <c r="T645" t="str">
        <f t="shared" ca="1" si="197"/>
        <v>"Afmelden"</v>
      </c>
      <c r="U645" s="8" t="str">
        <f t="shared" ca="1" si="209"/>
        <v>Déconnexion</v>
      </c>
      <c r="V645" s="8" t="str">
        <f t="shared" ca="1" si="210"/>
        <v>Abmelden</v>
      </c>
      <c r="W645" s="8" t="str">
        <f t="shared" ca="1" si="211"/>
        <v>Cerrar sesión</v>
      </c>
      <c r="X645" s="8" t="str">
        <f t="shared" ca="1" si="212"/>
        <v>Esci</v>
      </c>
      <c r="Y645" s="8" t="str">
        <f t="shared" ca="1" si="213"/>
        <v>Afmelden</v>
      </c>
      <c r="Z645" s="7">
        <f t="shared" si="214"/>
        <v>5</v>
      </c>
      <c r="AA645">
        <f t="shared" si="215"/>
        <v>39</v>
      </c>
      <c r="AB645">
        <f t="shared" si="207"/>
        <v>48</v>
      </c>
      <c r="AC645" t="str">
        <f t="shared" si="208"/>
        <v>&lt;string name="LoginByOthers_title"&gt;</v>
      </c>
      <c r="AD645" t="s">
        <v>9360</v>
      </c>
      <c r="AE645" t="s">
        <v>9361</v>
      </c>
      <c r="AF645" t="s">
        <v>9362</v>
      </c>
      <c r="AG645" t="s">
        <v>9363</v>
      </c>
      <c r="AH645" t="s">
        <v>9364</v>
      </c>
    </row>
    <row r="646" spans="1:34">
      <c r="A646" s="1" t="s">
        <v>3022</v>
      </c>
      <c r="J646">
        <f t="shared" si="202"/>
        <v>38</v>
      </c>
      <c r="K646">
        <f t="shared" si="203"/>
        <v>114</v>
      </c>
      <c r="L646" t="str">
        <f t="shared" si="198"/>
        <v>Your account has been disabled because you have signed in on another phone.</v>
      </c>
      <c r="M646" t="e">
        <f>MATCH(L646,Sam_Eng!K:K,0)</f>
        <v>#N/A</v>
      </c>
      <c r="N646" t="str">
        <f>IF(ISNA(M646), VLOOKUP(L646,Sam_Eng!F:F,1,FALSE), VLOOKUP(L646,Sam_Eng!K:K,1,FALSE))</f>
        <v>Your account has been disabled because you have signed in on another phone.</v>
      </c>
      <c r="O646" s="8">
        <f>IF(ISNA(M646), MATCH(N646,Sam_Eng!F:F,0), MATCH(N646,Sam_Eng!K:K,0))</f>
        <v>498</v>
      </c>
      <c r="P646" t="str">
        <f t="shared" ca="1" si="193"/>
        <v>"Votre compte a été désactivé car vous vous êtes connecté sur un autre téléphone."</v>
      </c>
      <c r="Q646" t="str">
        <f t="shared" ca="1" si="194"/>
        <v>"Ihr Konto wurde deaktiviert, weil Sie sich mit einem anderen Telefon angemeldet haben."</v>
      </c>
      <c r="R646" t="str">
        <f t="shared" ca="1" si="195"/>
        <v>"La cuenta se ha deshabilitado porque ha iniciado sesión en otro teléfono."</v>
      </c>
      <c r="S646" t="str">
        <f t="shared" ca="1" si="196"/>
        <v>"L'account è stato disattivato perché è stato eseguito l'accesso da un altro telefono."</v>
      </c>
      <c r="T646" t="str">
        <f t="shared" ca="1" si="197"/>
        <v>"Uw account is uitgeschakeld omdat u zich op een andere telefoon hebt aangemeld."</v>
      </c>
      <c r="U646" s="8" t="str">
        <f t="shared" ca="1" si="209"/>
        <v>Votre compte a été désactivé car vous vous êtes connecté sur un autre téléphone.</v>
      </c>
      <c r="V646" s="8" t="str">
        <f t="shared" ca="1" si="210"/>
        <v>Ihr Konto wurde deaktiviert, weil Sie sich mit einem anderen Telefon angemeldet haben.</v>
      </c>
      <c r="W646" s="8" t="str">
        <f t="shared" ca="1" si="211"/>
        <v>La cuenta se ha deshabilitado porque ha iniciado sesión en otro teléfono.</v>
      </c>
      <c r="X646" s="8" t="str">
        <f t="shared" ca="1" si="212"/>
        <v>L'account è stato disattivato perché è stato eseguito l'accesso da un altro telefono.</v>
      </c>
      <c r="Y646" s="8" t="str">
        <f t="shared" ca="1" si="213"/>
        <v>Uw account is uitgeschakeld omdat u zich op een andere telefoon hebt aangemeld.</v>
      </c>
      <c r="Z646" s="7">
        <f t="shared" si="214"/>
        <v>5</v>
      </c>
      <c r="AA646">
        <f t="shared" si="215"/>
        <v>38</v>
      </c>
      <c r="AB646">
        <f t="shared" si="207"/>
        <v>114</v>
      </c>
      <c r="AC646" t="str">
        <f t="shared" si="208"/>
        <v>&lt;string name="LoginByOthers_cont"&gt;</v>
      </c>
      <c r="AD646" t="s">
        <v>9365</v>
      </c>
      <c r="AE646" t="s">
        <v>9366</v>
      </c>
      <c r="AF646" t="s">
        <v>9367</v>
      </c>
      <c r="AG646" t="s">
        <v>11221</v>
      </c>
      <c r="AH646" t="s">
        <v>9368</v>
      </c>
    </row>
    <row r="647" spans="1:34">
      <c r="A647" s="2"/>
    </row>
    <row r="648" spans="1:34">
      <c r="A648" s="1" t="s">
        <v>2945</v>
      </c>
      <c r="J648">
        <f t="shared" si="202"/>
        <v>39</v>
      </c>
      <c r="K648">
        <f t="shared" si="203"/>
        <v>55</v>
      </c>
      <c r="L648" t="str">
        <f t="shared" si="198"/>
        <v>Firmware Update</v>
      </c>
      <c r="M648" t="e">
        <f>MATCH(L648,Sam_Eng!K:K,0)</f>
        <v>#N/A</v>
      </c>
      <c r="N648" t="str">
        <f>IF(ISNA(M648), VLOOKUP(L648,Sam_Eng!F:F,1,FALSE), VLOOKUP(L648,Sam_Eng!K:K,1,FALSE))</f>
        <v>Firmware Update</v>
      </c>
      <c r="O648" s="8">
        <f>IF(ISNA(M648), MATCH(N648,Sam_Eng!F:F,0), MATCH(N648,Sam_Eng!K:K,0))</f>
        <v>60</v>
      </c>
      <c r="P648" t="str">
        <f t="shared" ca="1" si="193"/>
        <v>"Mise à jour du firmware"</v>
      </c>
      <c r="Q648" t="str">
        <f t="shared" ca="1" si="194"/>
        <v>"Firmware-Aktualisierung"</v>
      </c>
      <c r="R648" t="str">
        <f t="shared" ca="1" si="195"/>
        <v>"Actualización de firmware"</v>
      </c>
      <c r="S648" t="str">
        <f t="shared" ca="1" si="196"/>
        <v>"Aggiornamento Firmware"</v>
      </c>
      <c r="T648" t="str">
        <f t="shared" ca="1" si="197"/>
        <v>"Firmware-update"</v>
      </c>
      <c r="U648" s="8" t="str">
        <f t="shared" ca="1" si="209"/>
        <v>Mise à jour du firmware</v>
      </c>
      <c r="V648" s="8" t="str">
        <f t="shared" ca="1" si="210"/>
        <v>Firmware-Aktualisierung</v>
      </c>
      <c r="W648" s="8" t="str">
        <f t="shared" ca="1" si="211"/>
        <v>Actualización de firmware</v>
      </c>
      <c r="X648" s="8" t="str">
        <f t="shared" ca="1" si="212"/>
        <v>Aggiornamento Firmware</v>
      </c>
      <c r="Y648" s="8" t="str">
        <f t="shared" ca="1" si="213"/>
        <v>Firmware-update</v>
      </c>
      <c r="Z648" s="7">
        <f t="shared" si="214"/>
        <v>5</v>
      </c>
      <c r="AA648">
        <f t="shared" si="215"/>
        <v>39</v>
      </c>
      <c r="AB648">
        <f xml:space="preserve"> FIND("&lt;/",A648)</f>
        <v>55</v>
      </c>
      <c r="AC648" t="str">
        <f>MID(A648, Z648, AA648-Z648+ 1)</f>
        <v>&lt;string name="Tran_log_FW_upgrade"&gt;</v>
      </c>
      <c r="AD648" t="s">
        <v>9369</v>
      </c>
      <c r="AE648" t="s">
        <v>9370</v>
      </c>
      <c r="AF648" t="s">
        <v>9371</v>
      </c>
      <c r="AG648" t="s">
        <v>9372</v>
      </c>
      <c r="AH648" t="s">
        <v>9373</v>
      </c>
    </row>
    <row r="649" spans="1:34">
      <c r="A649" s="1"/>
    </row>
    <row r="650" spans="1:34">
      <c r="A650" s="1" t="s">
        <v>251</v>
      </c>
      <c r="J650">
        <f t="shared" si="202"/>
        <v>44</v>
      </c>
      <c r="K650">
        <f t="shared" si="203"/>
        <v>64</v>
      </c>
      <c r="L650" t="str">
        <f t="shared" si="198"/>
        <v>GuestCode Unlocking</v>
      </c>
      <c r="M650" t="e">
        <f>MATCH(L650,Sam_Eng!K:K,0)</f>
        <v>#N/A</v>
      </c>
      <c r="N650" t="str">
        <f>IF(ISNA(M650), VLOOKUP(L650,Sam_Eng!F:F,1,FALSE), VLOOKUP(L650,Sam_Eng!K:K,1,FALSE))</f>
        <v>GuestCode Unlocking</v>
      </c>
      <c r="O650" s="8">
        <f>IF(ISNA(M650), MATCH(N650,Sam_Eng!F:F,0), MATCH(N650,Sam_Eng!K:K,0))</f>
        <v>269</v>
      </c>
      <c r="P650" t="str">
        <f t="shared" ca="1" si="193"/>
        <v>"Déverrouillage GuestCode"</v>
      </c>
      <c r="Q650" t="str">
        <f t="shared" ca="1" si="194"/>
        <v>"GuestCode-Entriegelung"</v>
      </c>
      <c r="R650" t="str">
        <f t="shared" ca="1" si="195"/>
        <v>"Desbloqueo de GuestCode"</v>
      </c>
      <c r="S650" t="str">
        <f t="shared" ca="1" si="196"/>
        <v>"Sblocco Codice Ospite"</v>
      </c>
      <c r="T650" t="str">
        <f t="shared" ca="1" si="197"/>
        <v>"GastCode ontgrendelen"</v>
      </c>
      <c r="U650" s="8" t="str">
        <f t="shared" ca="1" si="209"/>
        <v>Déverrouillage GuestCode</v>
      </c>
      <c r="V650" s="8" t="str">
        <f t="shared" ca="1" si="210"/>
        <v>GuestCode-Entriegelung</v>
      </c>
      <c r="W650" s="8" t="str">
        <f t="shared" ca="1" si="211"/>
        <v>Desbloqueo de GuestCode</v>
      </c>
      <c r="X650" s="8" t="str">
        <f t="shared" ca="1" si="212"/>
        <v>Sblocco Codice Ospite</v>
      </c>
      <c r="Y650" s="8" t="str">
        <f t="shared" ca="1" si="213"/>
        <v>GastCode ontgrendelen</v>
      </c>
      <c r="Z650" s="7">
        <f t="shared" si="214"/>
        <v>5</v>
      </c>
      <c r="AA650">
        <f t="shared" si="215"/>
        <v>44</v>
      </c>
      <c r="AB650">
        <f t="shared" ref="AB650:AB657" si="216" xml:space="preserve"> FIND("&lt;/",A650)</f>
        <v>64</v>
      </c>
      <c r="AC650" t="str">
        <f t="shared" ref="AC650:AC657" si="217">MID(A650, Z650, AA650-Z650+ 1)</f>
        <v>&lt;string name="Tran_log_GuestcodeUnlock"&gt;</v>
      </c>
      <c r="AD650" t="s">
        <v>9374</v>
      </c>
      <c r="AE650" t="s">
        <v>9375</v>
      </c>
      <c r="AF650" t="s">
        <v>9376</v>
      </c>
      <c r="AG650" t="s">
        <v>9377</v>
      </c>
      <c r="AH650" t="s">
        <v>9378</v>
      </c>
    </row>
    <row r="651" spans="1:34">
      <c r="A651" s="1" t="s">
        <v>252</v>
      </c>
      <c r="J651">
        <f t="shared" si="202"/>
        <v>47</v>
      </c>
      <c r="K651">
        <f t="shared" si="203"/>
        <v>68</v>
      </c>
      <c r="L651" t="str">
        <f t="shared" si="198"/>
        <v>GuestCode Registered</v>
      </c>
      <c r="M651" t="e">
        <f>MATCH(L651,Sam_Eng!K:K,0)</f>
        <v>#N/A</v>
      </c>
      <c r="N651" t="str">
        <f>IF(ISNA(M651), VLOOKUP(L651,Sam_Eng!F:F,1,FALSE), VLOOKUP(L651,Sam_Eng!K:K,1,FALSE))</f>
        <v>GuestCode Registered</v>
      </c>
      <c r="O651" s="8">
        <f>IF(ISNA(M651), MATCH(N651,Sam_Eng!F:F,0), MATCH(N651,Sam_Eng!K:K,0))</f>
        <v>270</v>
      </c>
      <c r="P651" t="str">
        <f t="shared" ca="1" si="193"/>
        <v>"GuestCode enregistré"</v>
      </c>
      <c r="Q651" t="str">
        <f t="shared" ca="1" si="194"/>
        <v>"GuestCode registriert"</v>
      </c>
      <c r="R651" t="str">
        <f t="shared" ca="1" si="195"/>
        <v>"GuestCode registrado"</v>
      </c>
      <c r="S651" t="str">
        <f t="shared" ca="1" si="196"/>
        <v>"Codice Ospite Registrato"</v>
      </c>
      <c r="T651" t="str">
        <f t="shared" ca="1" si="197"/>
        <v>"GastCode geregistreerd"</v>
      </c>
      <c r="U651" s="8" t="str">
        <f t="shared" ca="1" si="209"/>
        <v>GuestCode enregistré</v>
      </c>
      <c r="V651" s="8" t="str">
        <f t="shared" ca="1" si="210"/>
        <v>GuestCode registriert</v>
      </c>
      <c r="W651" s="8" t="str">
        <f t="shared" ca="1" si="211"/>
        <v>GuestCode registrado</v>
      </c>
      <c r="X651" s="8" t="str">
        <f t="shared" ca="1" si="212"/>
        <v>Codice Ospite Registrato</v>
      </c>
      <c r="Y651" s="8" t="str">
        <f t="shared" ca="1" si="213"/>
        <v>GastCode geregistreerd</v>
      </c>
      <c r="Z651" s="7">
        <f t="shared" si="214"/>
        <v>5</v>
      </c>
      <c r="AA651">
        <f t="shared" si="215"/>
        <v>47</v>
      </c>
      <c r="AB651">
        <f t="shared" si="216"/>
        <v>68</v>
      </c>
      <c r="AC651" t="str">
        <f t="shared" si="217"/>
        <v>&lt;string name="Tran_log_GuescodeRegistered"&gt;</v>
      </c>
      <c r="AD651" t="s">
        <v>9379</v>
      </c>
      <c r="AE651" t="s">
        <v>9380</v>
      </c>
      <c r="AF651" t="s">
        <v>9381</v>
      </c>
      <c r="AG651" t="s">
        <v>9382</v>
      </c>
      <c r="AH651" t="s">
        <v>9383</v>
      </c>
    </row>
    <row r="652" spans="1:34">
      <c r="A652" s="1" t="s">
        <v>253</v>
      </c>
      <c r="J652">
        <f t="shared" si="202"/>
        <v>45</v>
      </c>
      <c r="K652">
        <f t="shared" si="203"/>
        <v>63</v>
      </c>
      <c r="L652" t="str">
        <f t="shared" si="198"/>
        <v>GuestCode Cleared</v>
      </c>
      <c r="M652" t="e">
        <f>MATCH(L652,Sam_Eng!K:K,0)</f>
        <v>#N/A</v>
      </c>
      <c r="N652" t="str">
        <f>IF(ISNA(M652), VLOOKUP(L652,Sam_Eng!F:F,1,FALSE), VLOOKUP(L652,Sam_Eng!K:K,1,FALSE))</f>
        <v>GuestCode Cleared</v>
      </c>
      <c r="O652" s="8">
        <f>IF(ISNA(M652), MATCH(N652,Sam_Eng!F:F,0), MATCH(N652,Sam_Eng!K:K,0))</f>
        <v>271</v>
      </c>
      <c r="P652" t="str">
        <f t="shared" ca="1" si="193"/>
        <v>"GuestCode effacé"</v>
      </c>
      <c r="Q652" t="str">
        <f t="shared" ca="1" si="194"/>
        <v>"GuestCode entfernt"</v>
      </c>
      <c r="R652" t="str">
        <f t="shared" ca="1" si="195"/>
        <v>"GuestCode borrado"</v>
      </c>
      <c r="S652" t="str">
        <f t="shared" ca="1" si="196"/>
        <v>"Codice Ospite Cancellato"</v>
      </c>
      <c r="T652" t="str">
        <f t="shared" ca="1" si="197"/>
        <v>"GastCode gewist"</v>
      </c>
      <c r="U652" s="8" t="str">
        <f t="shared" ca="1" si="209"/>
        <v>GuestCode effacé</v>
      </c>
      <c r="V652" s="8" t="str">
        <f t="shared" ca="1" si="210"/>
        <v>GuestCode entfernt</v>
      </c>
      <c r="W652" s="8" t="str">
        <f t="shared" ca="1" si="211"/>
        <v>GuestCode borrado</v>
      </c>
      <c r="X652" s="8" t="str">
        <f t="shared" ca="1" si="212"/>
        <v>Codice Ospite Cancellato</v>
      </c>
      <c r="Y652" s="8" t="str">
        <f t="shared" ca="1" si="213"/>
        <v>GastCode gewist</v>
      </c>
      <c r="Z652" s="7">
        <f t="shared" si="214"/>
        <v>5</v>
      </c>
      <c r="AA652">
        <f t="shared" si="215"/>
        <v>45</v>
      </c>
      <c r="AB652">
        <f t="shared" si="216"/>
        <v>63</v>
      </c>
      <c r="AC652" t="str">
        <f t="shared" si="217"/>
        <v>&lt;string name="Tran_log_GuestcodeCleared"&gt;</v>
      </c>
      <c r="AD652" t="s">
        <v>9384</v>
      </c>
      <c r="AE652" t="s">
        <v>9385</v>
      </c>
      <c r="AF652" t="s">
        <v>9386</v>
      </c>
      <c r="AG652" t="s">
        <v>9387</v>
      </c>
      <c r="AH652" t="s">
        <v>9388</v>
      </c>
    </row>
    <row r="653" spans="1:34">
      <c r="A653" s="1" t="s">
        <v>254</v>
      </c>
      <c r="J653">
        <f t="shared" si="202"/>
        <v>48</v>
      </c>
      <c r="K653">
        <f t="shared" si="203"/>
        <v>69</v>
      </c>
      <c r="L653" t="str">
        <f t="shared" si="198"/>
        <v>GuestCode Prefix Set</v>
      </c>
      <c r="M653" t="e">
        <f>MATCH(L653,Sam_Eng!K:K,0)</f>
        <v>#N/A</v>
      </c>
      <c r="N653" t="str">
        <f>IF(ISNA(M653), VLOOKUP(L653,Sam_Eng!F:F,1,FALSE), VLOOKUP(L653,Sam_Eng!K:K,1,FALSE))</f>
        <v>GuestCode Prefix Set</v>
      </c>
      <c r="O653" s="8">
        <f>IF(ISNA(M653), MATCH(N653,Sam_Eng!F:F,0), MATCH(N653,Sam_Eng!K:K,0))</f>
        <v>272</v>
      </c>
      <c r="P653" t="str">
        <f t="shared" ca="1" si="193"/>
        <v>"Préfixe GuestCode défini"</v>
      </c>
      <c r="Q653" t="str">
        <f t="shared" ca="1" si="194"/>
        <v>"GuestCode-Präfix festgelegt"</v>
      </c>
      <c r="R653" t="str">
        <f t="shared" ca="1" si="195"/>
        <v>"Prefijo de GuestCode establecido"</v>
      </c>
      <c r="S653" t="str">
        <f t="shared" ca="1" si="196"/>
        <v>"Imposta Prefisso Codice Ospite"</v>
      </c>
      <c r="T653" t="str">
        <f t="shared" ca="1" si="197"/>
        <v>"Prefix GastCode ingesteld"</v>
      </c>
      <c r="U653" s="8" t="str">
        <f t="shared" ca="1" si="209"/>
        <v>Préfixe GuestCode défini</v>
      </c>
      <c r="V653" s="8" t="str">
        <f t="shared" ca="1" si="210"/>
        <v>GuestCode-Präfix festgelegt</v>
      </c>
      <c r="W653" s="8" t="str">
        <f t="shared" ca="1" si="211"/>
        <v>Prefijo de GuestCode establecido</v>
      </c>
      <c r="X653" s="8" t="str">
        <f t="shared" ca="1" si="212"/>
        <v>Imposta Prefisso Codice Ospite</v>
      </c>
      <c r="Y653" s="8" t="str">
        <f t="shared" ca="1" si="213"/>
        <v>Prefix GastCode ingesteld</v>
      </c>
      <c r="Z653" s="7">
        <f t="shared" si="214"/>
        <v>5</v>
      </c>
      <c r="AA653">
        <f t="shared" si="215"/>
        <v>48</v>
      </c>
      <c r="AB653">
        <f t="shared" si="216"/>
        <v>69</v>
      </c>
      <c r="AC653" t="str">
        <f t="shared" si="217"/>
        <v>&lt;string name="Tran_log_GuestcodePrefixSset"&gt;</v>
      </c>
      <c r="AD653" t="s">
        <v>9389</v>
      </c>
      <c r="AE653" t="s">
        <v>9390</v>
      </c>
      <c r="AF653" t="s">
        <v>9391</v>
      </c>
      <c r="AG653" t="s">
        <v>9392</v>
      </c>
      <c r="AH653" t="s">
        <v>9393</v>
      </c>
    </row>
    <row r="654" spans="1:34">
      <c r="A654" s="1" t="s">
        <v>255</v>
      </c>
      <c r="J654">
        <f t="shared" si="202"/>
        <v>33</v>
      </c>
      <c r="K654">
        <f t="shared" si="203"/>
        <v>53</v>
      </c>
      <c r="L654" t="str">
        <f t="shared" si="198"/>
        <v>Communication Issue</v>
      </c>
      <c r="M654" t="e">
        <f>MATCH(L654,Sam_Eng!K:K,0)</f>
        <v>#N/A</v>
      </c>
      <c r="N654" t="str">
        <f>IF(ISNA(M654), VLOOKUP(L654,Sam_Eng!F:F,1,FALSE), VLOOKUP(L654,Sam_Eng!K:K,1,FALSE))</f>
        <v>Communication issue</v>
      </c>
      <c r="O654" s="8">
        <f>IF(ISNA(M654), MATCH(N654,Sam_Eng!F:F,0), MATCH(N654,Sam_Eng!K:K,0))</f>
        <v>652</v>
      </c>
      <c r="P654" t="str">
        <f t="shared" ca="1" si="193"/>
        <v>"Problème de communication"</v>
      </c>
      <c r="Q654" t="str">
        <f t="shared" ca="1" si="194"/>
        <v>"Kommunikationsproblem"</v>
      </c>
      <c r="R654" t="str">
        <f t="shared" ca="1" si="195"/>
        <v>"Problema de comunicación"</v>
      </c>
      <c r="S654" t="str">
        <f t="shared" ca="1" si="196"/>
        <v>"Problema di comunicazione"</v>
      </c>
      <c r="T654" t="str">
        <f t="shared" ca="1" si="197"/>
        <v>"Communicatieprobleem"</v>
      </c>
      <c r="U654" s="8" t="str">
        <f t="shared" ca="1" si="209"/>
        <v>Problème de communication</v>
      </c>
      <c r="V654" s="8" t="str">
        <f t="shared" ca="1" si="210"/>
        <v>Kommunikationsproblem</v>
      </c>
      <c r="W654" s="8" t="str">
        <f t="shared" ca="1" si="211"/>
        <v>Problema de comunicación</v>
      </c>
      <c r="X654" s="8" t="str">
        <f t="shared" ca="1" si="212"/>
        <v>Problema di comunicazione</v>
      </c>
      <c r="Y654" s="8" t="str">
        <f t="shared" ca="1" si="213"/>
        <v>Communicatieprobleem</v>
      </c>
      <c r="Z654" s="7">
        <f t="shared" si="214"/>
        <v>5</v>
      </c>
      <c r="AA654">
        <f t="shared" si="215"/>
        <v>33</v>
      </c>
      <c r="AB654">
        <f t="shared" si="216"/>
        <v>53</v>
      </c>
      <c r="AC654" t="str">
        <f t="shared" si="217"/>
        <v>&lt;string name="BLE_133_title"&gt;</v>
      </c>
      <c r="AD654" t="s">
        <v>9394</v>
      </c>
      <c r="AE654" t="s">
        <v>9395</v>
      </c>
      <c r="AF654" t="s">
        <v>9396</v>
      </c>
      <c r="AG654" t="s">
        <v>9397</v>
      </c>
      <c r="AH654" t="s">
        <v>9398</v>
      </c>
    </row>
    <row r="655" spans="1:34">
      <c r="A655" s="1" t="s">
        <v>3024</v>
      </c>
      <c r="J655">
        <f t="shared" si="202"/>
        <v>32</v>
      </c>
      <c r="K655">
        <f t="shared" si="203"/>
        <v>52</v>
      </c>
      <c r="L655" t="str">
        <f t="shared" si="198"/>
        <v>Communication issue</v>
      </c>
      <c r="M655" t="e">
        <f>MATCH(L655,Sam_Eng!K:K,0)</f>
        <v>#N/A</v>
      </c>
      <c r="N655" t="str">
        <f>IF(ISNA(M655), VLOOKUP(L655,Sam_Eng!F:F,1,FALSE), VLOOKUP(L655,Sam_Eng!K:K,1,FALSE))</f>
        <v>Communication issue</v>
      </c>
      <c r="O655" s="8">
        <f>IF(ISNA(M655), MATCH(N655,Sam_Eng!F:F,0), MATCH(N655,Sam_Eng!K:K,0))</f>
        <v>652</v>
      </c>
      <c r="P655" t="str">
        <f t="shared" ca="1" si="193"/>
        <v>"Problème de communication"</v>
      </c>
      <c r="Q655" t="str">
        <f t="shared" ca="1" si="194"/>
        <v>"Kommunikationsproblem"</v>
      </c>
      <c r="R655" t="str">
        <f t="shared" ca="1" si="195"/>
        <v>"Problema de comunicación"</v>
      </c>
      <c r="S655" t="str">
        <f t="shared" ca="1" si="196"/>
        <v>"Problema di comunicazione"</v>
      </c>
      <c r="T655" t="str">
        <f t="shared" ca="1" si="197"/>
        <v>"Communicatieprobleem"</v>
      </c>
      <c r="U655" s="8" t="str">
        <f t="shared" ca="1" si="209"/>
        <v>Problème de communication</v>
      </c>
      <c r="V655" s="8" t="str">
        <f t="shared" ca="1" si="210"/>
        <v>Kommunikationsproblem</v>
      </c>
      <c r="W655" s="8" t="str">
        <f t="shared" ca="1" si="211"/>
        <v>Problema de comunicación</v>
      </c>
      <c r="X655" s="8" t="str">
        <f t="shared" ca="1" si="212"/>
        <v>Problema di comunicazione</v>
      </c>
      <c r="Y655" s="8" t="str">
        <f t="shared" ca="1" si="213"/>
        <v>Communicatieprobleem</v>
      </c>
      <c r="Z655" s="7">
        <f t="shared" si="214"/>
        <v>5</v>
      </c>
      <c r="AA655">
        <f t="shared" si="215"/>
        <v>32</v>
      </c>
      <c r="AB655">
        <f t="shared" si="216"/>
        <v>52</v>
      </c>
      <c r="AC655" t="str">
        <f t="shared" si="217"/>
        <v>&lt;string name="BLE_133_cont"&gt;</v>
      </c>
      <c r="AD655" t="s">
        <v>9399</v>
      </c>
      <c r="AE655" t="s">
        <v>9400</v>
      </c>
      <c r="AF655" t="s">
        <v>9401</v>
      </c>
      <c r="AG655" t="s">
        <v>9402</v>
      </c>
      <c r="AH655" t="s">
        <v>9403</v>
      </c>
    </row>
    <row r="656" spans="1:34">
      <c r="A656" s="1" t="s">
        <v>256</v>
      </c>
      <c r="J656">
        <f t="shared" si="202"/>
        <v>36</v>
      </c>
      <c r="K656">
        <f t="shared" si="203"/>
        <v>46</v>
      </c>
      <c r="L656" t="str">
        <f t="shared" si="198"/>
        <v>Suspended</v>
      </c>
      <c r="M656" t="e">
        <f>MATCH(L656,Sam_Eng!K:K,0)</f>
        <v>#N/A</v>
      </c>
      <c r="N656" t="str">
        <f>IF(ISNA(M656), VLOOKUP(L656,Sam_Eng!F:F,1,FALSE), VLOOKUP(L656,Sam_Eng!K:K,1,FALSE))</f>
        <v>Suspended</v>
      </c>
      <c r="O656" s="8">
        <f>IF(ISNA(M656), MATCH(N656,Sam_Eng!F:F,0), MATCH(N656,Sam_Eng!K:K,0))</f>
        <v>266</v>
      </c>
      <c r="P656" t="str">
        <f t="shared" ca="1" si="193"/>
        <v>"Suspendu"</v>
      </c>
      <c r="Q656" t="str">
        <f t="shared" ca="1" si="194"/>
        <v>"Ausgesetzt"</v>
      </c>
      <c r="R656" t="str">
        <f t="shared" ca="1" si="195"/>
        <v>"Suspendido"</v>
      </c>
      <c r="S656" t="str">
        <f t="shared" ca="1" si="196"/>
        <v>"Sospeso"</v>
      </c>
      <c r="T656" t="str">
        <f t="shared" ca="1" si="197"/>
        <v>"Onderbroken"</v>
      </c>
      <c r="U656" s="8" t="str">
        <f t="shared" ca="1" si="209"/>
        <v>Suspendu</v>
      </c>
      <c r="V656" s="8" t="str">
        <f t="shared" ca="1" si="210"/>
        <v>Ausgesetzt</v>
      </c>
      <c r="W656" s="8" t="str">
        <f t="shared" ca="1" si="211"/>
        <v>Suspendido</v>
      </c>
      <c r="X656" s="8" t="str">
        <f t="shared" ca="1" si="212"/>
        <v>Sospeso</v>
      </c>
      <c r="Y656" s="8" t="str">
        <f t="shared" ca="1" si="213"/>
        <v>Onderbroken</v>
      </c>
      <c r="Z656" s="7">
        <f t="shared" si="214"/>
        <v>5</v>
      </c>
      <c r="AA656">
        <f t="shared" si="215"/>
        <v>36</v>
      </c>
      <c r="AB656">
        <f t="shared" si="216"/>
        <v>46</v>
      </c>
      <c r="AC656" t="str">
        <f t="shared" si="217"/>
        <v>&lt;string name="Tran_log_Suspend"&gt;</v>
      </c>
      <c r="AD656" t="s">
        <v>9404</v>
      </c>
      <c r="AE656" t="s">
        <v>9405</v>
      </c>
      <c r="AF656" t="s">
        <v>9406</v>
      </c>
      <c r="AG656" t="s">
        <v>9407</v>
      </c>
      <c r="AH656" t="s">
        <v>9408</v>
      </c>
    </row>
    <row r="657" spans="1:34">
      <c r="A657" s="1" t="s">
        <v>257</v>
      </c>
      <c r="J657">
        <f t="shared" si="202"/>
        <v>36</v>
      </c>
      <c r="K657">
        <f t="shared" si="203"/>
        <v>45</v>
      </c>
      <c r="L657" t="str">
        <f t="shared" si="198"/>
        <v>Restored</v>
      </c>
      <c r="M657" t="e">
        <f>MATCH(L657,Sam_Eng!K:K,0)</f>
        <v>#N/A</v>
      </c>
      <c r="N657" t="str">
        <f>IF(ISNA(M657), VLOOKUP(L657,Sam_Eng!F:F,1,FALSE), VLOOKUP(L657,Sam_Eng!K:K,1,FALSE))</f>
        <v>Restored</v>
      </c>
      <c r="O657" s="8">
        <f>IF(ISNA(M657), MATCH(N657,Sam_Eng!F:F,0), MATCH(N657,Sam_Eng!K:K,0))</f>
        <v>267</v>
      </c>
      <c r="P657" t="str">
        <f t="shared" ca="1" si="193"/>
        <v>"Restauré"</v>
      </c>
      <c r="Q657" t="str">
        <f t="shared" ca="1" si="194"/>
        <v>"Wiederhergestellt"</v>
      </c>
      <c r="R657" t="str">
        <f t="shared" ca="1" si="195"/>
        <v>"Restaurado"</v>
      </c>
      <c r="S657" t="str">
        <f t="shared" ca="1" si="196"/>
        <v>"Ripristinato"</v>
      </c>
      <c r="T657" t="str">
        <f t="shared" ca="1" si="197"/>
        <v>"Hersteld"</v>
      </c>
      <c r="U657" s="8" t="str">
        <f t="shared" ca="1" si="209"/>
        <v>Restauré</v>
      </c>
      <c r="V657" s="8" t="str">
        <f t="shared" ca="1" si="210"/>
        <v>Wiederhergestellt</v>
      </c>
      <c r="W657" s="8" t="str">
        <f t="shared" ca="1" si="211"/>
        <v>Restaurado</v>
      </c>
      <c r="X657" s="8" t="str">
        <f t="shared" ca="1" si="212"/>
        <v>Ripristinato</v>
      </c>
      <c r="Y657" s="8" t="str">
        <f t="shared" ca="1" si="213"/>
        <v>Hersteld</v>
      </c>
      <c r="Z657" s="7">
        <f t="shared" si="214"/>
        <v>5</v>
      </c>
      <c r="AA657">
        <f t="shared" si="215"/>
        <v>36</v>
      </c>
      <c r="AB657">
        <f t="shared" si="216"/>
        <v>45</v>
      </c>
      <c r="AC657" t="str">
        <f t="shared" si="217"/>
        <v>&lt;string name="Tran_log_Restore"&gt;</v>
      </c>
      <c r="AD657" t="s">
        <v>9409</v>
      </c>
      <c r="AE657" t="s">
        <v>9410</v>
      </c>
      <c r="AF657" t="s">
        <v>9411</v>
      </c>
      <c r="AG657" t="s">
        <v>9412</v>
      </c>
      <c r="AH657" t="s">
        <v>9413</v>
      </c>
    </row>
    <row r="658" spans="1:34">
      <c r="A658" s="2"/>
    </row>
    <row r="659" spans="1:34">
      <c r="A659" s="1" t="s">
        <v>258</v>
      </c>
      <c r="J659">
        <f t="shared" si="202"/>
        <v>34</v>
      </c>
      <c r="K659">
        <f t="shared" si="203"/>
        <v>39</v>
      </c>
      <c r="L659" t="str">
        <f t="shared" si="198"/>
        <v>Type</v>
      </c>
      <c r="M659" t="e">
        <f>MATCH(L659,Sam_Eng!K:K,0)</f>
        <v>#N/A</v>
      </c>
      <c r="N659" t="str">
        <f>IF(ISNA(M659), VLOOKUP(L659,Sam_Eng!F:F,1,FALSE), VLOOKUP(L659,Sam_Eng!K:K,1,FALSE))</f>
        <v>Type</v>
      </c>
      <c r="O659" s="8">
        <f>IF(ISNA(M659), MATCH(N659,Sam_Eng!F:F,0), MATCH(N659,Sam_Eng!K:K,0))</f>
        <v>42</v>
      </c>
      <c r="P659" t="str">
        <f t="shared" ref="P659:P721" ca="1" si="218">INDIRECT("'Sam_Eng'!" &amp; "M" &amp; $O659)</f>
        <v>"Type"</v>
      </c>
      <c r="Q659" t="str">
        <f t="shared" ref="Q659:Q721" ca="1" si="219">INDIRECT("'Sam_Eng'!" &amp; "N" &amp; $O659)</f>
        <v>"Typ"</v>
      </c>
      <c r="R659" t="str">
        <f t="shared" ref="R659:R721" ca="1" si="220">INDIRECT("'Sam_Eng'!" &amp; "O" &amp; $O659)</f>
        <v>"Tipo"</v>
      </c>
      <c r="S659" t="str">
        <f t="shared" ref="S659:S721" ca="1" si="221">INDIRECT("'Sam_Eng'!" &amp; "P" &amp; $O659)</f>
        <v>"Tipo"</v>
      </c>
      <c r="T659" t="str">
        <f t="shared" ref="T659:T721" ca="1" si="222">INDIRECT("'Sam_Eng'!" &amp; "Q" &amp; $O659)</f>
        <v>"Type"</v>
      </c>
      <c r="U659" s="8" t="str">
        <f t="shared" ca="1" si="209"/>
        <v>Type</v>
      </c>
      <c r="V659" s="8" t="str">
        <f t="shared" ca="1" si="210"/>
        <v>Typ</v>
      </c>
      <c r="W659" s="8" t="str">
        <f t="shared" ca="1" si="211"/>
        <v>Tipo</v>
      </c>
      <c r="X659" s="8" t="str">
        <f t="shared" ca="1" si="212"/>
        <v>Tipo</v>
      </c>
      <c r="Y659" s="8" t="str">
        <f t="shared" ca="1" si="213"/>
        <v>Type</v>
      </c>
      <c r="Z659" s="7">
        <f t="shared" si="214"/>
        <v>5</v>
      </c>
      <c r="AA659">
        <f t="shared" si="215"/>
        <v>34</v>
      </c>
      <c r="AB659">
        <f xml:space="preserve"> FIND("&lt;/",A659)</f>
        <v>39</v>
      </c>
      <c r="AC659" t="str">
        <f>MID(A659, Z659, AA659-Z659+ 1)</f>
        <v>&lt;string name="Netcode_Option"&gt;</v>
      </c>
      <c r="AD659" t="s">
        <v>9414</v>
      </c>
      <c r="AE659" t="s">
        <v>9415</v>
      </c>
      <c r="AF659" t="s">
        <v>9416</v>
      </c>
      <c r="AG659" t="s">
        <v>9416</v>
      </c>
      <c r="AH659" t="s">
        <v>9414</v>
      </c>
    </row>
    <row r="660" spans="1:34">
      <c r="A660" s="2"/>
    </row>
    <row r="661" spans="1:34">
      <c r="A661" s="1" t="s">
        <v>10279</v>
      </c>
      <c r="J661">
        <f t="shared" si="202"/>
        <v>29</v>
      </c>
      <c r="K661">
        <f t="shared" si="203"/>
        <v>39</v>
      </c>
      <c r="L661" t="str">
        <f t="shared" si="198"/>
        <v>GuestCode</v>
      </c>
      <c r="M661" t="e">
        <f>MATCH(L661,Sam_Eng!K:K,0)</f>
        <v>#N/A</v>
      </c>
      <c r="N661" t="str">
        <f>IF(ISNA(M661), VLOOKUP(L661,Sam_Eng!F:F,1,FALSE), VLOOKUP(L661,Sam_Eng!K:K,1,FALSE))</f>
        <v>GuestCode</v>
      </c>
      <c r="O661" s="8">
        <f>IF(ISNA(M661), MATCH(N661,Sam_Eng!F:F,0), MATCH(N661,Sam_Eng!K:K,0))</f>
        <v>146</v>
      </c>
      <c r="P661">
        <f t="shared" ca="1" si="218"/>
        <v>0</v>
      </c>
      <c r="Q661">
        <f t="shared" ca="1" si="219"/>
        <v>0</v>
      </c>
      <c r="R661">
        <f t="shared" ca="1" si="220"/>
        <v>0</v>
      </c>
      <c r="S661">
        <f t="shared" ca="1" si="221"/>
        <v>0</v>
      </c>
      <c r="T661">
        <f t="shared" ca="1" si="222"/>
        <v>0</v>
      </c>
      <c r="U661" s="8" t="str">
        <f t="shared" ca="1" si="209"/>
        <v>0</v>
      </c>
      <c r="V661" s="8" t="str">
        <f t="shared" ca="1" si="210"/>
        <v>0</v>
      </c>
      <c r="W661" s="8" t="str">
        <f t="shared" ca="1" si="211"/>
        <v>0</v>
      </c>
      <c r="X661" s="8" t="str">
        <f t="shared" ca="1" si="212"/>
        <v>0</v>
      </c>
      <c r="Y661" s="8" t="str">
        <f t="shared" ca="1" si="213"/>
        <v>0</v>
      </c>
      <c r="Z661" s="7">
        <f t="shared" si="214"/>
        <v>5</v>
      </c>
      <c r="AA661">
        <f t="shared" si="215"/>
        <v>29</v>
      </c>
      <c r="AB661">
        <f xml:space="preserve"> FIND("&lt;/",A661)</f>
        <v>39</v>
      </c>
      <c r="AC661" t="str">
        <f>MID(A661, Z661, AA661-Z661+ 1)</f>
        <v>&lt;string name="GuestCode"&gt;</v>
      </c>
      <c r="AD661" t="s">
        <v>10280</v>
      </c>
      <c r="AE661" t="s">
        <v>10280</v>
      </c>
      <c r="AF661" t="s">
        <v>10280</v>
      </c>
      <c r="AG661" t="s">
        <v>10280</v>
      </c>
      <c r="AH661" t="s">
        <v>10280</v>
      </c>
    </row>
    <row r="662" spans="1:34">
      <c r="A662" s="1" t="s">
        <v>10894</v>
      </c>
      <c r="J662">
        <f t="shared" si="202"/>
        <v>35</v>
      </c>
      <c r="K662">
        <f t="shared" si="203"/>
        <v>59</v>
      </c>
      <c r="L662" t="str">
        <f t="shared" si="198"/>
        <v>Change GuestCode Prefix</v>
      </c>
      <c r="M662" t="e">
        <f>MATCH(L662,Sam_Eng!K:K,0)</f>
        <v>#N/A</v>
      </c>
      <c r="N662" t="e">
        <f>IF(ISNA(M662), VLOOKUP(L662,Sam_Eng!F:F,1,FALSE), VLOOKUP(L662,Sam_Eng!K:K,1,FALSE))</f>
        <v>#N/A</v>
      </c>
      <c r="O662" s="53">
        <v>147</v>
      </c>
      <c r="P662" t="str">
        <f t="shared" ca="1" si="218"/>
        <v>"Préfixe GuestCode"</v>
      </c>
      <c r="Q662" t="str">
        <f t="shared" ca="1" si="219"/>
        <v>"GuestCode – Präfix"</v>
      </c>
      <c r="R662" t="str">
        <f t="shared" ca="1" si="220"/>
        <v>"Prefijo de GuestCode"</v>
      </c>
      <c r="S662" t="str">
        <f t="shared" ca="1" si="221"/>
        <v>"Prefisso Codice Ospite"</v>
      </c>
      <c r="T662" t="str">
        <f t="shared" ca="1" si="222"/>
        <v>"Prefix gastcode"</v>
      </c>
      <c r="U662" s="8" t="str">
        <f t="shared" ca="1" si="209"/>
        <v>Préfixe GuestCode</v>
      </c>
      <c r="V662" s="8" t="str">
        <f t="shared" ca="1" si="210"/>
        <v>GuestCode – Präfix</v>
      </c>
      <c r="W662" s="8" t="str">
        <f t="shared" ca="1" si="211"/>
        <v>Prefijo de GuestCode</v>
      </c>
      <c r="X662" s="8" t="str">
        <f t="shared" ca="1" si="212"/>
        <v>Prefisso Codice Ospite</v>
      </c>
      <c r="Y662" s="8" t="str">
        <f t="shared" ca="1" si="213"/>
        <v>Prefix gastcode</v>
      </c>
      <c r="Z662" s="7">
        <f t="shared" si="214"/>
        <v>5</v>
      </c>
      <c r="AA662">
        <f t="shared" si="215"/>
        <v>35</v>
      </c>
      <c r="AB662">
        <f xml:space="preserve"> FIND("&lt;/",A662)</f>
        <v>59</v>
      </c>
      <c r="AC662" t="str">
        <f>MID(A662, Z662, AA662-Z662+ 1)</f>
        <v>&lt;string name="ChangeGuestCode"&gt;</v>
      </c>
      <c r="AD662" t="s">
        <v>10896</v>
      </c>
      <c r="AE662" t="s">
        <v>10898</v>
      </c>
      <c r="AF662" t="s">
        <v>10900</v>
      </c>
      <c r="AG662" t="s">
        <v>10902</v>
      </c>
      <c r="AH662" t="s">
        <v>10904</v>
      </c>
    </row>
    <row r="663" spans="1:34">
      <c r="A663" s="1" t="s">
        <v>10278</v>
      </c>
      <c r="J663">
        <f t="shared" si="202"/>
        <v>35</v>
      </c>
      <c r="K663">
        <f t="shared" si="203"/>
        <v>57</v>
      </c>
      <c r="L663" t="str">
        <f t="shared" si="198"/>
        <v>Delete GuestCode User</v>
      </c>
      <c r="M663" t="e">
        <f>MATCH(L663,Sam_Eng!K:K,0)</f>
        <v>#N/A</v>
      </c>
      <c r="N663" t="e">
        <f>IF(ISNA(M663), VLOOKUP(L663,Sam_Eng!F:F,1,FALSE), VLOOKUP(L663,Sam_Eng!K:K,1,FALSE))</f>
        <v>#N/A</v>
      </c>
      <c r="O663" s="53">
        <v>148</v>
      </c>
      <c r="P663" t="str">
        <f t="shared" ca="1" si="218"/>
        <v>"Utilisateur GuestCode"</v>
      </c>
      <c r="Q663" t="str">
        <f t="shared" ca="1" si="219"/>
        <v>"GuestCode – Benutzer"</v>
      </c>
      <c r="R663" t="str">
        <f t="shared" ca="1" si="220"/>
        <v>"Usuario de GuestCode"</v>
      </c>
      <c r="S663" t="str">
        <f t="shared" ca="1" si="221"/>
        <v>"Utente Codice Ospite"</v>
      </c>
      <c r="T663" t="str">
        <f t="shared" ca="1" si="222"/>
        <v>"Gebruiker gastcode"</v>
      </c>
      <c r="U663" s="8" t="str">
        <f t="shared" ca="1" si="209"/>
        <v>Utilisateur GuestCode</v>
      </c>
      <c r="V663" s="8" t="str">
        <f t="shared" ca="1" si="210"/>
        <v>GuestCode – Benutzer</v>
      </c>
      <c r="W663" s="8" t="str">
        <f t="shared" ca="1" si="211"/>
        <v>Usuario de GuestCode</v>
      </c>
      <c r="X663" s="8" t="str">
        <f t="shared" ca="1" si="212"/>
        <v>Utente Codice Ospite</v>
      </c>
      <c r="Y663" s="8" t="str">
        <f t="shared" ca="1" si="213"/>
        <v>Gebruiker gastcode</v>
      </c>
      <c r="Z663" s="7">
        <f t="shared" si="214"/>
        <v>5</v>
      </c>
      <c r="AA663">
        <f t="shared" si="215"/>
        <v>35</v>
      </c>
      <c r="AB663">
        <f xml:space="preserve"> FIND("&lt;/",A663)</f>
        <v>57</v>
      </c>
      <c r="AC663" t="str">
        <f>MID(A663, Z663, AA663-Z663+ 1)</f>
        <v>&lt;string name="DeleteGuestCode"&gt;</v>
      </c>
      <c r="AD663" t="s">
        <v>11080</v>
      </c>
      <c r="AE663" t="s">
        <v>11083</v>
      </c>
      <c r="AF663" t="s">
        <v>11086</v>
      </c>
      <c r="AG663" t="s">
        <v>11089</v>
      </c>
      <c r="AH663" t="s">
        <v>11092</v>
      </c>
    </row>
    <row r="664" spans="1:34">
      <c r="A664" s="1" t="s">
        <v>261</v>
      </c>
      <c r="J664">
        <f t="shared" si="202"/>
        <v>36</v>
      </c>
      <c r="K664">
        <f t="shared" si="203"/>
        <v>71</v>
      </c>
      <c r="L664" t="str">
        <f t="shared" si="198"/>
        <v>Delete GuestCode Prefix &amp;amp; User</v>
      </c>
      <c r="M664" t="e">
        <f>MATCH(L664,Sam_Eng!K:K,0)</f>
        <v>#N/A</v>
      </c>
      <c r="N664" t="e">
        <f>IF(ISNA(M664), VLOOKUP(L664,Sam_Eng!F:F,1,FALSE), VLOOKUP(L664,Sam_Eng!K:K,1,FALSE))</f>
        <v>#N/A</v>
      </c>
      <c r="O664" s="53">
        <v>149</v>
      </c>
      <c r="P664" t="str">
        <f t="shared" ca="1" si="218"/>
        <v>"Préfixe et utilisateur GuestCode"</v>
      </c>
      <c r="Q664" t="str">
        <f t="shared" ca="1" si="219"/>
        <v>"GuestCode – Präfix und Benutzer"</v>
      </c>
      <c r="R664" t="str">
        <f t="shared" ca="1" si="220"/>
        <v>"Prefijo y usuarios de GuestCode"</v>
      </c>
      <c r="S664" t="str">
        <f t="shared" ca="1" si="221"/>
        <v>"Prefisso e Utente Codice Ospite"</v>
      </c>
      <c r="T664" t="str">
        <f t="shared" ca="1" si="222"/>
        <v>"Prefix en gebruiker gastcode"</v>
      </c>
      <c r="U664" s="8" t="str">
        <f t="shared" ca="1" si="209"/>
        <v>Préfixe et utilisateur GuestCode</v>
      </c>
      <c r="V664" s="8" t="str">
        <f t="shared" ca="1" si="210"/>
        <v>GuestCode – Präfix und Benutzer</v>
      </c>
      <c r="W664" s="8" t="str">
        <f t="shared" ca="1" si="211"/>
        <v>Prefijo y usuarios de GuestCode</v>
      </c>
      <c r="X664" s="8" t="str">
        <f t="shared" ca="1" si="212"/>
        <v>Prefisso e Utente Codice Ospite</v>
      </c>
      <c r="Y664" s="8" t="str">
        <f t="shared" ca="1" si="213"/>
        <v>Prefix en gebruiker gastcode</v>
      </c>
      <c r="Z664" s="7">
        <f t="shared" si="214"/>
        <v>5</v>
      </c>
      <c r="AA664">
        <f t="shared" si="215"/>
        <v>36</v>
      </c>
      <c r="AB664">
        <f xml:space="preserve"> FIND("&lt;/",A664)</f>
        <v>71</v>
      </c>
      <c r="AC664" t="str">
        <f>MID(A664, Z664, AA664-Z664+ 1)</f>
        <v>&lt;string name="DisableGuestCode"&gt;</v>
      </c>
      <c r="AD664" t="s">
        <v>11081</v>
      </c>
      <c r="AE664" t="s">
        <v>11084</v>
      </c>
      <c r="AF664" t="s">
        <v>11087</v>
      </c>
      <c r="AG664" t="s">
        <v>11090</v>
      </c>
      <c r="AH664" t="s">
        <v>11093</v>
      </c>
    </row>
    <row r="665" spans="1:34">
      <c r="A665" s="2"/>
    </row>
    <row r="666" spans="1:34">
      <c r="A666" s="1" t="s">
        <v>262</v>
      </c>
      <c r="J666">
        <f t="shared" si="202"/>
        <v>32</v>
      </c>
      <c r="K666">
        <f t="shared" si="203"/>
        <v>46</v>
      </c>
      <c r="L666" t="str">
        <f t="shared" si="198"/>
        <v>Gateway Model</v>
      </c>
      <c r="M666" t="e">
        <f>MATCH(L666,Sam_Eng!K:K,0)</f>
        <v>#N/A</v>
      </c>
      <c r="N666" t="str">
        <f>IF(ISNA(M666), VLOOKUP(L666,Sam_Eng!F:F,1,FALSE), VLOOKUP(L666,Sam_Eng!K:K,1,FALSE))</f>
        <v>Gateway Model</v>
      </c>
      <c r="O666" s="8">
        <f>IF(ISNA(M666), MATCH(N666,Sam_Eng!F:F,0), MATCH(N666,Sam_Eng!K:K,0))</f>
        <v>288</v>
      </c>
      <c r="P666" t="str">
        <f t="shared" ca="1" si="218"/>
        <v>"Modèle de passerelle"</v>
      </c>
      <c r="Q666" t="str">
        <f t="shared" ca="1" si="219"/>
        <v>"Gateway-Modell"</v>
      </c>
      <c r="R666" t="str">
        <f t="shared" ca="1" si="220"/>
        <v>"Modelo de puerta de enlace"</v>
      </c>
      <c r="S666" t="str">
        <f t="shared" ca="1" si="221"/>
        <v>"Modello Gateway"</v>
      </c>
      <c r="T666" t="str">
        <f t="shared" ca="1" si="222"/>
        <v>"Gatewaymodel"</v>
      </c>
      <c r="U666" s="8" t="str">
        <f t="shared" ca="1" si="209"/>
        <v>Modèle de passerelle</v>
      </c>
      <c r="V666" s="8" t="str">
        <f t="shared" ca="1" si="210"/>
        <v>Gateway-Modell</v>
      </c>
      <c r="W666" s="8" t="str">
        <f t="shared" ca="1" si="211"/>
        <v>Modelo de puerta de enlace</v>
      </c>
      <c r="X666" s="8" t="str">
        <f t="shared" ca="1" si="212"/>
        <v>Modello Gateway</v>
      </c>
      <c r="Y666" s="8" t="str">
        <f t="shared" ca="1" si="213"/>
        <v>Gatewaymodel</v>
      </c>
      <c r="Z666" s="7">
        <f t="shared" si="214"/>
        <v>5</v>
      </c>
      <c r="AA666">
        <f t="shared" si="215"/>
        <v>32</v>
      </c>
      <c r="AB666">
        <f t="shared" ref="AB666:AB671" si="223" xml:space="preserve"> FIND("&lt;/",A666)</f>
        <v>46</v>
      </c>
      <c r="AC666" t="str">
        <f t="shared" ref="AC666:AC671" si="224">MID(A666, Z666, AA666-Z666+ 1)</f>
        <v>&lt;string name="GatewayModel"&gt;</v>
      </c>
      <c r="AD666" t="s">
        <v>9417</v>
      </c>
      <c r="AE666" t="s">
        <v>9418</v>
      </c>
      <c r="AF666" t="s">
        <v>9419</v>
      </c>
      <c r="AG666" t="s">
        <v>9420</v>
      </c>
      <c r="AH666" t="s">
        <v>9421</v>
      </c>
    </row>
    <row r="667" spans="1:34">
      <c r="A667" s="1" t="s">
        <v>3086</v>
      </c>
      <c r="J667">
        <f t="shared" si="202"/>
        <v>29</v>
      </c>
      <c r="K667">
        <f t="shared" si="203"/>
        <v>46</v>
      </c>
      <c r="L667" t="str">
        <f t="shared" si="198"/>
        <v>Gateway Firmware</v>
      </c>
      <c r="M667" t="e">
        <f>MATCH(L667,Sam_Eng!K:K,0)</f>
        <v>#N/A</v>
      </c>
      <c r="N667" t="str">
        <f>IF(ISNA(M667), VLOOKUP(L667,Sam_Eng!F:F,1,FALSE), VLOOKUP(L667,Sam_Eng!K:K,1,FALSE))</f>
        <v>Gateway Firmware</v>
      </c>
      <c r="O667" s="8">
        <f>IF(ISNA(M667), MATCH(N667,Sam_Eng!F:F,0), MATCH(N667,Sam_Eng!K:K,0))</f>
        <v>289</v>
      </c>
      <c r="P667" t="str">
        <f t="shared" ca="1" si="218"/>
        <v>"Firmware de la passerelle"</v>
      </c>
      <c r="Q667" t="str">
        <f t="shared" ca="1" si="219"/>
        <v>"Gateway-Firmware"</v>
      </c>
      <c r="R667" t="str">
        <f t="shared" ca="1" si="220"/>
        <v>"Firmware de puerta de enlace"</v>
      </c>
      <c r="S667" t="str">
        <f t="shared" ca="1" si="221"/>
        <v>"Firmware Gateway"</v>
      </c>
      <c r="T667" t="str">
        <f t="shared" ca="1" si="222"/>
        <v>"Formware gateway"</v>
      </c>
      <c r="U667" s="8" t="str">
        <f t="shared" ca="1" si="209"/>
        <v>Firmware de la passerelle</v>
      </c>
      <c r="V667" s="8" t="str">
        <f t="shared" ca="1" si="210"/>
        <v>Gateway-Firmware</v>
      </c>
      <c r="W667" s="8" t="str">
        <f t="shared" ca="1" si="211"/>
        <v>Firmware de puerta de enlace</v>
      </c>
      <c r="X667" s="8" t="str">
        <f t="shared" ca="1" si="212"/>
        <v>Firmware Gateway</v>
      </c>
      <c r="Y667" s="8" t="str">
        <f t="shared" ca="1" si="213"/>
        <v>Formware gateway</v>
      </c>
      <c r="Z667" s="7">
        <f t="shared" si="214"/>
        <v>5</v>
      </c>
      <c r="AA667">
        <f t="shared" si="215"/>
        <v>29</v>
      </c>
      <c r="AB667">
        <f t="shared" si="223"/>
        <v>46</v>
      </c>
      <c r="AC667" t="str">
        <f t="shared" si="224"/>
        <v>&lt;string name="GatewayFW"&gt;</v>
      </c>
      <c r="AD667" t="s">
        <v>9422</v>
      </c>
      <c r="AE667" t="s">
        <v>9423</v>
      </c>
      <c r="AF667" t="s">
        <v>9424</v>
      </c>
      <c r="AG667" t="s">
        <v>9425</v>
      </c>
      <c r="AH667" t="s">
        <v>9426</v>
      </c>
    </row>
    <row r="668" spans="1:34">
      <c r="A668" s="1" t="s">
        <v>263</v>
      </c>
      <c r="J668">
        <f t="shared" si="202"/>
        <v>31</v>
      </c>
      <c r="K668">
        <f t="shared" si="203"/>
        <v>44</v>
      </c>
      <c r="L668" t="str">
        <f t="shared" si="198"/>
        <v>Gateway Code</v>
      </c>
      <c r="M668" t="e">
        <f>MATCH(L668,Sam_Eng!K:K,0)</f>
        <v>#N/A</v>
      </c>
      <c r="N668" t="str">
        <f>IF(ISNA(M668), VLOOKUP(L668,Sam_Eng!F:F,1,FALSE), VLOOKUP(L668,Sam_Eng!K:K,1,FALSE))</f>
        <v>Gateway Code</v>
      </c>
      <c r="O668" s="8">
        <f>IF(ISNA(M668), MATCH(N668,Sam_Eng!F:F,0), MATCH(N668,Sam_Eng!K:K,0))</f>
        <v>290</v>
      </c>
      <c r="P668" t="str">
        <f t="shared" ca="1" si="218"/>
        <v>"Code de la passerelle"</v>
      </c>
      <c r="Q668" t="str">
        <f t="shared" ca="1" si="219"/>
        <v>"Gateway-Code"</v>
      </c>
      <c r="R668" t="str">
        <f t="shared" ca="1" si="220"/>
        <v>"Código de puerta de enlace"</v>
      </c>
      <c r="S668" t="str">
        <f t="shared" ca="1" si="221"/>
        <v>"Codice Gateway"</v>
      </c>
      <c r="T668" t="str">
        <f t="shared" ca="1" si="222"/>
        <v>"Gatewaycode"</v>
      </c>
      <c r="U668" s="8" t="str">
        <f t="shared" ca="1" si="209"/>
        <v>Code de la passerelle</v>
      </c>
      <c r="V668" s="8" t="str">
        <f t="shared" ca="1" si="210"/>
        <v>Gateway-Code</v>
      </c>
      <c r="W668" s="8" t="str">
        <f t="shared" ca="1" si="211"/>
        <v>Código de puerta de enlace</v>
      </c>
      <c r="X668" s="8" t="str">
        <f t="shared" ca="1" si="212"/>
        <v>Codice Gateway</v>
      </c>
      <c r="Y668" s="8" t="str">
        <f t="shared" ca="1" si="213"/>
        <v>Gatewaycode</v>
      </c>
      <c r="Z668" s="7">
        <f t="shared" si="214"/>
        <v>5</v>
      </c>
      <c r="AA668">
        <f t="shared" si="215"/>
        <v>31</v>
      </c>
      <c r="AB668">
        <f t="shared" si="223"/>
        <v>44</v>
      </c>
      <c r="AC668" t="str">
        <f t="shared" si="224"/>
        <v>&lt;string name="GatewayCode"&gt;</v>
      </c>
      <c r="AD668" t="s">
        <v>9427</v>
      </c>
      <c r="AE668" t="s">
        <v>9428</v>
      </c>
      <c r="AF668" t="s">
        <v>9429</v>
      </c>
      <c r="AG668" t="s">
        <v>9430</v>
      </c>
      <c r="AH668" t="s">
        <v>9431</v>
      </c>
    </row>
    <row r="669" spans="1:34">
      <c r="A669" s="1" t="s">
        <v>264</v>
      </c>
      <c r="J669">
        <f t="shared" si="202"/>
        <v>29</v>
      </c>
      <c r="K669">
        <f t="shared" si="203"/>
        <v>40</v>
      </c>
      <c r="L669" t="str">
        <f t="shared" si="198"/>
        <v>Gateway ID</v>
      </c>
      <c r="M669" t="e">
        <f>MATCH(L669,Sam_Eng!K:K,0)</f>
        <v>#N/A</v>
      </c>
      <c r="N669" t="str">
        <f>IF(ISNA(M669), VLOOKUP(L669,Sam_Eng!F:F,1,FALSE), VLOOKUP(L669,Sam_Eng!K:K,1,FALSE))</f>
        <v>Gateway ID</v>
      </c>
      <c r="O669" s="8">
        <f>IF(ISNA(M669), MATCH(N669,Sam_Eng!F:F,0), MATCH(N669,Sam_Eng!K:K,0))</f>
        <v>291</v>
      </c>
      <c r="P669" t="str">
        <f t="shared" ca="1" si="218"/>
        <v>"ID de la passerelle"</v>
      </c>
      <c r="Q669" t="str">
        <f t="shared" ca="1" si="219"/>
        <v>"Gateway-ID"</v>
      </c>
      <c r="R669" t="str">
        <f t="shared" ca="1" si="220"/>
        <v>"Identificador de puerta de enlace"</v>
      </c>
      <c r="S669" t="str">
        <f t="shared" ca="1" si="221"/>
        <v>"ID Gateway"</v>
      </c>
      <c r="T669" t="str">
        <f t="shared" ca="1" si="222"/>
        <v>"Gateway-ID"</v>
      </c>
      <c r="U669" s="8" t="str">
        <f t="shared" ca="1" si="209"/>
        <v>ID de la passerelle</v>
      </c>
      <c r="V669" s="8" t="str">
        <f t="shared" ca="1" si="210"/>
        <v>Gateway-ID</v>
      </c>
      <c r="W669" s="8" t="str">
        <f t="shared" ca="1" si="211"/>
        <v>Identificador de puerta de enlace</v>
      </c>
      <c r="X669" s="8" t="str">
        <f t="shared" ca="1" si="212"/>
        <v>ID Gateway</v>
      </c>
      <c r="Y669" s="8" t="str">
        <f t="shared" ca="1" si="213"/>
        <v>Gateway-ID</v>
      </c>
      <c r="Z669" s="7">
        <f t="shared" si="214"/>
        <v>5</v>
      </c>
      <c r="AA669">
        <f t="shared" si="215"/>
        <v>29</v>
      </c>
      <c r="AB669">
        <f t="shared" si="223"/>
        <v>40</v>
      </c>
      <c r="AC669" t="str">
        <f t="shared" si="224"/>
        <v>&lt;string name="GatewayID"&gt;</v>
      </c>
      <c r="AD669" t="s">
        <v>9432</v>
      </c>
      <c r="AE669" t="s">
        <v>9433</v>
      </c>
      <c r="AF669" t="s">
        <v>9434</v>
      </c>
      <c r="AG669" t="s">
        <v>9435</v>
      </c>
      <c r="AH669" t="s">
        <v>9433</v>
      </c>
    </row>
    <row r="670" spans="1:34">
      <c r="A670" s="1" t="s">
        <v>265</v>
      </c>
      <c r="J670">
        <f t="shared" si="202"/>
        <v>30</v>
      </c>
      <c r="K670">
        <f t="shared" si="203"/>
        <v>42</v>
      </c>
      <c r="L670" t="str">
        <f t="shared" si="198"/>
        <v>Gateway MAC</v>
      </c>
      <c r="M670" t="e">
        <f>MATCH(L670,Sam_Eng!K:K,0)</f>
        <v>#N/A</v>
      </c>
      <c r="N670" t="str">
        <f>IF(ISNA(M670), VLOOKUP(L670,Sam_Eng!F:F,1,FALSE), VLOOKUP(L670,Sam_Eng!K:K,1,FALSE))</f>
        <v>Gateway MAC</v>
      </c>
      <c r="O670" s="8">
        <f>IF(ISNA(M670), MATCH(N670,Sam_Eng!F:F,0), MATCH(N670,Sam_Eng!K:K,0))</f>
        <v>292</v>
      </c>
      <c r="P670" t="str">
        <f t="shared" ca="1" si="218"/>
        <v>"MAC de la passerelle"</v>
      </c>
      <c r="Q670" t="str">
        <f t="shared" ca="1" si="219"/>
        <v>"Gateway-MAC"</v>
      </c>
      <c r="R670" t="str">
        <f t="shared" ca="1" si="220"/>
        <v>"MAC de puerta de enlace"</v>
      </c>
      <c r="S670" t="str">
        <f t="shared" ca="1" si="221"/>
        <v>"MAC Gateway"</v>
      </c>
      <c r="T670" t="str">
        <f t="shared" ca="1" si="222"/>
        <v>"Gateway-MAC"</v>
      </c>
      <c r="U670" s="8" t="str">
        <f t="shared" ca="1" si="209"/>
        <v>MAC de la passerelle</v>
      </c>
      <c r="V670" s="8" t="str">
        <f t="shared" ca="1" si="210"/>
        <v>Gateway-MAC</v>
      </c>
      <c r="W670" s="8" t="str">
        <f t="shared" ca="1" si="211"/>
        <v>MAC de puerta de enlace</v>
      </c>
      <c r="X670" s="8" t="str">
        <f t="shared" ca="1" si="212"/>
        <v>MAC Gateway</v>
      </c>
      <c r="Y670" s="8" t="str">
        <f t="shared" ca="1" si="213"/>
        <v>Gateway-MAC</v>
      </c>
      <c r="Z670" s="7">
        <f t="shared" si="214"/>
        <v>5</v>
      </c>
      <c r="AA670">
        <f t="shared" si="215"/>
        <v>30</v>
      </c>
      <c r="AB670">
        <f t="shared" si="223"/>
        <v>42</v>
      </c>
      <c r="AC670" t="str">
        <f t="shared" si="224"/>
        <v>&lt;string name="GatewayMac"&gt;</v>
      </c>
      <c r="AD670" t="s">
        <v>9436</v>
      </c>
      <c r="AE670" t="s">
        <v>9437</v>
      </c>
      <c r="AF670" t="s">
        <v>9438</v>
      </c>
      <c r="AG670" t="s">
        <v>9439</v>
      </c>
      <c r="AH670" t="s">
        <v>9437</v>
      </c>
    </row>
    <row r="671" spans="1:34">
      <c r="A671" s="1" t="s">
        <v>266</v>
      </c>
      <c r="J671">
        <f t="shared" si="202"/>
        <v>35</v>
      </c>
      <c r="K671">
        <f t="shared" si="203"/>
        <v>52</v>
      </c>
      <c r="L671" t="str">
        <f t="shared" si="198"/>
        <v>Diagnose Gateway</v>
      </c>
      <c r="M671" t="e">
        <f>MATCH(L671,Sam_Eng!K:K,0)</f>
        <v>#N/A</v>
      </c>
      <c r="N671" t="str">
        <f>IF(ISNA(M671), VLOOKUP(L671,Sam_Eng!F:F,1,FALSE), VLOOKUP(L671,Sam_Eng!K:K,1,FALSE))</f>
        <v>Diagnose Gateway</v>
      </c>
      <c r="O671" s="8">
        <f>IF(ISNA(M671), MATCH(N671,Sam_Eng!F:F,0), MATCH(N671,Sam_Eng!K:K,0))</f>
        <v>163</v>
      </c>
      <c r="P671" t="str">
        <f t="shared" ca="1" si="218"/>
        <v>"Diagnostiquer la passerelle"</v>
      </c>
      <c r="Q671" t="str">
        <f t="shared" ca="1" si="219"/>
        <v>"Gateway-Diagnose"</v>
      </c>
      <c r="R671" t="str">
        <f t="shared" ca="1" si="220"/>
        <v>"Diagnosticar puerta de enlace"</v>
      </c>
      <c r="S671" t="str">
        <f t="shared" ca="1" si="221"/>
        <v>"Diagnostica Gateway"</v>
      </c>
      <c r="T671" t="str">
        <f t="shared" ca="1" si="222"/>
        <v>"Diagnose gateway"</v>
      </c>
      <c r="U671" s="8" t="str">
        <f t="shared" ca="1" si="209"/>
        <v>Diagnostiquer la passerelle</v>
      </c>
      <c r="V671" s="8" t="str">
        <f t="shared" ca="1" si="210"/>
        <v>Gateway-Diagnose</v>
      </c>
      <c r="W671" s="8" t="str">
        <f t="shared" ca="1" si="211"/>
        <v>Diagnosticar puerta de enlace</v>
      </c>
      <c r="X671" s="8" t="str">
        <f t="shared" ca="1" si="212"/>
        <v>Diagnostica Gateway</v>
      </c>
      <c r="Y671" s="8" t="str">
        <f t="shared" ca="1" si="213"/>
        <v>Diagnose gateway</v>
      </c>
      <c r="Z671" s="7">
        <f t="shared" si="214"/>
        <v>5</v>
      </c>
      <c r="AA671">
        <f t="shared" si="215"/>
        <v>35</v>
      </c>
      <c r="AB671">
        <f t="shared" si="223"/>
        <v>52</v>
      </c>
      <c r="AC671" t="str">
        <f t="shared" si="224"/>
        <v>&lt;string name="GatewayDiagnose"&gt;</v>
      </c>
      <c r="AD671" t="s">
        <v>9440</v>
      </c>
      <c r="AE671" t="s">
        <v>9441</v>
      </c>
      <c r="AF671" t="s">
        <v>9442</v>
      </c>
      <c r="AG671" t="s">
        <v>9443</v>
      </c>
      <c r="AH671" t="s">
        <v>9444</v>
      </c>
    </row>
    <row r="672" spans="1:34">
      <c r="A672" s="1"/>
    </row>
    <row r="673" spans="1:34">
      <c r="A673" s="1"/>
    </row>
    <row r="674" spans="1:34">
      <c r="A674" s="1" t="s">
        <v>3075</v>
      </c>
      <c r="M674" t="e">
        <f>MATCH(L674,Sam_Eng!K:K,0)</f>
        <v>#N/A</v>
      </c>
      <c r="N674" t="e">
        <f>IF(ISNA(M674), VLOOKUP(L674,Sam_Eng!F:F,1,FALSE), VLOOKUP(L674,Sam_Eng!K:K,1,FALSE))</f>
        <v>#N/A</v>
      </c>
      <c r="O674" s="8">
        <v>194</v>
      </c>
      <c r="P674" t="str">
        <f t="shared" ca="1" si="218"/>
        <v>"Ajouter"</v>
      </c>
      <c r="Q674" t="str">
        <f t="shared" ca="1" si="219"/>
        <v>"Hinzufügen"</v>
      </c>
      <c r="R674" t="str">
        <f t="shared" ca="1" si="220"/>
        <v>"Agregar"</v>
      </c>
      <c r="S674" t="str">
        <f t="shared" ca="1" si="221"/>
        <v>"Aggiungi"</v>
      </c>
      <c r="T674" t="str">
        <f t="shared" ca="1" si="222"/>
        <v>"Toevoegen"</v>
      </c>
      <c r="U674" s="8" t="str">
        <f t="shared" ca="1" si="209"/>
        <v>Ajouter</v>
      </c>
      <c r="V674" s="8" t="str">
        <f t="shared" ca="1" si="210"/>
        <v>Hinzufügen</v>
      </c>
      <c r="W674" s="8" t="str">
        <f t="shared" ca="1" si="211"/>
        <v>Agregar</v>
      </c>
      <c r="X674" s="8" t="str">
        <f t="shared" ca="1" si="212"/>
        <v>Aggiungi</v>
      </c>
      <c r="Y674" s="8" t="str">
        <f t="shared" ca="1" si="213"/>
        <v>Toevoegen</v>
      </c>
      <c r="Z674" s="7">
        <f t="shared" si="214"/>
        <v>5</v>
      </c>
      <c r="AA674">
        <f t="shared" si="215"/>
        <v>35</v>
      </c>
      <c r="AB674">
        <f xml:space="preserve"> FIND("&lt;/",A674)</f>
        <v>39</v>
      </c>
      <c r="AC674" t="str">
        <f>MID(A674, Z674, AA674-Z674+ 1)</f>
        <v>&lt;string name="Wifi_SendRemote"&gt;</v>
      </c>
      <c r="AD674" t="s">
        <v>10487</v>
      </c>
      <c r="AE674" t="s">
        <v>10488</v>
      </c>
      <c r="AF674" t="s">
        <v>10489</v>
      </c>
      <c r="AG674" t="s">
        <v>10490</v>
      </c>
      <c r="AH674" t="s">
        <v>10491</v>
      </c>
    </row>
    <row r="675" spans="1:34">
      <c r="A675" s="1" t="s">
        <v>267</v>
      </c>
      <c r="J675">
        <f t="shared" si="202"/>
        <v>35</v>
      </c>
      <c r="K675">
        <f t="shared" si="203"/>
        <v>53</v>
      </c>
      <c r="L675" t="str">
        <f t="shared" ref="L675:L738" si="225">IF(A675&lt;&gt;"", MID(A675,J675+1, K675-J675 - 1), "")</f>
        <v>Setup New Gateway</v>
      </c>
      <c r="M675" t="e">
        <f>MATCH(L675,Sam_Eng!K:K,0)</f>
        <v>#N/A</v>
      </c>
      <c r="N675" t="str">
        <f>IF(ISNA(M675), VLOOKUP(L675,Sam_Eng!F:F,1,FALSE), VLOOKUP(L675,Sam_Eng!K:K,1,FALSE))</f>
        <v>Setup New Gateway</v>
      </c>
      <c r="O675" s="8">
        <f>IF(ISNA(M675), MATCH(N675,Sam_Eng!F:F,0), MATCH(N675,Sam_Eng!K:K,0))</f>
        <v>306</v>
      </c>
      <c r="P675" t="str">
        <f t="shared" ca="1" si="218"/>
        <v>"Configurer une nouvelle passerelle"</v>
      </c>
      <c r="Q675" t="str">
        <f t="shared" ca="1" si="219"/>
        <v>"Neues Gateway konfigurieren"</v>
      </c>
      <c r="R675" t="str">
        <f t="shared" ca="1" si="220"/>
        <v>"Configurar nueva puerta de enlace"</v>
      </c>
      <c r="S675" t="str">
        <f t="shared" ca="1" si="221"/>
        <v>"Imposta Nuovo Gateway"</v>
      </c>
      <c r="T675" t="str">
        <f t="shared" ca="1" si="222"/>
        <v>"Nieuwe gateway instellen"</v>
      </c>
      <c r="U675" s="8" t="str">
        <f t="shared" ca="1" si="209"/>
        <v>Configurer une nouvelle passerelle</v>
      </c>
      <c r="V675" s="8" t="str">
        <f t="shared" ca="1" si="210"/>
        <v>Neues Gateway konfigurieren</v>
      </c>
      <c r="W675" s="8" t="str">
        <f t="shared" ca="1" si="211"/>
        <v>Configurar nueva puerta de enlace</v>
      </c>
      <c r="X675" s="8" t="str">
        <f t="shared" ca="1" si="212"/>
        <v>Imposta Nuovo Gateway</v>
      </c>
      <c r="Y675" s="8" t="str">
        <f t="shared" ca="1" si="213"/>
        <v>Nieuwe gateway instellen</v>
      </c>
      <c r="Z675" s="7">
        <f t="shared" si="214"/>
        <v>5</v>
      </c>
      <c r="AA675">
        <f t="shared" si="215"/>
        <v>35</v>
      </c>
      <c r="AB675">
        <f xml:space="preserve"> FIND("&lt;/",A675)</f>
        <v>53</v>
      </c>
      <c r="AC675" t="str">
        <f>MID(A675, Z675, AA675-Z675+ 1)</f>
        <v>&lt;string name="SetupNewGateway"&gt;</v>
      </c>
      <c r="AD675" t="s">
        <v>9445</v>
      </c>
      <c r="AE675" t="s">
        <v>9446</v>
      </c>
      <c r="AF675" t="s">
        <v>9447</v>
      </c>
      <c r="AG675" t="s">
        <v>9448</v>
      </c>
      <c r="AH675" t="s">
        <v>9449</v>
      </c>
    </row>
    <row r="676" spans="1:34">
      <c r="A676" s="1" t="s">
        <v>268</v>
      </c>
      <c r="J676">
        <f t="shared" si="202"/>
        <v>32</v>
      </c>
      <c r="K676">
        <f t="shared" si="203"/>
        <v>53</v>
      </c>
      <c r="L676" t="str">
        <f t="shared" si="225"/>
        <v>Use Existing Gateway</v>
      </c>
      <c r="M676" t="e">
        <f>MATCH(L676,Sam_Eng!K:K,0)</f>
        <v>#N/A</v>
      </c>
      <c r="N676" t="str">
        <f>IF(ISNA(M676), VLOOKUP(L676,Sam_Eng!F:F,1,FALSE), VLOOKUP(L676,Sam_Eng!K:K,1,FALSE))</f>
        <v>Use Existing Gateway</v>
      </c>
      <c r="O676" s="8">
        <f>IF(ISNA(M676), MATCH(N676,Sam_Eng!F:F,0), MATCH(N676,Sam_Eng!K:K,0))</f>
        <v>307</v>
      </c>
      <c r="P676" t="str">
        <f t="shared" ca="1" si="218"/>
        <v>"Utiliser la passerelle existante"</v>
      </c>
      <c r="Q676" t="str">
        <f t="shared" ca="1" si="219"/>
        <v>"Bestehendes Gateway verwenden"</v>
      </c>
      <c r="R676" t="str">
        <f t="shared" ca="1" si="220"/>
        <v>"Utilizar puerta de enlace existente"</v>
      </c>
      <c r="S676" t="str">
        <f t="shared" ca="1" si="221"/>
        <v>"Utilizza Gateway Esistente"</v>
      </c>
      <c r="T676" t="str">
        <f t="shared" ca="1" si="222"/>
        <v>"Bestaande gateway gebruiken"</v>
      </c>
      <c r="U676" s="8" t="str">
        <f t="shared" ca="1" si="209"/>
        <v>Utiliser la passerelle existante</v>
      </c>
      <c r="V676" s="8" t="str">
        <f t="shared" ca="1" si="210"/>
        <v>Bestehendes Gateway verwenden</v>
      </c>
      <c r="W676" s="8" t="str">
        <f t="shared" ca="1" si="211"/>
        <v>Utilizar puerta de enlace existente</v>
      </c>
      <c r="X676" s="8" t="str">
        <f t="shared" ca="1" si="212"/>
        <v>Utilizza Gateway Esistente</v>
      </c>
      <c r="Y676" s="8" t="str">
        <f t="shared" ca="1" si="213"/>
        <v>Bestaande gateway gebruiken</v>
      </c>
      <c r="Z676" s="7">
        <f t="shared" si="214"/>
        <v>5</v>
      </c>
      <c r="AA676">
        <f t="shared" si="215"/>
        <v>32</v>
      </c>
      <c r="AB676">
        <f xml:space="preserve"> FIND("&lt;/",A676)</f>
        <v>53</v>
      </c>
      <c r="AC676" t="str">
        <f>MID(A676, Z676, AA676-Z676+ 1)</f>
        <v>&lt;string name="ExistGateway"&gt;</v>
      </c>
      <c r="AD676" t="s">
        <v>9450</v>
      </c>
      <c r="AE676" t="s">
        <v>9451</v>
      </c>
      <c r="AF676" t="s">
        <v>9452</v>
      </c>
      <c r="AG676" t="s">
        <v>9453</v>
      </c>
      <c r="AH676" t="s">
        <v>9454</v>
      </c>
    </row>
    <row r="677" spans="1:34">
      <c r="A677" s="1" t="s">
        <v>269</v>
      </c>
      <c r="J677">
        <f t="shared" si="202"/>
        <v>34</v>
      </c>
      <c r="K677">
        <f t="shared" si="203"/>
        <v>50</v>
      </c>
      <c r="L677" t="str">
        <f t="shared" si="225"/>
        <v>Release Gateway</v>
      </c>
      <c r="M677" t="e">
        <f>MATCH(L677,Sam_Eng!K:K,0)</f>
        <v>#N/A</v>
      </c>
      <c r="N677" t="str">
        <f>IF(ISNA(M677), VLOOKUP(L677,Sam_Eng!F:F,1,FALSE), VLOOKUP(L677,Sam_Eng!K:K,1,FALSE))</f>
        <v>Release Gateway</v>
      </c>
      <c r="O677" s="8">
        <f>IF(ISNA(M677), MATCH(N677,Sam_Eng!F:F,0), MATCH(N677,Sam_Eng!K:K,0))</f>
        <v>309</v>
      </c>
      <c r="P677" t="str">
        <f t="shared" ca="1" si="218"/>
        <v>"Libérer la passerelle"</v>
      </c>
      <c r="Q677" t="str">
        <f t="shared" ca="1" si="219"/>
        <v>"Gateway freigeben"</v>
      </c>
      <c r="R677" t="str">
        <f t="shared" ca="1" si="220"/>
        <v>"Desbloquear puerta de enlace"</v>
      </c>
      <c r="S677" t="str">
        <f t="shared" ca="1" si="221"/>
        <v>"Dissocia Gateway"</v>
      </c>
      <c r="T677" t="str">
        <f t="shared" ca="1" si="222"/>
        <v>"Gateway vrijgeven"</v>
      </c>
      <c r="U677" s="8" t="str">
        <f t="shared" ca="1" si="209"/>
        <v>Libérer la passerelle</v>
      </c>
      <c r="V677" s="8" t="str">
        <f t="shared" ca="1" si="210"/>
        <v>Gateway freigeben</v>
      </c>
      <c r="W677" s="8" t="str">
        <f t="shared" ca="1" si="211"/>
        <v>Desbloquear puerta de enlace</v>
      </c>
      <c r="X677" s="8" t="str">
        <f t="shared" ca="1" si="212"/>
        <v>Dissocia Gateway</v>
      </c>
      <c r="Y677" s="8" t="str">
        <f t="shared" ca="1" si="213"/>
        <v>Gateway vrijgeven</v>
      </c>
      <c r="Z677" s="7">
        <f t="shared" si="214"/>
        <v>5</v>
      </c>
      <c r="AA677">
        <f t="shared" si="215"/>
        <v>34</v>
      </c>
      <c r="AB677">
        <f xml:space="preserve"> FIND("&lt;/",A677)</f>
        <v>50</v>
      </c>
      <c r="AC677" t="str">
        <f>MID(A677, Z677, AA677-Z677+ 1)</f>
        <v>&lt;string name="ReleaseGateway"&gt;</v>
      </c>
      <c r="AD677" t="s">
        <v>9455</v>
      </c>
      <c r="AE677" t="s">
        <v>9456</v>
      </c>
      <c r="AF677" t="s">
        <v>9457</v>
      </c>
      <c r="AG677" t="s">
        <v>9458</v>
      </c>
      <c r="AH677" t="s">
        <v>9459</v>
      </c>
    </row>
    <row r="678" spans="1:34">
      <c r="A678" s="1"/>
    </row>
    <row r="679" spans="1:34">
      <c r="A679" s="1"/>
    </row>
    <row r="680" spans="1:34">
      <c r="A680" s="1"/>
    </row>
    <row r="681" spans="1:34">
      <c r="A681" s="1" t="s">
        <v>270</v>
      </c>
      <c r="J681">
        <f t="shared" si="202"/>
        <v>39</v>
      </c>
      <c r="K681">
        <f t="shared" si="203"/>
        <v>46</v>
      </c>
      <c r="L681" t="str">
        <f t="shared" si="225"/>
        <v>Enable</v>
      </c>
      <c r="M681" t="e">
        <f>MATCH(L681,Sam_Eng!K:K,0)</f>
        <v>#N/A</v>
      </c>
      <c r="N681" t="str">
        <f>IF(ISNA(M681), VLOOKUP(L681,Sam_Eng!F:F,1,FALSE), VLOOKUP(L681,Sam_Eng!K:K,1,FALSE))</f>
        <v>Enable</v>
      </c>
      <c r="O681" s="8">
        <f>IF(ISNA(M681), MATCH(N681,Sam_Eng!F:F,0), MATCH(N681,Sam_Eng!K:K,0))</f>
        <v>282</v>
      </c>
      <c r="P681" t="str">
        <f t="shared" ca="1" si="218"/>
        <v>"Activer"</v>
      </c>
      <c r="Q681" t="str">
        <f t="shared" ca="1" si="219"/>
        <v>"Aktivieren"</v>
      </c>
      <c r="R681" t="str">
        <f t="shared" ca="1" si="220"/>
        <v>"Habilitar"</v>
      </c>
      <c r="S681" t="str">
        <f t="shared" ca="1" si="221"/>
        <v>"Attiva"</v>
      </c>
      <c r="T681" t="str">
        <f t="shared" ca="1" si="222"/>
        <v>"Inschakelen"</v>
      </c>
      <c r="U681" s="8" t="str">
        <f t="shared" ca="1" si="209"/>
        <v>Activer</v>
      </c>
      <c r="V681" s="8" t="str">
        <f t="shared" ca="1" si="210"/>
        <v>Aktivieren</v>
      </c>
      <c r="W681" s="8" t="str">
        <f t="shared" ca="1" si="211"/>
        <v>Habilitar</v>
      </c>
      <c r="X681" s="8" t="str">
        <f t="shared" ca="1" si="212"/>
        <v>Attiva</v>
      </c>
      <c r="Y681" s="8" t="str">
        <f t="shared" ca="1" si="213"/>
        <v>Inschakelen</v>
      </c>
      <c r="Z681" s="7">
        <f t="shared" si="214"/>
        <v>5</v>
      </c>
      <c r="AA681">
        <f t="shared" si="215"/>
        <v>39</v>
      </c>
      <c r="AB681">
        <f xml:space="preserve"> FIND("&lt;/",A681)</f>
        <v>46</v>
      </c>
      <c r="AC681" t="str">
        <f>MID(A681, Z681, AA681-Z681+ 1)</f>
        <v>&lt;string name="DayLightSave_Enable"&gt;</v>
      </c>
      <c r="AD681" t="s">
        <v>9460</v>
      </c>
      <c r="AE681" t="s">
        <v>9461</v>
      </c>
      <c r="AF681" t="s">
        <v>9462</v>
      </c>
      <c r="AG681" t="s">
        <v>9463</v>
      </c>
      <c r="AH681" t="s">
        <v>9464</v>
      </c>
    </row>
    <row r="682" spans="1:34">
      <c r="A682" s="1" t="s">
        <v>271</v>
      </c>
      <c r="J682">
        <f t="shared" si="202"/>
        <v>40</v>
      </c>
      <c r="K682">
        <f t="shared" si="203"/>
        <v>49</v>
      </c>
      <c r="L682" t="str">
        <f t="shared" si="225"/>
        <v>End Date</v>
      </c>
      <c r="M682" t="e">
        <f>MATCH(L682,Sam_Eng!K:K,0)</f>
        <v>#N/A</v>
      </c>
      <c r="N682" t="str">
        <f>IF(ISNA(M682), VLOOKUP(L682,Sam_Eng!F:F,1,FALSE), VLOOKUP(L682,Sam_Eng!K:K,1,FALSE))</f>
        <v>End Date</v>
      </c>
      <c r="O682" s="8">
        <f>IF(ISNA(M682), MATCH(N682,Sam_Eng!F:F,0), MATCH(N682,Sam_Eng!K:K,0))</f>
        <v>170</v>
      </c>
      <c r="P682" t="str">
        <f t="shared" ca="1" si="218"/>
        <v>"Date de fin"</v>
      </c>
      <c r="Q682" t="str">
        <f t="shared" ca="1" si="219"/>
        <v>"Enddatum"</v>
      </c>
      <c r="R682" t="str">
        <f t="shared" ca="1" si="220"/>
        <v>"Fecha de finalización"</v>
      </c>
      <c r="S682" t="str">
        <f t="shared" ca="1" si="221"/>
        <v>"Data di Fine"</v>
      </c>
      <c r="T682" t="str">
        <f t="shared" ca="1" si="222"/>
        <v>"Einddatum"</v>
      </c>
      <c r="U682" s="8" t="str">
        <f t="shared" ca="1" si="209"/>
        <v>Date de fin</v>
      </c>
      <c r="V682" s="8" t="str">
        <f t="shared" ca="1" si="210"/>
        <v>Enddatum</v>
      </c>
      <c r="W682" s="8" t="str">
        <f t="shared" ca="1" si="211"/>
        <v>Fecha de finalización</v>
      </c>
      <c r="X682" s="8" t="str">
        <f t="shared" ca="1" si="212"/>
        <v>Data di Fine</v>
      </c>
      <c r="Y682" s="8" t="str">
        <f t="shared" ca="1" si="213"/>
        <v>Einddatum</v>
      </c>
      <c r="Z682" s="7">
        <f t="shared" si="214"/>
        <v>5</v>
      </c>
      <c r="AA682">
        <f t="shared" si="215"/>
        <v>40</v>
      </c>
      <c r="AB682">
        <f xml:space="preserve"> FIND("&lt;/",A682)</f>
        <v>49</v>
      </c>
      <c r="AC682" t="str">
        <f>MID(A682, Z682, AA682-Z682+ 1)</f>
        <v>&lt;string name="DayLightSave_EndDate"&gt;</v>
      </c>
      <c r="AD682" t="s">
        <v>9465</v>
      </c>
      <c r="AE682" t="s">
        <v>9466</v>
      </c>
      <c r="AF682" t="s">
        <v>9467</v>
      </c>
      <c r="AG682" t="s">
        <v>9468</v>
      </c>
      <c r="AH682" t="s">
        <v>9469</v>
      </c>
    </row>
    <row r="683" spans="1:34">
      <c r="A683" s="1"/>
    </row>
    <row r="684" spans="1:34">
      <c r="A684" s="1" t="s">
        <v>272</v>
      </c>
      <c r="J684">
        <f t="shared" si="202"/>
        <v>33</v>
      </c>
      <c r="K684">
        <f t="shared" si="203"/>
        <v>38</v>
      </c>
      <c r="L684" t="str">
        <f t="shared" si="225"/>
        <v>None</v>
      </c>
      <c r="M684" t="e">
        <f>MATCH(L684,Sam_Eng!K:K,0)</f>
        <v>#N/A</v>
      </c>
      <c r="N684" t="str">
        <f>IF(ISNA(M684), VLOOKUP(L684,Sam_Eng!F:F,1,FALSE), VLOOKUP(L684,Sam_Eng!K:K,1,FALSE))</f>
        <v>None</v>
      </c>
      <c r="O684" s="8">
        <f>IF(ISNA(M684), MATCH(N684,Sam_Eng!F:F,0), MATCH(N684,Sam_Eng!K:K,0))</f>
        <v>116</v>
      </c>
      <c r="P684" t="str">
        <f t="shared" ca="1" si="218"/>
        <v>"Aucun"</v>
      </c>
      <c r="Q684" t="str">
        <f t="shared" ca="1" si="219"/>
        <v>"Ohne"</v>
      </c>
      <c r="R684" t="str">
        <f t="shared" ca="1" si="220"/>
        <v>"Ninguno"</v>
      </c>
      <c r="S684" t="str">
        <f t="shared" ca="1" si="221"/>
        <v>"Nessuno"</v>
      </c>
      <c r="T684" t="str">
        <f t="shared" ca="1" si="222"/>
        <v>"Geen"</v>
      </c>
      <c r="U684" s="8" t="str">
        <f t="shared" ca="1" si="209"/>
        <v>Aucun</v>
      </c>
      <c r="V684" s="8" t="str">
        <f t="shared" ca="1" si="210"/>
        <v>Ohne</v>
      </c>
      <c r="W684" s="8" t="str">
        <f t="shared" ca="1" si="211"/>
        <v>Ninguno</v>
      </c>
      <c r="X684" s="8" t="str">
        <f t="shared" ca="1" si="212"/>
        <v>Nessuno</v>
      </c>
      <c r="Y684" s="8" t="str">
        <f t="shared" ca="1" si="213"/>
        <v>Geen</v>
      </c>
      <c r="Z684" s="7">
        <f t="shared" si="214"/>
        <v>5</v>
      </c>
      <c r="AA684">
        <f t="shared" si="215"/>
        <v>33</v>
      </c>
      <c r="AB684">
        <f xml:space="preserve"> FIND("&lt;/",A684)</f>
        <v>38</v>
      </c>
      <c r="AC684" t="str">
        <f>MID(A684, Z684, AA684-Z684+ 1)</f>
        <v>&lt;string name="Daylight_None"&gt;</v>
      </c>
      <c r="AD684" t="s">
        <v>9470</v>
      </c>
      <c r="AE684" t="s">
        <v>9471</v>
      </c>
      <c r="AF684" t="s">
        <v>9472</v>
      </c>
      <c r="AG684" t="s">
        <v>9473</v>
      </c>
      <c r="AH684" t="s">
        <v>9474</v>
      </c>
    </row>
    <row r="685" spans="1:34">
      <c r="A685" s="1" t="s">
        <v>273</v>
      </c>
      <c r="J685">
        <f t="shared" si="202"/>
        <v>33</v>
      </c>
      <c r="K685">
        <f t="shared" si="203"/>
        <v>49</v>
      </c>
      <c r="L685" t="str">
        <f t="shared" si="225"/>
        <v>Daylight Saving</v>
      </c>
      <c r="M685" t="e">
        <f>MATCH(L685,Sam_Eng!K:K,0)</f>
        <v>#N/A</v>
      </c>
      <c r="N685" t="str">
        <f>IF(ISNA(M685), VLOOKUP(L685,Sam_Eng!F:F,1,FALSE), VLOOKUP(L685,Sam_Eng!K:K,1,FALSE))</f>
        <v>Daylight Saving</v>
      </c>
      <c r="O685" s="8">
        <f>IF(ISNA(M685), MATCH(N685,Sam_Eng!F:F,0), MATCH(N685,Sam_Eng!K:K,0))</f>
        <v>167</v>
      </c>
      <c r="P685" t="str">
        <f t="shared" ca="1" si="218"/>
        <v>"Heure d'été"</v>
      </c>
      <c r="Q685" t="str">
        <f t="shared" ca="1" si="219"/>
        <v>"Sommerzeit"</v>
      </c>
      <c r="R685" t="str">
        <f t="shared" ca="1" si="220"/>
        <v>"Horario de verano"</v>
      </c>
      <c r="S685" t="str">
        <f t="shared" ca="1" si="221"/>
        <v>"Ora Legale"</v>
      </c>
      <c r="T685" t="str">
        <f t="shared" ca="1" si="222"/>
        <v>"Zomer-/wintertijd"</v>
      </c>
      <c r="U685" s="8" t="str">
        <f t="shared" ca="1" si="209"/>
        <v>Heure d'été</v>
      </c>
      <c r="V685" s="8" t="str">
        <f t="shared" ca="1" si="210"/>
        <v>Sommerzeit</v>
      </c>
      <c r="W685" s="8" t="str">
        <f t="shared" ca="1" si="211"/>
        <v>Horario de verano</v>
      </c>
      <c r="X685" s="8" t="str">
        <f t="shared" ca="1" si="212"/>
        <v>Ora Legale</v>
      </c>
      <c r="Y685" s="8" t="str">
        <f t="shared" ca="1" si="213"/>
        <v>Zomer-/wintertijd</v>
      </c>
      <c r="Z685" s="7">
        <f t="shared" si="214"/>
        <v>5</v>
      </c>
      <c r="AA685">
        <f t="shared" si="215"/>
        <v>33</v>
      </c>
      <c r="AB685">
        <f xml:space="preserve"> FIND("&lt;/",A685)</f>
        <v>49</v>
      </c>
      <c r="AC685" t="str">
        <f>MID(A685, Z685, AA685-Z685+ 1)</f>
        <v>&lt;string name="Daylight_Save"&gt;</v>
      </c>
      <c r="AD685" t="s">
        <v>11162</v>
      </c>
      <c r="AE685" t="s">
        <v>9475</v>
      </c>
      <c r="AF685" t="s">
        <v>9476</v>
      </c>
      <c r="AG685" t="s">
        <v>9477</v>
      </c>
      <c r="AH685" t="s">
        <v>9478</v>
      </c>
    </row>
    <row r="686" spans="1:34">
      <c r="A686" s="1" t="s">
        <v>274</v>
      </c>
      <c r="J686">
        <f t="shared" si="202"/>
        <v>36</v>
      </c>
      <c r="K686">
        <f t="shared" si="203"/>
        <v>61</v>
      </c>
      <c r="L686" t="str">
        <f t="shared" si="225"/>
        <v>Use Recommended Settings</v>
      </c>
      <c r="M686" t="e">
        <f>MATCH(L686,Sam_Eng!K:K,0)</f>
        <v>#N/A</v>
      </c>
      <c r="N686" t="str">
        <f>IF(ISNA(M686), VLOOKUP(L686,Sam_Eng!F:F,1,FALSE), VLOOKUP(L686,Sam_Eng!K:K,1,FALSE))</f>
        <v>Use Recommended Settings</v>
      </c>
      <c r="O686" s="8">
        <f>IF(ISNA(M686), MATCH(N686,Sam_Eng!F:F,0), MATCH(N686,Sam_Eng!K:K,0))</f>
        <v>581</v>
      </c>
      <c r="P686" t="str">
        <f t="shared" ca="1" si="218"/>
        <v>"Utiliser les paramètres recommandés"</v>
      </c>
      <c r="Q686" t="str">
        <f t="shared" ca="1" si="219"/>
        <v>"Empfohlene Einstellungen verwenden"</v>
      </c>
      <c r="R686" t="str">
        <f t="shared" ca="1" si="220"/>
        <v>"Utilizar configuración recomendada"</v>
      </c>
      <c r="S686" t="str">
        <f t="shared" ca="1" si="221"/>
        <v>"Utilizza impostazioni consigliate"</v>
      </c>
      <c r="T686" t="str">
        <f t="shared" ca="1" si="222"/>
        <v>"Aanbevolen instellingen gebruiken"</v>
      </c>
      <c r="U686" s="8" t="str">
        <f t="shared" ca="1" si="209"/>
        <v>Utiliser les paramètres recommandés</v>
      </c>
      <c r="V686" s="8" t="str">
        <f t="shared" ca="1" si="210"/>
        <v>Empfohlene Einstellungen verwenden</v>
      </c>
      <c r="W686" s="8" t="str">
        <f t="shared" ca="1" si="211"/>
        <v>Utilizar configuración recomendada</v>
      </c>
      <c r="X686" s="8" t="str">
        <f t="shared" ca="1" si="212"/>
        <v>Utilizza impostazioni consigliate</v>
      </c>
      <c r="Y686" s="8" t="str">
        <f t="shared" ca="1" si="213"/>
        <v>Aanbevolen instellingen gebruiken</v>
      </c>
      <c r="Z686" s="7">
        <f t="shared" si="214"/>
        <v>5</v>
      </c>
      <c r="AA686">
        <f t="shared" si="215"/>
        <v>36</v>
      </c>
      <c r="AB686">
        <f xml:space="preserve"> FIND("&lt;/",A686)</f>
        <v>61</v>
      </c>
      <c r="AC686" t="str">
        <f>MID(A686, Z686, AA686-Z686+ 1)</f>
        <v>&lt;string name="Daylight_default"&gt;</v>
      </c>
      <c r="AD686" t="s">
        <v>9479</v>
      </c>
      <c r="AE686" t="s">
        <v>9480</v>
      </c>
      <c r="AF686" t="s">
        <v>9481</v>
      </c>
      <c r="AG686" t="s">
        <v>9482</v>
      </c>
      <c r="AH686" t="s">
        <v>9483</v>
      </c>
    </row>
    <row r="687" spans="1:34">
      <c r="A687" s="1"/>
    </row>
    <row r="688" spans="1:34">
      <c r="A688" s="1"/>
    </row>
    <row r="689" spans="1:34">
      <c r="A689" s="2"/>
    </row>
    <row r="690" spans="1:34">
      <c r="A690" s="2"/>
    </row>
    <row r="691" spans="1:34">
      <c r="A691" s="1"/>
    </row>
    <row r="692" spans="1:34">
      <c r="A692" s="1" t="s">
        <v>275</v>
      </c>
      <c r="J692">
        <f t="shared" ref="J692:J748" si="226">FIND("&gt;",A692)</f>
        <v>35</v>
      </c>
      <c r="K692">
        <f t="shared" ref="K692:K748" si="227">FIND("&lt;/", A692)</f>
        <v>139</v>
      </c>
      <c r="L692" t="str">
        <f t="shared" si="225"/>
        <v>The password of your account is not enabled, please enable it with the original phone or sign up again.</v>
      </c>
      <c r="M692" t="e">
        <f>MATCH(L692,Sam_Eng!K:K,0)</f>
        <v>#N/A</v>
      </c>
      <c r="N692" t="str">
        <f>IF(ISNA(M692), VLOOKUP(L692,Sam_Eng!F:F,1,FALSE), VLOOKUP(L692,Sam_Eng!K:K,1,FALSE))</f>
        <v>The password of your account is not enabled, please enable it with the original phone or sign up again.</v>
      </c>
      <c r="O692" s="8">
        <f>IF(ISNA(M692), MATCH(N692,Sam_Eng!F:F,0), MATCH(N692,Sam_Eng!K:K,0))</f>
        <v>509</v>
      </c>
      <c r="P692" t="str">
        <f t="shared" ca="1" si="218"/>
        <v>"Le mot de passe de votre compte n'est pas activé, veuillez l'activer avec le téléphone initial ou vous inscrire à nouveau."</v>
      </c>
      <c r="Q692" t="str">
        <f t="shared" ca="1" si="219"/>
        <v>"Das Kennwort Ihres Kontos ist nicht aktiviert, bitte aktivieren Sie es mit dem ursprünglichen Telefon oder registrieren Sie sich erneut."</v>
      </c>
      <c r="R692" t="str">
        <f t="shared" ca="1" si="220"/>
        <v>"La contraseña de la cuenta no está habilitada. Habilítela con el teléfono original o regístrese de nuevo."</v>
      </c>
      <c r="S692" t="str">
        <f t="shared" ca="1" si="221"/>
        <v>"La password dell'account non è abilitata, abilitarla con il telefono originale o registrarsi di nuovo."</v>
      </c>
      <c r="T692" t="str">
        <f t="shared" ca="1" si="222"/>
        <v>"Het wachtwoord van uw account is niet geactiveerd, activeer dit met de oorspronkelijke telefoon of registreer opnieuw."</v>
      </c>
      <c r="U692" s="8" t="str">
        <f t="shared" ca="1" si="209"/>
        <v>Le mot de passe de votre compte n'est pas activé, veuillez l'activer avec le téléphone initial ou vous inscrire à nouveau.</v>
      </c>
      <c r="V692" s="8" t="str">
        <f t="shared" ca="1" si="210"/>
        <v>Das Kennwort Ihres Kontos ist nicht aktiviert, bitte aktivieren Sie es mit dem ursprünglichen Telefon oder registrieren Sie sich erneut.</v>
      </c>
      <c r="W692" s="8" t="str">
        <f t="shared" ca="1" si="211"/>
        <v>La contraseña de la cuenta no está habilitada. Habilítela con el teléfono original o regístrese de nuevo.</v>
      </c>
      <c r="X692" s="8" t="str">
        <f t="shared" ca="1" si="212"/>
        <v>La password dell'account non è abilitata, abilitarla con il telefono originale o registrarsi di nuovo.</v>
      </c>
      <c r="Y692" s="8" t="str">
        <f t="shared" ca="1" si="213"/>
        <v>Het wachtwoord van uw account is niet geactiveerd, activeer dit met de oorspronkelijke telefoon of registreer opnieuw.</v>
      </c>
      <c r="Z692" s="7">
        <f t="shared" si="214"/>
        <v>5</v>
      </c>
      <c r="AA692">
        <f t="shared" si="215"/>
        <v>35</v>
      </c>
      <c r="AB692">
        <f xml:space="preserve"> FIND("&lt;/",A692)</f>
        <v>139</v>
      </c>
      <c r="AC692" t="str">
        <f>MID(A692, Z692, AA692-Z692+ 1)</f>
        <v>&lt;string name="NoPassword_cont"&gt;</v>
      </c>
      <c r="AD692" t="s">
        <v>11163</v>
      </c>
      <c r="AE692" t="s">
        <v>9484</v>
      </c>
      <c r="AF692" t="s">
        <v>9485</v>
      </c>
      <c r="AG692" t="s">
        <v>11222</v>
      </c>
      <c r="AH692" t="s">
        <v>9486</v>
      </c>
    </row>
    <row r="693" spans="1:34">
      <c r="A693" s="2"/>
    </row>
    <row r="694" spans="1:34">
      <c r="A694" s="2"/>
    </row>
    <row r="695" spans="1:34">
      <c r="A695" s="1" t="s">
        <v>276</v>
      </c>
      <c r="J695">
        <f t="shared" si="226"/>
        <v>36</v>
      </c>
      <c r="K695">
        <f t="shared" si="227"/>
        <v>43</v>
      </c>
      <c r="L695" t="str">
        <f t="shared" si="225"/>
        <v>Adding</v>
      </c>
      <c r="M695" t="e">
        <f>MATCH(L695,Sam_Eng!K:K,0)</f>
        <v>#N/A</v>
      </c>
      <c r="N695" t="str">
        <f>IF(ISNA(M695), VLOOKUP(L695,Sam_Eng!F:F,1,FALSE), VLOOKUP(L695,Sam_Eng!K:K,1,FALSE))</f>
        <v>Adding</v>
      </c>
      <c r="O695" s="8">
        <f>IF(ISNA(M695), MATCH(N695,Sam_Eng!F:F,0), MATCH(N695,Sam_Eng!K:K,0))</f>
        <v>230</v>
      </c>
      <c r="P695" t="str">
        <f t="shared" ca="1" si="218"/>
        <v>"Ajout"</v>
      </c>
      <c r="Q695" t="str">
        <f t="shared" ca="1" si="219"/>
        <v>"Hinzufügen erfolgt"</v>
      </c>
      <c r="R695" t="str">
        <f t="shared" ca="1" si="220"/>
        <v>"Adición"</v>
      </c>
      <c r="S695" t="str">
        <f t="shared" ca="1" si="221"/>
        <v>"Aggiunta in Corso"</v>
      </c>
      <c r="T695" t="str">
        <f t="shared" ca="1" si="222"/>
        <v>"Toevoegen"</v>
      </c>
      <c r="U695" s="8" t="str">
        <f t="shared" ca="1" si="209"/>
        <v>Ajout</v>
      </c>
      <c r="V695" s="8" t="str">
        <f t="shared" ca="1" si="210"/>
        <v>Hinzufügen erfolgt</v>
      </c>
      <c r="W695" s="8" t="str">
        <f t="shared" ca="1" si="211"/>
        <v>Adición</v>
      </c>
      <c r="X695" s="8" t="str">
        <f t="shared" ca="1" si="212"/>
        <v>Aggiunta in Corso</v>
      </c>
      <c r="Y695" s="8" t="str">
        <f t="shared" ca="1" si="213"/>
        <v>Toevoegen</v>
      </c>
      <c r="Z695" s="7">
        <f t="shared" si="214"/>
        <v>5</v>
      </c>
      <c r="AA695">
        <f t="shared" si="215"/>
        <v>36</v>
      </c>
      <c r="AB695">
        <f xml:space="preserve"> FIND("&lt;/",A695)</f>
        <v>43</v>
      </c>
      <c r="AC695" t="str">
        <f>MID(A695, Z695, AA695-Z695+ 1)</f>
        <v>&lt;string name="GatewayAdd_title"&gt;</v>
      </c>
      <c r="AD695" t="s">
        <v>9487</v>
      </c>
      <c r="AE695" t="s">
        <v>9488</v>
      </c>
      <c r="AF695" t="s">
        <v>9489</v>
      </c>
      <c r="AG695" t="s">
        <v>9490</v>
      </c>
      <c r="AH695" t="s">
        <v>9491</v>
      </c>
    </row>
    <row r="696" spans="1:34">
      <c r="A696" s="1"/>
    </row>
    <row r="697" spans="1:34">
      <c r="A697" s="1"/>
    </row>
    <row r="698" spans="1:34">
      <c r="A698" s="1"/>
    </row>
    <row r="699" spans="1:34">
      <c r="A699" s="2"/>
    </row>
    <row r="700" spans="1:34">
      <c r="A700" s="1"/>
    </row>
    <row r="701" spans="1:34">
      <c r="A701" s="1" t="s">
        <v>11100</v>
      </c>
      <c r="J701">
        <f t="shared" ref="J701" si="228">FIND("&gt;",A701)</f>
        <v>37</v>
      </c>
      <c r="K701">
        <f t="shared" ref="K701" si="229">FIND("&lt;/", A701)</f>
        <v>51</v>
      </c>
      <c r="L701" t="str">
        <f t="shared" ref="L701" si="230">IF(A701&lt;&gt;"", MID(A701,J701+1, K701-J701 - 1), "")</f>
        <v>Gateway Added</v>
      </c>
      <c r="M701" t="e">
        <f>MATCH(L701,Sam_Eng!K:K,0)</f>
        <v>#N/A</v>
      </c>
      <c r="N701" t="str">
        <f>IF(ISNA(M701), VLOOKUP(L701,Sam_Eng!F:F,1,FALSE), VLOOKUP(L701,Sam_Eng!K:K,1,FALSE))</f>
        <v>Gateway Added</v>
      </c>
      <c r="O701" s="53">
        <v>362</v>
      </c>
      <c r="P701" t="str">
        <f t="shared" ref="P701" ca="1" si="231">INDIRECT("'Sam_Eng'!" &amp; "M" &amp; $O701)</f>
        <v>"Passerelle ajoutée"</v>
      </c>
      <c r="Q701" t="str">
        <f t="shared" ref="Q701" ca="1" si="232">INDIRECT("'Sam_Eng'!" &amp; "N" &amp; $O701)</f>
        <v>"Gateway hinzugefügt"</v>
      </c>
      <c r="R701" t="str">
        <f t="shared" ref="R701" ca="1" si="233">INDIRECT("'Sam_Eng'!" &amp; "O" &amp; $O701)</f>
        <v>"Puerta de enlace agregada"</v>
      </c>
      <c r="S701" t="str">
        <f t="shared" ref="S701" ca="1" si="234">INDIRECT("'Sam_Eng'!" &amp; "P" &amp; $O701)</f>
        <v>"Gateway Aggiunto"</v>
      </c>
      <c r="T701" t="str">
        <f t="shared" ref="T701" ca="1" si="235">INDIRECT("'Sam_Eng'!" &amp; "Q" &amp; $O701)</f>
        <v>"Gateway toegevoegd"</v>
      </c>
      <c r="U701" s="8" t="str">
        <f t="shared" ref="U701:Y701" ca="1" si="236">SUBSTITUTE(P701,"""","")</f>
        <v>Passerelle ajoutée</v>
      </c>
      <c r="V701" s="8" t="str">
        <f t="shared" ca="1" si="236"/>
        <v>Gateway hinzugefügt</v>
      </c>
      <c r="W701" s="8" t="str">
        <f t="shared" ca="1" si="236"/>
        <v>Puerta de enlace agregada</v>
      </c>
      <c r="X701" s="8" t="str">
        <f t="shared" ca="1" si="236"/>
        <v>Gateway Aggiunto</v>
      </c>
      <c r="Y701" s="8" t="str">
        <f t="shared" ca="1" si="236"/>
        <v>Gateway toegevoegd</v>
      </c>
      <c r="Z701" s="7">
        <f t="shared" ref="Z701" si="237">FIND("&lt;",A701)</f>
        <v>5</v>
      </c>
      <c r="AA701">
        <f t="shared" ref="AA701" si="238">FIND("&gt;",A701)</f>
        <v>37</v>
      </c>
      <c r="AB701">
        <f xml:space="preserve"> FIND("&lt;/",A701)</f>
        <v>51</v>
      </c>
      <c r="AC701" t="str">
        <f>MID(A701, Z701, AA701-Z701+ 1)</f>
        <v>&lt;string name="GatewayAddOK_cont"&gt;</v>
      </c>
      <c r="AD701" t="str">
        <f t="shared" ref="AD701:AH701" ca="1" si="239">$AC701 &amp; U701 &amp; $AC$1</f>
        <v>&lt;string name="GatewayAddOK_cont"&gt;Passerelle ajoutée&lt;/string&gt;</v>
      </c>
      <c r="AE701" t="str">
        <f t="shared" ca="1" si="239"/>
        <v>&lt;string name="GatewayAddOK_cont"&gt;Gateway hinzugefügt&lt;/string&gt;</v>
      </c>
      <c r="AF701" t="str">
        <f t="shared" ca="1" si="239"/>
        <v>&lt;string name="GatewayAddOK_cont"&gt;Puerta de enlace agregada&lt;/string&gt;</v>
      </c>
      <c r="AG701" t="str">
        <f t="shared" ca="1" si="239"/>
        <v>&lt;string name="GatewayAddOK_cont"&gt;Gateway Aggiunto&lt;/string&gt;</v>
      </c>
      <c r="AH701" t="str">
        <f t="shared" ca="1" si="239"/>
        <v>&lt;string name="GatewayAddOK_cont"&gt;Gateway toegevoegd&lt;/string&gt;</v>
      </c>
    </row>
    <row r="702" spans="1:34">
      <c r="A702" s="1"/>
    </row>
    <row r="703" spans="1:34">
      <c r="A703" s="1" t="s">
        <v>11102</v>
      </c>
      <c r="J703">
        <f t="shared" ref="J703" si="240">FIND("&gt;",A703)</f>
        <v>39</v>
      </c>
      <c r="K703">
        <f t="shared" ref="K703" si="241">FIND("&lt;/", A703)</f>
        <v>84</v>
      </c>
      <c r="L703" t="str">
        <f t="shared" ref="L703" si="242">IF(A703&lt;&gt;"", MID(A703,J703+1, K703-J703 - 1), "")</f>
        <v>Please check if the gateway device is nearby</v>
      </c>
      <c r="M703" t="e">
        <f>MATCH(L703,Sam_Eng!K:K,0)</f>
        <v>#N/A</v>
      </c>
      <c r="N703" t="str">
        <f>IF(ISNA(M703), VLOOKUP(L703,Sam_Eng!F:F,1,FALSE), VLOOKUP(L703,Sam_Eng!K:K,1,FALSE))</f>
        <v>Please check if the gateway device is nearby</v>
      </c>
      <c r="O703" s="53">
        <v>683</v>
      </c>
      <c r="P703" t="str">
        <f t="shared" ref="P703" ca="1" si="243">INDIRECT("'Sam_Eng'!" &amp; "M" &amp; $O703)</f>
        <v>"Veuillez vérifier si le périphérique de la passerelle est à proximité"</v>
      </c>
      <c r="Q703" t="str">
        <f t="shared" ref="Q703" ca="1" si="244">INDIRECT("'Sam_Eng'!" &amp; "N" &amp; $O703)</f>
        <v>"Bitte überprüfen Sie, ob sich das Gateway-Gerät in der Nähe befindet"</v>
      </c>
      <c r="R703" t="str">
        <f t="shared" ref="R703" ca="1" si="245">INDIRECT("'Sam_Eng'!" &amp; "O" &amp; $O703)</f>
        <v>"Compruebe si el dispositivo de la puerta de enlace está cerca."</v>
      </c>
      <c r="S703" t="str">
        <f t="shared" ref="S703" ca="1" si="246">INDIRECT("'Sam_Eng'!" &amp; "P" &amp; $O703)</f>
        <v>"Controllare se il dispositivo gateway è nelle vicinanze"</v>
      </c>
      <c r="T703" t="str">
        <f t="shared" ref="T703" ca="1" si="247">INDIRECT("'Sam_Eng'!" &amp; "Q" &amp; $O703)</f>
        <v>"Controleer of het gateway-apparaat in de buurt is"</v>
      </c>
      <c r="U703" s="8" t="str">
        <f t="shared" ref="U703:Y703" ca="1" si="248">SUBSTITUTE(P703,"""","")</f>
        <v>Veuillez vérifier si le périphérique de la passerelle est à proximité</v>
      </c>
      <c r="V703" s="8" t="str">
        <f t="shared" ca="1" si="248"/>
        <v>Bitte überprüfen Sie, ob sich das Gateway-Gerät in der Nähe befindet</v>
      </c>
      <c r="W703" s="8" t="str">
        <f t="shared" ca="1" si="248"/>
        <v>Compruebe si el dispositivo de la puerta de enlace está cerca.</v>
      </c>
      <c r="X703" s="8" t="str">
        <f t="shared" ca="1" si="248"/>
        <v>Controllare se il dispositivo gateway è nelle vicinanze</v>
      </c>
      <c r="Y703" s="8" t="str">
        <f t="shared" ca="1" si="248"/>
        <v>Controleer of het gateway-apparaat in de buurt is</v>
      </c>
      <c r="Z703" s="7">
        <f t="shared" ref="Z703" si="249">FIND("&lt;",A703)</f>
        <v>5</v>
      </c>
      <c r="AA703">
        <f t="shared" ref="AA703" si="250">FIND("&gt;",A703)</f>
        <v>39</v>
      </c>
      <c r="AB703">
        <f xml:space="preserve"> FIND("&lt;/",A703)</f>
        <v>84</v>
      </c>
      <c r="AC703" t="str">
        <f>MID(A703, Z703, AA703-Z703+ 1)</f>
        <v>&lt;string name="GatewayAddFail_cont"&gt;</v>
      </c>
      <c r="AD703" t="str">
        <f t="shared" ref="AD703:AH703" ca="1" si="251">$AC703 &amp; U703 &amp; $AC$1</f>
        <v>&lt;string name="GatewayAddFail_cont"&gt;Veuillez vérifier si le périphérique de la passerelle est à proximité&lt;/string&gt;</v>
      </c>
      <c r="AE703" t="str">
        <f t="shared" ca="1" si="251"/>
        <v>&lt;string name="GatewayAddFail_cont"&gt;Bitte überprüfen Sie, ob sich das Gateway-Gerät in der Nähe befindet&lt;/string&gt;</v>
      </c>
      <c r="AF703" t="str">
        <f t="shared" ca="1" si="251"/>
        <v>&lt;string name="GatewayAddFail_cont"&gt;Compruebe si el dispositivo de la puerta de enlace está cerca.&lt;/string&gt;</v>
      </c>
      <c r="AG703" t="str">
        <f t="shared" ca="1" si="251"/>
        <v>&lt;string name="GatewayAddFail_cont"&gt;Controllare se il dispositivo gateway è nelle vicinanze&lt;/string&gt;</v>
      </c>
      <c r="AH703" t="str">
        <f t="shared" ca="1" si="251"/>
        <v>&lt;string name="GatewayAddFail_cont"&gt;Controleer of het gateway-apparaat in de buurt is&lt;/string&gt;</v>
      </c>
    </row>
    <row r="704" spans="1:34">
      <c r="A704" s="1"/>
    </row>
    <row r="705" spans="1:34">
      <c r="A705" s="1"/>
    </row>
    <row r="706" spans="1:34">
      <c r="A706" s="1"/>
    </row>
    <row r="707" spans="1:34">
      <c r="A707" s="1"/>
    </row>
    <row r="708" spans="1:34">
      <c r="A708" s="1"/>
    </row>
    <row r="709" spans="1:34">
      <c r="A709" s="1" t="s">
        <v>3078</v>
      </c>
      <c r="J709">
        <f t="shared" si="226"/>
        <v>39</v>
      </c>
      <c r="K709">
        <f t="shared" si="227"/>
        <v>55</v>
      </c>
      <c r="L709" t="str">
        <f t="shared" si="225"/>
        <v>Release Gateway</v>
      </c>
      <c r="M709" t="e">
        <f>MATCH(L709,Sam_Eng!K:K,0)</f>
        <v>#N/A</v>
      </c>
      <c r="N709" t="str">
        <f>IF(ISNA(M709), VLOOKUP(L709,Sam_Eng!F:F,1,FALSE), VLOOKUP(L709,Sam_Eng!K:K,1,FALSE))</f>
        <v>Release Gateway</v>
      </c>
      <c r="O709" s="8">
        <f>IF(ISNA(M709), MATCH(N709,Sam_Eng!F:F,0), MATCH(N709,Sam_Eng!K:K,0))</f>
        <v>309</v>
      </c>
      <c r="P709" t="str">
        <f t="shared" ca="1" si="218"/>
        <v>"Libérer la passerelle"</v>
      </c>
      <c r="Q709" t="str">
        <f t="shared" ca="1" si="219"/>
        <v>"Gateway freigeben"</v>
      </c>
      <c r="R709" t="str">
        <f t="shared" ca="1" si="220"/>
        <v>"Desbloquear puerta de enlace"</v>
      </c>
      <c r="S709" t="str">
        <f t="shared" ca="1" si="221"/>
        <v>"Dissocia Gateway"</v>
      </c>
      <c r="T709" t="str">
        <f t="shared" ca="1" si="222"/>
        <v>"Gateway vrijgeven"</v>
      </c>
      <c r="U709" s="8" t="str">
        <f ca="1">SUBSTITUTE(P709,"""","")</f>
        <v>Libérer la passerelle</v>
      </c>
      <c r="V709" s="8" t="str">
        <f t="shared" ref="V709:V770" ca="1" si="252">SUBSTITUTE(Q709,"""","")</f>
        <v>Gateway freigeben</v>
      </c>
      <c r="W709" s="8" t="str">
        <f t="shared" ref="W709:W770" ca="1" si="253">SUBSTITUTE(R709,"""","")</f>
        <v>Desbloquear puerta de enlace</v>
      </c>
      <c r="X709" s="8" t="str">
        <f t="shared" ref="X709:X770" ca="1" si="254">SUBSTITUTE(S709,"""","")</f>
        <v>Dissocia Gateway</v>
      </c>
      <c r="Y709" s="8" t="str">
        <f t="shared" ref="Y709:Y770" ca="1" si="255">SUBSTITUTE(T709,"""","")</f>
        <v>Gateway vrijgeven</v>
      </c>
      <c r="Z709" s="7">
        <f t="shared" ref="Z709:Z770" si="256">FIND("&lt;",A709)</f>
        <v>5</v>
      </c>
      <c r="AA709">
        <f t="shared" ref="AA709:AA770" si="257">FIND("&gt;",A709)</f>
        <v>39</v>
      </c>
      <c r="AB709">
        <f xml:space="preserve"> FIND("&lt;/",A709)</f>
        <v>55</v>
      </c>
      <c r="AC709" t="str">
        <f>MID(A709, Z709, AA709-Z709+ 1)</f>
        <v>&lt;string name="GatewayDelete_title"&gt;</v>
      </c>
      <c r="AD709" t="s">
        <v>9492</v>
      </c>
      <c r="AE709" t="s">
        <v>9493</v>
      </c>
      <c r="AF709" t="s">
        <v>9494</v>
      </c>
      <c r="AG709" t="s">
        <v>9495</v>
      </c>
      <c r="AH709" t="s">
        <v>9496</v>
      </c>
    </row>
    <row r="710" spans="1:34">
      <c r="A710" s="1"/>
    </row>
    <row r="711" spans="1:34">
      <c r="A711" s="1" t="s">
        <v>280</v>
      </c>
      <c r="J711">
        <f t="shared" si="226"/>
        <v>30</v>
      </c>
      <c r="K711">
        <f t="shared" si="227"/>
        <v>41</v>
      </c>
      <c r="L711" t="str">
        <f t="shared" si="225"/>
        <v>Access Key</v>
      </c>
      <c r="M711" t="e">
        <f>MATCH(L711,Sam_Eng!K:K,0)</f>
        <v>#N/A</v>
      </c>
      <c r="N711" t="str">
        <f>IF(ISNA(M711), VLOOKUP(L711,Sam_Eng!F:F,1,FALSE), VLOOKUP(L711,Sam_Eng!K:K,1,FALSE))</f>
        <v>Access Key</v>
      </c>
      <c r="O711" s="8">
        <f>IF(ISNA(M711), MATCH(N711,Sam_Eng!F:F,0), MATCH(N711,Sam_Eng!K:K,0))</f>
        <v>294</v>
      </c>
      <c r="P711" t="str">
        <f t="shared" ca="1" si="218"/>
        <v>"Access Key"</v>
      </c>
      <c r="Q711" t="str">
        <f t="shared" ca="1" si="219"/>
        <v>"Access Key"</v>
      </c>
      <c r="R711" t="str">
        <f t="shared" ca="1" si="220"/>
        <v>"Access Key"</v>
      </c>
      <c r="S711" t="str">
        <f t="shared" ca="1" si="221"/>
        <v>"Access Key"</v>
      </c>
      <c r="T711" t="str">
        <f t="shared" ca="1" si="222"/>
        <v>"Access Key"</v>
      </c>
      <c r="U711" s="8" t="str">
        <f ca="1">SUBSTITUTE(P711,"""","")</f>
        <v>Access Key</v>
      </c>
      <c r="V711" s="8" t="str">
        <f t="shared" ca="1" si="252"/>
        <v>Access Key</v>
      </c>
      <c r="W711" s="8" t="str">
        <f t="shared" ca="1" si="253"/>
        <v>Access Key</v>
      </c>
      <c r="X711" s="8" t="str">
        <f t="shared" ca="1" si="254"/>
        <v>Access Key</v>
      </c>
      <c r="Y711" s="8" t="str">
        <f t="shared" ca="1" si="255"/>
        <v>Access Key</v>
      </c>
      <c r="Z711" s="7">
        <f t="shared" si="256"/>
        <v>5</v>
      </c>
      <c r="AA711">
        <f t="shared" si="257"/>
        <v>30</v>
      </c>
      <c r="AB711">
        <f xml:space="preserve"> FIND("&lt;/",A711)</f>
        <v>41</v>
      </c>
      <c r="AC711" t="str">
        <f>MID(A711, Z711, AA711-Z711+ 1)</f>
        <v>&lt;string name="access_key"&gt;</v>
      </c>
      <c r="AD711" t="s">
        <v>10492</v>
      </c>
      <c r="AE711" t="s">
        <v>10492</v>
      </c>
      <c r="AF711" t="s">
        <v>10492</v>
      </c>
      <c r="AG711" t="s">
        <v>10492</v>
      </c>
      <c r="AH711" t="s">
        <v>10492</v>
      </c>
    </row>
    <row r="712" spans="1:34">
      <c r="A712" s="1" t="s">
        <v>10283</v>
      </c>
      <c r="J712">
        <f t="shared" si="226"/>
        <v>57</v>
      </c>
      <c r="K712">
        <f t="shared" si="227"/>
        <v>110</v>
      </c>
      <c r="L712" t="str">
        <f t="shared" si="225"/>
        <v>Are you sure to delete the lock %s from gateway %s ?</v>
      </c>
      <c r="M712" t="e">
        <f>MATCH(L712,Sam_Eng!K:K,0)</f>
        <v>#N/A</v>
      </c>
      <c r="N712" t="e">
        <f>IF(ISNA(M712), VLOOKUP(L712,Sam_Eng!F:F,1,FALSE), VLOOKUP(L712,Sam_Eng!K:K,1,FALSE))</f>
        <v>#N/A</v>
      </c>
      <c r="O712" s="53">
        <v>439</v>
      </c>
      <c r="P712" t="str">
        <f t="shared" ca="1" si="218"/>
        <v>"Êtes-vous sûr de vouloir supprimer la serrure %@ de la passerelle %@ ?"</v>
      </c>
      <c r="Q712" t="str">
        <f t="shared" ca="1" si="219"/>
        <v>"Möchten Sie Schloss %@ von Gateway %@ wirklich löschen?"</v>
      </c>
      <c r="R712" t="str">
        <f t="shared" ca="1" si="220"/>
        <v>"¿Está seguro de que desea eliminar la cerradura %@ de la puerta de enlace %@?"</v>
      </c>
      <c r="S712" t="str">
        <f t="shared" ca="1" si="221"/>
        <v>"Eliminare la serratura %@ dal gateway %@?"</v>
      </c>
      <c r="T712" t="str">
        <f t="shared" ca="1" si="222"/>
        <v>"Weet u zeker dat u slot %@ uit gateway %@ wilt verwijderen?"</v>
      </c>
      <c r="U712" s="8" t="str">
        <f ca="1">SUBSTITUTE(P712,"""","")</f>
        <v>Êtes-vous sûr de vouloir supprimer la serrure %@ de la passerelle %@ ?</v>
      </c>
      <c r="V712" s="8" t="str">
        <f ca="1">SUBSTITUTE(Q712,"""","")</f>
        <v>Möchten Sie Schloss %@ von Gateway %@ wirklich löschen?</v>
      </c>
      <c r="W712" s="8" t="str">
        <f ca="1">SUBSTITUTE(R712,"""","")</f>
        <v>¿Está seguro de que desea eliminar la cerradura %@ de la puerta de enlace %@?</v>
      </c>
      <c r="X712" s="8" t="str">
        <f ca="1">SUBSTITUTE(S712,"""","")</f>
        <v>Eliminare la serratura %@ dal gateway %@?</v>
      </c>
      <c r="Y712" s="8" t="str">
        <f ca="1">SUBSTITUTE(T712,"""","")</f>
        <v>Weet u zeker dat u slot %@ uit gateway %@ wilt verwijderen?</v>
      </c>
      <c r="Z712" s="7">
        <f t="shared" si="256"/>
        <v>5</v>
      </c>
      <c r="AA712">
        <f t="shared" si="257"/>
        <v>57</v>
      </c>
      <c r="AB712">
        <f xml:space="preserve"> FIND("&lt;/",A712)</f>
        <v>110</v>
      </c>
      <c r="AC712" t="str">
        <f>MID(A712, Z712, AA712-Z712+ 1)</f>
        <v>&lt;string name="delete_lock_gateway" formatted="false"&gt;</v>
      </c>
      <c r="AD712" t="s">
        <v>10905</v>
      </c>
      <c r="AE712" t="s">
        <v>10906</v>
      </c>
      <c r="AF712" t="s">
        <v>10907</v>
      </c>
      <c r="AG712" t="s">
        <v>10908</v>
      </c>
      <c r="AH712" t="s">
        <v>10909</v>
      </c>
    </row>
    <row r="713" spans="1:34">
      <c r="A713" s="2"/>
    </row>
    <row r="714" spans="1:34">
      <c r="A714" s="1" t="s">
        <v>3085</v>
      </c>
      <c r="J714">
        <f t="shared" si="226"/>
        <v>47</v>
      </c>
      <c r="K714">
        <f t="shared" si="227"/>
        <v>83</v>
      </c>
      <c r="L714" t="str">
        <f t="shared" si="225"/>
        <v>New gateway firmware available (%s)</v>
      </c>
      <c r="M714" t="e">
        <f>MATCH(L714,Sam_Eng!K:K,0)</f>
        <v>#N/A</v>
      </c>
      <c r="N714" t="e">
        <f>IF(ISNA(M714), VLOOKUP(L714,Sam_Eng!F:F,1,FALSE), VLOOKUP(L714,Sam_Eng!K:K,1,FALSE))</f>
        <v>#N/A</v>
      </c>
      <c r="O714" s="53">
        <v>614</v>
      </c>
      <c r="P714" t="str">
        <f t="shared" ca="1" si="218"/>
        <v>"Nouveau firmware de passerelle disponible (%@)"</v>
      </c>
      <c r="Q714" t="str">
        <f t="shared" ca="1" si="219"/>
        <v>"Neue Gateway-Firmware verfügbar (%@)"</v>
      </c>
      <c r="R714" t="str">
        <f t="shared" ca="1" si="220"/>
        <v>"Nuevo firmware de puerta de enlace disponible (%@)"</v>
      </c>
      <c r="S714" t="str">
        <f t="shared" ca="1" si="221"/>
        <v>"Nuovo firmware del gateway disponibile (%@)"</v>
      </c>
      <c r="T714" t="str">
        <f t="shared" ca="1" si="222"/>
        <v>"Nieuwe gateway-firmware beschikbaar (%@)"</v>
      </c>
      <c r="U714" s="8" t="str">
        <f ca="1">SUBSTITUTE(P714,"""","")</f>
        <v>Nouveau firmware de passerelle disponible (%@)</v>
      </c>
      <c r="V714" s="8" t="str">
        <f t="shared" ca="1" si="252"/>
        <v>Neue Gateway-Firmware verfügbar (%@)</v>
      </c>
      <c r="W714" s="8" t="str">
        <f t="shared" ca="1" si="253"/>
        <v>Nuevo firmware de puerta de enlace disponible (%@)</v>
      </c>
      <c r="X714" s="8" t="str">
        <f t="shared" ca="1" si="254"/>
        <v>Nuovo firmware del gateway disponibile (%@)</v>
      </c>
      <c r="Y714" s="8" t="str">
        <f t="shared" ca="1" si="255"/>
        <v>Nieuwe gateway-firmware beschikbaar (%@)</v>
      </c>
      <c r="Z714" s="7">
        <f t="shared" si="256"/>
        <v>5</v>
      </c>
      <c r="AA714">
        <f t="shared" si="257"/>
        <v>47</v>
      </c>
      <c r="AB714">
        <f xml:space="preserve"> FIND("&lt;/",A714)</f>
        <v>83</v>
      </c>
      <c r="AC714" t="str">
        <f>MID(A714, Z714, AA714-Z714+ 1)</f>
        <v>&lt;string name="GW_FW_New" formatted="false"&gt;</v>
      </c>
      <c r="AD714" t="s">
        <v>10910</v>
      </c>
      <c r="AE714" t="s">
        <v>10911</v>
      </c>
      <c r="AF714" t="s">
        <v>10912</v>
      </c>
      <c r="AG714" t="s">
        <v>10913</v>
      </c>
      <c r="AH714" t="s">
        <v>10914</v>
      </c>
    </row>
    <row r="715" spans="1:34">
      <c r="A715" s="1"/>
    </row>
    <row r="716" spans="1:34">
      <c r="A716" s="1"/>
    </row>
    <row r="717" spans="1:34">
      <c r="A717" s="1" t="s">
        <v>3079</v>
      </c>
      <c r="J717">
        <f t="shared" si="226"/>
        <v>32</v>
      </c>
      <c r="K717">
        <f t="shared" si="227"/>
        <v>79</v>
      </c>
      <c r="L717" t="str">
        <f t="shared" si="225"/>
        <v>Lock is trying to connect to your Wi-Fi AP....</v>
      </c>
      <c r="M717" t="e">
        <f>MATCH(L717,Sam_Eng!K:K,0)</f>
        <v>#N/A</v>
      </c>
      <c r="N717" t="e">
        <f>IF(ISNA(M717), VLOOKUP(L717,Sam_Eng!F:F,1,FALSE), VLOOKUP(L717,Sam_Eng!K:K,1,FALSE))</f>
        <v>#N/A</v>
      </c>
      <c r="O717" s="8">
        <v>437</v>
      </c>
      <c r="P717" t="str">
        <f t="shared" ca="1" si="218"/>
        <v>"Veuillez appuyer sur le bouton de configuration de la passerelle. La serrure va essayer de se connecter à votre PA Wi-Fi..."</v>
      </c>
      <c r="Q717" t="str">
        <f t="shared" ca="1" si="219"/>
        <v>"Bitte drücken Sie die Konfigurationstaste des Gateways. Das Schloss versucht, eine Verbindung zu Ihrem WLAN-Zugangspunkt herzustellen ..."</v>
      </c>
      <c r="R717" t="str">
        <f t="shared" ca="1" si="220"/>
        <v>"Presione el botón de configuración de la puerta de enlace. La cerradura intentará conectarse a su PA Wi-Fi..."</v>
      </c>
      <c r="S717" t="str">
        <f t="shared" ca="1" si="221"/>
        <v>"Premere il pulsante di configurazione del gateway. La serratura tenterà di connettersi all'AP del Wi-Fi..."</v>
      </c>
      <c r="T717" t="str">
        <f t="shared" ca="1" si="222"/>
        <v>"Druk op de instelknop van de gateway. Het slot zal proberen om verbinding te maken met uw Wi-Fi AP..."</v>
      </c>
      <c r="U717" s="8" t="str">
        <f t="shared" ref="U717:U724" ca="1" si="258">SUBSTITUTE(P717,"""","")</f>
        <v>Veuillez appuyer sur le bouton de configuration de la passerelle. La serrure va essayer de se connecter à votre PA Wi-Fi...</v>
      </c>
      <c r="V717" s="8" t="str">
        <f t="shared" ca="1" si="252"/>
        <v>Bitte drücken Sie die Konfigurationstaste des Gateways. Das Schloss versucht, eine Verbindung zu Ihrem WLAN-Zugangspunkt herzustellen ...</v>
      </c>
      <c r="W717" s="8" t="str">
        <f t="shared" ca="1" si="253"/>
        <v>Presione el botón de configuración de la puerta de enlace. La cerradura intentará conectarse a su PA Wi-Fi...</v>
      </c>
      <c r="X717" s="8" t="str">
        <f t="shared" ca="1" si="254"/>
        <v>Premere il pulsante di configurazione del gateway. La serratura tenterà di connettersi all'AP del Wi-Fi...</v>
      </c>
      <c r="Y717" s="8" t="str">
        <f t="shared" ca="1" si="255"/>
        <v>Druk op de instelknop van de gateway. Het slot zal proberen om verbinding te maken met uw Wi-Fi AP...</v>
      </c>
      <c r="Z717" s="7">
        <f t="shared" si="256"/>
        <v>5</v>
      </c>
      <c r="AA717">
        <f t="shared" si="257"/>
        <v>32</v>
      </c>
      <c r="AB717">
        <f t="shared" ref="AB717:AB724" si="259" xml:space="preserve"> FIND("&lt;/",A717)</f>
        <v>79</v>
      </c>
      <c r="AC717" t="str">
        <f t="shared" ref="AC717:AC724" si="260">MID(A717, Z717, AA717-Z717+ 1)</f>
        <v>&lt;string name="Adding_Check"&gt;</v>
      </c>
      <c r="AD717" t="s">
        <v>10284</v>
      </c>
      <c r="AE717" t="s">
        <v>10285</v>
      </c>
      <c r="AF717" t="s">
        <v>10286</v>
      </c>
      <c r="AG717" t="s">
        <v>11223</v>
      </c>
      <c r="AH717" t="s">
        <v>10288</v>
      </c>
    </row>
    <row r="718" spans="1:34">
      <c r="A718" s="1" t="s">
        <v>286</v>
      </c>
      <c r="J718">
        <f t="shared" si="226"/>
        <v>41</v>
      </c>
      <c r="K718">
        <f t="shared" si="227"/>
        <v>56</v>
      </c>
      <c r="L718" t="str">
        <f t="shared" si="225"/>
        <v>REM1 Unlocking</v>
      </c>
      <c r="M718" t="e">
        <f>MATCH(L718,Sam_Eng!K:K,0)</f>
        <v>#N/A</v>
      </c>
      <c r="N718" t="str">
        <f>IF(ISNA(M718), VLOOKUP(L718,Sam_Eng!F:F,1,FALSE), VLOOKUP(L718,Sam_Eng!K:K,1,FALSE))</f>
        <v>REM1 Unlocking</v>
      </c>
      <c r="O718" s="8">
        <f>IF(ISNA(M718), MATCH(N718,Sam_Eng!F:F,0), MATCH(N718,Sam_Eng!K:K,0))</f>
        <v>297</v>
      </c>
      <c r="P718" t="str">
        <f t="shared" ca="1" si="218"/>
        <v>"Déverrouillage REM1"</v>
      </c>
      <c r="Q718" t="str">
        <f t="shared" ca="1" si="219"/>
        <v>"REM1 – Entriegelung"</v>
      </c>
      <c r="R718" t="str">
        <f t="shared" ca="1" si="220"/>
        <v>"Desbloqueo REM1"</v>
      </c>
      <c r="S718" t="str">
        <f t="shared" ca="1" si="221"/>
        <v>"Sblocco REM1"</v>
      </c>
      <c r="T718" t="str">
        <f t="shared" ca="1" si="222"/>
        <v>"REM1 ontgrendelen"</v>
      </c>
      <c r="U718" s="8" t="str">
        <f t="shared" ca="1" si="258"/>
        <v>Déverrouillage REM1</v>
      </c>
      <c r="V718" s="8" t="str">
        <f t="shared" ca="1" si="252"/>
        <v>REM1 – Entriegelung</v>
      </c>
      <c r="W718" s="8" t="str">
        <f t="shared" ca="1" si="253"/>
        <v>Desbloqueo REM1</v>
      </c>
      <c r="X718" s="8" t="str">
        <f t="shared" ca="1" si="254"/>
        <v>Sblocco REM1</v>
      </c>
      <c r="Y718" s="8" t="str">
        <f t="shared" ca="1" si="255"/>
        <v>REM1 ontgrendelen</v>
      </c>
      <c r="Z718" s="7">
        <f t="shared" si="256"/>
        <v>5</v>
      </c>
      <c r="AA718">
        <f t="shared" si="257"/>
        <v>41</v>
      </c>
      <c r="AB718">
        <f t="shared" si="259"/>
        <v>56</v>
      </c>
      <c r="AC718" t="str">
        <f t="shared" si="260"/>
        <v>&lt;string name="Tran_log_REM_1_UNLOCK"&gt;</v>
      </c>
      <c r="AD718" t="s">
        <v>9497</v>
      </c>
      <c r="AE718" t="s">
        <v>9498</v>
      </c>
      <c r="AF718" t="s">
        <v>9499</v>
      </c>
      <c r="AG718" t="s">
        <v>9500</v>
      </c>
      <c r="AH718" t="s">
        <v>9501</v>
      </c>
    </row>
    <row r="719" spans="1:34">
      <c r="A719" s="1" t="s">
        <v>287</v>
      </c>
      <c r="J719">
        <f t="shared" si="226"/>
        <v>45</v>
      </c>
      <c r="K719">
        <f t="shared" si="227"/>
        <v>59</v>
      </c>
      <c r="L719" t="str">
        <f t="shared" si="225"/>
        <v>REM2 Alarm On</v>
      </c>
      <c r="M719" t="e">
        <f>MATCH(L719,Sam_Eng!K:K,0)</f>
        <v>#N/A</v>
      </c>
      <c r="N719" t="str">
        <f>IF(ISNA(M719), VLOOKUP(L719,Sam_Eng!F:F,1,FALSE), VLOOKUP(L719,Sam_Eng!K:K,1,FALSE))</f>
        <v>REM2 Alarm On</v>
      </c>
      <c r="O719" s="8">
        <f>IF(ISNA(M719), MATCH(N719,Sam_Eng!F:F,0), MATCH(N719,Sam_Eng!K:K,0))</f>
        <v>298</v>
      </c>
      <c r="P719" t="str">
        <f t="shared" ca="1" si="218"/>
        <v>"Alarme REM2 activée"</v>
      </c>
      <c r="Q719" t="str">
        <f t="shared" ca="1" si="219"/>
        <v>"REM2 – Alarm ein"</v>
      </c>
      <c r="R719" t="str">
        <f t="shared" ca="1" si="220"/>
        <v>"Activación de alarma REM2"</v>
      </c>
      <c r="S719" t="str">
        <f t="shared" ca="1" si="221"/>
        <v>"Allarme Attivato REM2"</v>
      </c>
      <c r="T719" t="str">
        <f t="shared" ca="1" si="222"/>
        <v>"REM2 Alarm aan"</v>
      </c>
      <c r="U719" s="8" t="str">
        <f t="shared" ca="1" si="258"/>
        <v>Alarme REM2 activée</v>
      </c>
      <c r="V719" s="8" t="str">
        <f t="shared" ca="1" si="252"/>
        <v>REM2 – Alarm ein</v>
      </c>
      <c r="W719" s="8" t="str">
        <f t="shared" ca="1" si="253"/>
        <v>Activación de alarma REM2</v>
      </c>
      <c r="X719" s="8" t="str">
        <f t="shared" ca="1" si="254"/>
        <v>Allarme Attivato REM2</v>
      </c>
      <c r="Y719" s="8" t="str">
        <f t="shared" ca="1" si="255"/>
        <v>REM2 Alarm aan</v>
      </c>
      <c r="Z719" s="7">
        <f t="shared" si="256"/>
        <v>5</v>
      </c>
      <c r="AA719">
        <f t="shared" si="257"/>
        <v>45</v>
      </c>
      <c r="AB719">
        <f t="shared" si="259"/>
        <v>59</v>
      </c>
      <c r="AC719" t="str">
        <f t="shared" si="260"/>
        <v>&lt;string name="Tran_log_REM_2_FIRE_ALARM"&gt;</v>
      </c>
      <c r="AD719" t="s">
        <v>9502</v>
      </c>
      <c r="AE719" t="s">
        <v>9503</v>
      </c>
      <c r="AF719" t="s">
        <v>9504</v>
      </c>
      <c r="AG719" t="s">
        <v>9505</v>
      </c>
      <c r="AH719" t="s">
        <v>9506</v>
      </c>
    </row>
    <row r="720" spans="1:34">
      <c r="A720" s="1" t="s">
        <v>288</v>
      </c>
      <c r="J720">
        <f t="shared" si="226"/>
        <v>46</v>
      </c>
      <c r="K720">
        <f t="shared" si="227"/>
        <v>61</v>
      </c>
      <c r="L720" t="str">
        <f t="shared" si="225"/>
        <v>REM2 Alarm Off</v>
      </c>
      <c r="M720" t="e">
        <f>MATCH(L720,Sam_Eng!K:K,0)</f>
        <v>#N/A</v>
      </c>
      <c r="N720" t="str">
        <f>IF(ISNA(M720), VLOOKUP(L720,Sam_Eng!F:F,1,FALSE), VLOOKUP(L720,Sam_Eng!K:K,1,FALSE))</f>
        <v>REM2 Alarm Off</v>
      </c>
      <c r="O720" s="8">
        <f>IF(ISNA(M720), MATCH(N720,Sam_Eng!F:F,0), MATCH(N720,Sam_Eng!K:K,0))</f>
        <v>299</v>
      </c>
      <c r="P720" t="str">
        <f t="shared" ca="1" si="218"/>
        <v>"Alarme REM2 désactivée"</v>
      </c>
      <c r="Q720" t="str">
        <f t="shared" ca="1" si="219"/>
        <v>"REM2 – Alarm aus"</v>
      </c>
      <c r="R720" t="str">
        <f t="shared" ca="1" si="220"/>
        <v>"Desactivación de alarma REM2"</v>
      </c>
      <c r="S720" t="str">
        <f t="shared" ca="1" si="221"/>
        <v>"Allarme Disattivato REM2"</v>
      </c>
      <c r="T720" t="str">
        <f t="shared" ca="1" si="222"/>
        <v>"REM2 Alarm uit"</v>
      </c>
      <c r="U720" s="8" t="str">
        <f t="shared" ca="1" si="258"/>
        <v>Alarme REM2 désactivée</v>
      </c>
      <c r="V720" s="8" t="str">
        <f t="shared" ca="1" si="252"/>
        <v>REM2 – Alarm aus</v>
      </c>
      <c r="W720" s="8" t="str">
        <f t="shared" ca="1" si="253"/>
        <v>Desactivación de alarma REM2</v>
      </c>
      <c r="X720" s="8" t="str">
        <f t="shared" ca="1" si="254"/>
        <v>Allarme Disattivato REM2</v>
      </c>
      <c r="Y720" s="8" t="str">
        <f t="shared" ca="1" si="255"/>
        <v>REM2 Alarm uit</v>
      </c>
      <c r="Z720" s="7">
        <f t="shared" si="256"/>
        <v>5</v>
      </c>
      <c r="AA720">
        <f t="shared" si="257"/>
        <v>46</v>
      </c>
      <c r="AB720">
        <f t="shared" si="259"/>
        <v>61</v>
      </c>
      <c r="AC720" t="str">
        <f t="shared" si="260"/>
        <v>&lt;string name="Tran_log_REM_2_FIRE_CANCEL"&gt;</v>
      </c>
      <c r="AD720" t="s">
        <v>9507</v>
      </c>
      <c r="AE720" t="s">
        <v>9508</v>
      </c>
      <c r="AF720" t="s">
        <v>9509</v>
      </c>
      <c r="AG720" t="s">
        <v>9510</v>
      </c>
      <c r="AH720" t="s">
        <v>9511</v>
      </c>
    </row>
    <row r="721" spans="1:34">
      <c r="A721" s="1" t="s">
        <v>289</v>
      </c>
      <c r="J721">
        <f t="shared" si="226"/>
        <v>44</v>
      </c>
      <c r="K721">
        <f t="shared" si="227"/>
        <v>60</v>
      </c>
      <c r="L721" t="str">
        <f t="shared" si="225"/>
        <v>Set Master Code</v>
      </c>
      <c r="M721" t="e">
        <f>MATCH(L721,Sam_Eng!K:K,0)</f>
        <v>#N/A</v>
      </c>
      <c r="N721" t="str">
        <f>IF(ISNA(M721), VLOOKUP(L721,Sam_Eng!F:F,1,FALSE), VLOOKUP(L721,Sam_Eng!K:K,1,FALSE))</f>
        <v>Set Master Code</v>
      </c>
      <c r="O721" s="8">
        <f>IF(ISNA(M721), MATCH(N721,Sam_Eng!F:F,0), MATCH(N721,Sam_Eng!K:K,0))</f>
        <v>300</v>
      </c>
      <c r="P721" t="str">
        <f t="shared" ca="1" si="218"/>
        <v>"Définir le code maître"</v>
      </c>
      <c r="Q721" t="str">
        <f t="shared" ca="1" si="219"/>
        <v>"Mastercode festlegen"</v>
      </c>
      <c r="R721" t="str">
        <f t="shared" ca="1" si="220"/>
        <v>"Establecer código maestro"</v>
      </c>
      <c r="S721" t="str">
        <f t="shared" ca="1" si="221"/>
        <v>"Imposta Codice Principale"</v>
      </c>
      <c r="T721" t="str">
        <f t="shared" ca="1" si="222"/>
        <v>"Hoofdcode instellen"</v>
      </c>
      <c r="U721" s="8" t="str">
        <f t="shared" ca="1" si="258"/>
        <v>Définir le code maître</v>
      </c>
      <c r="V721" s="8" t="str">
        <f t="shared" ca="1" si="252"/>
        <v>Mastercode festlegen</v>
      </c>
      <c r="W721" s="8" t="str">
        <f t="shared" ca="1" si="253"/>
        <v>Establecer código maestro</v>
      </c>
      <c r="X721" s="8" t="str">
        <f t="shared" ca="1" si="254"/>
        <v>Imposta Codice Principale</v>
      </c>
      <c r="Y721" s="8" t="str">
        <f t="shared" ca="1" si="255"/>
        <v>Hoofdcode instellen</v>
      </c>
      <c r="Z721" s="7">
        <f t="shared" si="256"/>
        <v>5</v>
      </c>
      <c r="AA721">
        <f t="shared" si="257"/>
        <v>44</v>
      </c>
      <c r="AB721">
        <f t="shared" si="259"/>
        <v>60</v>
      </c>
      <c r="AC721" t="str">
        <f t="shared" si="260"/>
        <v>&lt;string name="Tran_log_SET_MASTER_CODE"&gt;</v>
      </c>
      <c r="AD721" t="s">
        <v>9512</v>
      </c>
      <c r="AE721" t="s">
        <v>9513</v>
      </c>
      <c r="AF721" t="s">
        <v>9514</v>
      </c>
      <c r="AG721" t="s">
        <v>9515</v>
      </c>
      <c r="AH721" t="s">
        <v>9516</v>
      </c>
    </row>
    <row r="722" spans="1:34">
      <c r="A722" s="1" t="s">
        <v>10290</v>
      </c>
      <c r="J722">
        <f t="shared" si="226"/>
        <v>48</v>
      </c>
      <c r="K722">
        <f t="shared" si="227"/>
        <v>63</v>
      </c>
      <c r="L722" t="str">
        <f t="shared" si="225"/>
        <v>Set Sub-Master</v>
      </c>
      <c r="M722" t="e">
        <f>MATCH(L722,Sam_Eng!K:K,0)</f>
        <v>#N/A</v>
      </c>
      <c r="N722" t="str">
        <f>IF(ISNA(M722), VLOOKUP(L722,Sam_Eng!F:F,1,FALSE), VLOOKUP(L722,Sam_Eng!K:K,1,FALSE))</f>
        <v>Set Sub-Master</v>
      </c>
      <c r="O722" s="8">
        <f>IF(ISNA(M722), MATCH(N722,Sam_Eng!F:F,0), MATCH(N722,Sam_Eng!K:K,0))</f>
        <v>301</v>
      </c>
      <c r="P722" t="str">
        <f t="shared" ref="P722:P785" ca="1" si="261">INDIRECT("'Sam_Eng'!" &amp; "M" &amp; $O722)</f>
        <v>"Définir le sous-maître"</v>
      </c>
      <c r="Q722" t="str">
        <f t="shared" ref="Q722:Q785" ca="1" si="262">INDIRECT("'Sam_Eng'!" &amp; "N" &amp; $O722)</f>
        <v>"Sub-Master festlegen"</v>
      </c>
      <c r="R722" t="str">
        <f t="shared" ref="R722:R785" ca="1" si="263">INDIRECT("'Sam_Eng'!" &amp; "O" &amp; $O722)</f>
        <v>"Establecer código maestro secundario"</v>
      </c>
      <c r="S722" t="str">
        <f t="shared" ref="S722:S785" ca="1" si="264">INDIRECT("'Sam_Eng'!" &amp; "P" &amp; $O722)</f>
        <v>"Imposta Codice Secondario"</v>
      </c>
      <c r="T722" t="str">
        <f t="shared" ref="T722:T785" ca="1" si="265">INDIRECT("'Sam_Eng'!" &amp; "Q" &amp; $O722)</f>
        <v>"Subhoofdcode instellen"</v>
      </c>
      <c r="U722" s="8" t="str">
        <f t="shared" ca="1" si="258"/>
        <v>Définir le sous-maître</v>
      </c>
      <c r="V722" s="8" t="str">
        <f t="shared" ca="1" si="252"/>
        <v>Sub-Master festlegen</v>
      </c>
      <c r="W722" s="8" t="str">
        <f t="shared" ca="1" si="253"/>
        <v>Establecer código maestro secundario</v>
      </c>
      <c r="X722" s="8" t="str">
        <f t="shared" ca="1" si="254"/>
        <v>Imposta Codice Secondario</v>
      </c>
      <c r="Y722" s="8" t="str">
        <f t="shared" ca="1" si="255"/>
        <v>Subhoofdcode instellen</v>
      </c>
      <c r="Z722" s="7">
        <f t="shared" si="256"/>
        <v>5</v>
      </c>
      <c r="AA722">
        <f t="shared" si="257"/>
        <v>48</v>
      </c>
      <c r="AB722">
        <f t="shared" si="259"/>
        <v>63</v>
      </c>
      <c r="AC722" t="str">
        <f t="shared" si="260"/>
        <v>&lt;string name="Tran_log_SET_SUB_MASTER_CODE"&gt;</v>
      </c>
      <c r="AD722" t="s">
        <v>10493</v>
      </c>
      <c r="AE722" t="s">
        <v>10494</v>
      </c>
      <c r="AF722" t="s">
        <v>10495</v>
      </c>
      <c r="AG722" t="s">
        <v>10496</v>
      </c>
      <c r="AH722" t="s">
        <v>10497</v>
      </c>
    </row>
    <row r="723" spans="1:34">
      <c r="A723" s="1" t="s">
        <v>290</v>
      </c>
      <c r="J723">
        <f t="shared" si="226"/>
        <v>39</v>
      </c>
      <c r="K723">
        <f t="shared" si="227"/>
        <v>58</v>
      </c>
      <c r="L723" t="str">
        <f t="shared" si="225"/>
        <v>Gateway Management</v>
      </c>
      <c r="M723" t="e">
        <f>MATCH(L723,Sam_Eng!K:K,0)</f>
        <v>#N/A</v>
      </c>
      <c r="N723" t="str">
        <f>IF(ISNA(M723), VLOOKUP(L723,Sam_Eng!F:F,1,FALSE), VLOOKUP(L723,Sam_Eng!K:K,1,FALSE))</f>
        <v>Gateway Management</v>
      </c>
      <c r="O723" s="8">
        <f>IF(ISNA(M723), MATCH(N723,Sam_Eng!F:F,0), MATCH(N723,Sam_Eng!K:K,0))</f>
        <v>305</v>
      </c>
      <c r="P723" t="str">
        <f t="shared" ca="1" si="261"/>
        <v>"Gestion de la passerelle"</v>
      </c>
      <c r="Q723" t="str">
        <f t="shared" ca="1" si="262"/>
        <v>"Gateway-Verwaltung"</v>
      </c>
      <c r="R723" t="str">
        <f t="shared" ca="1" si="263"/>
        <v>"Administración de puerta de enlace"</v>
      </c>
      <c r="S723" t="str">
        <f t="shared" ca="1" si="264"/>
        <v>"Gestione Gateway"</v>
      </c>
      <c r="T723" t="str">
        <f t="shared" ca="1" si="265"/>
        <v>"Gateway-beheer"</v>
      </c>
      <c r="U723" s="8" t="str">
        <f t="shared" ca="1" si="258"/>
        <v>Gestion de la passerelle</v>
      </c>
      <c r="V723" s="8" t="str">
        <f t="shared" ca="1" si="252"/>
        <v>Gateway-Verwaltung</v>
      </c>
      <c r="W723" s="8" t="str">
        <f t="shared" ca="1" si="253"/>
        <v>Administración de puerta de enlace</v>
      </c>
      <c r="X723" s="8" t="str">
        <f t="shared" ca="1" si="254"/>
        <v>Gestione Gateway</v>
      </c>
      <c r="Y723" s="8" t="str">
        <f t="shared" ca="1" si="255"/>
        <v>Gateway-beheer</v>
      </c>
      <c r="Z723" s="7">
        <f t="shared" si="256"/>
        <v>5</v>
      </c>
      <c r="AA723">
        <f t="shared" si="257"/>
        <v>39</v>
      </c>
      <c r="AB723">
        <f t="shared" si="259"/>
        <v>58</v>
      </c>
      <c r="AC723" t="str">
        <f t="shared" si="260"/>
        <v>&lt;string name="GatewayManage_title"&gt;</v>
      </c>
      <c r="AD723" t="s">
        <v>9517</v>
      </c>
      <c r="AE723" t="s">
        <v>9518</v>
      </c>
      <c r="AF723" t="s">
        <v>9519</v>
      </c>
      <c r="AG723" t="s">
        <v>9520</v>
      </c>
      <c r="AH723" t="s">
        <v>9521</v>
      </c>
    </row>
    <row r="724" spans="1:34">
      <c r="A724" s="1" t="s">
        <v>291</v>
      </c>
      <c r="J724">
        <f t="shared" si="226"/>
        <v>36</v>
      </c>
      <c r="K724">
        <f t="shared" si="227"/>
        <v>52</v>
      </c>
      <c r="L724" t="str">
        <f t="shared" si="225"/>
        <v>Gateway Setting</v>
      </c>
      <c r="M724" t="e">
        <f>MATCH(L724,Sam_Eng!K:K,0)</f>
        <v>#N/A</v>
      </c>
      <c r="N724" t="str">
        <f>IF(ISNA(M724), VLOOKUP(L724,Sam_Eng!F:F,1,FALSE), VLOOKUP(L724,Sam_Eng!K:K,1,FALSE))</f>
        <v>Gateway Setting</v>
      </c>
      <c r="O724" s="8">
        <f>IF(ISNA(M724), MATCH(N724,Sam_Eng!F:F,0), MATCH(N724,Sam_Eng!K:K,0))</f>
        <v>311</v>
      </c>
      <c r="P724" t="str">
        <f t="shared" ca="1" si="261"/>
        <v>"Configuration de la passerelle"</v>
      </c>
      <c r="Q724" t="str">
        <f t="shared" ca="1" si="262"/>
        <v>"Gateway-Einstellungen"</v>
      </c>
      <c r="R724" t="str">
        <f t="shared" ca="1" si="263"/>
        <v>"Configuración de la puerta de enlace"</v>
      </c>
      <c r="S724" t="str">
        <f t="shared" ca="1" si="264"/>
        <v>"Impostazione Gateway"</v>
      </c>
      <c r="T724" t="str">
        <f t="shared" ca="1" si="265"/>
        <v>"Instelling gateway"</v>
      </c>
      <c r="U724" s="8" t="str">
        <f t="shared" ca="1" si="258"/>
        <v>Configuration de la passerelle</v>
      </c>
      <c r="V724" s="8" t="str">
        <f t="shared" ca="1" si="252"/>
        <v>Gateway-Einstellungen</v>
      </c>
      <c r="W724" s="8" t="str">
        <f t="shared" ca="1" si="253"/>
        <v>Configuración de la puerta de enlace</v>
      </c>
      <c r="X724" s="8" t="str">
        <f t="shared" ca="1" si="254"/>
        <v>Impostazione Gateway</v>
      </c>
      <c r="Y724" s="8" t="str">
        <f t="shared" ca="1" si="255"/>
        <v>Instelling gateway</v>
      </c>
      <c r="Z724" s="7">
        <f t="shared" si="256"/>
        <v>5</v>
      </c>
      <c r="AA724">
        <f t="shared" si="257"/>
        <v>36</v>
      </c>
      <c r="AB724">
        <f t="shared" si="259"/>
        <v>52</v>
      </c>
      <c r="AC724" t="str">
        <f t="shared" si="260"/>
        <v>&lt;string name="GatewaySet_title"&gt;</v>
      </c>
      <c r="AD724" t="s">
        <v>9522</v>
      </c>
      <c r="AE724" t="s">
        <v>9523</v>
      </c>
      <c r="AF724" t="s">
        <v>9524</v>
      </c>
      <c r="AG724" t="s">
        <v>9525</v>
      </c>
      <c r="AH724" t="s">
        <v>9526</v>
      </c>
    </row>
    <row r="725" spans="1:34">
      <c r="A725" s="1"/>
    </row>
    <row r="726" spans="1:34">
      <c r="A726" s="1" t="s">
        <v>292</v>
      </c>
      <c r="J726">
        <f t="shared" si="226"/>
        <v>38</v>
      </c>
      <c r="K726">
        <f t="shared" si="227"/>
        <v>55</v>
      </c>
      <c r="L726" t="str">
        <f t="shared" si="225"/>
        <v>Gateway Add Lock</v>
      </c>
      <c r="M726" t="e">
        <f>MATCH(L726,Sam_Eng!K:K,0)</f>
        <v>#N/A</v>
      </c>
      <c r="N726" t="str">
        <f>IF(ISNA(M726), VLOOKUP(L726,Sam_Eng!F:F,1,FALSE), VLOOKUP(L726,Sam_Eng!K:K,1,FALSE))</f>
        <v>Gateway Add Lock</v>
      </c>
      <c r="O726" s="8">
        <f>IF(ISNA(M726), MATCH(N726,Sam_Eng!F:F,0), MATCH(N726,Sam_Eng!K:K,0))</f>
        <v>308</v>
      </c>
      <c r="P726" t="str">
        <f t="shared" ca="1" si="261"/>
        <v>"Ajouter une serrure via la passerelle"</v>
      </c>
      <c r="Q726" t="str">
        <f t="shared" ca="1" si="262"/>
        <v>"Gateway – Schloss hinzufügen"</v>
      </c>
      <c r="R726" t="str">
        <f t="shared" ca="1" si="263"/>
        <v>"Cerradura adicional de puerta de enlace"</v>
      </c>
      <c r="S726" t="str">
        <f t="shared" ca="1" si="264"/>
        <v>"Aggiungi Serratura Gateway"</v>
      </c>
      <c r="T726" t="str">
        <f t="shared" ca="1" si="265"/>
        <v>"Gateway slot toevoegen"</v>
      </c>
      <c r="U726" s="8" t="str">
        <f ca="1">SUBSTITUTE(P726,"""","")</f>
        <v>Ajouter une serrure via la passerelle</v>
      </c>
      <c r="V726" s="8" t="str">
        <f t="shared" ca="1" si="252"/>
        <v>Gateway – Schloss hinzufügen</v>
      </c>
      <c r="W726" s="8" t="str">
        <f t="shared" ca="1" si="253"/>
        <v>Cerradura adicional de puerta de enlace</v>
      </c>
      <c r="X726" s="8" t="str">
        <f t="shared" ca="1" si="254"/>
        <v>Aggiungi Serratura Gateway</v>
      </c>
      <c r="Y726" s="8" t="str">
        <f t="shared" ca="1" si="255"/>
        <v>Gateway slot toevoegen</v>
      </c>
      <c r="Z726" s="7">
        <f t="shared" si="256"/>
        <v>5</v>
      </c>
      <c r="AA726">
        <f t="shared" si="257"/>
        <v>38</v>
      </c>
      <c r="AB726">
        <f xml:space="preserve"> FIND("&lt;/",A726)</f>
        <v>55</v>
      </c>
      <c r="AC726" t="str">
        <f>MID(A726, Z726, AA726-Z726+ 1)</f>
        <v>&lt;string name="GatewayAdd_titleUI"&gt;</v>
      </c>
      <c r="AD726" t="s">
        <v>9527</v>
      </c>
      <c r="AE726" t="s">
        <v>9528</v>
      </c>
      <c r="AF726" t="s">
        <v>9529</v>
      </c>
      <c r="AG726" t="s">
        <v>9530</v>
      </c>
      <c r="AH726" t="s">
        <v>9531</v>
      </c>
    </row>
    <row r="727" spans="1:34">
      <c r="A727" s="1" t="s">
        <v>293</v>
      </c>
      <c r="J727">
        <f t="shared" si="226"/>
        <v>31</v>
      </c>
      <c r="K727">
        <f t="shared" si="227"/>
        <v>44</v>
      </c>
      <c r="L727" t="str">
        <f t="shared" si="225"/>
        <v>Gateway Name</v>
      </c>
      <c r="M727" t="e">
        <f>MATCH(L727,Sam_Eng!K:K,0)</f>
        <v>#N/A</v>
      </c>
      <c r="N727" t="str">
        <f>IF(ISNA(M727), VLOOKUP(L727,Sam_Eng!F:F,1,FALSE), VLOOKUP(L727,Sam_Eng!K:K,1,FALSE))</f>
        <v>Gateway Name</v>
      </c>
      <c r="O727" s="8">
        <f>IF(ISNA(M727), MATCH(N727,Sam_Eng!F:F,0), MATCH(N727,Sam_Eng!K:K,0))</f>
        <v>310</v>
      </c>
      <c r="P727" t="str">
        <f t="shared" ca="1" si="261"/>
        <v>"Nom de la passerelle"</v>
      </c>
      <c r="Q727" t="str">
        <f t="shared" ca="1" si="262"/>
        <v>"Gateway-Name"</v>
      </c>
      <c r="R727" t="str">
        <f t="shared" ca="1" si="263"/>
        <v>"Nombre de la puerta de enlace"</v>
      </c>
      <c r="S727" t="str">
        <f t="shared" ca="1" si="264"/>
        <v>"Nome Gateway"</v>
      </c>
      <c r="T727" t="str">
        <f t="shared" ca="1" si="265"/>
        <v>"Naam gateway "</v>
      </c>
      <c r="U727" s="8" t="str">
        <f ca="1">SUBSTITUTE(P727,"""","")</f>
        <v>Nom de la passerelle</v>
      </c>
      <c r="V727" s="8" t="str">
        <f t="shared" ca="1" si="252"/>
        <v>Gateway-Name</v>
      </c>
      <c r="W727" s="8" t="str">
        <f t="shared" ca="1" si="253"/>
        <v>Nombre de la puerta de enlace</v>
      </c>
      <c r="X727" s="8" t="str">
        <f t="shared" ca="1" si="254"/>
        <v>Nome Gateway</v>
      </c>
      <c r="Y727" s="8" t="str">
        <f t="shared" ca="1" si="255"/>
        <v xml:space="preserve">Naam gateway </v>
      </c>
      <c r="Z727" s="7">
        <f t="shared" si="256"/>
        <v>5</v>
      </c>
      <c r="AA727">
        <f t="shared" si="257"/>
        <v>31</v>
      </c>
      <c r="AB727">
        <f xml:space="preserve"> FIND("&lt;/",A727)</f>
        <v>44</v>
      </c>
      <c r="AC727" t="str">
        <f>MID(A727, Z727, AA727-Z727+ 1)</f>
        <v>&lt;string name="GatewayName"&gt;</v>
      </c>
      <c r="AD727" t="s">
        <v>9532</v>
      </c>
      <c r="AE727" t="s">
        <v>9533</v>
      </c>
      <c r="AF727" t="s">
        <v>9534</v>
      </c>
      <c r="AG727" t="s">
        <v>9535</v>
      </c>
      <c r="AH727" t="s">
        <v>9536</v>
      </c>
    </row>
    <row r="728" spans="1:34">
      <c r="A728" s="1" t="s">
        <v>3074</v>
      </c>
      <c r="J728">
        <f t="shared" si="226"/>
        <v>44</v>
      </c>
      <c r="K728">
        <f t="shared" si="227"/>
        <v>65</v>
      </c>
      <c r="L728" t="str">
        <f t="shared" si="225"/>
        <v>Pleasse enter a SSID</v>
      </c>
      <c r="M728" t="e">
        <f>MATCH(L728,Sam_Eng!K:K,0)</f>
        <v>#N/A</v>
      </c>
      <c r="N728" t="e">
        <f>IF(ISNA(M728), VLOOKUP(L728,Sam_Eng!F:F,1,FALSE), VLOOKUP(L728,Sam_Eng!K:K,1,FALSE))</f>
        <v>#N/A</v>
      </c>
      <c r="O728" s="8">
        <v>469</v>
      </c>
      <c r="P728" t="str">
        <f t="shared" ca="1" si="261"/>
        <v>"Veuillez saisir un SSID"</v>
      </c>
      <c r="Q728" t="str">
        <f t="shared" ca="1" si="262"/>
        <v>"Bitte geben Sie eine SSID ein"</v>
      </c>
      <c r="R728" t="str">
        <f t="shared" ca="1" si="263"/>
        <v>"Escriba un SSID."</v>
      </c>
      <c r="S728" t="str">
        <f t="shared" ca="1" si="264"/>
        <v>"Inserire un SSID"</v>
      </c>
      <c r="T728" t="str">
        <f t="shared" ca="1" si="265"/>
        <v>"Voer een SSID in"</v>
      </c>
      <c r="U728" s="8" t="str">
        <f ca="1">SUBSTITUTE(P728,"""","")</f>
        <v>Veuillez saisir un SSID</v>
      </c>
      <c r="V728" s="8" t="str">
        <f t="shared" ca="1" si="252"/>
        <v>Bitte geben Sie eine SSID ein</v>
      </c>
      <c r="W728" s="8" t="str">
        <f t="shared" ca="1" si="253"/>
        <v>Escriba un SSID.</v>
      </c>
      <c r="X728" s="8" t="str">
        <f t="shared" ca="1" si="254"/>
        <v>Inserire un SSID</v>
      </c>
      <c r="Y728" s="8" t="str">
        <f t="shared" ca="1" si="255"/>
        <v>Voer een SSID in</v>
      </c>
      <c r="Z728" s="7">
        <f t="shared" si="256"/>
        <v>5</v>
      </c>
      <c r="AA728">
        <f t="shared" si="257"/>
        <v>44</v>
      </c>
      <c r="AB728">
        <f xml:space="preserve"> FIND("&lt;/",A728)</f>
        <v>65</v>
      </c>
      <c r="AC728" t="str">
        <f>MID(A728, Z728, AA728-Z728+ 1)</f>
        <v>&lt;string name="Msg_FieldWrong_Wifi_cont"&gt;</v>
      </c>
      <c r="AD728" t="s">
        <v>10498</v>
      </c>
      <c r="AE728" t="s">
        <v>10499</v>
      </c>
      <c r="AF728" t="s">
        <v>10500</v>
      </c>
      <c r="AG728" t="s">
        <v>10501</v>
      </c>
      <c r="AH728" t="s">
        <v>10502</v>
      </c>
    </row>
    <row r="729" spans="1:34">
      <c r="A729" s="1"/>
    </row>
    <row r="730" spans="1:34">
      <c r="A730" s="1"/>
    </row>
    <row r="731" spans="1:34">
      <c r="A731" s="1"/>
    </row>
    <row r="732" spans="1:34">
      <c r="A732" s="1"/>
    </row>
    <row r="733" spans="1:34">
      <c r="A733" s="1"/>
    </row>
    <row r="734" spans="1:34">
      <c r="A734" s="1" t="s">
        <v>295</v>
      </c>
      <c r="J734">
        <f t="shared" si="226"/>
        <v>36</v>
      </c>
      <c r="K734">
        <f t="shared" si="227"/>
        <v>47</v>
      </c>
      <c r="L734" t="str">
        <f t="shared" si="225"/>
        <v>Secret Key</v>
      </c>
      <c r="M734" t="e">
        <f>MATCH(L734,Sam_Eng!K:K,0)</f>
        <v>#N/A</v>
      </c>
      <c r="N734" t="str">
        <f>IF(ISNA(M734), VLOOKUP(L734,Sam_Eng!F:F,1,FALSE), VLOOKUP(L734,Sam_Eng!K:K,1,FALSE))</f>
        <v>Secret Key</v>
      </c>
      <c r="O734" s="8">
        <f>IF(ISNA(M734), MATCH(N734,Sam_Eng!F:F,0), MATCH(N734,Sam_Eng!K:K,0))</f>
        <v>223</v>
      </c>
      <c r="P734" t="str">
        <f t="shared" ca="1" si="261"/>
        <v>"Clé secrète"</v>
      </c>
      <c r="Q734" t="str">
        <f t="shared" ca="1" si="262"/>
        <v>"Geheimschlüssel"</v>
      </c>
      <c r="R734" t="str">
        <f t="shared" ca="1" si="263"/>
        <v>"Clave secreta"</v>
      </c>
      <c r="S734" t="str">
        <f t="shared" ca="1" si="264"/>
        <v>"Chiave Segreta"</v>
      </c>
      <c r="T734" t="str">
        <f t="shared" ca="1" si="265"/>
        <v>"Geheime sleutel"</v>
      </c>
      <c r="U734" s="8" t="str">
        <f t="shared" ref="U734:U748" ca="1" si="266">SUBSTITUTE(P734,"""","")</f>
        <v>Clé secrète</v>
      </c>
      <c r="V734" s="8" t="str">
        <f t="shared" ca="1" si="252"/>
        <v>Geheimschlüssel</v>
      </c>
      <c r="W734" s="8" t="str">
        <f t="shared" ca="1" si="253"/>
        <v>Clave secreta</v>
      </c>
      <c r="X734" s="8" t="str">
        <f t="shared" ca="1" si="254"/>
        <v>Chiave Segreta</v>
      </c>
      <c r="Y734" s="8" t="str">
        <f t="shared" ca="1" si="255"/>
        <v>Geheime sleutel</v>
      </c>
      <c r="Z734" s="7">
        <f t="shared" si="256"/>
        <v>5</v>
      </c>
      <c r="AA734">
        <f t="shared" si="257"/>
        <v>36</v>
      </c>
      <c r="AB734">
        <f t="shared" ref="AB734:AB748" si="267" xml:space="preserve"> FIND("&lt;/",A734)</f>
        <v>47</v>
      </c>
      <c r="AC734" t="str">
        <f t="shared" ref="AC734:AC748" si="268">MID(A734, Z734, AA734-Z734+ 1)</f>
        <v>&lt;string name="ifttt_secret_key"&gt;</v>
      </c>
      <c r="AD734" t="s">
        <v>9537</v>
      </c>
      <c r="AE734" t="s">
        <v>9538</v>
      </c>
      <c r="AF734" t="s">
        <v>9539</v>
      </c>
      <c r="AG734" t="s">
        <v>9540</v>
      </c>
      <c r="AH734" t="s">
        <v>9541</v>
      </c>
    </row>
    <row r="735" spans="1:34">
      <c r="A735" s="1" t="s">
        <v>3072</v>
      </c>
      <c r="J735">
        <f t="shared" si="226"/>
        <v>39</v>
      </c>
      <c r="K735">
        <f t="shared" si="227"/>
        <v>53</v>
      </c>
      <c r="L735" t="str">
        <f t="shared" si="225"/>
        <v>Maker Channel</v>
      </c>
      <c r="M735" t="e">
        <f>MATCH(L735,Sam_Eng!K:K,0)</f>
        <v>#N/A</v>
      </c>
      <c r="N735" t="e">
        <f>IF(ISNA(M735), VLOOKUP(L735,Sam_Eng!F:F,1,FALSE), VLOOKUP(L735,Sam_Eng!K:K,1,FALSE))</f>
        <v>#N/A</v>
      </c>
      <c r="P735" t="e">
        <f t="shared" ca="1" si="261"/>
        <v>#REF!</v>
      </c>
      <c r="Q735" t="e">
        <f t="shared" ca="1" si="262"/>
        <v>#REF!</v>
      </c>
      <c r="R735" t="e">
        <f t="shared" ca="1" si="263"/>
        <v>#REF!</v>
      </c>
      <c r="S735" t="e">
        <f t="shared" ca="1" si="264"/>
        <v>#REF!</v>
      </c>
      <c r="T735" t="e">
        <f t="shared" ca="1" si="265"/>
        <v>#REF!</v>
      </c>
      <c r="U735" s="8" t="e">
        <f t="shared" ca="1" si="266"/>
        <v>#REF!</v>
      </c>
      <c r="V735" s="8" t="e">
        <f t="shared" ca="1" si="252"/>
        <v>#REF!</v>
      </c>
      <c r="W735" s="8" t="e">
        <f t="shared" ca="1" si="253"/>
        <v>#REF!</v>
      </c>
      <c r="X735" s="8" t="e">
        <f t="shared" ca="1" si="254"/>
        <v>#REF!</v>
      </c>
      <c r="Y735" s="8" t="e">
        <f t="shared" ca="1" si="255"/>
        <v>#REF!</v>
      </c>
      <c r="Z735" s="7">
        <f t="shared" si="256"/>
        <v>5</v>
      </c>
      <c r="AA735">
        <f t="shared" si="257"/>
        <v>39</v>
      </c>
      <c r="AB735">
        <f t="shared" si="267"/>
        <v>53</v>
      </c>
      <c r="AC735" t="str">
        <f t="shared" si="268"/>
        <v>&lt;string name="ifttt_maker_channel"&gt;</v>
      </c>
      <c r="AD735" t="s">
        <v>10291</v>
      </c>
      <c r="AE735" t="s">
        <v>10291</v>
      </c>
      <c r="AF735" t="s">
        <v>10291</v>
      </c>
      <c r="AG735" t="s">
        <v>10291</v>
      </c>
      <c r="AH735" t="s">
        <v>10291</v>
      </c>
    </row>
    <row r="736" spans="1:34">
      <c r="A736" s="1" t="s">
        <v>11108</v>
      </c>
      <c r="J736">
        <f t="shared" si="226"/>
        <v>44</v>
      </c>
      <c r="K736">
        <f t="shared" si="227"/>
        <v>211</v>
      </c>
      <c r="L736" t="str">
        <f t="shared" si="225"/>
        <v>Maker Channel allows you to connect IFTTT to your personal DIY projects. You can enter your secret key here and we\'ll notify you when the following events happen. \n</v>
      </c>
      <c r="M736" t="e">
        <f>MATCH(L736,Sam_Eng!K:K,0)</f>
        <v>#N/A</v>
      </c>
      <c r="N736" t="e">
        <f>IF(ISNA(M736), VLOOKUP(L736,Sam_Eng!F:F,1,FALSE), VLOOKUP(L736,Sam_Eng!K:K,1,FALSE))</f>
        <v>#N/A</v>
      </c>
      <c r="O736" s="53">
        <v>549</v>
      </c>
      <c r="P736" t="str">
        <f t="shared" ca="1" si="261"/>
        <v>"vous permet de vous connecter"</v>
      </c>
      <c r="Q736" t="str">
        <f t="shared" ca="1" si="262"/>
        <v>"Ermöglicht Verbindung"</v>
      </c>
      <c r="R736" t="str">
        <f t="shared" ca="1" si="263"/>
        <v>"le permite conectarse"</v>
      </c>
      <c r="S736" t="str">
        <f t="shared" ca="1" si="264"/>
        <v>"permette di connetterti"</v>
      </c>
      <c r="T736" t="str">
        <f t="shared" ca="1" si="265"/>
        <v>"staat u toe om verbinding te maken"</v>
      </c>
      <c r="U736" s="8" t="str">
        <f t="shared" ca="1" si="266"/>
        <v>vous permet de vous connecter</v>
      </c>
      <c r="V736" s="8" t="str">
        <f t="shared" ca="1" si="252"/>
        <v>Ermöglicht Verbindung</v>
      </c>
      <c r="W736" s="8" t="str">
        <f t="shared" ca="1" si="253"/>
        <v>le permite conectarse</v>
      </c>
      <c r="X736" s="8" t="str">
        <f t="shared" ca="1" si="254"/>
        <v>permette di connetterti</v>
      </c>
      <c r="Y736" s="8" t="str">
        <f t="shared" ca="1" si="255"/>
        <v>staat u toe om verbinding te maken</v>
      </c>
      <c r="Z736" s="7">
        <f t="shared" si="256"/>
        <v>5</v>
      </c>
      <c r="AA736">
        <f t="shared" si="257"/>
        <v>44</v>
      </c>
      <c r="AB736">
        <f t="shared" si="267"/>
        <v>211</v>
      </c>
      <c r="AC736" t="str">
        <f t="shared" si="268"/>
        <v>&lt;string name="ifttt_maker_channel_cont"&gt;</v>
      </c>
      <c r="AD736" t="s">
        <v>11110</v>
      </c>
      <c r="AE736" t="s">
        <v>11112</v>
      </c>
      <c r="AF736" t="s">
        <v>11114</v>
      </c>
      <c r="AG736" t="s">
        <v>11116</v>
      </c>
      <c r="AH736" t="s">
        <v>11118</v>
      </c>
    </row>
    <row r="737" spans="1:34">
      <c r="A737" s="1" t="s">
        <v>298</v>
      </c>
      <c r="J737">
        <f t="shared" si="226"/>
        <v>37</v>
      </c>
      <c r="K737">
        <f t="shared" si="227"/>
        <v>52</v>
      </c>
      <c r="L737" t="str">
        <f t="shared" si="225"/>
        <v>Self Unlocking</v>
      </c>
      <c r="M737" t="e">
        <f>MATCH(L737,Sam_Eng!K:K,0)</f>
        <v>#N/A</v>
      </c>
      <c r="N737" t="str">
        <f>IF(ISNA(M737), VLOOKUP(L737,Sam_Eng!F:F,1,FALSE), VLOOKUP(L737,Sam_Eng!K:K,1,FALSE))</f>
        <v>Self Unlocking</v>
      </c>
      <c r="O737" s="8">
        <f>IF(ISNA(M737), MATCH(N737,Sam_Eng!F:F,0), MATCH(N737,Sam_Eng!K:K,0))</f>
        <v>222</v>
      </c>
      <c r="P737" t="str">
        <f t="shared" ca="1" si="261"/>
        <v>"Auto-déverrouillage"</v>
      </c>
      <c r="Q737" t="str">
        <f t="shared" ca="1" si="262"/>
        <v>"Selbstentriegelung"</v>
      </c>
      <c r="R737" t="str">
        <f t="shared" ca="1" si="263"/>
        <v>"Autodesbloqueo"</v>
      </c>
      <c r="S737" t="str">
        <f t="shared" ca="1" si="264"/>
        <v>"Sblocco Automatico"</v>
      </c>
      <c r="T737" t="str">
        <f t="shared" ca="1" si="265"/>
        <v>"Zelfontgrendelend"</v>
      </c>
      <c r="U737" s="8" t="str">
        <f t="shared" ca="1" si="266"/>
        <v>Auto-déverrouillage</v>
      </c>
      <c r="V737" s="8" t="str">
        <f t="shared" ca="1" si="252"/>
        <v>Selbstentriegelung</v>
      </c>
      <c r="W737" s="8" t="str">
        <f t="shared" ca="1" si="253"/>
        <v>Autodesbloqueo</v>
      </c>
      <c r="X737" s="8" t="str">
        <f t="shared" ca="1" si="254"/>
        <v>Sblocco Automatico</v>
      </c>
      <c r="Y737" s="8" t="str">
        <f t="shared" ca="1" si="255"/>
        <v>Zelfontgrendelend</v>
      </c>
      <c r="Z737" s="7">
        <f t="shared" si="256"/>
        <v>5</v>
      </c>
      <c r="AA737">
        <f t="shared" si="257"/>
        <v>37</v>
      </c>
      <c r="AB737">
        <f t="shared" si="267"/>
        <v>52</v>
      </c>
      <c r="AC737" t="str">
        <f t="shared" si="268"/>
        <v>&lt;string name="ifttt_self_unlock"&gt;</v>
      </c>
      <c r="AD737" t="s">
        <v>9542</v>
      </c>
      <c r="AE737" t="s">
        <v>9543</v>
      </c>
      <c r="AF737" t="s">
        <v>9544</v>
      </c>
      <c r="AG737" t="s">
        <v>9545</v>
      </c>
      <c r="AH737" t="s">
        <v>9546</v>
      </c>
    </row>
    <row r="738" spans="1:34">
      <c r="A738" s="1" t="s">
        <v>299</v>
      </c>
      <c r="J738">
        <f t="shared" si="226"/>
        <v>37</v>
      </c>
      <c r="K738">
        <f t="shared" si="227"/>
        <v>43</v>
      </c>
      <c r="L738" t="str">
        <f t="shared" si="225"/>
        <v>Event</v>
      </c>
      <c r="M738" t="e">
        <f>MATCH(L738,Sam_Eng!K:K,0)</f>
        <v>#N/A</v>
      </c>
      <c r="N738" t="str">
        <f>IF(ISNA(M738), VLOOKUP(L738,Sam_Eng!F:F,1,FALSE), VLOOKUP(L738,Sam_Eng!K:K,1,FALSE))</f>
        <v>Event</v>
      </c>
      <c r="O738" s="8">
        <f>IF(ISNA(M738), MATCH(N738,Sam_Eng!F:F,0), MATCH(N738,Sam_Eng!K:K,0))</f>
        <v>58</v>
      </c>
      <c r="P738" t="str">
        <f t="shared" ca="1" si="261"/>
        <v>"Événement"</v>
      </c>
      <c r="Q738" t="str">
        <f t="shared" ca="1" si="262"/>
        <v>"Ereignis"</v>
      </c>
      <c r="R738" t="str">
        <f t="shared" ca="1" si="263"/>
        <v>"Evento"</v>
      </c>
      <c r="S738" t="str">
        <f t="shared" ca="1" si="264"/>
        <v>"Evento"</v>
      </c>
      <c r="T738" t="str">
        <f t="shared" ca="1" si="265"/>
        <v>"Gebeurtenis"</v>
      </c>
      <c r="U738" s="8" t="str">
        <f t="shared" ca="1" si="266"/>
        <v>Événement</v>
      </c>
      <c r="V738" s="8" t="str">
        <f t="shared" ca="1" si="252"/>
        <v>Ereignis</v>
      </c>
      <c r="W738" s="8" t="str">
        <f t="shared" ca="1" si="253"/>
        <v>Evento</v>
      </c>
      <c r="X738" s="8" t="str">
        <f t="shared" ca="1" si="254"/>
        <v>Evento</v>
      </c>
      <c r="Y738" s="8" t="str">
        <f t="shared" ca="1" si="255"/>
        <v>Gebeurtenis</v>
      </c>
      <c r="Z738" s="7">
        <f t="shared" si="256"/>
        <v>5</v>
      </c>
      <c r="AA738">
        <f t="shared" si="257"/>
        <v>37</v>
      </c>
      <c r="AB738">
        <f t="shared" si="267"/>
        <v>43</v>
      </c>
      <c r="AC738" t="str">
        <f t="shared" si="268"/>
        <v>&lt;string name="ifttt_event_title"&gt;</v>
      </c>
      <c r="AD738" t="s">
        <v>9547</v>
      </c>
      <c r="AE738" t="s">
        <v>9548</v>
      </c>
      <c r="AF738" t="s">
        <v>9549</v>
      </c>
      <c r="AG738" t="s">
        <v>9549</v>
      </c>
      <c r="AH738" t="s">
        <v>9550</v>
      </c>
    </row>
    <row r="739" spans="1:34">
      <c r="A739" s="1" t="s">
        <v>3053</v>
      </c>
      <c r="J739">
        <f t="shared" si="226"/>
        <v>36</v>
      </c>
      <c r="K739">
        <f t="shared" si="227"/>
        <v>61</v>
      </c>
      <c r="L739" t="str">
        <f t="shared" ref="L739:L802" si="269">IF(A739&lt;&gt;"", MID(A739,J739+1, K739-J739 - 1), "")</f>
        <v>k3connect-self-unlocking</v>
      </c>
      <c r="M739" t="e">
        <f>MATCH(L739,Sam_Eng!K:K,0)</f>
        <v>#N/A</v>
      </c>
      <c r="N739" t="e">
        <f>IF(ISNA(M739), VLOOKUP(L739,Sam_Eng!F:F,1,FALSE), VLOOKUP(L739,Sam_Eng!K:K,1,FALSE))</f>
        <v>#N/A</v>
      </c>
      <c r="O739" s="8">
        <v>71</v>
      </c>
      <c r="P739" t="str">
        <f t="shared" ca="1" si="261"/>
        <v>"Déverrouillage"</v>
      </c>
      <c r="Q739" t="str">
        <f t="shared" ca="1" si="262"/>
        <v>"Entriegelung"</v>
      </c>
      <c r="R739" t="str">
        <f t="shared" ca="1" si="263"/>
        <v>"Desbloquear"</v>
      </c>
      <c r="S739" t="str">
        <f t="shared" ca="1" si="264"/>
        <v>"Sblocco in Corso"</v>
      </c>
      <c r="T739" t="str">
        <f t="shared" ca="1" si="265"/>
        <v>"Ontgrendelen"</v>
      </c>
      <c r="U739" s="8" t="str">
        <f t="shared" ca="1" si="266"/>
        <v>Déverrouillage</v>
      </c>
      <c r="V739" s="8" t="str">
        <f t="shared" ca="1" si="252"/>
        <v>Entriegelung</v>
      </c>
      <c r="W739" s="8" t="str">
        <f t="shared" ca="1" si="253"/>
        <v>Desbloquear</v>
      </c>
      <c r="X739" s="8" t="str">
        <f t="shared" ca="1" si="254"/>
        <v>Sblocco in Corso</v>
      </c>
      <c r="Y739" s="8" t="str">
        <f t="shared" ca="1" si="255"/>
        <v>Ontgrendelen</v>
      </c>
      <c r="Z739" s="7">
        <f t="shared" si="256"/>
        <v>5</v>
      </c>
      <c r="AA739">
        <f t="shared" si="257"/>
        <v>36</v>
      </c>
      <c r="AB739">
        <f t="shared" si="267"/>
        <v>61</v>
      </c>
      <c r="AC739" t="str">
        <f t="shared" si="268"/>
        <v>&lt;string name="ifttt_event_lock"&gt;</v>
      </c>
      <c r="AD739" t="s">
        <v>10293</v>
      </c>
      <c r="AE739" t="s">
        <v>10294</v>
      </c>
      <c r="AF739" t="s">
        <v>10295</v>
      </c>
      <c r="AG739" t="s">
        <v>10296</v>
      </c>
      <c r="AH739" t="s">
        <v>10297</v>
      </c>
    </row>
    <row r="740" spans="1:34">
      <c r="A740" s="1" t="s">
        <v>301</v>
      </c>
      <c r="J740">
        <f t="shared" si="226"/>
        <v>35</v>
      </c>
      <c r="K740">
        <f t="shared" si="227"/>
        <v>168</v>
      </c>
      <c r="L740" t="str">
        <f t="shared" si="269"/>
        <v>Each time when you unlocking the door, we\'ll notify you on the maker channel with  \"Lock Name (value1)\" and \"Time (value2)\". \n</v>
      </c>
      <c r="M740" t="e">
        <f>MATCH(L740,Sam_Eng!K:K,0)</f>
        <v>#N/A</v>
      </c>
      <c r="N740" t="e">
        <f>IF(ISNA(M740), VLOOKUP(L740,Sam_Eng!F:F,1,FALSE), VLOOKUP(L740,Sam_Eng!K:K,1,FALSE))</f>
        <v>#N/A</v>
      </c>
      <c r="O740" s="53">
        <v>552</v>
      </c>
      <c r="P740" t="str">
        <f t="shared" ca="1" si="261"/>
        <v>"Chaque fois que vous déverrouillez la porte, nous vous indiquerons sur le canal de création le \"Nom de la serrure (valeur 1)\" et l'\"Heure (valeur 2)\"."</v>
      </c>
      <c r="Q740" t="str">
        <f t="shared" ca="1" si="262"/>
        <v>"Jedes Mal, wenn Sie die Tür entriegeln, benachrichtigen wir Sie auf dem Maker Channel mit \"Schlossname (Wert 1)\" und \"Zeit (Wert 2)\"."</v>
      </c>
      <c r="R740" t="str">
        <f t="shared" ca="1" si="263"/>
        <v>"Cada vez que desbloquee la puerta, se lo notificaremos en el canal del fabricante con \"Nombre de cerradura (valor 1)\" y \"Hora (valor 2)\"."</v>
      </c>
      <c r="S740" t="str">
        <f t="shared" ca="1" si="264"/>
        <v>"Ogni volta che si sblocca la porta, ti invieremo una notifica sul maker channel con \"Nome Serratura (valore 1)\" e \"Ora (valore 2)\"."</v>
      </c>
      <c r="T740" t="str">
        <f t="shared" ca="1" si="265"/>
        <v>"Telkens wanneer u de deur ontgrendelt, melden we u dit op het makerskanaal met \"Naam slot (waarde 1)\" en \"Tijd (waarde 2)\"."</v>
      </c>
      <c r="U740" s="8" t="str">
        <f t="shared" ca="1" si="266"/>
        <v>Chaque fois que vous déverrouillez la porte, nous vous indiquerons sur le canal de création le \Nom de la serrure (valeur 1)\ et l'\Heure (valeur 2)\.</v>
      </c>
      <c r="V740" s="8" t="str">
        <f ca="1">SUBSTITUTE(Q740,"""","")</f>
        <v>Jedes Mal, wenn Sie die Tür entriegeln, benachrichtigen wir Sie auf dem Maker Channel mit \Schlossname (Wert 1)\ und \Zeit (Wert 2)\.</v>
      </c>
      <c r="W740" s="8" t="str">
        <f ca="1">SUBSTITUTE(R740,"""","")</f>
        <v>Cada vez que desbloquee la puerta, se lo notificaremos en el canal del fabricante con \Nombre de cerradura (valor 1)\ y \Hora (valor 2)\.</v>
      </c>
      <c r="X740" s="8" t="str">
        <f ca="1">SUBSTITUTE(S740,"""","")</f>
        <v>Ogni volta che si sblocca la porta, ti invieremo una notifica sul maker channel con \Nome Serratura (valore 1)\ e \Ora (valore 2)\.</v>
      </c>
      <c r="Y740" s="8" t="str">
        <f ca="1">SUBSTITUTE(T740,"""","")</f>
        <v>Telkens wanneer u de deur ontgrendelt, melden we u dit op het makerskanaal met \Naam slot (waarde 1)\ en \Tijd (waarde 2)\.</v>
      </c>
      <c r="Z740" s="7">
        <f t="shared" si="256"/>
        <v>5</v>
      </c>
      <c r="AA740">
        <f t="shared" si="257"/>
        <v>35</v>
      </c>
      <c r="AB740">
        <f t="shared" si="267"/>
        <v>168</v>
      </c>
      <c r="AC740" t="str">
        <f t="shared" si="268"/>
        <v>&lt;string name="ifttt_lock_cont"&gt;</v>
      </c>
      <c r="AD740" t="s">
        <v>11164</v>
      </c>
      <c r="AE740" t="s">
        <v>10950</v>
      </c>
      <c r="AF740" t="s">
        <v>10951</v>
      </c>
      <c r="AG740" t="s">
        <v>10952</v>
      </c>
      <c r="AH740" t="s">
        <v>10953</v>
      </c>
    </row>
    <row r="741" spans="1:34">
      <c r="A741" s="1" t="s">
        <v>302</v>
      </c>
      <c r="J741">
        <f t="shared" si="226"/>
        <v>32</v>
      </c>
      <c r="K741">
        <f t="shared" si="227"/>
        <v>46</v>
      </c>
      <c r="L741" t="str">
        <f t="shared" si="269"/>
        <v>Access Denied</v>
      </c>
      <c r="M741" t="e">
        <f>MATCH(L741,Sam_Eng!K:K,0)</f>
        <v>#N/A</v>
      </c>
      <c r="N741" t="str">
        <f>IF(ISNA(M741), VLOOKUP(L741,Sam_Eng!F:F,1,FALSE), VLOOKUP(L741,Sam_Eng!K:K,1,FALSE))</f>
        <v>Access Denied</v>
      </c>
      <c r="O741" s="8">
        <f>IF(ISNA(M741), MATCH(N741,Sam_Eng!F:F,0), MATCH(N741,Sam_Eng!K:K,0))</f>
        <v>191</v>
      </c>
      <c r="P741" t="str">
        <f t="shared" ca="1" si="261"/>
        <v>"Accès refusé"</v>
      </c>
      <c r="Q741" t="str">
        <f t="shared" ca="1" si="262"/>
        <v>"Zugang verweigert"</v>
      </c>
      <c r="R741" t="str">
        <f t="shared" ca="1" si="263"/>
        <v>"Acceso denegado"</v>
      </c>
      <c r="S741" t="str">
        <f t="shared" ca="1" si="264"/>
        <v>"Accesso Negato"</v>
      </c>
      <c r="T741" t="str">
        <f t="shared" ca="1" si="265"/>
        <v>"Toegang geweigerd"</v>
      </c>
      <c r="U741" s="8" t="str">
        <f t="shared" ca="1" si="266"/>
        <v>Accès refusé</v>
      </c>
      <c r="V741" s="8" t="str">
        <f t="shared" ca="1" si="252"/>
        <v>Zugang verweigert</v>
      </c>
      <c r="W741" s="8" t="str">
        <f t="shared" ca="1" si="253"/>
        <v>Acceso denegado</v>
      </c>
      <c r="X741" s="8" t="str">
        <f t="shared" ca="1" si="254"/>
        <v>Accesso Negato</v>
      </c>
      <c r="Y741" s="8" t="str">
        <f t="shared" ca="1" si="255"/>
        <v>Toegang geweigerd</v>
      </c>
      <c r="Z741" s="7">
        <f t="shared" si="256"/>
        <v>5</v>
      </c>
      <c r="AA741">
        <f t="shared" si="257"/>
        <v>32</v>
      </c>
      <c r="AB741">
        <f t="shared" si="267"/>
        <v>46</v>
      </c>
      <c r="AC741" t="str">
        <f t="shared" si="268"/>
        <v>&lt;string name="ifttt_denied"&gt;</v>
      </c>
      <c r="AD741" t="s">
        <v>9551</v>
      </c>
      <c r="AE741" t="s">
        <v>9552</v>
      </c>
      <c r="AF741" t="s">
        <v>9553</v>
      </c>
      <c r="AG741" t="s">
        <v>9554</v>
      </c>
      <c r="AH741" t="s">
        <v>9555</v>
      </c>
    </row>
    <row r="742" spans="1:34">
      <c r="A742" s="1" t="s">
        <v>10298</v>
      </c>
      <c r="J742">
        <f t="shared" si="226"/>
        <v>38</v>
      </c>
      <c r="K742">
        <f t="shared" si="227"/>
        <v>62</v>
      </c>
      <c r="L742" t="str">
        <f t="shared" si="269"/>
        <v>k3connect-access-denied</v>
      </c>
      <c r="M742" t="e">
        <f>MATCH(L742,Sam_Eng!K:K,0)</f>
        <v>#N/A</v>
      </c>
      <c r="N742" t="e">
        <f>IF(ISNA(M742), VLOOKUP(L742,Sam_Eng!F:F,1,FALSE), VLOOKUP(L742,Sam_Eng!K:K,1,FALSE))</f>
        <v>#N/A</v>
      </c>
      <c r="O742" s="8">
        <v>191</v>
      </c>
      <c r="P742" t="str">
        <f t="shared" ca="1" si="261"/>
        <v>"Accès refusé"</v>
      </c>
      <c r="Q742" t="str">
        <f t="shared" ca="1" si="262"/>
        <v>"Zugang verweigert"</v>
      </c>
      <c r="R742" t="str">
        <f t="shared" ca="1" si="263"/>
        <v>"Acceso denegado"</v>
      </c>
      <c r="S742" t="str">
        <f t="shared" ca="1" si="264"/>
        <v>"Accesso Negato"</v>
      </c>
      <c r="T742" t="str">
        <f t="shared" ca="1" si="265"/>
        <v>"Toegang geweigerd"</v>
      </c>
      <c r="U742" s="8" t="str">
        <f t="shared" ca="1" si="266"/>
        <v>Accès refusé</v>
      </c>
      <c r="V742" s="8" t="str">
        <f t="shared" ca="1" si="252"/>
        <v>Zugang verweigert</v>
      </c>
      <c r="W742" s="8" t="str">
        <f t="shared" ca="1" si="253"/>
        <v>Acceso denegado</v>
      </c>
      <c r="X742" s="8" t="str">
        <f t="shared" ca="1" si="254"/>
        <v>Accesso Negato</v>
      </c>
      <c r="Y742" s="8" t="str">
        <f t="shared" ca="1" si="255"/>
        <v>Toegang geweigerd</v>
      </c>
      <c r="Z742" s="7">
        <f t="shared" si="256"/>
        <v>5</v>
      </c>
      <c r="AA742">
        <f t="shared" si="257"/>
        <v>38</v>
      </c>
      <c r="AB742">
        <f t="shared" si="267"/>
        <v>62</v>
      </c>
      <c r="AC742" t="str">
        <f t="shared" si="268"/>
        <v>&lt;string name="ifttt_event_denied"&gt;</v>
      </c>
      <c r="AD742" t="s">
        <v>10299</v>
      </c>
      <c r="AE742" t="s">
        <v>10300</v>
      </c>
      <c r="AF742" t="s">
        <v>10301</v>
      </c>
      <c r="AG742" t="s">
        <v>10302</v>
      </c>
      <c r="AH742" t="s">
        <v>10303</v>
      </c>
    </row>
    <row r="743" spans="1:34">
      <c r="A743" s="1" t="s">
        <v>10304</v>
      </c>
      <c r="J743">
        <f t="shared" si="226"/>
        <v>37</v>
      </c>
      <c r="K743">
        <f t="shared" si="227"/>
        <v>253</v>
      </c>
      <c r="L743" t="str">
        <f t="shared" si="269"/>
        <v>Each time when your lock has an authorized unlocking attemp, we\'ll notify you on the maker channel with  \"Lock Name (value1)\" and \"Time (value2)\", and a \"Client Name (value3)\" if the lock can recognize it. \n</v>
      </c>
      <c r="M743" t="e">
        <f>MATCH(L743,Sam_Eng!K:K,0)</f>
        <v>#N/A</v>
      </c>
      <c r="N743" t="e">
        <f>IF(ISNA(M743), VLOOKUP(L743,Sam_Eng!F:F,1,FALSE), VLOOKUP(L743,Sam_Eng!K:K,1,FALSE))</f>
        <v>#N/A</v>
      </c>
      <c r="O743" s="53">
        <v>553</v>
      </c>
      <c r="P743" t="str">
        <f t="shared" ca="1" si="261"/>
        <v>"Chaque fois que votre serrure fera l'objet d'une tentative de déverrouillage non autorisée, nous vous indiquerons sur le canal de création le \"Nom de la serrure (valeur 1)\", l'\"Heure (valeur 2)\" et un \"Nom de client (valeur 3)\" si la serrure peut le reconnaître."</v>
      </c>
      <c r="Q743" t="str">
        <f t="shared" ca="1" si="262"/>
        <v>"Jedes Mal, wenn bei Ihrem Schloss ein nicht autorisierter Entriegelungsversuch erfolgt, benachrichtigen wir Sie auf dem Maker Channel mit \"Schlossname (Wert 1)\", \"Zeit (Wert 2)\" und einem \"Client-Namen (Wert 3)\", wenn ihn das Schloss erkennt."</v>
      </c>
      <c r="R743" t="str">
        <f t="shared" ca="1" si="263"/>
        <v>"Cada vez que la cerradura tenga un intento de desbloqueo no autorizado, se lo notificaremos en el canal del fabricante con \"Nombre de cerradura (valor 1)\", \"Hora (valor 2)\" y \"Nombre de cliente (valor 3)\" si la cerradura no puede reconocerlo."</v>
      </c>
      <c r="S743" t="str">
        <f t="shared" ca="1" si="264"/>
        <v>"Ogni volta che si verifica un tentativo non autorizzato di sblocco della serratura, ti invieremo una notifica sul maker channel con \"Nome Serratura (valore 1)\", \"Ora (valore 2)\" e \"Nome Client (valore 3)\" se la serratura può riconoscerlo."</v>
      </c>
      <c r="T743" t="str">
        <f t="shared" ca="1" si="265"/>
        <v>"Telkens wanneer op uw slot een niet-geautoriseerde ontgrendelactie plaatsvindt, melden we u op het makerskanaal met \"Naam slot (waarde 1)\", \"Tijd (waarde 2)\", en een \"Klantnaam (waarde 3)\" als het slot deze kan herkennen."</v>
      </c>
      <c r="U743" s="8" t="str">
        <f t="shared" ca="1" si="266"/>
        <v>Chaque fois que votre serrure fera l'objet d'une tentative de déverrouillage non autorisée, nous vous indiquerons sur le canal de création le \Nom de la serrure (valeur 1)\, l'\Heure (valeur 2)\ et un \Nom de client (valeur 3)\ si la serrure peut le reconnaître.</v>
      </c>
      <c r="V743" s="8" t="str">
        <f t="shared" ca="1" si="252"/>
        <v>Jedes Mal, wenn bei Ihrem Schloss ein nicht autorisierter Entriegelungsversuch erfolgt, benachrichtigen wir Sie auf dem Maker Channel mit \Schlossname (Wert 1)\, \Zeit (Wert 2)\ und einem \Client-Namen (Wert 3)\, wenn ihn das Schloss erkennt.</v>
      </c>
      <c r="W743" s="8" t="str">
        <f t="shared" ca="1" si="253"/>
        <v>Cada vez que la cerradura tenga un intento de desbloqueo no autorizado, se lo notificaremos en el canal del fabricante con \Nombre de cerradura (valor 1)\, \Hora (valor 2)\ y \Nombre de cliente (valor 3)\ si la cerradura no puede reconocerlo.</v>
      </c>
      <c r="X743" s="8" t="str">
        <f t="shared" ca="1" si="254"/>
        <v>Ogni volta che si verifica un tentativo non autorizzato di sblocco della serratura, ti invieremo una notifica sul maker channel con \Nome Serratura (valore 1)\, \Ora (valore 2)\ e \Nome Client (valore 3)\ se la serratura può riconoscerlo.</v>
      </c>
      <c r="Y743" s="8" t="str">
        <f t="shared" ca="1" si="255"/>
        <v>Telkens wanneer op uw slot een niet-geautoriseerde ontgrendelactie plaatsvindt, melden we u op het makerskanaal met \Naam slot (waarde 1)\, \Tijd (waarde 2)\, en een \Klantnaam (waarde 3)\ als het slot deze kan herkennen.</v>
      </c>
      <c r="Z743" s="7">
        <f t="shared" si="256"/>
        <v>5</v>
      </c>
      <c r="AA743">
        <f t="shared" si="257"/>
        <v>37</v>
      </c>
      <c r="AB743">
        <f t="shared" si="267"/>
        <v>253</v>
      </c>
      <c r="AC743" t="str">
        <f t="shared" si="268"/>
        <v>&lt;string name="ifttt_denied_cont"&gt;</v>
      </c>
      <c r="AD743" t="s">
        <v>11165</v>
      </c>
      <c r="AE743" t="s">
        <v>10503</v>
      </c>
      <c r="AF743" t="s">
        <v>10504</v>
      </c>
      <c r="AG743" t="s">
        <v>10505</v>
      </c>
      <c r="AH743" t="s">
        <v>10506</v>
      </c>
    </row>
    <row r="744" spans="1:34">
      <c r="A744" s="1" t="s">
        <v>3073</v>
      </c>
      <c r="J744">
        <f t="shared" si="226"/>
        <v>31</v>
      </c>
      <c r="K744">
        <f t="shared" si="227"/>
        <v>51</v>
      </c>
      <c r="L744" t="str">
        <f t="shared" si="269"/>
        <v>IFTTT Maker Channel</v>
      </c>
      <c r="M744" t="e">
        <f>MATCH(L744,Sam_Eng!K:K,0)</f>
        <v>#N/A</v>
      </c>
      <c r="N744" t="e">
        <f>IF(ISNA(M744), VLOOKUP(L744,Sam_Eng!F:F,1,FALSE), VLOOKUP(L744,Sam_Eng!K:K,1,FALSE))</f>
        <v>#N/A</v>
      </c>
      <c r="P744" t="e">
        <f t="shared" ca="1" si="261"/>
        <v>#REF!</v>
      </c>
      <c r="Q744" t="e">
        <f t="shared" ca="1" si="262"/>
        <v>#REF!</v>
      </c>
      <c r="R744" t="e">
        <f t="shared" ca="1" si="263"/>
        <v>#REF!</v>
      </c>
      <c r="S744" t="e">
        <f t="shared" ca="1" si="264"/>
        <v>#REF!</v>
      </c>
      <c r="T744" t="e">
        <f t="shared" ca="1" si="265"/>
        <v>#REF!</v>
      </c>
      <c r="U744" s="8" t="e">
        <f t="shared" ca="1" si="266"/>
        <v>#REF!</v>
      </c>
      <c r="V744" s="8" t="e">
        <f t="shared" ca="1" si="252"/>
        <v>#REF!</v>
      </c>
      <c r="W744" s="8" t="e">
        <f t="shared" ca="1" si="253"/>
        <v>#REF!</v>
      </c>
      <c r="X744" s="8" t="e">
        <f t="shared" ca="1" si="254"/>
        <v>#REF!</v>
      </c>
      <c r="Y744" s="8" t="e">
        <f t="shared" ca="1" si="255"/>
        <v>#REF!</v>
      </c>
      <c r="Z744" s="7">
        <f t="shared" si="256"/>
        <v>5</v>
      </c>
      <c r="AA744">
        <f t="shared" si="257"/>
        <v>31</v>
      </c>
      <c r="AB744">
        <f t="shared" si="267"/>
        <v>51</v>
      </c>
      <c r="AC744" t="str">
        <f t="shared" si="268"/>
        <v>&lt;string name="ifttt_title"&gt;</v>
      </c>
      <c r="AD744" t="s">
        <v>10305</v>
      </c>
      <c r="AE744" t="s">
        <v>10305</v>
      </c>
      <c r="AF744" t="s">
        <v>10305</v>
      </c>
      <c r="AG744" t="s">
        <v>10305</v>
      </c>
      <c r="AH744" t="s">
        <v>10305</v>
      </c>
    </row>
    <row r="745" spans="1:34">
      <c r="A745" s="1" t="s">
        <v>306</v>
      </c>
      <c r="J745">
        <f t="shared" si="226"/>
        <v>43</v>
      </c>
      <c r="K745">
        <f t="shared" si="227"/>
        <v>57</v>
      </c>
      <c r="L745" t="str">
        <f t="shared" si="269"/>
        <v>No Secret Key</v>
      </c>
      <c r="M745" t="e">
        <f>MATCH(L745,Sam_Eng!K:K,0)</f>
        <v>#N/A</v>
      </c>
      <c r="N745" t="str">
        <f>IF(ISNA(M745), VLOOKUP(L745,Sam_Eng!F:F,1,FALSE), VLOOKUP(L745,Sam_Eng!K:K,1,FALSE))</f>
        <v>No Secret Key</v>
      </c>
      <c r="O745" s="8">
        <f>IF(ISNA(M745), MATCH(N745,Sam_Eng!F:F,0), MATCH(N745,Sam_Eng!K:K,0))</f>
        <v>224</v>
      </c>
      <c r="P745" t="str">
        <f t="shared" ca="1" si="261"/>
        <v>"Aucune clé secrète"</v>
      </c>
      <c r="Q745" t="str">
        <f t="shared" ca="1" si="262"/>
        <v>"Kein Geheimschlüssel"</v>
      </c>
      <c r="R745" t="str">
        <f t="shared" ca="1" si="263"/>
        <v>"No hay clave secreta"</v>
      </c>
      <c r="S745" t="str">
        <f t="shared" ca="1" si="264"/>
        <v>"Senza Chiave Segreta"</v>
      </c>
      <c r="T745" t="str">
        <f t="shared" ca="1" si="265"/>
        <v>"Geen geheime sleutel"</v>
      </c>
      <c r="U745" s="8" t="str">
        <f t="shared" ca="1" si="266"/>
        <v>Aucune clé secrète</v>
      </c>
      <c r="V745" s="8" t="str">
        <f t="shared" ca="1" si="252"/>
        <v>Kein Geheimschlüssel</v>
      </c>
      <c r="W745" s="8" t="str">
        <f t="shared" ca="1" si="253"/>
        <v>No hay clave secreta</v>
      </c>
      <c r="X745" s="8" t="str">
        <f t="shared" ca="1" si="254"/>
        <v>Senza Chiave Segreta</v>
      </c>
      <c r="Y745" s="8" t="str">
        <f t="shared" ca="1" si="255"/>
        <v>Geen geheime sleutel</v>
      </c>
      <c r="Z745" s="7">
        <f t="shared" si="256"/>
        <v>5</v>
      </c>
      <c r="AA745">
        <f t="shared" si="257"/>
        <v>43</v>
      </c>
      <c r="AB745">
        <f t="shared" si="267"/>
        <v>57</v>
      </c>
      <c r="AC745" t="str">
        <f t="shared" si="268"/>
        <v>&lt;string name="ifttt_noSecretKey_title"&gt;</v>
      </c>
      <c r="AD745" t="s">
        <v>9556</v>
      </c>
      <c r="AE745" t="s">
        <v>9557</v>
      </c>
      <c r="AF745" t="s">
        <v>9558</v>
      </c>
      <c r="AG745" t="s">
        <v>9559</v>
      </c>
      <c r="AH745" t="s">
        <v>9560</v>
      </c>
    </row>
    <row r="746" spans="1:34">
      <c r="A746" s="1" t="s">
        <v>3080</v>
      </c>
      <c r="J746">
        <f t="shared" si="226"/>
        <v>42</v>
      </c>
      <c r="K746">
        <f t="shared" si="227"/>
        <v>78</v>
      </c>
      <c r="L746" t="str">
        <f t="shared" si="269"/>
        <v>Please enter your secret key first.</v>
      </c>
      <c r="M746" t="e">
        <f>MATCH(L746,Sam_Eng!K:K,0)</f>
        <v>#N/A</v>
      </c>
      <c r="N746" t="str">
        <f>IF(ISNA(M746), VLOOKUP(L746,Sam_Eng!F:F,1,FALSE), VLOOKUP(L746,Sam_Eng!K:K,1,FALSE))</f>
        <v>Please enter your secret key first.</v>
      </c>
      <c r="O746" s="8">
        <f>IF(ISNA(M746), MATCH(N746,Sam_Eng!F:F,0), MATCH(N746,Sam_Eng!K:K,0))</f>
        <v>555</v>
      </c>
      <c r="P746" t="str">
        <f t="shared" ca="1" si="261"/>
        <v>"Veuillez d'abord saisir votre clé secrète."</v>
      </c>
      <c r="Q746" t="str">
        <f t="shared" ca="1" si="262"/>
        <v>"Bitte geben Sie zuerst Ihren Geheimschlüssel ein."</v>
      </c>
      <c r="R746" t="str">
        <f t="shared" ca="1" si="263"/>
        <v>"Introduzca primero su clave secreta."</v>
      </c>
      <c r="S746" t="str">
        <f t="shared" ca="1" si="264"/>
        <v>"Inserire prima la chiave segreta."</v>
      </c>
      <c r="T746" t="str">
        <f t="shared" ca="1" si="265"/>
        <v>"Voer eerst uw geheime sleutel in."</v>
      </c>
      <c r="U746" s="8" t="str">
        <f t="shared" ca="1" si="266"/>
        <v>Veuillez d'abord saisir votre clé secrète.</v>
      </c>
      <c r="V746" s="8" t="str">
        <f t="shared" ca="1" si="252"/>
        <v>Bitte geben Sie zuerst Ihren Geheimschlüssel ein.</v>
      </c>
      <c r="W746" s="8" t="str">
        <f t="shared" ca="1" si="253"/>
        <v>Introduzca primero su clave secreta.</v>
      </c>
      <c r="X746" s="8" t="str">
        <f t="shared" ca="1" si="254"/>
        <v>Inserire prima la chiave segreta.</v>
      </c>
      <c r="Y746" s="8" t="str">
        <f t="shared" ca="1" si="255"/>
        <v>Voer eerst uw geheime sleutel in.</v>
      </c>
      <c r="Z746" s="7">
        <f t="shared" si="256"/>
        <v>5</v>
      </c>
      <c r="AA746">
        <f t="shared" si="257"/>
        <v>42</v>
      </c>
      <c r="AB746">
        <f t="shared" si="267"/>
        <v>78</v>
      </c>
      <c r="AC746" t="str">
        <f t="shared" si="268"/>
        <v>&lt;string name="ifttt_noSecretKey_cont"&gt;</v>
      </c>
      <c r="AD746" t="s">
        <v>11166</v>
      </c>
      <c r="AE746" t="s">
        <v>9561</v>
      </c>
      <c r="AF746" t="s">
        <v>9562</v>
      </c>
      <c r="AG746" t="s">
        <v>9563</v>
      </c>
      <c r="AH746" t="s">
        <v>9564</v>
      </c>
    </row>
    <row r="747" spans="1:34">
      <c r="A747" s="1" t="s">
        <v>3081</v>
      </c>
      <c r="J747">
        <f t="shared" si="226"/>
        <v>42</v>
      </c>
      <c r="K747">
        <f t="shared" si="227"/>
        <v>77</v>
      </c>
      <c r="L747" t="str">
        <f t="shared" si="269"/>
        <v>Copy \"Secret Key\" and paste here</v>
      </c>
      <c r="M747" t="e">
        <f>MATCH(L747,Sam_Eng!K:K,0)</f>
        <v>#N/A</v>
      </c>
      <c r="N747" t="e">
        <f>IF(ISNA(M747), VLOOKUP(L747,Sam_Eng!F:F,1,FALSE), VLOOKUP(L747,Sam_Eng!K:K,1,FALSE))</f>
        <v>#N/A</v>
      </c>
      <c r="O747" s="53">
        <v>548</v>
      </c>
      <c r="P747" t="str">
        <f t="shared" ca="1" si="261"/>
        <v>"Copiez \"%@\" et collez-le ici"</v>
      </c>
      <c r="Q747" t="str">
        <f t="shared" ca="1" si="262"/>
        <v>"\"%@\" kopieren und hier einfügen"</v>
      </c>
      <c r="R747" t="str">
        <f t="shared" ca="1" si="263"/>
        <v>"Copie \"%@\" y pegue aquí"</v>
      </c>
      <c r="S747" t="str">
        <f t="shared" ca="1" si="264"/>
        <v>"Copia \"%@\" e incolla qui"</v>
      </c>
      <c r="T747" t="str">
        <f t="shared" ca="1" si="265"/>
        <v>"Kopieer \"%@\" en plak het hier"</v>
      </c>
      <c r="U747" s="8" t="str">
        <f t="shared" ca="1" si="266"/>
        <v>Copiez \%@\ et collez-le ici</v>
      </c>
      <c r="V747" s="8" t="str">
        <f t="shared" ca="1" si="252"/>
        <v>\%@\ kopieren und hier einfügen</v>
      </c>
      <c r="W747" s="8" t="str">
        <f t="shared" ca="1" si="253"/>
        <v>Copie \%@\ y pegue aquí</v>
      </c>
      <c r="X747" s="8" t="str">
        <f t="shared" ca="1" si="254"/>
        <v>Copia \%@\ e incolla qui</v>
      </c>
      <c r="Y747" s="8" t="str">
        <f t="shared" ca="1" si="255"/>
        <v>Kopieer \%@\ en plak het hier</v>
      </c>
      <c r="Z747" s="7">
        <f t="shared" si="256"/>
        <v>5</v>
      </c>
      <c r="AA747">
        <f t="shared" si="257"/>
        <v>42</v>
      </c>
      <c r="AB747">
        <f t="shared" si="267"/>
        <v>77</v>
      </c>
      <c r="AC747" t="str">
        <f t="shared" si="268"/>
        <v>&lt;string name="ifttt_paste_secret_key"&gt;</v>
      </c>
      <c r="AD747" t="s">
        <v>11069</v>
      </c>
      <c r="AE747" t="s">
        <v>11071</v>
      </c>
      <c r="AF747" t="s">
        <v>11073</v>
      </c>
      <c r="AG747" t="s">
        <v>11075</v>
      </c>
      <c r="AH747" t="s">
        <v>11077</v>
      </c>
    </row>
    <row r="748" spans="1:34">
      <c r="A748" s="1" t="s">
        <v>3082</v>
      </c>
      <c r="J748">
        <f t="shared" si="226"/>
        <v>49</v>
      </c>
      <c r="K748">
        <f t="shared" si="227"/>
        <v>80</v>
      </c>
      <c r="L748" t="str">
        <f t="shared" si="269"/>
        <v>Gateway %s is paired by others</v>
      </c>
      <c r="M748" t="e">
        <f>MATCH(L748,Sam_Eng!K:K,0)</f>
        <v>#N/A</v>
      </c>
      <c r="N748" t="e">
        <f>IF(ISNA(M748), VLOOKUP(L748,Sam_Eng!F:F,1,FALSE), VLOOKUP(L748,Sam_Eng!K:K,1,FALSE))</f>
        <v>#N/A</v>
      </c>
      <c r="O748" s="53">
        <v>612</v>
      </c>
      <c r="P748" t="str">
        <f t="shared" ca="1" si="261"/>
        <v>"La passerelle est appairée par d'autres (%@)"</v>
      </c>
      <c r="Q748" t="str">
        <f t="shared" ca="1" si="262"/>
        <v>"Gateway von anderen gekoppelt (%@)"</v>
      </c>
      <c r="R748" t="str">
        <f t="shared" ca="1" si="263"/>
        <v>"La puerta de enlace está asociada por otros (%@)"</v>
      </c>
      <c r="S748" t="str">
        <f t="shared" ca="1" si="264"/>
        <v>"Gateway abbinato da altri (%@)"</v>
      </c>
      <c r="T748" t="str">
        <f t="shared" ca="1" si="265"/>
        <v>"Gateway is door anderen gekoppeld (%@)"</v>
      </c>
      <c r="U748" s="8" t="str">
        <f t="shared" ca="1" si="266"/>
        <v>La passerelle est appairée par d'autres (%@)</v>
      </c>
      <c r="V748" s="8" t="str">
        <f t="shared" ca="1" si="252"/>
        <v>Gateway von anderen gekoppelt (%@)</v>
      </c>
      <c r="W748" s="8" t="str">
        <f t="shared" ca="1" si="253"/>
        <v>La puerta de enlace está asociada por otros (%@)</v>
      </c>
      <c r="X748" s="8" t="str">
        <f t="shared" ca="1" si="254"/>
        <v>Gateway abbinato da altri (%@)</v>
      </c>
      <c r="Y748" s="8" t="str">
        <f t="shared" ca="1" si="255"/>
        <v>Gateway is door anderen gekoppeld (%@)</v>
      </c>
      <c r="Z748" s="7">
        <f t="shared" si="256"/>
        <v>5</v>
      </c>
      <c r="AA748">
        <f t="shared" si="257"/>
        <v>49</v>
      </c>
      <c r="AB748">
        <f t="shared" si="267"/>
        <v>80</v>
      </c>
      <c r="AC748" t="str">
        <f t="shared" si="268"/>
        <v>&lt;string name="GW_Denounce" formatted="false"&gt;</v>
      </c>
      <c r="AD748" t="s">
        <v>11167</v>
      </c>
      <c r="AE748" t="s">
        <v>10946</v>
      </c>
      <c r="AF748" t="s">
        <v>10947</v>
      </c>
      <c r="AG748" t="s">
        <v>10948</v>
      </c>
      <c r="AH748" t="s">
        <v>10949</v>
      </c>
    </row>
    <row r="749" spans="1:34">
      <c r="A749" s="1"/>
    </row>
    <row r="750" spans="1:34">
      <c r="A750" s="1"/>
    </row>
    <row r="751" spans="1:34">
      <c r="A751" s="1" t="s">
        <v>3083</v>
      </c>
      <c r="J751" s="5">
        <f t="shared" ref="J751:J813" si="270">FIND("&gt;",A751)</f>
        <v>39</v>
      </c>
      <c r="K751" s="5">
        <f t="shared" ref="K751:K813" si="271">FIND("&lt;/", A751)</f>
        <v>108</v>
      </c>
      <c r="L751" s="5" t="str">
        <f t="shared" si="269"/>
        <v>The account is under operation in Server, please wait for 5 minutes.</v>
      </c>
      <c r="M751">
        <f>MATCH(L751,Sam_Eng!K:K,0)</f>
        <v>752</v>
      </c>
      <c r="N751" t="str">
        <f>IF(ISNA(M751), VLOOKUP(L751,Sam_Eng!F:F,1,FALSE), VLOOKUP(L751,Sam_Eng!K:K,1,FALSE))</f>
        <v>The account is under operation in Server, please wait for 5 minutes.</v>
      </c>
      <c r="O751" s="8">
        <f>IF(ISNA(M751), MATCH(N751,Sam_Eng!F:F,0), MATCH(N751,Sam_Eng!K:K,0))</f>
        <v>752</v>
      </c>
      <c r="P751" t="str">
        <f t="shared" ca="1" si="261"/>
        <v>Le compte est en cours d'utilisation sur le serveur, veuillez patienter 5 minutes.</v>
      </c>
      <c r="Q751" t="str">
        <f t="shared" ca="1" si="262"/>
        <v>Das Konto wird gerade am Server verwendet, bitte warten Sie 5 Minuten.</v>
      </c>
      <c r="R751" t="str">
        <f t="shared" ca="1" si="263"/>
        <v>La cuenta está en funcionamiento en el servidor. Espere 5 minutos.</v>
      </c>
      <c r="S751" t="str">
        <f t="shared" ca="1" si="264"/>
        <v>L'account è in uso nel server, attendere 5 minuti.</v>
      </c>
      <c r="T751" t="str">
        <f t="shared" ca="1" si="265"/>
        <v>De account is in gebruik op de server, wacht 5 minuten.</v>
      </c>
      <c r="U751" s="8" t="str">
        <f ca="1">SUBSTITUTE(P751,"""","")</f>
        <v>Le compte est en cours d'utilisation sur le serveur, veuillez patienter 5 minutes.</v>
      </c>
      <c r="V751" s="8" t="str">
        <f t="shared" ca="1" si="252"/>
        <v>Das Konto wird gerade am Server verwendet, bitte warten Sie 5 Minuten.</v>
      </c>
      <c r="W751" s="8" t="str">
        <f t="shared" ca="1" si="253"/>
        <v>La cuenta está en funcionamiento en el servidor. Espere 5 minutos.</v>
      </c>
      <c r="X751" s="8" t="str">
        <f t="shared" ca="1" si="254"/>
        <v>L'account è in uso nel server, attendere 5 minuti.</v>
      </c>
      <c r="Y751" s="8" t="str">
        <f t="shared" ca="1" si="255"/>
        <v>De account is in gebruik op de server, wacht 5 minuten.</v>
      </c>
      <c r="Z751" s="7">
        <f t="shared" si="256"/>
        <v>5</v>
      </c>
      <c r="AA751">
        <f t="shared" si="257"/>
        <v>39</v>
      </c>
      <c r="AB751">
        <f xml:space="preserve"> FIND("&lt;/",A751)</f>
        <v>108</v>
      </c>
      <c r="AC751" t="str">
        <f>MID(A751, Z751, AA751-Z751+ 1)</f>
        <v>&lt;string name="TooManyRequest_cont"&gt;</v>
      </c>
      <c r="AD751" t="s">
        <v>11168</v>
      </c>
      <c r="AE751" t="s">
        <v>9565</v>
      </c>
      <c r="AF751" t="s">
        <v>9566</v>
      </c>
      <c r="AG751" t="s">
        <v>11224</v>
      </c>
      <c r="AH751" t="s">
        <v>9567</v>
      </c>
    </row>
    <row r="752" spans="1:34">
      <c r="A752" s="1" t="s">
        <v>3087</v>
      </c>
      <c r="J752">
        <f t="shared" si="270"/>
        <v>40</v>
      </c>
      <c r="K752">
        <f t="shared" si="271"/>
        <v>71</v>
      </c>
      <c r="L752" t="str">
        <f t="shared" si="269"/>
        <v>New gateway firmware available</v>
      </c>
      <c r="M752" t="e">
        <f>MATCH(L752,Sam_Eng!K:K,0)</f>
        <v>#N/A</v>
      </c>
      <c r="N752" t="e">
        <f>IF(ISNA(M752), VLOOKUP(L752,Sam_Eng!F:F,1,FALSE), VLOOKUP(L752,Sam_Eng!K:K,1,FALSE))</f>
        <v>#N/A</v>
      </c>
      <c r="O752" s="53">
        <v>614</v>
      </c>
      <c r="P752" t="str">
        <f t="shared" ca="1" si="261"/>
        <v>"Nouveau firmware de passerelle disponible (%@)"</v>
      </c>
      <c r="Q752" t="str">
        <f t="shared" ca="1" si="262"/>
        <v>"Neue Gateway-Firmware verfügbar (%@)"</v>
      </c>
      <c r="R752" t="str">
        <f t="shared" ca="1" si="263"/>
        <v>"Nuevo firmware de puerta de enlace disponible (%@)"</v>
      </c>
      <c r="S752" t="str">
        <f t="shared" ca="1" si="264"/>
        <v>"Nuovo firmware del gateway disponibile (%@)"</v>
      </c>
      <c r="T752" t="str">
        <f t="shared" ca="1" si="265"/>
        <v>"Nieuwe gateway-firmware beschikbaar (%@)"</v>
      </c>
      <c r="U752" s="8" t="str">
        <f ca="1">SUBSTITUTE(P752,"""","")</f>
        <v>Nouveau firmware de passerelle disponible (%@)</v>
      </c>
      <c r="V752" s="8" t="str">
        <f t="shared" ca="1" si="252"/>
        <v>Neue Gateway-Firmware verfügbar (%@)</v>
      </c>
      <c r="W752" s="8" t="str">
        <f t="shared" ca="1" si="253"/>
        <v>Nuevo firmware de puerta de enlace disponible (%@)</v>
      </c>
      <c r="X752" s="8" t="str">
        <f t="shared" ca="1" si="254"/>
        <v>Nuovo firmware del gateway disponibile (%@)</v>
      </c>
      <c r="Y752" s="8" t="str">
        <f t="shared" ca="1" si="255"/>
        <v>Nieuwe gateway-firmware beschikbaar (%@)</v>
      </c>
      <c r="Z752" s="7">
        <f t="shared" si="256"/>
        <v>5</v>
      </c>
      <c r="AA752">
        <f t="shared" si="257"/>
        <v>40</v>
      </c>
      <c r="AB752">
        <f xml:space="preserve"> FIND("&lt;/",A752)</f>
        <v>71</v>
      </c>
      <c r="AC752" t="str">
        <f>MID(A752, Z752, AA752-Z752+ 1)</f>
        <v>&lt;string name="GatewayFW_sent_title"&gt;</v>
      </c>
      <c r="AD752" t="s">
        <v>10936</v>
      </c>
      <c r="AE752" t="s">
        <v>10937</v>
      </c>
      <c r="AF752" t="s">
        <v>10938</v>
      </c>
      <c r="AG752" t="s">
        <v>10939</v>
      </c>
      <c r="AH752" t="s">
        <v>10940</v>
      </c>
    </row>
    <row r="753" spans="1:34">
      <c r="A753" s="1" t="s">
        <v>3084</v>
      </c>
      <c r="J753">
        <f t="shared" si="270"/>
        <v>39</v>
      </c>
      <c r="K753">
        <f t="shared" si="271"/>
        <v>56</v>
      </c>
      <c r="L753" t="str">
        <f t="shared" si="269"/>
        <v>Under Processing</v>
      </c>
      <c r="M753" t="e">
        <f>MATCH(L753,Sam_Eng!K:K,0)</f>
        <v>#N/A</v>
      </c>
      <c r="N753" t="str">
        <f>IF(ISNA(M753), VLOOKUP(L753,Sam_Eng!F:F,1,FALSE), VLOOKUP(L753,Sam_Eng!K:K,1,FALSE))</f>
        <v>Under Processing</v>
      </c>
      <c r="O753" s="8">
        <f>IF(ISNA(M753), MATCH(N753,Sam_Eng!F:F,0), MATCH(N753,Sam_Eng!K:K,0))</f>
        <v>118</v>
      </c>
      <c r="P753" t="str">
        <f t="shared" ca="1" si="261"/>
        <v>"En cours de traitement"</v>
      </c>
      <c r="Q753" t="str">
        <f t="shared" ca="1" si="262"/>
        <v>"Verarbeitung läuft"</v>
      </c>
      <c r="R753" t="str">
        <f t="shared" ca="1" si="263"/>
        <v>"Procesando"</v>
      </c>
      <c r="S753" t="str">
        <f t="shared" ca="1" si="264"/>
        <v>"Elaborazione in Corso"</v>
      </c>
      <c r="T753" t="str">
        <f t="shared" ca="1" si="265"/>
        <v>"In bewerking"</v>
      </c>
      <c r="U753" s="8" t="str">
        <f ca="1">SUBSTITUTE(P753,"""","")</f>
        <v>En cours de traitement</v>
      </c>
      <c r="V753" s="8" t="str">
        <f t="shared" ca="1" si="252"/>
        <v>Verarbeitung läuft</v>
      </c>
      <c r="W753" s="8" t="str">
        <f t="shared" ca="1" si="253"/>
        <v>Procesando</v>
      </c>
      <c r="X753" s="8" t="str">
        <f t="shared" ca="1" si="254"/>
        <v>Elaborazione in Corso</v>
      </c>
      <c r="Y753" s="8" t="str">
        <f t="shared" ca="1" si="255"/>
        <v>In bewerking</v>
      </c>
      <c r="Z753" s="7">
        <f t="shared" si="256"/>
        <v>5</v>
      </c>
      <c r="AA753">
        <f t="shared" si="257"/>
        <v>39</v>
      </c>
      <c r="AB753">
        <f xml:space="preserve"> FIND("&lt;/",A753)</f>
        <v>56</v>
      </c>
      <c r="AC753" t="str">
        <f>MID(A753, Z753, AA753-Z753+ 1)</f>
        <v>&lt;string name="GatewayFW_sent_cont"&gt;</v>
      </c>
      <c r="AD753" t="s">
        <v>9568</v>
      </c>
      <c r="AE753" t="s">
        <v>9569</v>
      </c>
      <c r="AF753" t="s">
        <v>9570</v>
      </c>
      <c r="AG753" t="s">
        <v>9571</v>
      </c>
      <c r="AH753" t="s">
        <v>9572</v>
      </c>
    </row>
    <row r="754" spans="1:34">
      <c r="A754" s="1" t="s">
        <v>10306</v>
      </c>
      <c r="J754">
        <f t="shared" si="270"/>
        <v>57</v>
      </c>
      <c r="K754">
        <f t="shared" si="271"/>
        <v>101</v>
      </c>
      <c r="L754" t="str">
        <f t="shared" si="269"/>
        <v>Gateway %s \'s firmware is under processing</v>
      </c>
      <c r="M754" t="e">
        <f>MATCH(L754,Sam_Eng!K:K,0)</f>
        <v>#N/A</v>
      </c>
      <c r="N754" t="e">
        <f>IF(ISNA(M754), VLOOKUP(L754,Sam_Eng!F:F,1,FALSE), VLOOKUP(L754,Sam_Eng!K:K,1,FALSE))</f>
        <v>#N/A</v>
      </c>
      <c r="O754" s="53">
        <v>587</v>
      </c>
      <c r="P754" t="str">
        <f t="shared" ca="1" si="261"/>
        <v>"La passerelle est en train de mettre à jour le firmware, attendez la fin du processus."</v>
      </c>
      <c r="Q754" t="str">
        <f t="shared" ca="1" si="262"/>
        <v>"Das Gateway aktualisiert derzeit die Firmware, bitte warten Sie, bis der Vorgang abgeschlossen ist."</v>
      </c>
      <c r="R754" t="str">
        <f t="shared" ca="1" si="263"/>
        <v>"En este momento, la puerta de enlace está actualizando el firmware. Espere hasta que termine."</v>
      </c>
      <c r="S754" t="str">
        <f t="shared" ca="1" si="264"/>
        <v>"Il gateway sta aggiornando il firmware, attendere fino al termine."</v>
      </c>
      <c r="T754" t="str">
        <f t="shared" ca="1" si="265"/>
        <v>"De gateway werkt op dit moment firmware bij, wacht tot dit klaar is."</v>
      </c>
      <c r="U754" s="8" t="str">
        <f ca="1">SUBSTITUTE(P754,"""","")</f>
        <v>La passerelle est en train de mettre à jour le firmware, attendez la fin du processus.</v>
      </c>
      <c r="V754" s="8" t="str">
        <f t="shared" ca="1" si="252"/>
        <v>Das Gateway aktualisiert derzeit die Firmware, bitte warten Sie, bis der Vorgang abgeschlossen ist.</v>
      </c>
      <c r="W754" s="8" t="str">
        <f t="shared" ca="1" si="253"/>
        <v>En este momento, la puerta de enlace está actualizando el firmware. Espere hasta que termine.</v>
      </c>
      <c r="X754" s="8" t="str">
        <f t="shared" ca="1" si="254"/>
        <v>Il gateway sta aggiornando il firmware, attendere fino al termine.</v>
      </c>
      <c r="Y754" s="8" t="str">
        <f t="shared" ca="1" si="255"/>
        <v>De gateway werkt op dit moment firmware bij, wacht tot dit klaar is.</v>
      </c>
      <c r="Z754" s="7">
        <f t="shared" si="256"/>
        <v>5</v>
      </c>
      <c r="AA754">
        <f t="shared" si="257"/>
        <v>57</v>
      </c>
      <c r="AB754">
        <f xml:space="preserve"> FIND("&lt;/",A754)</f>
        <v>101</v>
      </c>
      <c r="AC754" t="str">
        <f>MID(A754, Z754, AA754-Z754+ 1)</f>
        <v>&lt;string name="GatewayFW_OnUpgrade" formatted="false"&gt;</v>
      </c>
      <c r="AD754" t="s">
        <v>10941</v>
      </c>
      <c r="AE754" t="s">
        <v>10942</v>
      </c>
      <c r="AF754" t="s">
        <v>10943</v>
      </c>
      <c r="AG754" t="s">
        <v>10944</v>
      </c>
      <c r="AH754" t="s">
        <v>10945</v>
      </c>
    </row>
    <row r="755" spans="1:34">
      <c r="A755" s="2"/>
    </row>
    <row r="756" spans="1:34">
      <c r="A756" s="1"/>
    </row>
    <row r="757" spans="1:34">
      <c r="A757" s="1"/>
    </row>
    <row r="758" spans="1:34">
      <c r="A758" s="1" t="s">
        <v>3092</v>
      </c>
      <c r="J758">
        <f t="shared" si="270"/>
        <v>43</v>
      </c>
      <c r="K758">
        <f t="shared" si="271"/>
        <v>66</v>
      </c>
      <c r="L758" t="str">
        <f t="shared" si="269"/>
        <v>Location Authorization</v>
      </c>
      <c r="M758" t="e">
        <f>MATCH(L758,Sam_Eng!K:K,0)</f>
        <v>#N/A</v>
      </c>
      <c r="N758" t="str">
        <f>IF(ISNA(M758), VLOOKUP(L758,Sam_Eng!F:F,1,FALSE), VLOOKUP(L758,Sam_Eng!K:K,1,FALSE))</f>
        <v>Location Authorization</v>
      </c>
      <c r="O758" s="8">
        <f>IF(ISNA(M758), MATCH(N758,Sam_Eng!F:F,0), MATCH(N758,Sam_Eng!K:K,0))</f>
        <v>360</v>
      </c>
      <c r="P758" t="str">
        <f t="shared" ca="1" si="261"/>
        <v>"Autorisation de localisation"</v>
      </c>
      <c r="Q758" t="str">
        <f t="shared" ca="1" si="262"/>
        <v>"Standortautorisierung"</v>
      </c>
      <c r="R758" t="str">
        <f t="shared" ca="1" si="263"/>
        <v>"Autorización de ubicación"</v>
      </c>
      <c r="S758" t="str">
        <f t="shared" ca="1" si="264"/>
        <v>"Autorizzazione Posizione"</v>
      </c>
      <c r="T758" t="str">
        <f t="shared" ca="1" si="265"/>
        <v>"Autorisatie locatie"</v>
      </c>
      <c r="U758" s="8" t="str">
        <f t="shared" ref="U758:U765" ca="1" si="272">SUBSTITUTE(P758,"""","")</f>
        <v>Autorisation de localisation</v>
      </c>
      <c r="V758" s="8" t="str">
        <f t="shared" ca="1" si="252"/>
        <v>Standortautorisierung</v>
      </c>
      <c r="W758" s="8" t="str">
        <f t="shared" ca="1" si="253"/>
        <v>Autorización de ubicación</v>
      </c>
      <c r="X758" s="8" t="str">
        <f t="shared" ca="1" si="254"/>
        <v>Autorizzazione Posizione</v>
      </c>
      <c r="Y758" s="8" t="str">
        <f t="shared" ca="1" si="255"/>
        <v>Autorisatie locatie</v>
      </c>
      <c r="Z758" s="7">
        <f t="shared" si="256"/>
        <v>5</v>
      </c>
      <c r="AA758">
        <f t="shared" si="257"/>
        <v>43</v>
      </c>
      <c r="AB758">
        <f t="shared" ref="AB758:AB765" si="273" xml:space="preserve"> FIND("&lt;/",A758)</f>
        <v>66</v>
      </c>
      <c r="AC758" t="str">
        <f t="shared" ref="AC758:AC765" si="274">MID(A758, Z758, AA758-Z758+ 1)</f>
        <v>&lt;string name="GPS_FailGetLocate_title"&gt;</v>
      </c>
      <c r="AD758" t="s">
        <v>9573</v>
      </c>
      <c r="AE758" t="s">
        <v>9574</v>
      </c>
      <c r="AF758" t="s">
        <v>9575</v>
      </c>
      <c r="AG758" t="s">
        <v>9576</v>
      </c>
      <c r="AH758" t="s">
        <v>9577</v>
      </c>
    </row>
    <row r="759" spans="1:34">
      <c r="A759" s="1" t="s">
        <v>3094</v>
      </c>
      <c r="J759">
        <f t="shared" si="270"/>
        <v>42</v>
      </c>
      <c r="K759">
        <f t="shared" si="271"/>
        <v>227</v>
      </c>
      <c r="L759" t="str">
        <f t="shared" si="269"/>
        <v>Auto unlocking (trigger by entring region) are enabled on some of your locks but the Location Services is disabled. Please enable it, otherwise the auto unlocking will not be triggered</v>
      </c>
      <c r="M759" t="e">
        <f>MATCH(L759,Sam_Eng!K:K,0)</f>
        <v>#N/A</v>
      </c>
      <c r="N759" t="str">
        <f>IF(ISNA(M759), VLOOKUP(L759,Sam_Eng!F:F,1,FALSE), VLOOKUP(L759,Sam_Eng!K:K,1,FALSE))</f>
        <v>Auto unlocking (trigger by entring region) are enabled on some of your locks but the Location Services is disabled. Please enable it, otherwise the auto unlocking will not be triggered</v>
      </c>
      <c r="O759" s="8">
        <f>IF(ISNA(M759), MATCH(N759,Sam_Eng!F:F,0), MATCH(N759,Sam_Eng!K:K,0))</f>
        <v>397</v>
      </c>
      <c r="P759" t="str">
        <f t="shared" ca="1" si="261"/>
        <v>"Le déverrouillage automatique (déclenchement par entrée dans une zone) est activé sur certaines de vos serrures mais les services de localisation sont désactivés. Veuillez l'activer, dans le cas contraire le déverrouillage automatique ne sera pas déclenché"</v>
      </c>
      <c r="Q759" t="str">
        <f t="shared" ca="1" si="262"/>
        <v>"Auto-Entriegelung (Auslösung durch Betreten des Bereichs) ist für einige Ihrer Schlösser aktiviert, aber die Standortdienste sind deaktiviert. Bitte aktivieren Sie die Dienste, andernfalls wird die automatische Entriegelung nicht ausgelöst"</v>
      </c>
      <c r="R759" t="str">
        <f t="shared" ca="1" si="263"/>
        <v>"El desbloqueo automático (activación al entrar en la región) está habilitado en algunas de sus cerraduras, pero los servicios de ubicación están deshabilitados. Habilítelos ya que, de lo contrario, el desbloqueo automático no se desencadenará."</v>
      </c>
      <c r="S759" t="str">
        <f t="shared" ca="1" si="264"/>
        <v>"Lo sblocco automatico (attivato accedendo all'area) è attivato su alcune serrature, ma i servizi di posizionamento sono disattivati. Abilitarli, in caso contrario lo sblocco automatico potrebbe non attivarsi."</v>
      </c>
      <c r="T759" t="str">
        <f t="shared" ca="1" si="265"/>
        <v>"Automatisch ontgrendelen (activeren door regio in te voeren) is ingeschakeld op een aantal sloten maar de locatiedienst is uitgeschakeld. Schakel deze in, anders wordt automatisch ontgrendelen niet geactiveerd."</v>
      </c>
      <c r="U759" s="8" t="str">
        <f t="shared" ca="1" si="272"/>
        <v>Le déverrouillage automatique (déclenchement par entrée dans une zone) est activé sur certaines de vos serrures mais les services de localisation sont désactivés. Veuillez l'activer, dans le cas contraire le déverrouillage automatique ne sera pas déclenché</v>
      </c>
      <c r="V759" s="8" t="str">
        <f t="shared" ca="1" si="252"/>
        <v>Auto-Entriegelung (Auslösung durch Betreten des Bereichs) ist für einige Ihrer Schlösser aktiviert, aber die Standortdienste sind deaktiviert. Bitte aktivieren Sie die Dienste, andernfalls wird die automatische Entriegelung nicht ausgelöst</v>
      </c>
      <c r="W759" s="8" t="str">
        <f t="shared" ca="1" si="253"/>
        <v>El desbloqueo automático (activación al entrar en la región) está habilitado en algunas de sus cerraduras, pero los servicios de ubicación están deshabilitados. Habilítelos ya que, de lo contrario, el desbloqueo automático no se desencadenará.</v>
      </c>
      <c r="X759" s="8" t="str">
        <f t="shared" ca="1" si="254"/>
        <v>Lo sblocco automatico (attivato accedendo all'area) è attivato su alcune serrature, ma i servizi di posizionamento sono disattivati. Abilitarli, in caso contrario lo sblocco automatico potrebbe non attivarsi.</v>
      </c>
      <c r="Y759" s="8" t="str">
        <f t="shared" ca="1" si="255"/>
        <v>Automatisch ontgrendelen (activeren door regio in te voeren) is ingeschakeld op een aantal sloten maar de locatiedienst is uitgeschakeld. Schakel deze in, anders wordt automatisch ontgrendelen niet geactiveerd.</v>
      </c>
      <c r="Z759" s="7">
        <f t="shared" si="256"/>
        <v>5</v>
      </c>
      <c r="AA759">
        <f t="shared" si="257"/>
        <v>42</v>
      </c>
      <c r="AB759">
        <f t="shared" si="273"/>
        <v>227</v>
      </c>
      <c r="AC759" t="str">
        <f t="shared" si="274"/>
        <v>&lt;string name="GPS_FailGetLocate_cont"&gt;</v>
      </c>
      <c r="AD759" t="s">
        <v>11169</v>
      </c>
      <c r="AE759" t="s">
        <v>9578</v>
      </c>
      <c r="AF759" t="s">
        <v>9579</v>
      </c>
      <c r="AG759" t="s">
        <v>11225</v>
      </c>
      <c r="AH759" t="s">
        <v>9580</v>
      </c>
    </row>
    <row r="760" spans="1:34">
      <c r="A760" s="1" t="s">
        <v>3091</v>
      </c>
      <c r="J760">
        <f t="shared" si="270"/>
        <v>29</v>
      </c>
      <c r="K760">
        <f t="shared" si="271"/>
        <v>42</v>
      </c>
      <c r="L760" t="str">
        <f t="shared" si="269"/>
        <v>Gateway Name</v>
      </c>
      <c r="M760" t="e">
        <f>MATCH(L760,Sam_Eng!K:K,0)</f>
        <v>#N/A</v>
      </c>
      <c r="N760" t="str">
        <f>IF(ISNA(M760), VLOOKUP(L760,Sam_Eng!F:F,1,FALSE), VLOOKUP(L760,Sam_Eng!K:K,1,FALSE))</f>
        <v>Gateway Name</v>
      </c>
      <c r="O760" s="8">
        <f>IF(ISNA(M760), MATCH(N760,Sam_Eng!F:F,0), MATCH(N760,Sam_Eng!K:K,0))</f>
        <v>310</v>
      </c>
      <c r="P760" t="str">
        <f t="shared" ca="1" si="261"/>
        <v>"Nom de la passerelle"</v>
      </c>
      <c r="Q760" t="str">
        <f t="shared" ca="1" si="262"/>
        <v>"Gateway-Name"</v>
      </c>
      <c r="R760" t="str">
        <f t="shared" ca="1" si="263"/>
        <v>"Nombre de la puerta de enlace"</v>
      </c>
      <c r="S760" t="str">
        <f t="shared" ca="1" si="264"/>
        <v>"Nome Gateway"</v>
      </c>
      <c r="T760" t="str">
        <f t="shared" ca="1" si="265"/>
        <v>"Naam gateway "</v>
      </c>
      <c r="U760" s="8" t="str">
        <f t="shared" ca="1" si="272"/>
        <v>Nom de la passerelle</v>
      </c>
      <c r="V760" s="8" t="str">
        <f t="shared" ca="1" si="252"/>
        <v>Gateway-Name</v>
      </c>
      <c r="W760" s="8" t="str">
        <f t="shared" ca="1" si="253"/>
        <v>Nombre de la puerta de enlace</v>
      </c>
      <c r="X760" s="8" t="str">
        <f t="shared" ca="1" si="254"/>
        <v>Nome Gateway</v>
      </c>
      <c r="Y760" s="8" t="str">
        <f t="shared" ca="1" si="255"/>
        <v xml:space="preserve">Naam gateway </v>
      </c>
      <c r="Z760" s="7">
        <f t="shared" si="256"/>
        <v>5</v>
      </c>
      <c r="AA760">
        <f t="shared" si="257"/>
        <v>29</v>
      </c>
      <c r="AB760">
        <f t="shared" si="273"/>
        <v>42</v>
      </c>
      <c r="AC760" t="str">
        <f t="shared" si="274"/>
        <v>&lt;string name="GatewayNM"&gt;</v>
      </c>
      <c r="AD760" t="s">
        <v>9581</v>
      </c>
      <c r="AE760" t="s">
        <v>9582</v>
      </c>
      <c r="AF760" t="s">
        <v>9583</v>
      </c>
      <c r="AG760" t="s">
        <v>9584</v>
      </c>
      <c r="AH760" t="s">
        <v>9585</v>
      </c>
    </row>
    <row r="761" spans="1:34">
      <c r="A761" s="1" t="s">
        <v>311</v>
      </c>
      <c r="J761">
        <f t="shared" si="270"/>
        <v>42</v>
      </c>
      <c r="K761">
        <f t="shared" si="271"/>
        <v>64</v>
      </c>
      <c r="L761" t="str">
        <f t="shared" si="269"/>
        <v>Adding is not allowed</v>
      </c>
      <c r="M761" t="e">
        <f>MATCH(L761,Sam_Eng!K:K,0)</f>
        <v>#N/A</v>
      </c>
      <c r="N761" t="str">
        <f>IF(ISNA(M761), VLOOKUP(L761,Sam_Eng!F:F,1,FALSE), VLOOKUP(L761,Sam_Eng!K:K,1,FALSE))</f>
        <v>Adding is Not Allowed</v>
      </c>
      <c r="O761" s="8">
        <f>IF(ISNA(M761), MATCH(N761,Sam_Eng!F:F,0), MATCH(N761,Sam_Eng!K:K,0))</f>
        <v>361</v>
      </c>
      <c r="P761" t="str">
        <f t="shared" ca="1" si="261"/>
        <v>"L'ajout n'est pas autorisé"</v>
      </c>
      <c r="Q761" t="str">
        <f t="shared" ca="1" si="262"/>
        <v>"Hinzufügen ist nicht zulässig"</v>
      </c>
      <c r="R761" t="str">
        <f t="shared" ca="1" si="263"/>
        <v>"La adición no está permitida"</v>
      </c>
      <c r="S761" t="str">
        <f t="shared" ca="1" si="264"/>
        <v>"Aggiunta non Consentita"</v>
      </c>
      <c r="T761" t="str">
        <f t="shared" ca="1" si="265"/>
        <v>"Toevoegen is niet toegestaan"</v>
      </c>
      <c r="U761" s="8" t="str">
        <f t="shared" ca="1" si="272"/>
        <v>L'ajout n'est pas autorisé</v>
      </c>
      <c r="V761" s="8" t="str">
        <f t="shared" ca="1" si="252"/>
        <v>Hinzufügen ist nicht zulässig</v>
      </c>
      <c r="W761" s="8" t="str">
        <f t="shared" ca="1" si="253"/>
        <v>La adición no está permitida</v>
      </c>
      <c r="X761" s="8" t="str">
        <f t="shared" ca="1" si="254"/>
        <v>Aggiunta non Consentita</v>
      </c>
      <c r="Y761" s="8" t="str">
        <f t="shared" ca="1" si="255"/>
        <v>Toevoegen is niet toegestaan</v>
      </c>
      <c r="Z761" s="7">
        <f t="shared" si="256"/>
        <v>5</v>
      </c>
      <c r="AA761">
        <f t="shared" si="257"/>
        <v>42</v>
      </c>
      <c r="AB761">
        <f t="shared" si="273"/>
        <v>64</v>
      </c>
      <c r="AC761" t="str">
        <f t="shared" si="274"/>
        <v>&lt;string name="Gateway_MaxCount_title"&gt;</v>
      </c>
      <c r="AD761" t="s">
        <v>11170</v>
      </c>
      <c r="AE761" t="s">
        <v>9586</v>
      </c>
      <c r="AF761" t="s">
        <v>9587</v>
      </c>
      <c r="AG761" t="s">
        <v>9588</v>
      </c>
      <c r="AH761" t="s">
        <v>9589</v>
      </c>
    </row>
    <row r="762" spans="1:34">
      <c r="A762" s="1" t="s">
        <v>3090</v>
      </c>
      <c r="J762">
        <f t="shared" si="270"/>
        <v>59</v>
      </c>
      <c r="K762">
        <f t="shared" si="271"/>
        <v>164</v>
      </c>
      <c r="L762" t="str">
        <f t="shared" si="269"/>
        <v>This gateway\'s maximun linked lock quantity is %s, and you can not add lock into this gateway any more.</v>
      </c>
      <c r="M762" t="e">
        <f>MATCH(L762,Sam_Eng!K:K,0)</f>
        <v>#N/A</v>
      </c>
      <c r="N762" t="e">
        <f>IF(ISNA(M762), VLOOKUP(L762,Sam_Eng!F:F,1,FALSE), VLOOKUP(L762,Sam_Eng!K:K,1,FALSE))</f>
        <v>#N/A</v>
      </c>
      <c r="O762" s="53">
        <v>394</v>
      </c>
      <c r="P762" t="str">
        <f t="shared" ca="1" si="261"/>
        <v>"Le nombre maximum de serrures liées de cette passerelle est de %d et vous ne pouvez plus ajouter de serrures à cette passerelle."</v>
      </c>
      <c r="Q762" t="str">
        <f t="shared" ca="1" si="262"/>
        <v>"Die maximale Anzahl verknüpfter Schlösser dieses Gateways beträgt %d, und Sie können diesem Gateway kein weiteres Schloss hinzufügen."</v>
      </c>
      <c r="R762" t="str">
        <f t="shared" ca="1" si="263"/>
        <v>"La cantidad máxima de cerraduras vinculadas a esta puerta de enlace es %d y ya no puede agregar una cerradura a esta puerta de enlace."</v>
      </c>
      <c r="S762" t="str">
        <f t="shared" ca="1" si="264"/>
        <v>"Il numero massimo di serrature collegate a questo gateway è %d, non è possibile aggiungere altre serrature a questo gateway."</v>
      </c>
      <c r="T762" t="str">
        <f t="shared" ca="1" si="265"/>
        <v>"Het maximale aantal gekoppelde sloten van deze gateway is %d, en u kunt aan deze gateway geen slot meer toevoegen."</v>
      </c>
      <c r="U762" s="8" t="str">
        <f t="shared" ca="1" si="272"/>
        <v>Le nombre maximum de serrures liées de cette passerelle est de %d et vous ne pouvez plus ajouter de serrures à cette passerelle.</v>
      </c>
      <c r="V762" s="8" t="str">
        <f t="shared" ca="1" si="252"/>
        <v>Die maximale Anzahl verknüpfter Schlösser dieses Gateways beträgt %d, und Sie können diesem Gateway kein weiteres Schloss hinzufügen.</v>
      </c>
      <c r="W762" s="8" t="str">
        <f t="shared" ca="1" si="253"/>
        <v>La cantidad máxima de cerraduras vinculadas a esta puerta de enlace es %d y ya no puede agregar una cerradura a esta puerta de enlace.</v>
      </c>
      <c r="X762" s="8" t="str">
        <f t="shared" ca="1" si="254"/>
        <v>Il numero massimo di serrature collegate a questo gateway è %d, non è possibile aggiungere altre serrature a questo gateway.</v>
      </c>
      <c r="Y762" s="8" t="str">
        <f t="shared" ca="1" si="255"/>
        <v>Het maximale aantal gekoppelde sloten van deze gateway is %d, en u kunt aan deze gateway geen slot meer toevoegen.</v>
      </c>
      <c r="Z762" s="7">
        <f t="shared" si="256"/>
        <v>5</v>
      </c>
      <c r="AA762">
        <f t="shared" si="257"/>
        <v>59</v>
      </c>
      <c r="AB762">
        <f t="shared" si="273"/>
        <v>164</v>
      </c>
      <c r="AC762" t="str">
        <f t="shared" si="274"/>
        <v>&lt;string name="Gateway_MaxCount_cont" formatted="false"&gt;</v>
      </c>
      <c r="AD762" t="s">
        <v>11043</v>
      </c>
      <c r="AE762" t="s">
        <v>11044</v>
      </c>
      <c r="AF762" t="s">
        <v>11045</v>
      </c>
      <c r="AG762" t="s">
        <v>11046</v>
      </c>
      <c r="AH762" t="s">
        <v>11047</v>
      </c>
    </row>
    <row r="763" spans="1:34">
      <c r="A763" s="1" t="s">
        <v>10308</v>
      </c>
      <c r="J763">
        <f t="shared" si="270"/>
        <v>56</v>
      </c>
      <c r="K763">
        <f t="shared" si="271"/>
        <v>76</v>
      </c>
      <c r="L763" t="str">
        <f t="shared" si="269"/>
        <v>Auto unlocking (%s)</v>
      </c>
      <c r="M763" t="e">
        <f>MATCH(L763,Sam_Eng!K:K,0)</f>
        <v>#N/A</v>
      </c>
      <c r="N763" t="e">
        <f>IF(ISNA(M763), VLOOKUP(L763,Sam_Eng!F:F,1,FALSE), VLOOKUP(L763,Sam_Eng!K:K,1,FALSE))</f>
        <v>#N/A</v>
      </c>
      <c r="O763" s="53">
        <v>618</v>
      </c>
      <c r="P763" t="str">
        <f t="shared" ca="1" si="261"/>
        <v>"Déverrouillage automatique (%@)"</v>
      </c>
      <c r="Q763" t="str">
        <f t="shared" ca="1" si="262"/>
        <v>"Auto-Entriegelung (%@)"</v>
      </c>
      <c r="R763" t="str">
        <f t="shared" ca="1" si="263"/>
        <v>"Desbloqueo automático (%@)"</v>
      </c>
      <c r="S763" t="str">
        <f t="shared" ca="1" si="264"/>
        <v>"Sblocco automatico (%@)"</v>
      </c>
      <c r="T763" t="str">
        <f t="shared" ca="1" si="265"/>
        <v>"Automatisch ontgrendelen (%@)"</v>
      </c>
      <c r="U763" s="8" t="str">
        <f t="shared" ca="1" si="272"/>
        <v>Déverrouillage automatique (%@)</v>
      </c>
      <c r="V763" s="8" t="str">
        <f t="shared" ca="1" si="252"/>
        <v>Auto-Entriegelung (%@)</v>
      </c>
      <c r="W763" s="8" t="str">
        <f t="shared" ca="1" si="253"/>
        <v>Desbloqueo automático (%@)</v>
      </c>
      <c r="X763" s="8" t="str">
        <f t="shared" ca="1" si="254"/>
        <v>Sblocco automatico (%@)</v>
      </c>
      <c r="Y763" s="8" t="str">
        <f t="shared" ca="1" si="255"/>
        <v>Automatisch ontgrendelen (%@)</v>
      </c>
      <c r="Z763" s="7">
        <f t="shared" si="256"/>
        <v>5</v>
      </c>
      <c r="AA763">
        <f t="shared" si="257"/>
        <v>56</v>
      </c>
      <c r="AB763">
        <f t="shared" si="273"/>
        <v>76</v>
      </c>
      <c r="AC763" t="str">
        <f t="shared" si="274"/>
        <v>&lt;string name="GPS_Unlock_Success" formatted="false"&gt;</v>
      </c>
      <c r="AD763" t="s">
        <v>11048</v>
      </c>
      <c r="AE763" t="s">
        <v>11049</v>
      </c>
      <c r="AF763" t="s">
        <v>11050</v>
      </c>
      <c r="AG763" t="s">
        <v>11051</v>
      </c>
      <c r="AH763" t="s">
        <v>11052</v>
      </c>
    </row>
    <row r="764" spans="1:34">
      <c r="A764" s="1" t="s">
        <v>313</v>
      </c>
      <c r="J764">
        <f t="shared" si="270"/>
        <v>37</v>
      </c>
      <c r="K764">
        <f t="shared" si="271"/>
        <v>52</v>
      </c>
      <c r="L764" t="str">
        <f t="shared" si="269"/>
        <v>Lock Not Found</v>
      </c>
      <c r="M764" t="e">
        <f>MATCH(L764,Sam_Eng!K:K,0)</f>
        <v>#N/A</v>
      </c>
      <c r="N764" t="str">
        <f>IF(ISNA(M764), VLOOKUP(L764,Sam_Eng!F:F,1,FALSE), VLOOKUP(L764,Sam_Eng!K:K,1,FALSE))</f>
        <v>Lock Not Found</v>
      </c>
      <c r="O764" s="8">
        <f>IF(ISNA(M764), MATCH(N764,Sam_Eng!F:F,0), MATCH(N764,Sam_Eng!K:K,0))</f>
        <v>329</v>
      </c>
      <c r="P764" t="str">
        <f t="shared" ca="1" si="261"/>
        <v>"Serrure non trouvée"</v>
      </c>
      <c r="Q764" t="str">
        <f t="shared" ca="1" si="262"/>
        <v>"Schloss nicht gefunden"</v>
      </c>
      <c r="R764" t="str">
        <f t="shared" ca="1" si="263"/>
        <v>"Cerradura no encontrada"</v>
      </c>
      <c r="S764" t="str">
        <f t="shared" ca="1" si="264"/>
        <v>"Serratura non Trovata"</v>
      </c>
      <c r="T764" t="str">
        <f t="shared" ca="1" si="265"/>
        <v>"Slot niet gevonden"</v>
      </c>
      <c r="U764" s="8" t="str">
        <f t="shared" ca="1" si="272"/>
        <v>Serrure non trouvée</v>
      </c>
      <c r="V764" s="8" t="str">
        <f t="shared" ca="1" si="252"/>
        <v>Schloss nicht gefunden</v>
      </c>
      <c r="W764" s="8" t="str">
        <f t="shared" ca="1" si="253"/>
        <v>Cerradura no encontrada</v>
      </c>
      <c r="X764" s="8" t="str">
        <f t="shared" ca="1" si="254"/>
        <v>Serratura non Trovata</v>
      </c>
      <c r="Y764" s="8" t="str">
        <f t="shared" ca="1" si="255"/>
        <v>Slot niet gevonden</v>
      </c>
      <c r="Z764" s="7">
        <f t="shared" si="256"/>
        <v>5</v>
      </c>
      <c r="AA764">
        <f t="shared" si="257"/>
        <v>37</v>
      </c>
      <c r="AB764">
        <f t="shared" si="273"/>
        <v>52</v>
      </c>
      <c r="AC764" t="str">
        <f t="shared" si="274"/>
        <v>&lt;string name="LockNotScan_title"&gt;</v>
      </c>
      <c r="AD764" t="s">
        <v>9590</v>
      </c>
      <c r="AE764" t="s">
        <v>9591</v>
      </c>
      <c r="AF764" t="s">
        <v>9592</v>
      </c>
      <c r="AG764" t="s">
        <v>9593</v>
      </c>
      <c r="AH764" t="s">
        <v>9594</v>
      </c>
    </row>
    <row r="765" spans="1:34">
      <c r="A765" s="1" t="s">
        <v>3128</v>
      </c>
      <c r="J765">
        <f t="shared" si="270"/>
        <v>36</v>
      </c>
      <c r="K765">
        <f t="shared" si="271"/>
        <v>112</v>
      </c>
      <c r="L765" t="str">
        <f t="shared" si="269"/>
        <v>Please check if the lock is nearby and make sure it\'s functioning properly</v>
      </c>
      <c r="M765" t="e">
        <f>MATCH(L765,Sam_Eng!K:K,0)</f>
        <v>#N/A</v>
      </c>
      <c r="N765" t="e">
        <f>IF(ISNA(M765), VLOOKUP(L765,Sam_Eng!F:F,1,FALSE), VLOOKUP(L765,Sam_Eng!K:K,1,FALSE))</f>
        <v>#N/A</v>
      </c>
      <c r="O765" s="53">
        <v>427</v>
      </c>
      <c r="P765" t="str">
        <f t="shared" ca="1" si="261"/>
        <v>"Veuillez vérifier si la serrure est à proximité et assurez-vous qu'elle fonctionne correctement"</v>
      </c>
      <c r="Q765" t="str">
        <f t="shared" ca="1" si="262"/>
        <v>"Bitte überprüfen Sie, ob sich das Schloss in der Nähe befindet und ordnungsgemäß funktioniert"</v>
      </c>
      <c r="R765" t="str">
        <f t="shared" ca="1" si="263"/>
        <v>"Compruebe si la cerradura está cerca y asegúrese de que funciona correctamente."</v>
      </c>
      <c r="S765" t="str">
        <f t="shared" ca="1" si="264"/>
        <v>"Controllare se la serratura è vicina e accertarsi che funzioni correttamente"</v>
      </c>
      <c r="T765" t="str">
        <f t="shared" ca="1" si="265"/>
        <v>"Controleer of het slot in de buurt is en zorg ervoor dat het goed werkt"</v>
      </c>
      <c r="U765" s="8" t="str">
        <f t="shared" ca="1" si="272"/>
        <v>Veuillez vérifier si la serrure est à proximité et assurez-vous qu'elle fonctionne correctement</v>
      </c>
      <c r="V765" s="8" t="str">
        <f t="shared" ca="1" si="252"/>
        <v>Bitte überprüfen Sie, ob sich das Schloss in der Nähe befindet und ordnungsgemäß funktioniert</v>
      </c>
      <c r="W765" s="8" t="str">
        <f t="shared" ca="1" si="253"/>
        <v>Compruebe si la cerradura está cerca y asegúrese de que funciona correctamente.</v>
      </c>
      <c r="X765" s="8" t="str">
        <f t="shared" ca="1" si="254"/>
        <v>Controllare se la serratura è vicina e accertarsi che funzioni correttamente</v>
      </c>
      <c r="Y765" s="8" t="str">
        <f t="shared" ca="1" si="255"/>
        <v>Controleer of het slot in de buurt is en zorg ervoor dat het goed werkt</v>
      </c>
      <c r="Z765" s="7">
        <f t="shared" si="256"/>
        <v>5</v>
      </c>
      <c r="AA765">
        <f t="shared" si="257"/>
        <v>36</v>
      </c>
      <c r="AB765">
        <f t="shared" si="273"/>
        <v>112</v>
      </c>
      <c r="AC765" t="str">
        <f t="shared" si="274"/>
        <v>&lt;string name="LockNotScan_cont"&gt;</v>
      </c>
      <c r="AD765" t="s">
        <v>11171</v>
      </c>
      <c r="AE765" t="s">
        <v>10507</v>
      </c>
      <c r="AF765" t="s">
        <v>10508</v>
      </c>
      <c r="AG765" t="s">
        <v>10509</v>
      </c>
      <c r="AH765" t="s">
        <v>10510</v>
      </c>
    </row>
    <row r="766" spans="1:34">
      <c r="A766" s="2"/>
    </row>
    <row r="767" spans="1:34">
      <c r="A767" s="1" t="s">
        <v>314</v>
      </c>
      <c r="J767">
        <f t="shared" si="270"/>
        <v>33</v>
      </c>
      <c r="K767">
        <f t="shared" si="271"/>
        <v>45</v>
      </c>
      <c r="L767" t="str">
        <f t="shared" si="269"/>
        <v>Delete Lock</v>
      </c>
      <c r="M767" t="e">
        <f>MATCH(L767,Sam_Eng!K:K,0)</f>
        <v>#N/A</v>
      </c>
      <c r="N767" t="str">
        <f>IF(ISNA(M767), VLOOKUP(L767,Sam_Eng!F:F,1,FALSE), VLOOKUP(L767,Sam_Eng!K:K,1,FALSE))</f>
        <v>Delete Lock</v>
      </c>
      <c r="O767" s="8">
        <f>IF(ISNA(M767), MATCH(N767,Sam_Eng!F:F,0), MATCH(N767,Sam_Eng!K:K,0))</f>
        <v>278</v>
      </c>
      <c r="P767" t="str">
        <f t="shared" ca="1" si="261"/>
        <v>"Supprimer la serrure"</v>
      </c>
      <c r="Q767" t="str">
        <f t="shared" ca="1" si="262"/>
        <v>"Schloss löschen"</v>
      </c>
      <c r="R767" t="str">
        <f t="shared" ca="1" si="263"/>
        <v>"Eliminar cerradura"</v>
      </c>
      <c r="S767" t="str">
        <f t="shared" ca="1" si="264"/>
        <v>"Elimina Serratura"</v>
      </c>
      <c r="T767" t="str">
        <f t="shared" ca="1" si="265"/>
        <v>"Slot verwijderen"</v>
      </c>
      <c r="U767" s="8" t="str">
        <f ca="1">SUBSTITUTE(P767,"""","")</f>
        <v>Supprimer la serrure</v>
      </c>
      <c r="V767" s="8" t="str">
        <f t="shared" ca="1" si="252"/>
        <v>Schloss löschen</v>
      </c>
      <c r="W767" s="8" t="str">
        <f t="shared" ca="1" si="253"/>
        <v>Eliminar cerradura</v>
      </c>
      <c r="X767" s="8" t="str">
        <f t="shared" ca="1" si="254"/>
        <v>Elimina Serratura</v>
      </c>
      <c r="Y767" s="8" t="str">
        <f t="shared" ca="1" si="255"/>
        <v>Slot verwijderen</v>
      </c>
      <c r="Z767" s="7">
        <f t="shared" si="256"/>
        <v>5</v>
      </c>
      <c r="AA767">
        <f t="shared" si="257"/>
        <v>33</v>
      </c>
      <c r="AB767">
        <f xml:space="preserve"> FIND("&lt;/",A767)</f>
        <v>45</v>
      </c>
      <c r="AC767" t="str">
        <f>MID(A767, Z767, AA767-Z767+ 1)</f>
        <v>&lt;string name="UI_DeleteLock"&gt;</v>
      </c>
      <c r="AD767" t="s">
        <v>9595</v>
      </c>
      <c r="AE767" t="s">
        <v>9596</v>
      </c>
      <c r="AF767" t="s">
        <v>9597</v>
      </c>
      <c r="AG767" t="s">
        <v>9598</v>
      </c>
      <c r="AH767" t="s">
        <v>9599</v>
      </c>
    </row>
    <row r="768" spans="1:34">
      <c r="A768" s="1" t="s">
        <v>315</v>
      </c>
      <c r="J768">
        <f t="shared" si="270"/>
        <v>32</v>
      </c>
      <c r="K768">
        <f t="shared" si="271"/>
        <v>38</v>
      </c>
      <c r="L768" t="str">
        <f t="shared" si="269"/>
        <v>Share</v>
      </c>
      <c r="M768" t="e">
        <f>MATCH(L768,Sam_Eng!K:K,0)</f>
        <v>#N/A</v>
      </c>
      <c r="N768" t="str">
        <f>IF(ISNA(M768), VLOOKUP(L768,Sam_Eng!F:F,1,FALSE), VLOOKUP(L768,Sam_Eng!K:K,1,FALSE))</f>
        <v>Share</v>
      </c>
      <c r="O768" s="8">
        <f>IF(ISNA(M768), MATCH(N768,Sam_Eng!F:F,0), MATCH(N768,Sam_Eng!K:K,0))</f>
        <v>196</v>
      </c>
      <c r="P768" t="str">
        <f t="shared" ca="1" si="261"/>
        <v>"Partager"</v>
      </c>
      <c r="Q768" t="str">
        <f t="shared" ca="1" si="262"/>
        <v>"Teilen"</v>
      </c>
      <c r="R768" t="str">
        <f t="shared" ca="1" si="263"/>
        <v>"Compartir"</v>
      </c>
      <c r="S768" t="str">
        <f t="shared" ca="1" si="264"/>
        <v>"Condividi"</v>
      </c>
      <c r="T768" t="str">
        <f t="shared" ca="1" si="265"/>
        <v>"Share (Delen)"</v>
      </c>
      <c r="U768" s="8" t="str">
        <f ca="1">SUBSTITUTE(P768,"""","")</f>
        <v>Partager</v>
      </c>
      <c r="V768" s="8" t="str">
        <f t="shared" ca="1" si="252"/>
        <v>Teilen</v>
      </c>
      <c r="W768" s="8" t="str">
        <f t="shared" ca="1" si="253"/>
        <v>Compartir</v>
      </c>
      <c r="X768" s="8" t="str">
        <f t="shared" ca="1" si="254"/>
        <v>Condividi</v>
      </c>
      <c r="Y768" s="8" t="str">
        <f t="shared" ca="1" si="255"/>
        <v>Share (Delen)</v>
      </c>
      <c r="Z768" s="7">
        <f t="shared" si="256"/>
        <v>5</v>
      </c>
      <c r="AA768">
        <f t="shared" si="257"/>
        <v>32</v>
      </c>
      <c r="AB768">
        <f xml:space="preserve"> FIND("&lt;/",A768)</f>
        <v>38</v>
      </c>
      <c r="AC768" t="str">
        <f>MID(A768, Z768, AA768-Z768+ 1)</f>
        <v>&lt;string name="ShareNetCode"&gt;</v>
      </c>
      <c r="AD768" t="s">
        <v>9600</v>
      </c>
      <c r="AE768" t="s">
        <v>9601</v>
      </c>
      <c r="AF768" t="s">
        <v>9602</v>
      </c>
      <c r="AG768" t="s">
        <v>9603</v>
      </c>
      <c r="AH768" t="s">
        <v>9604</v>
      </c>
    </row>
    <row r="769" spans="1:34">
      <c r="A769" s="1" t="s">
        <v>316</v>
      </c>
      <c r="J769">
        <f t="shared" si="270"/>
        <v>34</v>
      </c>
      <c r="K769">
        <f t="shared" si="271"/>
        <v>42</v>
      </c>
      <c r="L769" t="str">
        <f t="shared" si="269"/>
        <v>Actions</v>
      </c>
      <c r="M769" t="e">
        <f>MATCH(L769,Sam_Eng!K:K,0)</f>
        <v>#N/A</v>
      </c>
      <c r="N769" t="str">
        <f>IF(ISNA(M769), VLOOKUP(L769,Sam_Eng!F:F,1,FALSE), VLOOKUP(L769,Sam_Eng!K:K,1,FALSE))</f>
        <v>Actions</v>
      </c>
      <c r="O769" s="8">
        <f>IF(ISNA(M769), MATCH(N769,Sam_Eng!F:F,0), MATCH(N769,Sam_Eng!K:K,0))</f>
        <v>207</v>
      </c>
      <c r="P769" t="str">
        <f t="shared" ca="1" si="261"/>
        <v>"Actions"</v>
      </c>
      <c r="Q769" t="str">
        <f t="shared" ca="1" si="262"/>
        <v>"Aktionen"</v>
      </c>
      <c r="R769" t="str">
        <f t="shared" ca="1" si="263"/>
        <v>"Acciones"</v>
      </c>
      <c r="S769" t="str">
        <f t="shared" ca="1" si="264"/>
        <v>"Azioni"</v>
      </c>
      <c r="T769" t="str">
        <f t="shared" ca="1" si="265"/>
        <v>"Acties"</v>
      </c>
      <c r="U769" s="8" t="str">
        <f ca="1">SUBSTITUTE(P769,"""","")</f>
        <v>Actions</v>
      </c>
      <c r="V769" s="8" t="str">
        <f t="shared" ca="1" si="252"/>
        <v>Aktionen</v>
      </c>
      <c r="W769" s="8" t="str">
        <f t="shared" ca="1" si="253"/>
        <v>Acciones</v>
      </c>
      <c r="X769" s="8" t="str">
        <f t="shared" ca="1" si="254"/>
        <v>Azioni</v>
      </c>
      <c r="Y769" s="8" t="str">
        <f t="shared" ca="1" si="255"/>
        <v>Acties</v>
      </c>
      <c r="Z769" s="7">
        <f t="shared" si="256"/>
        <v>5</v>
      </c>
      <c r="AA769">
        <f t="shared" si="257"/>
        <v>34</v>
      </c>
      <c r="AB769">
        <f xml:space="preserve"> FIND("&lt;/",A769)</f>
        <v>42</v>
      </c>
      <c r="AC769" t="str">
        <f>MID(A769, Z769, AA769-Z769+ 1)</f>
        <v>&lt;string name="slide_act_lock"&gt;</v>
      </c>
      <c r="AD769" t="s">
        <v>9605</v>
      </c>
      <c r="AE769" t="s">
        <v>9606</v>
      </c>
      <c r="AF769" t="s">
        <v>9607</v>
      </c>
      <c r="AG769" t="s">
        <v>9608</v>
      </c>
      <c r="AH769" t="s">
        <v>9609</v>
      </c>
    </row>
    <row r="770" spans="1:34">
      <c r="A770" s="1" t="s">
        <v>3004</v>
      </c>
      <c r="J770">
        <f t="shared" si="270"/>
        <v>37</v>
      </c>
      <c r="K770">
        <f t="shared" si="271"/>
        <v>56</v>
      </c>
      <c r="L770" t="str">
        <f t="shared" si="269"/>
        <v>Delete All Clients</v>
      </c>
      <c r="M770" t="e">
        <f>MATCH(L770,Sam_Eng!K:K,0)</f>
        <v>#N/A</v>
      </c>
      <c r="N770" t="str">
        <f>IF(ISNA(M770), VLOOKUP(L770,Sam_Eng!F:F,1,FALSE), VLOOKUP(L770,Sam_Eng!K:K,1,FALSE))</f>
        <v>Delete All Clients</v>
      </c>
      <c r="O770" s="8">
        <f>IF(ISNA(M770), MATCH(N770,Sam_Eng!F:F,0), MATCH(N770,Sam_Eng!K:K,0))</f>
        <v>239</v>
      </c>
      <c r="P770" t="str">
        <f t="shared" ca="1" si="261"/>
        <v>"Supprimer tous les clients"</v>
      </c>
      <c r="Q770" t="str">
        <f t="shared" ca="1" si="262"/>
        <v>"Alle Clients löschen"</v>
      </c>
      <c r="R770" t="str">
        <f t="shared" ca="1" si="263"/>
        <v>"Eliminar todos los clientes"</v>
      </c>
      <c r="S770" t="str">
        <f t="shared" ca="1" si="264"/>
        <v>"Elimina Tutti i Client"</v>
      </c>
      <c r="T770" t="str">
        <f t="shared" ca="1" si="265"/>
        <v>"Alle klanten verwijderen"</v>
      </c>
      <c r="U770" s="8" t="str">
        <f ca="1">SUBSTITUTE(P770,"""","")</f>
        <v>Supprimer tous les clients</v>
      </c>
      <c r="V770" s="8" t="str">
        <f t="shared" ca="1" si="252"/>
        <v>Alle Clients löschen</v>
      </c>
      <c r="W770" s="8" t="str">
        <f t="shared" ca="1" si="253"/>
        <v>Eliminar todos los clientes</v>
      </c>
      <c r="X770" s="8" t="str">
        <f t="shared" ca="1" si="254"/>
        <v>Elimina Tutti i Client</v>
      </c>
      <c r="Y770" s="8" t="str">
        <f t="shared" ca="1" si="255"/>
        <v>Alle klanten verwijderen</v>
      </c>
      <c r="Z770" s="7">
        <f t="shared" si="256"/>
        <v>5</v>
      </c>
      <c r="AA770">
        <f t="shared" si="257"/>
        <v>37</v>
      </c>
      <c r="AB770">
        <f xml:space="preserve"> FIND("&lt;/",A770)</f>
        <v>56</v>
      </c>
      <c r="AC770" t="str">
        <f>MID(A770, Z770, AA770-Z770+ 1)</f>
        <v>&lt;string name="LockAct_DeleteAll"&gt;</v>
      </c>
      <c r="AD770" t="s">
        <v>9610</v>
      </c>
      <c r="AE770" t="s">
        <v>9611</v>
      </c>
      <c r="AF770" t="s">
        <v>9612</v>
      </c>
      <c r="AG770" t="s">
        <v>9613</v>
      </c>
      <c r="AH770" t="s">
        <v>9614</v>
      </c>
    </row>
    <row r="771" spans="1:34">
      <c r="A771" s="1"/>
    </row>
    <row r="772" spans="1:34">
      <c r="A772" s="1" t="s">
        <v>10309</v>
      </c>
      <c r="J772">
        <f t="shared" si="270"/>
        <v>32</v>
      </c>
      <c r="K772">
        <f t="shared" si="271"/>
        <v>44</v>
      </c>
      <c r="L772" t="str">
        <f t="shared" si="269"/>
        <v>New clients</v>
      </c>
      <c r="M772" t="e">
        <f>MATCH(L772,Sam_Eng!K:K,0)</f>
        <v>#N/A</v>
      </c>
      <c r="N772" t="str">
        <f>IF(ISNA(M772), VLOOKUP(L772,Sam_Eng!F:F,1,FALSE), VLOOKUP(L772,Sam_Eng!K:K,1,FALSE))</f>
        <v>New clients</v>
      </c>
      <c r="O772" s="8">
        <f>IF(ISNA(M772), MATCH(N772,Sam_Eng!F:F,0), MATCH(N772,Sam_Eng!K:K,0))</f>
        <v>494</v>
      </c>
      <c r="P772" t="str">
        <f t="shared" ca="1" si="261"/>
        <v>"Nouveaux clients"</v>
      </c>
      <c r="Q772" t="str">
        <f t="shared" ca="1" si="262"/>
        <v>"Neue Clients"</v>
      </c>
      <c r="R772" t="str">
        <f t="shared" ca="1" si="263"/>
        <v>"Nuevos clientes"</v>
      </c>
      <c r="S772" t="str">
        <f t="shared" ca="1" si="264"/>
        <v>"Nuovi client"</v>
      </c>
      <c r="T772" t="str">
        <f t="shared" ca="1" si="265"/>
        <v>"Nieuwe klanten"</v>
      </c>
      <c r="U772" s="8" t="str">
        <f t="shared" ref="U772:U834" ca="1" si="275">SUBSTITUTE(P772,"""","")</f>
        <v>Nouveaux clients</v>
      </c>
      <c r="V772" s="8" t="str">
        <f t="shared" ref="V772:V834" ca="1" si="276">SUBSTITUTE(Q772,"""","")</f>
        <v>Neue Clients</v>
      </c>
      <c r="W772" s="8" t="str">
        <f t="shared" ref="W772:W834" ca="1" si="277">SUBSTITUTE(R772,"""","")</f>
        <v>Nuevos clientes</v>
      </c>
      <c r="X772" s="8" t="str">
        <f t="shared" ref="X772:X834" ca="1" si="278">SUBSTITUTE(S772,"""","")</f>
        <v>Nuovi client</v>
      </c>
      <c r="Y772" s="8" t="str">
        <f t="shared" ref="Y772:Y834" ca="1" si="279">SUBSTITUTE(T772,"""","")</f>
        <v>Nieuwe klanten</v>
      </c>
      <c r="Z772" s="7">
        <f t="shared" ref="Z772:Z780" si="280">FIND("&lt;",A772)</f>
        <v>5</v>
      </c>
      <c r="AA772">
        <f t="shared" ref="AA772:AA780" si="281">FIND("&gt;",A772)</f>
        <v>32</v>
      </c>
      <c r="AB772">
        <f t="shared" ref="AB772:AB780" si="282" xml:space="preserve"> FIND("&lt;/",A772)</f>
        <v>44</v>
      </c>
      <c r="AC772" t="str">
        <f t="shared" ref="AC772:AC780" si="283">MID(A772, Z772, AA772-Z772+ 1)</f>
        <v>&lt;string name="AddNewClient"&gt;</v>
      </c>
      <c r="AD772" t="s">
        <v>10511</v>
      </c>
      <c r="AE772" t="s">
        <v>10512</v>
      </c>
      <c r="AF772" t="s">
        <v>10513</v>
      </c>
      <c r="AG772" t="s">
        <v>10514</v>
      </c>
      <c r="AH772" t="s">
        <v>10515</v>
      </c>
    </row>
    <row r="773" spans="1:34">
      <c r="A773" s="1" t="s">
        <v>3030</v>
      </c>
      <c r="J773">
        <f t="shared" si="270"/>
        <v>45</v>
      </c>
      <c r="K773">
        <f t="shared" si="271"/>
        <v>59</v>
      </c>
      <c r="L773" t="str">
        <f t="shared" si="269"/>
        <v>Administrator</v>
      </c>
      <c r="M773" t="e">
        <f>MATCH(L773,Sam_Eng!K:K,0)</f>
        <v>#N/A</v>
      </c>
      <c r="N773" t="str">
        <f>IF(ISNA(M773), VLOOKUP(L773,Sam_Eng!F:F,1,FALSE), VLOOKUP(L773,Sam_Eng!K:K,1,FALSE))</f>
        <v>Administrator</v>
      </c>
      <c r="O773" s="8">
        <f>IF(ISNA(M773), MATCH(N773,Sam_Eng!F:F,0), MATCH(N773,Sam_Eng!K:K,0))</f>
        <v>283</v>
      </c>
      <c r="P773" t="str">
        <f t="shared" ca="1" si="261"/>
        <v>"Administrateur"</v>
      </c>
      <c r="Q773" t="str">
        <f t="shared" ca="1" si="262"/>
        <v>"Administrator"</v>
      </c>
      <c r="R773" t="str">
        <f t="shared" ca="1" si="263"/>
        <v>"Administrador"</v>
      </c>
      <c r="S773" t="str">
        <f t="shared" ca="1" si="264"/>
        <v>"Amministratore"</v>
      </c>
      <c r="T773" t="str">
        <f t="shared" ca="1" si="265"/>
        <v>"Beheerder"</v>
      </c>
      <c r="U773" s="8" t="str">
        <f t="shared" ca="1" si="275"/>
        <v>Administrateur</v>
      </c>
      <c r="V773" s="8" t="str">
        <f t="shared" ca="1" si="276"/>
        <v>Administrator</v>
      </c>
      <c r="W773" s="8" t="str">
        <f t="shared" ca="1" si="277"/>
        <v>Administrador</v>
      </c>
      <c r="X773" s="8" t="str">
        <f t="shared" ca="1" si="278"/>
        <v>Amministratore</v>
      </c>
      <c r="Y773" s="8" t="str">
        <f t="shared" ca="1" si="279"/>
        <v>Beheerder</v>
      </c>
      <c r="Z773" s="7">
        <f t="shared" si="280"/>
        <v>5</v>
      </c>
      <c r="AA773">
        <f t="shared" si="281"/>
        <v>45</v>
      </c>
      <c r="AB773">
        <f t="shared" si="282"/>
        <v>59</v>
      </c>
      <c r="AC773" t="str">
        <f t="shared" si="283"/>
        <v>&lt;string name="param_group_administrator"&gt;</v>
      </c>
      <c r="AD773" t="s">
        <v>9615</v>
      </c>
      <c r="AE773" t="s">
        <v>9616</v>
      </c>
      <c r="AF773" t="s">
        <v>9617</v>
      </c>
      <c r="AG773" t="s">
        <v>9618</v>
      </c>
      <c r="AH773" t="s">
        <v>9619</v>
      </c>
    </row>
    <row r="774" spans="1:34">
      <c r="A774" s="1" t="s">
        <v>318</v>
      </c>
      <c r="J774">
        <f t="shared" si="270"/>
        <v>32</v>
      </c>
      <c r="K774">
        <f t="shared" si="271"/>
        <v>37</v>
      </c>
      <c r="L774" t="str">
        <f t="shared" si="269"/>
        <v>Mode</v>
      </c>
      <c r="M774" t="e">
        <f>MATCH(L774,Sam_Eng!K:K,0)</f>
        <v>#N/A</v>
      </c>
      <c r="N774" t="str">
        <f>IF(ISNA(M774), VLOOKUP(L774,Sam_Eng!F:F,1,FALSE), VLOOKUP(L774,Sam_Eng!K:K,1,FALSE))</f>
        <v>Mode</v>
      </c>
      <c r="O774" s="8">
        <f>IF(ISNA(M774), MATCH(N774,Sam_Eng!F:F,0), MATCH(N774,Sam_Eng!K:K,0))</f>
        <v>150</v>
      </c>
      <c r="P774" t="str">
        <f t="shared" ca="1" si="261"/>
        <v>"Mode"</v>
      </c>
      <c r="Q774" t="str">
        <f t="shared" ca="1" si="262"/>
        <v>"Modus"</v>
      </c>
      <c r="R774" t="str">
        <f t="shared" ca="1" si="263"/>
        <v>"Modo"</v>
      </c>
      <c r="S774" t="str">
        <f t="shared" ca="1" si="264"/>
        <v>"Modalità"</v>
      </c>
      <c r="T774" t="str">
        <f t="shared" ca="1" si="265"/>
        <v>"Modus"</v>
      </c>
      <c r="U774" s="8" t="str">
        <f t="shared" ca="1" si="275"/>
        <v>Mode</v>
      </c>
      <c r="V774" s="8" t="str">
        <f t="shared" ca="1" si="276"/>
        <v>Modus</v>
      </c>
      <c r="W774" s="8" t="str">
        <f t="shared" ca="1" si="277"/>
        <v>Modo</v>
      </c>
      <c r="X774" s="8" t="str">
        <f t="shared" ca="1" si="278"/>
        <v>Modalità</v>
      </c>
      <c r="Y774" s="8" t="str">
        <f t="shared" ca="1" si="279"/>
        <v>Modus</v>
      </c>
      <c r="Z774" s="7">
        <f t="shared" si="280"/>
        <v>5</v>
      </c>
      <c r="AA774">
        <f t="shared" si="281"/>
        <v>32</v>
      </c>
      <c r="AB774">
        <f t="shared" si="282"/>
        <v>37</v>
      </c>
      <c r="AC774" t="str">
        <f t="shared" si="283"/>
        <v>&lt;string name="NetCode_mode"&gt;</v>
      </c>
      <c r="AD774" t="s">
        <v>9620</v>
      </c>
      <c r="AE774" t="s">
        <v>9621</v>
      </c>
      <c r="AF774" t="s">
        <v>9622</v>
      </c>
      <c r="AG774" t="s">
        <v>9623</v>
      </c>
      <c r="AH774" t="s">
        <v>9621</v>
      </c>
    </row>
    <row r="775" spans="1:34">
      <c r="A775" s="1" t="s">
        <v>10310</v>
      </c>
      <c r="J775">
        <f t="shared" si="270"/>
        <v>30</v>
      </c>
      <c r="K775">
        <f t="shared" si="271"/>
        <v>49</v>
      </c>
      <c r="L775" t="str">
        <f t="shared" si="269"/>
        <v>Block NetCode User</v>
      </c>
      <c r="M775" t="e">
        <f>MATCH(L775,Sam_Eng!K:K,0)</f>
        <v>#N/A</v>
      </c>
      <c r="N775" t="e">
        <f>IF(ISNA(M775), VLOOKUP(L775,Sam_Eng!F:F,1,FALSE), VLOOKUP(L775,Sam_Eng!K:K,1,FALSE))</f>
        <v>#N/A</v>
      </c>
      <c r="O775" s="8">
        <v>705</v>
      </c>
      <c r="P775" t="str">
        <f t="shared" ca="1" si="261"/>
        <v>Bloquer %@</v>
      </c>
      <c r="Q775" t="str">
        <f t="shared" ca="1" si="262"/>
        <v>%@ blockieren</v>
      </c>
      <c r="R775" t="str">
        <f t="shared" ca="1" si="263"/>
        <v>Bloquear %@</v>
      </c>
      <c r="S775" t="str">
        <f t="shared" ca="1" si="264"/>
        <v>Blocca %@</v>
      </c>
      <c r="T775" t="str">
        <f t="shared" ca="1" si="265"/>
        <v>%@ blokkeren</v>
      </c>
      <c r="U775" s="8" t="str">
        <f t="shared" ca="1" si="275"/>
        <v>Bloquer %@</v>
      </c>
      <c r="V775" s="8" t="str">
        <f t="shared" ca="1" si="276"/>
        <v>%@ blockieren</v>
      </c>
      <c r="W775" s="8" t="str">
        <f t="shared" ca="1" si="277"/>
        <v>Bloquear %@</v>
      </c>
      <c r="X775" s="8" t="str">
        <f t="shared" ca="1" si="278"/>
        <v>Blocca %@</v>
      </c>
      <c r="Y775" s="8" t="str">
        <f t="shared" ca="1" si="279"/>
        <v>%@ blokkeren</v>
      </c>
      <c r="Z775" s="7">
        <f t="shared" si="280"/>
        <v>5</v>
      </c>
      <c r="AA775">
        <f t="shared" si="281"/>
        <v>30</v>
      </c>
      <c r="AB775">
        <f t="shared" si="282"/>
        <v>49</v>
      </c>
      <c r="AC775" t="str">
        <f t="shared" si="283"/>
        <v>&lt;string name="DelNetCode"&gt;</v>
      </c>
      <c r="AD775" t="s">
        <v>10314</v>
      </c>
      <c r="AE775" t="s">
        <v>10315</v>
      </c>
      <c r="AF775" t="s">
        <v>10316</v>
      </c>
      <c r="AG775" t="s">
        <v>10317</v>
      </c>
      <c r="AH775" t="s">
        <v>10318</v>
      </c>
    </row>
    <row r="776" spans="1:34">
      <c r="A776" s="1" t="s">
        <v>320</v>
      </c>
      <c r="J776">
        <f t="shared" si="270"/>
        <v>33</v>
      </c>
      <c r="K776">
        <f t="shared" si="271"/>
        <v>38</v>
      </c>
      <c r="L776" t="str">
        <f t="shared" si="269"/>
        <v>Mode</v>
      </c>
      <c r="M776" t="e">
        <f>MATCH(L776,Sam_Eng!K:K,0)</f>
        <v>#N/A</v>
      </c>
      <c r="N776" t="str">
        <f>IF(ISNA(M776), VLOOKUP(L776,Sam_Eng!F:F,1,FALSE), VLOOKUP(L776,Sam_Eng!K:K,1,FALSE))</f>
        <v>Mode</v>
      </c>
      <c r="O776" s="8">
        <f>IF(ISNA(M776), MATCH(N776,Sam_Eng!F:F,0), MATCH(N776,Sam_Eng!K:K,0))</f>
        <v>150</v>
      </c>
      <c r="P776" t="str">
        <f t="shared" ca="1" si="261"/>
        <v>"Mode"</v>
      </c>
      <c r="Q776" t="str">
        <f t="shared" ca="1" si="262"/>
        <v>"Modus"</v>
      </c>
      <c r="R776" t="str">
        <f t="shared" ca="1" si="263"/>
        <v>"Modo"</v>
      </c>
      <c r="S776" t="str">
        <f t="shared" ca="1" si="264"/>
        <v>"Modalità"</v>
      </c>
      <c r="T776" t="str">
        <f t="shared" ca="1" si="265"/>
        <v>"Modus"</v>
      </c>
      <c r="U776" s="8" t="str">
        <f t="shared" ca="1" si="275"/>
        <v>Mode</v>
      </c>
      <c r="V776" s="8" t="str">
        <f t="shared" ca="1" si="276"/>
        <v>Modus</v>
      </c>
      <c r="W776" s="8" t="str">
        <f t="shared" ca="1" si="277"/>
        <v>Modo</v>
      </c>
      <c r="X776" s="8" t="str">
        <f t="shared" ca="1" si="278"/>
        <v>Modalità</v>
      </c>
      <c r="Y776" s="8" t="str">
        <f t="shared" ca="1" si="279"/>
        <v>Modus</v>
      </c>
      <c r="Z776" s="7">
        <f t="shared" si="280"/>
        <v>5</v>
      </c>
      <c r="AA776">
        <f t="shared" si="281"/>
        <v>33</v>
      </c>
      <c r="AB776">
        <f t="shared" si="282"/>
        <v>38</v>
      </c>
      <c r="AC776" t="str">
        <f t="shared" si="283"/>
        <v>&lt;string name="VariCode_mode"&gt;</v>
      </c>
      <c r="AD776" t="s">
        <v>9624</v>
      </c>
      <c r="AE776" t="s">
        <v>9625</v>
      </c>
      <c r="AF776" t="s">
        <v>9626</v>
      </c>
      <c r="AG776" t="s">
        <v>9627</v>
      </c>
      <c r="AH776" t="s">
        <v>9625</v>
      </c>
    </row>
    <row r="777" spans="1:34">
      <c r="A777" s="1" t="s">
        <v>3096</v>
      </c>
      <c r="J777">
        <f t="shared" si="270"/>
        <v>31</v>
      </c>
      <c r="K777">
        <f t="shared" si="271"/>
        <v>51</v>
      </c>
      <c r="L777" t="str">
        <f t="shared" si="269"/>
        <v>Block Varicode User</v>
      </c>
      <c r="M777" t="e">
        <f>MATCH(L777,Sam_Eng!K:K,0)</f>
        <v>#N/A</v>
      </c>
      <c r="N777" t="e">
        <f>IF(ISNA(M777), VLOOKUP(L777,Sam_Eng!F:F,1,FALSE), VLOOKUP(L777,Sam_Eng!K:K,1,FALSE))</f>
        <v>#N/A</v>
      </c>
      <c r="O777" s="8">
        <v>705</v>
      </c>
      <c r="P777" t="str">
        <f t="shared" ca="1" si="261"/>
        <v>Bloquer %@</v>
      </c>
      <c r="Q777" t="str">
        <f t="shared" ca="1" si="262"/>
        <v>%@ blockieren</v>
      </c>
      <c r="R777" t="str">
        <f t="shared" ca="1" si="263"/>
        <v>Bloquear %@</v>
      </c>
      <c r="S777" t="str">
        <f t="shared" ca="1" si="264"/>
        <v>Blocca %@</v>
      </c>
      <c r="T777" t="str">
        <f t="shared" ca="1" si="265"/>
        <v>%@ blokkeren</v>
      </c>
      <c r="U777" s="8" t="str">
        <f t="shared" ca="1" si="275"/>
        <v>Bloquer %@</v>
      </c>
      <c r="V777" s="8" t="str">
        <f t="shared" ca="1" si="276"/>
        <v>%@ blockieren</v>
      </c>
      <c r="W777" s="8" t="str">
        <f t="shared" ca="1" si="277"/>
        <v>Bloquear %@</v>
      </c>
      <c r="X777" s="8" t="str">
        <f t="shared" ca="1" si="278"/>
        <v>Blocca %@</v>
      </c>
      <c r="Y777" s="8" t="str">
        <f t="shared" ca="1" si="279"/>
        <v>%@ blokkeren</v>
      </c>
      <c r="Z777" s="7">
        <f t="shared" si="280"/>
        <v>5</v>
      </c>
      <c r="AA777">
        <f t="shared" si="281"/>
        <v>31</v>
      </c>
      <c r="AB777">
        <f t="shared" si="282"/>
        <v>51</v>
      </c>
      <c r="AC777" t="str">
        <f t="shared" si="283"/>
        <v>&lt;string name="DelVariCode"&gt;</v>
      </c>
      <c r="AD777" t="s">
        <v>10319</v>
      </c>
      <c r="AE777" t="s">
        <v>10320</v>
      </c>
      <c r="AF777" t="s">
        <v>10321</v>
      </c>
      <c r="AG777" t="s">
        <v>10322</v>
      </c>
      <c r="AH777" t="s">
        <v>10323</v>
      </c>
    </row>
    <row r="778" spans="1:34">
      <c r="A778" s="1" t="s">
        <v>1815</v>
      </c>
      <c r="J778">
        <f t="shared" si="270"/>
        <v>38</v>
      </c>
      <c r="K778">
        <f t="shared" si="271"/>
        <v>46</v>
      </c>
      <c r="L778" t="str">
        <f t="shared" si="269"/>
        <v>Access:</v>
      </c>
      <c r="M778" t="e">
        <f>MATCH(L778,Sam_Eng!K:K,0)</f>
        <v>#N/A</v>
      </c>
      <c r="N778" t="e">
        <f>IF(ISNA(M778), VLOOKUP(L778,Sam_Eng!F:F,1,FALSE), VLOOKUP(L778,Sam_Eng!K:K,1,FALSE))</f>
        <v>#N/A</v>
      </c>
      <c r="O778" s="8">
        <v>284</v>
      </c>
      <c r="P778" t="str">
        <f t="shared" ca="1" si="261"/>
        <v>"Accès"</v>
      </c>
      <c r="Q778" t="str">
        <f t="shared" ca="1" si="262"/>
        <v>"Zugang"</v>
      </c>
      <c r="R778" t="str">
        <f t="shared" ca="1" si="263"/>
        <v>"Acceder"</v>
      </c>
      <c r="S778" t="str">
        <f t="shared" ca="1" si="264"/>
        <v>"Accesso"</v>
      </c>
      <c r="T778" t="str">
        <f t="shared" ca="1" si="265"/>
        <v>"Toegang"</v>
      </c>
      <c r="U778" s="8" t="str">
        <f t="shared" ca="1" si="275"/>
        <v>Accès</v>
      </c>
      <c r="V778" s="8" t="str">
        <f t="shared" ca="1" si="276"/>
        <v>Zugang</v>
      </c>
      <c r="W778" s="8" t="str">
        <f t="shared" ca="1" si="277"/>
        <v>Acceder</v>
      </c>
      <c r="X778" s="8" t="str">
        <f t="shared" ca="1" si="278"/>
        <v>Accesso</v>
      </c>
      <c r="Y778" s="8" t="str">
        <f t="shared" ca="1" si="279"/>
        <v>Toegang</v>
      </c>
      <c r="Z778" s="7">
        <f t="shared" si="280"/>
        <v>5</v>
      </c>
      <c r="AA778">
        <f t="shared" si="281"/>
        <v>38</v>
      </c>
      <c r="AB778">
        <f t="shared" si="282"/>
        <v>46</v>
      </c>
      <c r="AC778" t="str">
        <f t="shared" si="283"/>
        <v>&lt;string name="Param_access_title"&gt;</v>
      </c>
      <c r="AD778" t="s">
        <v>10516</v>
      </c>
      <c r="AE778" t="s">
        <v>10517</v>
      </c>
      <c r="AF778" t="s">
        <v>10518</v>
      </c>
      <c r="AG778" t="s">
        <v>10519</v>
      </c>
      <c r="AH778" t="s">
        <v>10520</v>
      </c>
    </row>
    <row r="779" spans="1:34">
      <c r="A779" s="1" t="s">
        <v>10311</v>
      </c>
      <c r="J779">
        <f t="shared" si="270"/>
        <v>35</v>
      </c>
      <c r="K779">
        <f t="shared" si="271"/>
        <v>40</v>
      </c>
      <c r="L779" t="str">
        <f t="shared" si="269"/>
        <v>LED:</v>
      </c>
      <c r="M779" t="e">
        <f>MATCH(L779,Sam_Eng!K:K,0)</f>
        <v>#N/A</v>
      </c>
      <c r="N779" t="e">
        <f>IF(ISNA(M779), VLOOKUP(L779,Sam_Eng!F:F,1,FALSE), VLOOKUP(L779,Sam_Eng!K:K,1,FALSE))</f>
        <v>#N/A</v>
      </c>
      <c r="P779" t="e">
        <f t="shared" ca="1" si="261"/>
        <v>#REF!</v>
      </c>
      <c r="Q779" t="e">
        <f t="shared" ca="1" si="262"/>
        <v>#REF!</v>
      </c>
      <c r="R779" t="e">
        <f t="shared" ca="1" si="263"/>
        <v>#REF!</v>
      </c>
      <c r="S779" t="e">
        <f t="shared" ca="1" si="264"/>
        <v>#REF!</v>
      </c>
      <c r="T779" t="e">
        <f t="shared" ca="1" si="265"/>
        <v>#REF!</v>
      </c>
      <c r="U779" s="8" t="e">
        <f t="shared" ca="1" si="275"/>
        <v>#REF!</v>
      </c>
      <c r="V779" s="8" t="e">
        <f t="shared" ca="1" si="276"/>
        <v>#REF!</v>
      </c>
      <c r="W779" s="8" t="e">
        <f t="shared" ca="1" si="277"/>
        <v>#REF!</v>
      </c>
      <c r="X779" s="8" t="e">
        <f t="shared" ca="1" si="278"/>
        <v>#REF!</v>
      </c>
      <c r="Y779" s="8" t="e">
        <f t="shared" ca="1" si="279"/>
        <v>#REF!</v>
      </c>
      <c r="Z779" s="7">
        <f t="shared" si="280"/>
        <v>5</v>
      </c>
      <c r="AA779">
        <f t="shared" si="281"/>
        <v>35</v>
      </c>
      <c r="AB779">
        <f t="shared" si="282"/>
        <v>40</v>
      </c>
      <c r="AC779" t="str">
        <f t="shared" si="283"/>
        <v>&lt;string name="Param_led_title"&gt;</v>
      </c>
      <c r="AD779" t="s">
        <v>10312</v>
      </c>
      <c r="AE779" t="s">
        <v>10312</v>
      </c>
      <c r="AF779" t="s">
        <v>10312</v>
      </c>
      <c r="AG779" t="s">
        <v>10312</v>
      </c>
      <c r="AH779" t="s">
        <v>10312</v>
      </c>
    </row>
    <row r="780" spans="1:34">
      <c r="A780" s="1" t="s">
        <v>10313</v>
      </c>
      <c r="J780">
        <f t="shared" si="270"/>
        <v>38</v>
      </c>
      <c r="K780">
        <f t="shared" si="271"/>
        <v>46</v>
      </c>
      <c r="L780" t="str">
        <f t="shared" si="269"/>
        <v>Others:</v>
      </c>
      <c r="M780" t="e">
        <f>MATCH(L780,Sam_Eng!K:K,0)</f>
        <v>#N/A</v>
      </c>
      <c r="N780" t="e">
        <f>IF(ISNA(M780), VLOOKUP(L780,Sam_Eng!F:F,1,FALSE), VLOOKUP(L780,Sam_Eng!K:K,1,FALSE))</f>
        <v>#N/A</v>
      </c>
      <c r="O780" s="8">
        <v>235</v>
      </c>
      <c r="P780" t="str">
        <f t="shared" ca="1" si="261"/>
        <v>"Autres"</v>
      </c>
      <c r="Q780" t="str">
        <f t="shared" ca="1" si="262"/>
        <v>"Sonstige"</v>
      </c>
      <c r="R780" t="str">
        <f t="shared" ca="1" si="263"/>
        <v>"Otros"</v>
      </c>
      <c r="S780" t="str">
        <f t="shared" ca="1" si="264"/>
        <v>"Altro"</v>
      </c>
      <c r="T780" t="str">
        <f t="shared" ca="1" si="265"/>
        <v>"Overig"</v>
      </c>
      <c r="U780" s="8" t="str">
        <f t="shared" ca="1" si="275"/>
        <v>Autres</v>
      </c>
      <c r="V780" s="8" t="str">
        <f t="shared" ca="1" si="276"/>
        <v>Sonstige</v>
      </c>
      <c r="W780" s="8" t="str">
        <f t="shared" ca="1" si="277"/>
        <v>Otros</v>
      </c>
      <c r="X780" s="8" t="str">
        <f t="shared" ca="1" si="278"/>
        <v>Altro</v>
      </c>
      <c r="Y780" s="8" t="str">
        <f t="shared" ca="1" si="279"/>
        <v>Overig</v>
      </c>
      <c r="Z780" s="7">
        <f t="shared" si="280"/>
        <v>5</v>
      </c>
      <c r="AA780">
        <f t="shared" si="281"/>
        <v>38</v>
      </c>
      <c r="AB780">
        <f t="shared" si="282"/>
        <v>46</v>
      </c>
      <c r="AC780" t="str">
        <f t="shared" si="283"/>
        <v>&lt;string name="Param_others_title"&gt;</v>
      </c>
      <c r="AD780" t="s">
        <v>10521</v>
      </c>
      <c r="AE780" t="s">
        <v>10522</v>
      </c>
      <c r="AF780" t="s">
        <v>10523</v>
      </c>
      <c r="AG780" t="s">
        <v>10524</v>
      </c>
      <c r="AH780" t="s">
        <v>10525</v>
      </c>
    </row>
    <row r="781" spans="1:34">
      <c r="A781" s="1"/>
    </row>
    <row r="782" spans="1:34">
      <c r="A782" s="1" t="s">
        <v>323</v>
      </c>
      <c r="J782">
        <f t="shared" si="270"/>
        <v>37</v>
      </c>
      <c r="K782">
        <f t="shared" si="271"/>
        <v>62</v>
      </c>
      <c r="L782" t="str">
        <f t="shared" si="269"/>
        <v>Trigger by Touching Lock</v>
      </c>
      <c r="M782" t="e">
        <f>MATCH(L782,Sam_Eng!K:K,0)</f>
        <v>#N/A</v>
      </c>
      <c r="N782" t="str">
        <f>IF(ISNA(M782), VLOOKUP(L782,Sam_Eng!F:F,1,FALSE), VLOOKUP(L782,Sam_Eng!K:K,1,FALSE))</f>
        <v>Trigger by Touching Lock</v>
      </c>
      <c r="O782" s="8">
        <f>IF(ISNA(M782), MATCH(N782,Sam_Eng!F:F,0), MATCH(N782,Sam_Eng!K:K,0))</f>
        <v>245</v>
      </c>
      <c r="P782" t="str">
        <f t="shared" ca="1" si="261"/>
        <v>"Déclencher par contact avec la serrure"</v>
      </c>
      <c r="Q782" t="str">
        <f t="shared" ca="1" si="262"/>
        <v>"Auslösung durch Schlossberührung"</v>
      </c>
      <c r="R782" t="str">
        <f t="shared" ca="1" si="263"/>
        <v>"Desencadenar tocando la cerradura"</v>
      </c>
      <c r="S782" t="str">
        <f t="shared" ca="1" si="264"/>
        <v>"Attiva con Tocco della Serratura"</v>
      </c>
      <c r="T782" t="str">
        <f t="shared" ca="1" si="265"/>
        <v>"Activeren door aanraken slot"</v>
      </c>
      <c r="U782" s="8" t="str">
        <f t="shared" ca="1" si="275"/>
        <v>Déclencher par contact avec la serrure</v>
      </c>
      <c r="V782" s="8" t="str">
        <f t="shared" ca="1" si="276"/>
        <v>Auslösung durch Schlossberührung</v>
      </c>
      <c r="W782" s="8" t="str">
        <f t="shared" ca="1" si="277"/>
        <v>Desencadenar tocando la cerradura</v>
      </c>
      <c r="X782" s="8" t="str">
        <f t="shared" ca="1" si="278"/>
        <v>Attiva con Tocco della Serratura</v>
      </c>
      <c r="Y782" s="8" t="str">
        <f t="shared" ca="1" si="279"/>
        <v>Activeren door aanraken slot</v>
      </c>
      <c r="Z782" s="7">
        <f>FIND("&lt;",A782)</f>
        <v>5</v>
      </c>
      <c r="AA782">
        <f>FIND("&gt;",A782)</f>
        <v>37</v>
      </c>
      <c r="AB782">
        <f xml:space="preserve"> FIND("&lt;/",A782)</f>
        <v>62</v>
      </c>
      <c r="AC782" t="str">
        <f>MID(A782, Z782, AA782-Z782+ 1)</f>
        <v>&lt;string name="auto_unlock_touch"&gt;</v>
      </c>
      <c r="AD782" t="s">
        <v>9628</v>
      </c>
      <c r="AE782" t="s">
        <v>9629</v>
      </c>
      <c r="AF782" t="s">
        <v>9630</v>
      </c>
      <c r="AG782" t="s">
        <v>9631</v>
      </c>
      <c r="AH782" t="s">
        <v>9632</v>
      </c>
    </row>
    <row r="783" spans="1:34">
      <c r="A783" s="1" t="s">
        <v>3095</v>
      </c>
      <c r="J783">
        <f t="shared" si="270"/>
        <v>35</v>
      </c>
      <c r="K783">
        <f t="shared" si="271"/>
        <v>62</v>
      </c>
      <c r="L783" t="str">
        <f t="shared" si="269"/>
        <v>Trigger by Entering Region</v>
      </c>
      <c r="M783" t="e">
        <f>MATCH(L783,Sam_Eng!K:K,0)</f>
        <v>#N/A</v>
      </c>
      <c r="N783" t="str">
        <f>IF(ISNA(M783), VLOOKUP(L783,Sam_Eng!F:F,1,FALSE), VLOOKUP(L783,Sam_Eng!K:K,1,FALSE))</f>
        <v>Trigger by Entering Region</v>
      </c>
      <c r="O783" s="8">
        <f>IF(ISNA(M783), MATCH(N783,Sam_Eng!F:F,0), MATCH(N783,Sam_Eng!K:K,0))</f>
        <v>246</v>
      </c>
      <c r="P783" t="str">
        <f t="shared" ca="1" si="261"/>
        <v>"Déclencher par entrée dans la zone"</v>
      </c>
      <c r="Q783" t="str">
        <f t="shared" ca="1" si="262"/>
        <v>"Auslösung durch Betreten des Bereichs"</v>
      </c>
      <c r="R783" t="str">
        <f t="shared" ca="1" si="263"/>
        <v>"Desencadenar especificando la región"</v>
      </c>
      <c r="S783" t="str">
        <f t="shared" ca="1" si="264"/>
        <v>"Attiva Entrando nell'Area"</v>
      </c>
      <c r="T783" t="str">
        <f t="shared" ca="1" si="265"/>
        <v>"Activeren door invoeren regio"</v>
      </c>
      <c r="U783" s="8" t="str">
        <f t="shared" ca="1" si="275"/>
        <v>Déclencher par entrée dans la zone</v>
      </c>
      <c r="V783" s="8" t="str">
        <f t="shared" ca="1" si="276"/>
        <v>Auslösung durch Betreten des Bereichs</v>
      </c>
      <c r="W783" s="8" t="str">
        <f t="shared" ca="1" si="277"/>
        <v>Desencadenar especificando la región</v>
      </c>
      <c r="X783" s="8" t="str">
        <f t="shared" ca="1" si="278"/>
        <v>Attiva Entrando nell'Area</v>
      </c>
      <c r="Y783" s="8" t="str">
        <f t="shared" ca="1" si="279"/>
        <v>Activeren door invoeren regio</v>
      </c>
      <c r="Z783" s="7">
        <f>FIND("&lt;",A783)</f>
        <v>5</v>
      </c>
      <c r="AA783">
        <f>FIND("&gt;",A783)</f>
        <v>35</v>
      </c>
      <c r="AB783">
        <f xml:space="preserve"> FIND("&lt;/",A783)</f>
        <v>62</v>
      </c>
      <c r="AC783" t="str">
        <f>MID(A783, Z783, AA783-Z783+ 1)</f>
        <v>&lt;string name="auto_unlock_gps"&gt;</v>
      </c>
      <c r="AD783" t="s">
        <v>9633</v>
      </c>
      <c r="AE783" t="s">
        <v>9634</v>
      </c>
      <c r="AF783" t="s">
        <v>9635</v>
      </c>
      <c r="AG783" t="s">
        <v>11226</v>
      </c>
      <c r="AH783" t="s">
        <v>9636</v>
      </c>
    </row>
    <row r="784" spans="1:34">
      <c r="A784" s="1"/>
    </row>
    <row r="785" spans="1:34">
      <c r="A785" s="1" t="s">
        <v>324</v>
      </c>
      <c r="J785">
        <f t="shared" si="270"/>
        <v>41</v>
      </c>
      <c r="K785">
        <f t="shared" si="271"/>
        <v>58</v>
      </c>
      <c r="L785" t="str">
        <f t="shared" si="269"/>
        <v>Range Constraint</v>
      </c>
      <c r="M785" t="e">
        <f>MATCH(L785,Sam_Eng!K:K,0)</f>
        <v>#N/A</v>
      </c>
      <c r="N785" t="str">
        <f>IF(ISNA(M785), VLOOKUP(L785,Sam_Eng!F:F,1,FALSE), VLOOKUP(L785,Sam_Eng!K:K,1,FALSE))</f>
        <v>Range Constraint</v>
      </c>
      <c r="O785" s="8">
        <f>IF(ISNA(M785), MATCH(N785,Sam_Eng!F:F,0), MATCH(N785,Sam_Eng!K:K,0))</f>
        <v>348</v>
      </c>
      <c r="P785" t="str">
        <f t="shared" ca="1" si="261"/>
        <v>"Contrainte de portée"</v>
      </c>
      <c r="Q785" t="str">
        <f t="shared" ca="1" si="262"/>
        <v>"Reichweitenbeschränkung"</v>
      </c>
      <c r="R785" t="str">
        <f t="shared" ca="1" si="263"/>
        <v>"Limitación de alcance"</v>
      </c>
      <c r="S785" t="str">
        <f t="shared" ca="1" si="264"/>
        <v>"Limite di Portata"</v>
      </c>
      <c r="T785" t="str">
        <f t="shared" ca="1" si="265"/>
        <v>"Bereikbeperking"</v>
      </c>
      <c r="U785" s="8" t="str">
        <f t="shared" ca="1" si="275"/>
        <v>Contrainte de portée</v>
      </c>
      <c r="V785" s="8" t="str">
        <f t="shared" ca="1" si="276"/>
        <v>Reichweitenbeschränkung</v>
      </c>
      <c r="W785" s="8" t="str">
        <f t="shared" ca="1" si="277"/>
        <v>Limitación de alcance</v>
      </c>
      <c r="X785" s="8" t="str">
        <f t="shared" ca="1" si="278"/>
        <v>Limite di Portata</v>
      </c>
      <c r="Y785" s="8" t="str">
        <f t="shared" ca="1" si="279"/>
        <v>Bereikbeperking</v>
      </c>
      <c r="Z785" s="7">
        <f>FIND("&lt;",A785)</f>
        <v>5</v>
      </c>
      <c r="AA785">
        <f>FIND("&gt;",A785)</f>
        <v>41</v>
      </c>
      <c r="AB785">
        <f xml:space="preserve"> FIND("&lt;/",A785)</f>
        <v>58</v>
      </c>
      <c r="AC785" t="str">
        <f>MID(A785, Z785, AA785-Z785+ 1)</f>
        <v>&lt;string name="auto_unlock_constrain"&gt;</v>
      </c>
      <c r="AD785" t="s">
        <v>9637</v>
      </c>
      <c r="AE785" t="s">
        <v>9638</v>
      </c>
      <c r="AF785" t="s">
        <v>9639</v>
      </c>
      <c r="AG785" t="s">
        <v>9640</v>
      </c>
      <c r="AH785" t="s">
        <v>9641</v>
      </c>
    </row>
    <row r="786" spans="1:34">
      <c r="A786" s="1"/>
    </row>
    <row r="787" spans="1:34">
      <c r="A787" s="1" t="s">
        <v>325</v>
      </c>
      <c r="J787">
        <f t="shared" si="270"/>
        <v>32</v>
      </c>
      <c r="K787">
        <f t="shared" si="271"/>
        <v>52</v>
      </c>
      <c r="L787" t="str">
        <f t="shared" si="269"/>
        <v>Setup Lock Location</v>
      </c>
      <c r="M787" t="e">
        <f>MATCH(L787,Sam_Eng!K:K,0)</f>
        <v>#N/A</v>
      </c>
      <c r="N787" t="str">
        <f>IF(ISNA(M787), VLOOKUP(L787,Sam_Eng!F:F,1,FALSE), VLOOKUP(L787,Sam_Eng!K:K,1,FALSE))</f>
        <v>Setup Lock Location</v>
      </c>
      <c r="O787" s="8">
        <f>IF(ISNA(M787), MATCH(N787,Sam_Eng!F:F,0), MATCH(N787,Sam_Eng!K:K,0))</f>
        <v>247</v>
      </c>
      <c r="P787" t="str">
        <f t="shared" ref="P787:P849" ca="1" si="284">INDIRECT("'Sam_Eng'!" &amp; "M" &amp; $O787)</f>
        <v>"Configurer l'emplacement de la serrure"</v>
      </c>
      <c r="Q787" t="str">
        <f t="shared" ref="Q787:Q849" ca="1" si="285">INDIRECT("'Sam_Eng'!" &amp; "N" &amp; $O787)</f>
        <v>"Schlossstandort konfigurieren"</v>
      </c>
      <c r="R787" t="str">
        <f t="shared" ref="R787:R849" ca="1" si="286">INDIRECT("'Sam_Eng'!" &amp; "O" &amp; $O787)</f>
        <v>"Configurar ubicación de cerradura"</v>
      </c>
      <c r="S787" t="str">
        <f t="shared" ref="S787:S849" ca="1" si="287">INDIRECT("'Sam_Eng'!" &amp; "P" &amp; $O787)</f>
        <v>"Imposta Posizione Blocco"</v>
      </c>
      <c r="T787" t="str">
        <f t="shared" ref="T787:T849" ca="1" si="288">INDIRECT("'Sam_Eng'!" &amp; "Q" &amp; $O787)</f>
        <v>"Slotlocatie instellen"</v>
      </c>
      <c r="U787" s="8" t="str">
        <f t="shared" ca="1" si="275"/>
        <v>Configurer l'emplacement de la serrure</v>
      </c>
      <c r="V787" s="8" t="str">
        <f t="shared" ca="1" si="276"/>
        <v>Schlossstandort konfigurieren</v>
      </c>
      <c r="W787" s="8" t="str">
        <f t="shared" ca="1" si="277"/>
        <v>Configurar ubicación de cerradura</v>
      </c>
      <c r="X787" s="8" t="str">
        <f t="shared" ca="1" si="278"/>
        <v>Imposta Posizione Blocco</v>
      </c>
      <c r="Y787" s="8" t="str">
        <f t="shared" ca="1" si="279"/>
        <v>Slotlocatie instellen</v>
      </c>
      <c r="Z787" s="7">
        <f t="shared" ref="Z787:Z795" si="289">FIND("&lt;",A787)</f>
        <v>5</v>
      </c>
      <c r="AA787">
        <f t="shared" ref="AA787:AA795" si="290">FIND("&gt;",A787)</f>
        <v>32</v>
      </c>
      <c r="AB787">
        <f t="shared" ref="AB787:AB795" si="291" xml:space="preserve"> FIND("&lt;/",A787)</f>
        <v>52</v>
      </c>
      <c r="AC787" t="str">
        <f t="shared" ref="AC787:AC795" si="292">MID(A787, Z787, AA787-Z787+ 1)</f>
        <v>&lt;string name="gps_location"&gt;</v>
      </c>
      <c r="AD787" t="s">
        <v>11172</v>
      </c>
      <c r="AE787" t="s">
        <v>9642</v>
      </c>
      <c r="AF787" t="s">
        <v>9643</v>
      </c>
      <c r="AG787" t="s">
        <v>9644</v>
      </c>
      <c r="AH787" t="s">
        <v>9645</v>
      </c>
    </row>
    <row r="788" spans="1:34">
      <c r="A788" s="1" t="s">
        <v>326</v>
      </c>
      <c r="J788">
        <f t="shared" si="270"/>
        <v>27</v>
      </c>
      <c r="K788">
        <f t="shared" si="271"/>
        <v>36</v>
      </c>
      <c r="L788" t="str">
        <f t="shared" si="269"/>
        <v>End Hour</v>
      </c>
      <c r="M788" t="e">
        <f>MATCH(L788,Sam_Eng!K:K,0)</f>
        <v>#N/A</v>
      </c>
      <c r="N788" t="str">
        <f>IF(ISNA(M788), VLOOKUP(L788,Sam_Eng!F:F,1,FALSE), VLOOKUP(L788,Sam_Eng!K:K,1,FALSE))</f>
        <v>End Hour</v>
      </c>
      <c r="O788" s="8">
        <f>IF(ISNA(M788), MATCH(N788,Sam_Eng!F:F,0), MATCH(N788,Sam_Eng!K:K,0))</f>
        <v>132</v>
      </c>
      <c r="P788" t="str">
        <f t="shared" ca="1" si="284"/>
        <v>"Heure de fin"</v>
      </c>
      <c r="Q788" t="str">
        <f t="shared" ca="1" si="285"/>
        <v>"Endstunde"</v>
      </c>
      <c r="R788" t="str">
        <f t="shared" ca="1" si="286"/>
        <v>"Hora de finalización"</v>
      </c>
      <c r="S788" t="str">
        <f t="shared" ca="1" si="287"/>
        <v>"Ora di Fine"</v>
      </c>
      <c r="T788" t="str">
        <f t="shared" ca="1" si="288"/>
        <v>"Einduur"</v>
      </c>
      <c r="U788" s="8" t="str">
        <f t="shared" ca="1" si="275"/>
        <v>Heure de fin</v>
      </c>
      <c r="V788" s="8" t="str">
        <f t="shared" ca="1" si="276"/>
        <v>Endstunde</v>
      </c>
      <c r="W788" s="8" t="str">
        <f t="shared" ca="1" si="277"/>
        <v>Hora de finalización</v>
      </c>
      <c r="X788" s="8" t="str">
        <f t="shared" ca="1" si="278"/>
        <v>Ora di Fine</v>
      </c>
      <c r="Y788" s="8" t="str">
        <f t="shared" ca="1" si="279"/>
        <v>Einduur</v>
      </c>
      <c r="Z788" s="7">
        <f t="shared" si="289"/>
        <v>5</v>
      </c>
      <c r="AA788">
        <f t="shared" si="290"/>
        <v>27</v>
      </c>
      <c r="AB788">
        <f t="shared" si="291"/>
        <v>36</v>
      </c>
      <c r="AC788" t="str">
        <f t="shared" si="292"/>
        <v>&lt;string name="EndHour"&gt;</v>
      </c>
      <c r="AD788" t="s">
        <v>9646</v>
      </c>
      <c r="AE788" t="s">
        <v>9647</v>
      </c>
      <c r="AF788" t="s">
        <v>9648</v>
      </c>
      <c r="AG788" t="s">
        <v>9649</v>
      </c>
      <c r="AH788" t="s">
        <v>9650</v>
      </c>
    </row>
    <row r="789" spans="1:34">
      <c r="A789" s="1" t="s">
        <v>3101</v>
      </c>
      <c r="J789">
        <f t="shared" si="270"/>
        <v>32</v>
      </c>
      <c r="K789">
        <f t="shared" si="271"/>
        <v>53</v>
      </c>
      <c r="L789" t="str">
        <f t="shared" si="269"/>
        <v>Re-lock-Delay (secs)</v>
      </c>
      <c r="M789" t="e">
        <f>MATCH(L789,Sam_Eng!K:K,0)</f>
        <v>#N/A</v>
      </c>
      <c r="N789" t="e">
        <f>IF(ISNA(M789), VLOOKUP(L789,Sam_Eng!F:F,1,FALSE), VLOOKUP(L789,Sam_Eng!K:K,1,FALSE))</f>
        <v>#N/A</v>
      </c>
      <c r="O789" s="8">
        <v>211</v>
      </c>
      <c r="P789" t="str">
        <f t="shared" ca="1" si="284"/>
        <v>"Délai de reverrouillage"</v>
      </c>
      <c r="Q789" t="str">
        <f t="shared" ca="1" si="285"/>
        <v>"Verzögerung für Neuverriegelung"</v>
      </c>
      <c r="R789" t="str">
        <f t="shared" ca="1" si="286"/>
        <v>"Retardo en volver a cerrar"</v>
      </c>
      <c r="S789" t="str">
        <f t="shared" ca="1" si="287"/>
        <v>"Ritardo Ribloccaggio"</v>
      </c>
      <c r="T789" t="str">
        <f t="shared" ca="1" si="288"/>
        <v>"Vertraging opnieuw vergrendelen"</v>
      </c>
      <c r="U789" s="8" t="str">
        <f t="shared" ca="1" si="275"/>
        <v>Délai de reverrouillage</v>
      </c>
      <c r="V789" s="8" t="str">
        <f t="shared" ca="1" si="276"/>
        <v>Verzögerung für Neuverriegelung</v>
      </c>
      <c r="W789" s="8" t="str">
        <f t="shared" ca="1" si="277"/>
        <v>Retardo en volver a cerrar</v>
      </c>
      <c r="X789" s="8" t="str">
        <f t="shared" ca="1" si="278"/>
        <v>Ritardo Ribloccaggio</v>
      </c>
      <c r="Y789" s="8" t="str">
        <f t="shared" ca="1" si="279"/>
        <v>Vertraging opnieuw vergrendelen</v>
      </c>
      <c r="Z789" s="7">
        <f t="shared" si="289"/>
        <v>5</v>
      </c>
      <c r="AA789">
        <f t="shared" si="290"/>
        <v>32</v>
      </c>
      <c r="AB789">
        <f t="shared" si="291"/>
        <v>53</v>
      </c>
      <c r="AC789" t="str">
        <f t="shared" si="292"/>
        <v>&lt;string name="ReLock_Delay"&gt;</v>
      </c>
      <c r="AD789" t="s">
        <v>10324</v>
      </c>
      <c r="AE789" t="s">
        <v>10326</v>
      </c>
      <c r="AF789" t="s">
        <v>10327</v>
      </c>
      <c r="AG789" t="s">
        <v>10328</v>
      </c>
      <c r="AH789" t="s">
        <v>10329</v>
      </c>
    </row>
    <row r="790" spans="1:34">
      <c r="A790" s="1" t="s">
        <v>10330</v>
      </c>
      <c r="J790">
        <f t="shared" si="270"/>
        <v>31</v>
      </c>
      <c r="K790">
        <f t="shared" si="271"/>
        <v>35</v>
      </c>
      <c r="L790" t="str">
        <f t="shared" si="269"/>
        <v>URM</v>
      </c>
      <c r="M790" t="e">
        <f>MATCH(L790,Sam_Eng!K:K,0)</f>
        <v>#N/A</v>
      </c>
      <c r="N790" t="e">
        <f>IF(ISNA(M790), VLOOKUP(L790,Sam_Eng!F:F,1,FALSE), VLOOKUP(L790,Sam_Eng!K:K,1,FALSE))</f>
        <v>#N/A</v>
      </c>
      <c r="P790" t="e">
        <f t="shared" ca="1" si="284"/>
        <v>#REF!</v>
      </c>
      <c r="Q790" t="e">
        <f t="shared" ca="1" si="285"/>
        <v>#REF!</v>
      </c>
      <c r="R790" t="e">
        <f t="shared" ca="1" si="286"/>
        <v>#REF!</v>
      </c>
      <c r="S790" t="e">
        <f t="shared" ca="1" si="287"/>
        <v>#REF!</v>
      </c>
      <c r="T790" t="e">
        <f t="shared" ca="1" si="288"/>
        <v>#REF!</v>
      </c>
      <c r="U790" s="8" t="e">
        <f t="shared" ca="1" si="275"/>
        <v>#REF!</v>
      </c>
      <c r="V790" s="8" t="e">
        <f t="shared" ca="1" si="276"/>
        <v>#REF!</v>
      </c>
      <c r="W790" s="8" t="e">
        <f t="shared" ca="1" si="277"/>
        <v>#REF!</v>
      </c>
      <c r="X790" s="8" t="e">
        <f t="shared" ca="1" si="278"/>
        <v>#REF!</v>
      </c>
      <c r="Y790" s="8" t="e">
        <f t="shared" ca="1" si="279"/>
        <v>#REF!</v>
      </c>
      <c r="Z790" s="7">
        <f t="shared" si="289"/>
        <v>5</v>
      </c>
      <c r="AA790">
        <f t="shared" si="290"/>
        <v>31</v>
      </c>
      <c r="AB790">
        <f t="shared" si="291"/>
        <v>35</v>
      </c>
      <c r="AC790" t="str">
        <f t="shared" si="292"/>
        <v>&lt;string name="NetCode_URM"&gt;</v>
      </c>
      <c r="AD790" t="s">
        <v>10331</v>
      </c>
      <c r="AE790" t="s">
        <v>10331</v>
      </c>
      <c r="AF790" t="s">
        <v>10331</v>
      </c>
      <c r="AG790" t="s">
        <v>10331</v>
      </c>
      <c r="AH790" t="s">
        <v>10331</v>
      </c>
    </row>
    <row r="791" spans="1:34">
      <c r="A791" s="1" t="s">
        <v>10332</v>
      </c>
      <c r="J791">
        <f t="shared" si="270"/>
        <v>31</v>
      </c>
      <c r="K791">
        <f t="shared" si="271"/>
        <v>35</v>
      </c>
      <c r="L791" t="str">
        <f t="shared" si="269"/>
        <v>ACC</v>
      </c>
      <c r="M791" t="e">
        <f>MATCH(L791,Sam_Eng!K:K,0)</f>
        <v>#N/A</v>
      </c>
      <c r="N791" t="e">
        <f>IF(ISNA(M791), VLOOKUP(L791,Sam_Eng!F:F,1,FALSE), VLOOKUP(L791,Sam_Eng!K:K,1,FALSE))</f>
        <v>#N/A</v>
      </c>
      <c r="P791" t="e">
        <f t="shared" ca="1" si="284"/>
        <v>#REF!</v>
      </c>
      <c r="Q791" t="e">
        <f t="shared" ca="1" si="285"/>
        <v>#REF!</v>
      </c>
      <c r="R791" t="e">
        <f t="shared" ca="1" si="286"/>
        <v>#REF!</v>
      </c>
      <c r="S791" t="e">
        <f t="shared" ca="1" si="287"/>
        <v>#REF!</v>
      </c>
      <c r="T791" t="e">
        <f t="shared" ca="1" si="288"/>
        <v>#REF!</v>
      </c>
      <c r="U791" s="8" t="e">
        <f t="shared" ca="1" si="275"/>
        <v>#REF!</v>
      </c>
      <c r="V791" s="8" t="e">
        <f t="shared" ca="1" si="276"/>
        <v>#REF!</v>
      </c>
      <c r="W791" s="8" t="e">
        <f t="shared" ca="1" si="277"/>
        <v>#REF!</v>
      </c>
      <c r="X791" s="8" t="e">
        <f t="shared" ca="1" si="278"/>
        <v>#REF!</v>
      </c>
      <c r="Y791" s="8" t="e">
        <f t="shared" ca="1" si="279"/>
        <v>#REF!</v>
      </c>
      <c r="Z791" s="7">
        <f t="shared" si="289"/>
        <v>5</v>
      </c>
      <c r="AA791">
        <f t="shared" si="290"/>
        <v>31</v>
      </c>
      <c r="AB791">
        <f t="shared" si="291"/>
        <v>35</v>
      </c>
      <c r="AC791" t="str">
        <f t="shared" si="292"/>
        <v>&lt;string name="NetCode_ACC"&gt;</v>
      </c>
      <c r="AD791" t="s">
        <v>10333</v>
      </c>
      <c r="AE791" t="s">
        <v>10333</v>
      </c>
      <c r="AF791" t="s">
        <v>10333</v>
      </c>
      <c r="AG791" t="s">
        <v>10333</v>
      </c>
      <c r="AH791" t="s">
        <v>10333</v>
      </c>
    </row>
    <row r="792" spans="1:34">
      <c r="A792" s="1" t="s">
        <v>3100</v>
      </c>
      <c r="J792">
        <f t="shared" si="270"/>
        <v>33</v>
      </c>
      <c r="K792">
        <f t="shared" si="271"/>
        <v>68</v>
      </c>
      <c r="L792" t="str">
        <f t="shared" si="269"/>
        <v>Use client\'s card to tap the lock</v>
      </c>
      <c r="M792" t="e">
        <f>MATCH(L792,Sam_Eng!K:K,0)</f>
        <v>#N/A</v>
      </c>
      <c r="N792" t="e">
        <f>IF(ISNA(M792), VLOOKUP(L792,Sam_Eng!F:F,1,FALSE), VLOOKUP(L792,Sam_Eng!K:K,1,FALSE))</f>
        <v>#N/A</v>
      </c>
      <c r="O792" s="53">
        <v>572</v>
      </c>
      <c r="P792" t="str">
        <f t="shared" ca="1" si="284"/>
        <v>"Utilisez la carte du client pour exploiter la serrure"</v>
      </c>
      <c r="Q792" t="str">
        <f t="shared" ca="1" si="285"/>
        <v>"Client-Karte verwenden, um auf das Schloss zu tippen"</v>
      </c>
      <c r="R792" t="str">
        <f t="shared" ca="1" si="286"/>
        <v>"Utilizar la tarjeta del cliente para tocar la cerradura"</v>
      </c>
      <c r="S792" t="str">
        <f t="shared" ca="1" si="287"/>
        <v>"Utilizzare la scheda del client per toccare la serratura"</v>
      </c>
      <c r="T792" t="str">
        <f t="shared" ca="1" si="288"/>
        <v>"Gebruik de kaart van de klant om op het slot te tikken"</v>
      </c>
      <c r="U792" s="8" t="str">
        <f t="shared" ca="1" si="275"/>
        <v>Utilisez la carte du client pour exploiter la serrure</v>
      </c>
      <c r="V792" s="8" t="str">
        <f t="shared" ca="1" si="276"/>
        <v>Client-Karte verwenden, um auf das Schloss zu tippen</v>
      </c>
      <c r="W792" s="8" t="str">
        <f t="shared" ca="1" si="277"/>
        <v>Utilizar la tarjeta del cliente para tocar la cerradura</v>
      </c>
      <c r="X792" s="8" t="str">
        <f t="shared" ca="1" si="278"/>
        <v>Utilizzare la scheda del client per toccare la serratura</v>
      </c>
      <c r="Y792" s="8" t="str">
        <f t="shared" ca="1" si="279"/>
        <v>Gebruik de kaart van de klant om op het slot te tikken</v>
      </c>
      <c r="Z792" s="7">
        <f t="shared" si="289"/>
        <v>5</v>
      </c>
      <c r="AA792">
        <f t="shared" si="290"/>
        <v>33</v>
      </c>
      <c r="AB792">
        <f t="shared" si="291"/>
        <v>68</v>
      </c>
      <c r="AC792" t="str">
        <f t="shared" si="292"/>
        <v>&lt;string name="IPA_SetupInfo"&gt;</v>
      </c>
      <c r="AD792" t="s">
        <v>10526</v>
      </c>
      <c r="AE792" t="s">
        <v>10527</v>
      </c>
      <c r="AF792" t="s">
        <v>10528</v>
      </c>
      <c r="AG792" t="s">
        <v>10529</v>
      </c>
      <c r="AH792" t="s">
        <v>10530</v>
      </c>
    </row>
    <row r="793" spans="1:34">
      <c r="A793" s="1" t="s">
        <v>329</v>
      </c>
      <c r="J793">
        <f t="shared" si="270"/>
        <v>29</v>
      </c>
      <c r="K793">
        <f t="shared" si="271"/>
        <v>36</v>
      </c>
      <c r="L793" t="str">
        <f t="shared" si="269"/>
        <v>Step 1</v>
      </c>
      <c r="M793" t="e">
        <f>MATCH(L793,Sam_Eng!K:K,0)</f>
        <v>#N/A</v>
      </c>
      <c r="N793" t="e">
        <f>IF(ISNA(M793), VLOOKUP(L793,Sam_Eng!F:F,1,FALSE), VLOOKUP(L793,Sam_Eng!K:K,1,FALSE))</f>
        <v>#N/A</v>
      </c>
      <c r="O793" s="53">
        <v>251</v>
      </c>
      <c r="P793" t="str">
        <f t="shared" ca="1" si="284"/>
        <v>"Étape %d"</v>
      </c>
      <c r="Q793" t="str">
        <f t="shared" ca="1" si="285"/>
        <v>"Schritt %d"</v>
      </c>
      <c r="R793" t="str">
        <f t="shared" ca="1" si="286"/>
        <v>"Paso %d"</v>
      </c>
      <c r="S793" t="str">
        <f t="shared" ca="1" si="287"/>
        <v>"Passaggio %d"</v>
      </c>
      <c r="T793" t="str">
        <f t="shared" ca="1" si="288"/>
        <v>"Stap %d"</v>
      </c>
      <c r="U793" s="8" t="str">
        <f t="shared" ca="1" si="275"/>
        <v>Étape %d</v>
      </c>
      <c r="V793" s="8" t="str">
        <f t="shared" ca="1" si="276"/>
        <v>Schritt %d</v>
      </c>
      <c r="W793" s="8" t="str">
        <f t="shared" ca="1" si="277"/>
        <v>Paso %d</v>
      </c>
      <c r="X793" s="8" t="str">
        <f t="shared" ca="1" si="278"/>
        <v>Passaggio %d</v>
      </c>
      <c r="Y793" s="8" t="str">
        <f t="shared" ca="1" si="279"/>
        <v>Stap %d</v>
      </c>
      <c r="Z793" s="7">
        <f t="shared" si="289"/>
        <v>5</v>
      </c>
      <c r="AA793">
        <f t="shared" si="290"/>
        <v>29</v>
      </c>
      <c r="AB793">
        <f t="shared" si="291"/>
        <v>36</v>
      </c>
      <c r="AC793" t="str">
        <f t="shared" si="292"/>
        <v>&lt;string name="IPA_Step1"&gt;</v>
      </c>
      <c r="AD793" t="s">
        <v>11053</v>
      </c>
      <c r="AE793" t="s">
        <v>11054</v>
      </c>
      <c r="AF793" t="s">
        <v>11055</v>
      </c>
      <c r="AG793" t="s">
        <v>11056</v>
      </c>
      <c r="AH793" t="s">
        <v>11057</v>
      </c>
    </row>
    <row r="794" spans="1:34">
      <c r="A794" s="1" t="s">
        <v>330</v>
      </c>
      <c r="J794">
        <f t="shared" si="270"/>
        <v>29</v>
      </c>
      <c r="K794">
        <f t="shared" si="271"/>
        <v>36</v>
      </c>
      <c r="L794" t="str">
        <f t="shared" si="269"/>
        <v>Step 2</v>
      </c>
      <c r="M794" t="e">
        <f>MATCH(L794,Sam_Eng!K:K,0)</f>
        <v>#N/A</v>
      </c>
      <c r="N794" t="e">
        <f>IF(ISNA(M794), VLOOKUP(L794,Sam_Eng!F:F,1,FALSE), VLOOKUP(L794,Sam_Eng!K:K,1,FALSE))</f>
        <v>#N/A</v>
      </c>
      <c r="O794" s="53">
        <v>251</v>
      </c>
      <c r="P794" t="str">
        <f t="shared" ca="1" si="284"/>
        <v>"Étape %d"</v>
      </c>
      <c r="Q794" t="str">
        <f t="shared" ca="1" si="285"/>
        <v>"Schritt %d"</v>
      </c>
      <c r="R794" t="str">
        <f t="shared" ca="1" si="286"/>
        <v>"Paso %d"</v>
      </c>
      <c r="S794" t="str">
        <f t="shared" ca="1" si="287"/>
        <v>"Passaggio %d"</v>
      </c>
      <c r="T794" t="str">
        <f t="shared" ca="1" si="288"/>
        <v>"Stap %d"</v>
      </c>
      <c r="U794" s="8" t="str">
        <f t="shared" ca="1" si="275"/>
        <v>Étape %d</v>
      </c>
      <c r="V794" s="8" t="str">
        <f t="shared" ca="1" si="276"/>
        <v>Schritt %d</v>
      </c>
      <c r="W794" s="8" t="str">
        <f t="shared" ca="1" si="277"/>
        <v>Paso %d</v>
      </c>
      <c r="X794" s="8" t="str">
        <f t="shared" ca="1" si="278"/>
        <v>Passaggio %d</v>
      </c>
      <c r="Y794" s="8" t="str">
        <f t="shared" ca="1" si="279"/>
        <v>Stap %d</v>
      </c>
      <c r="Z794" s="7">
        <f t="shared" si="289"/>
        <v>5</v>
      </c>
      <c r="AA794">
        <f t="shared" si="290"/>
        <v>29</v>
      </c>
      <c r="AB794">
        <f t="shared" si="291"/>
        <v>36</v>
      </c>
      <c r="AC794" t="str">
        <f t="shared" si="292"/>
        <v>&lt;string name="IPA_Step2"&gt;</v>
      </c>
      <c r="AD794" t="s">
        <v>11058</v>
      </c>
      <c r="AE794" t="s">
        <v>11059</v>
      </c>
      <c r="AF794" t="s">
        <v>11060</v>
      </c>
      <c r="AG794" t="s">
        <v>11061</v>
      </c>
      <c r="AH794" t="s">
        <v>11062</v>
      </c>
    </row>
    <row r="795" spans="1:34">
      <c r="A795" s="1" t="s">
        <v>10334</v>
      </c>
      <c r="J795">
        <f t="shared" si="270"/>
        <v>29</v>
      </c>
      <c r="K795">
        <f t="shared" si="271"/>
        <v>47</v>
      </c>
      <c r="L795" t="str">
        <f t="shared" si="269"/>
        <v>Step 3 (optional)</v>
      </c>
      <c r="M795" t="e">
        <f>MATCH(L795,Sam_Eng!K:K,0)</f>
        <v>#N/A</v>
      </c>
      <c r="N795" t="e">
        <f>IF(ISNA(M795), VLOOKUP(L795,Sam_Eng!F:F,1,FALSE), VLOOKUP(L795,Sam_Eng!K:K,1,FALSE))</f>
        <v>#N/A</v>
      </c>
      <c r="O795" s="53">
        <v>252</v>
      </c>
      <c r="P795" t="str">
        <f t="shared" ca="1" si="284"/>
        <v>"Étape %d (optionnelle)"</v>
      </c>
      <c r="Q795" t="str">
        <f t="shared" ca="1" si="285"/>
        <v>"Schritt %d (optional)"</v>
      </c>
      <c r="R795" t="str">
        <f t="shared" ca="1" si="286"/>
        <v>"Paso %d (opcional)"</v>
      </c>
      <c r="S795" t="str">
        <f t="shared" ca="1" si="287"/>
        <v>"Passaggio %d (opzionale)"</v>
      </c>
      <c r="T795" t="str">
        <f t="shared" ca="1" si="288"/>
        <v>"Stap %d (optie)"</v>
      </c>
      <c r="U795" s="8" t="str">
        <f t="shared" ca="1" si="275"/>
        <v>Étape %d (optionnelle)</v>
      </c>
      <c r="V795" s="8" t="str">
        <f t="shared" ca="1" si="276"/>
        <v>Schritt %d (optional)</v>
      </c>
      <c r="W795" s="8" t="str">
        <f t="shared" ca="1" si="277"/>
        <v>Paso %d (opcional)</v>
      </c>
      <c r="X795" s="8" t="str">
        <f t="shared" ca="1" si="278"/>
        <v>Passaggio %d (opzionale)</v>
      </c>
      <c r="Y795" s="8" t="str">
        <f t="shared" ca="1" si="279"/>
        <v>Stap %d (optie)</v>
      </c>
      <c r="Z795" s="7">
        <f t="shared" si="289"/>
        <v>5</v>
      </c>
      <c r="AA795">
        <f t="shared" si="290"/>
        <v>29</v>
      </c>
      <c r="AB795">
        <f t="shared" si="291"/>
        <v>47</v>
      </c>
      <c r="AC795" t="str">
        <f t="shared" si="292"/>
        <v>&lt;string name="IPA_Step3"&gt;</v>
      </c>
      <c r="AD795" t="s">
        <v>11063</v>
      </c>
      <c r="AE795" t="s">
        <v>11064</v>
      </c>
      <c r="AF795" t="s">
        <v>11065</v>
      </c>
      <c r="AG795" t="s">
        <v>11066</v>
      </c>
      <c r="AH795" t="s">
        <v>11067</v>
      </c>
    </row>
    <row r="796" spans="1:34">
      <c r="A796" s="1"/>
    </row>
    <row r="797" spans="1:34">
      <c r="A797" s="1"/>
    </row>
    <row r="798" spans="1:34">
      <c r="A798" s="1" t="s">
        <v>332</v>
      </c>
      <c r="J798">
        <f t="shared" si="270"/>
        <v>37</v>
      </c>
      <c r="K798">
        <f t="shared" si="271"/>
        <v>42</v>
      </c>
      <c r="L798" t="str">
        <f t="shared" si="269"/>
        <v>Done</v>
      </c>
      <c r="M798" t="e">
        <f>MATCH(L798,Sam_Eng!K:K,0)</f>
        <v>#N/A</v>
      </c>
      <c r="N798" t="str">
        <f>IF(ISNA(M798), VLOOKUP(L798,Sam_Eng!F:F,1,FALSE), VLOOKUP(L798,Sam_Eng!K:K,1,FALSE))</f>
        <v>Done</v>
      </c>
      <c r="O798" s="8">
        <f>IF(ISNA(M798), MATCH(N798,Sam_Eng!F:F,0), MATCH(N798,Sam_Eng!K:K,0))</f>
        <v>161</v>
      </c>
      <c r="P798" t="str">
        <f t="shared" ca="1" si="284"/>
        <v>"Terminé"</v>
      </c>
      <c r="Q798" t="str">
        <f t="shared" ca="1" si="285"/>
        <v>"Fertig"</v>
      </c>
      <c r="R798" t="str">
        <f t="shared" ca="1" si="286"/>
        <v>"Listo"</v>
      </c>
      <c r="S798" t="str">
        <f t="shared" ca="1" si="287"/>
        <v>"Fatto"</v>
      </c>
      <c r="T798" t="str">
        <f t="shared" ca="1" si="288"/>
        <v>"Gereed"</v>
      </c>
      <c r="U798" s="8" t="str">
        <f t="shared" ca="1" si="275"/>
        <v>Terminé</v>
      </c>
      <c r="V798" s="8" t="str">
        <f t="shared" ca="1" si="276"/>
        <v>Fertig</v>
      </c>
      <c r="W798" s="8" t="str">
        <f t="shared" ca="1" si="277"/>
        <v>Listo</v>
      </c>
      <c r="X798" s="8" t="str">
        <f t="shared" ca="1" si="278"/>
        <v>Fatto</v>
      </c>
      <c r="Y798" s="8" t="str">
        <f t="shared" ca="1" si="279"/>
        <v>Gereed</v>
      </c>
      <c r="Z798" s="7">
        <f t="shared" ref="Z798:Z813" si="293">FIND("&lt;",A798)</f>
        <v>5</v>
      </c>
      <c r="AA798">
        <f t="shared" ref="AA798:AA813" si="294">FIND("&gt;",A798)</f>
        <v>37</v>
      </c>
      <c r="AB798">
        <f t="shared" ref="AB798:AB813" si="295" xml:space="preserve"> FIND("&lt;/",A798)</f>
        <v>42</v>
      </c>
      <c r="AC798" t="str">
        <f t="shared" ref="AC798:AC813" si="296">MID(A798, Z798, AA798-Z798+ 1)</f>
        <v>&lt;string name="GPS_location_done"&gt;</v>
      </c>
      <c r="AD798" t="s">
        <v>9651</v>
      </c>
      <c r="AE798" t="s">
        <v>9652</v>
      </c>
      <c r="AF798" t="s">
        <v>9653</v>
      </c>
      <c r="AG798" t="s">
        <v>9654</v>
      </c>
      <c r="AH798" t="s">
        <v>9655</v>
      </c>
    </row>
    <row r="799" spans="1:34">
      <c r="A799" s="1" t="s">
        <v>333</v>
      </c>
      <c r="J799">
        <f t="shared" si="270"/>
        <v>36</v>
      </c>
      <c r="K799">
        <f t="shared" si="271"/>
        <v>44</v>
      </c>
      <c r="L799" t="str">
        <f t="shared" si="269"/>
        <v>Not yet</v>
      </c>
      <c r="M799" t="e">
        <f>MATCH(L799,Sam_Eng!K:K,0)</f>
        <v>#N/A</v>
      </c>
      <c r="N799" t="str">
        <f>IF(ISNA(M799), VLOOKUP(L799,Sam_Eng!F:F,1,FALSE), VLOOKUP(L799,Sam_Eng!K:K,1,FALSE))</f>
        <v>Not yet</v>
      </c>
      <c r="O799" s="8">
        <f>IF(ISNA(M799), MATCH(N799,Sam_Eng!F:F,0), MATCH(N799,Sam_Eng!K:K,0))</f>
        <v>582</v>
      </c>
      <c r="P799" t="str">
        <f t="shared" ca="1" si="284"/>
        <v>"Pas encore"</v>
      </c>
      <c r="Q799" t="str">
        <f t="shared" ca="1" si="285"/>
        <v>"Noch nicht"</v>
      </c>
      <c r="R799" t="str">
        <f t="shared" ca="1" si="286"/>
        <v>"Todavía no"</v>
      </c>
      <c r="S799" t="str">
        <f t="shared" ca="1" si="287"/>
        <v>"Non ancora"</v>
      </c>
      <c r="T799" t="str">
        <f t="shared" ca="1" si="288"/>
        <v>"Nog niet"</v>
      </c>
      <c r="U799" s="8" t="str">
        <f t="shared" ca="1" si="275"/>
        <v>Pas encore</v>
      </c>
      <c r="V799" s="8" t="str">
        <f t="shared" ca="1" si="276"/>
        <v>Noch nicht</v>
      </c>
      <c r="W799" s="8" t="str">
        <f t="shared" ca="1" si="277"/>
        <v>Todavía no</v>
      </c>
      <c r="X799" s="8" t="str">
        <f t="shared" ca="1" si="278"/>
        <v>Non ancora</v>
      </c>
      <c r="Y799" s="8" t="str">
        <f t="shared" ca="1" si="279"/>
        <v>Nog niet</v>
      </c>
      <c r="Z799" s="7">
        <f t="shared" si="293"/>
        <v>5</v>
      </c>
      <c r="AA799">
        <f t="shared" si="294"/>
        <v>36</v>
      </c>
      <c r="AB799">
        <f t="shared" si="295"/>
        <v>44</v>
      </c>
      <c r="AC799" t="str">
        <f t="shared" si="296"/>
        <v>&lt;string name="GPS_location_not"&gt;</v>
      </c>
      <c r="AD799" t="s">
        <v>9656</v>
      </c>
      <c r="AE799" t="s">
        <v>9657</v>
      </c>
      <c r="AF799" t="s">
        <v>9658</v>
      </c>
      <c r="AG799" t="s">
        <v>9659</v>
      </c>
      <c r="AH799" t="s">
        <v>9660</v>
      </c>
    </row>
    <row r="800" spans="1:34">
      <c r="A800" s="1" t="s">
        <v>334</v>
      </c>
      <c r="J800">
        <f t="shared" si="270"/>
        <v>30</v>
      </c>
      <c r="K800">
        <f t="shared" si="271"/>
        <v>35</v>
      </c>
      <c r="L800" t="str">
        <f t="shared" si="269"/>
        <v>User</v>
      </c>
      <c r="M800" t="e">
        <f>MATCH(L800,Sam_Eng!K:K,0)</f>
        <v>#N/A</v>
      </c>
      <c r="N800" t="str">
        <f>IF(ISNA(M800), VLOOKUP(L800,Sam_Eng!F:F,1,FALSE), VLOOKUP(L800,Sam_Eng!K:K,1,FALSE))</f>
        <v>User</v>
      </c>
      <c r="O800" s="8">
        <f>IF(ISNA(M800), MATCH(N800,Sam_Eng!F:F,0), MATCH(N800,Sam_Eng!K:K,0))</f>
        <v>243</v>
      </c>
      <c r="P800" t="str">
        <f t="shared" ca="1" si="284"/>
        <v>"Utilisateur"</v>
      </c>
      <c r="Q800" t="str">
        <f t="shared" ca="1" si="285"/>
        <v>"Benutzer"</v>
      </c>
      <c r="R800" t="str">
        <f t="shared" ca="1" si="286"/>
        <v>"Usuario"</v>
      </c>
      <c r="S800" t="str">
        <f t="shared" ca="1" si="287"/>
        <v>"Utente"</v>
      </c>
      <c r="T800" t="str">
        <f t="shared" ca="1" si="288"/>
        <v>"Gebruiker"</v>
      </c>
      <c r="U800" s="8" t="str">
        <f t="shared" ca="1" si="275"/>
        <v>Utilisateur</v>
      </c>
      <c r="V800" s="8" t="str">
        <f t="shared" ca="1" si="276"/>
        <v>Benutzer</v>
      </c>
      <c r="W800" s="8" t="str">
        <f t="shared" ca="1" si="277"/>
        <v>Usuario</v>
      </c>
      <c r="X800" s="8" t="str">
        <f t="shared" ca="1" si="278"/>
        <v>Utente</v>
      </c>
      <c r="Y800" s="8" t="str">
        <f t="shared" ca="1" si="279"/>
        <v>Gebruiker</v>
      </c>
      <c r="Z800" s="7">
        <f t="shared" si="293"/>
        <v>5</v>
      </c>
      <c r="AA800">
        <f t="shared" si="294"/>
        <v>30</v>
      </c>
      <c r="AB800">
        <f t="shared" si="295"/>
        <v>35</v>
      </c>
      <c r="AC800" t="str">
        <f t="shared" si="296"/>
        <v>&lt;string name="phone_user"&gt;</v>
      </c>
      <c r="AD800" t="s">
        <v>9661</v>
      </c>
      <c r="AE800" t="s">
        <v>9662</v>
      </c>
      <c r="AF800" t="s">
        <v>9663</v>
      </c>
      <c r="AG800" t="s">
        <v>9664</v>
      </c>
      <c r="AH800" t="s">
        <v>9665</v>
      </c>
    </row>
    <row r="801" spans="1:34">
      <c r="A801" s="1" t="s">
        <v>3099</v>
      </c>
      <c r="J801">
        <f t="shared" si="270"/>
        <v>33</v>
      </c>
      <c r="K801">
        <f t="shared" si="271"/>
        <v>48</v>
      </c>
      <c r="L801" t="str">
        <f t="shared" si="269"/>
        <v>Active Periods</v>
      </c>
      <c r="M801" t="e">
        <f>MATCH(L801,Sam_Eng!K:K,0)</f>
        <v>#N/A</v>
      </c>
      <c r="N801" t="str">
        <f>IF(ISNA(M801), VLOOKUP(L801,Sam_Eng!F:F,1,FALSE), VLOOKUP(L801,Sam_Eng!K:K,1,FALSE))</f>
        <v>Active Periods</v>
      </c>
      <c r="O801" s="8">
        <f>IF(ISNA(M801), MATCH(N801,Sam_Eng!F:F,0), MATCH(N801,Sam_Eng!K:K,0))</f>
        <v>206</v>
      </c>
      <c r="P801" t="str">
        <f t="shared" ca="1" si="284"/>
        <v>"Périodes actives"</v>
      </c>
      <c r="Q801" t="str">
        <f t="shared" ca="1" si="285"/>
        <v>"Aktivzeiten"</v>
      </c>
      <c r="R801" t="str">
        <f t="shared" ca="1" si="286"/>
        <v>"Períodos activos"</v>
      </c>
      <c r="S801" t="str">
        <f t="shared" ca="1" si="287"/>
        <v>"Periodi di Attività"</v>
      </c>
      <c r="T801" t="str">
        <f t="shared" ca="1" si="288"/>
        <v>"Actieve perioden"</v>
      </c>
      <c r="U801" s="8" t="str">
        <f t="shared" ca="1" si="275"/>
        <v>Périodes actives</v>
      </c>
      <c r="V801" s="8" t="str">
        <f t="shared" ca="1" si="276"/>
        <v>Aktivzeiten</v>
      </c>
      <c r="W801" s="8" t="str">
        <f t="shared" ca="1" si="277"/>
        <v>Períodos activos</v>
      </c>
      <c r="X801" s="8" t="str">
        <f t="shared" ca="1" si="278"/>
        <v>Periodi di Attività</v>
      </c>
      <c r="Y801" s="8" t="str">
        <f t="shared" ca="1" si="279"/>
        <v>Actieve perioden</v>
      </c>
      <c r="Z801" s="7">
        <f t="shared" si="293"/>
        <v>5</v>
      </c>
      <c r="AA801">
        <f t="shared" si="294"/>
        <v>33</v>
      </c>
      <c r="AB801">
        <f t="shared" si="295"/>
        <v>48</v>
      </c>
      <c r="AC801" t="str">
        <f t="shared" si="296"/>
        <v>&lt;string name="active_period"&gt;</v>
      </c>
      <c r="AD801" t="s">
        <v>9666</v>
      </c>
      <c r="AE801" t="s">
        <v>9667</v>
      </c>
      <c r="AF801" t="s">
        <v>9668</v>
      </c>
      <c r="AG801" t="s">
        <v>9669</v>
      </c>
      <c r="AH801" t="s">
        <v>9670</v>
      </c>
    </row>
    <row r="802" spans="1:34">
      <c r="A802" s="1" t="s">
        <v>335</v>
      </c>
      <c r="J802">
        <f t="shared" si="270"/>
        <v>29</v>
      </c>
      <c r="K802">
        <f t="shared" si="271"/>
        <v>52</v>
      </c>
      <c r="L802" t="str">
        <f t="shared" si="269"/>
        <v>Enter some messages...</v>
      </c>
      <c r="M802" t="e">
        <f>MATCH(L802,Sam_Eng!K:K,0)</f>
        <v>#N/A</v>
      </c>
      <c r="N802" t="str">
        <f>IF(ISNA(M802), VLOOKUP(L802,Sam_Eng!F:F,1,FALSE), VLOOKUP(L802,Sam_Eng!K:K,1,FALSE))</f>
        <v>Enter some messages...</v>
      </c>
      <c r="O802" s="8">
        <f>IF(ISNA(M802), MATCH(N802,Sam_Eng!F:F,0), MATCH(N802,Sam_Eng!K:K,0))</f>
        <v>560</v>
      </c>
      <c r="P802" t="str">
        <f t="shared" ca="1" si="284"/>
        <v>"Saisissez des messages..."</v>
      </c>
      <c r="Q802" t="str">
        <f t="shared" ca="1" si="285"/>
        <v>"Geben Sie einige Mitteilungen ein ..."</v>
      </c>
      <c r="R802" t="str">
        <f t="shared" ca="1" si="286"/>
        <v>"Especifique algún mensaje..."</v>
      </c>
      <c r="S802" t="str">
        <f t="shared" ca="1" si="287"/>
        <v>"Inserire dei messaggi..."</v>
      </c>
      <c r="T802" t="str">
        <f t="shared" ca="1" si="288"/>
        <v>"Voer wat berichten in..."</v>
      </c>
      <c r="U802" s="8" t="str">
        <f t="shared" ca="1" si="275"/>
        <v>Saisissez des messages...</v>
      </c>
      <c r="V802" s="8" t="str">
        <f t="shared" ca="1" si="276"/>
        <v>Geben Sie einige Mitteilungen ein ...</v>
      </c>
      <c r="W802" s="8" t="str">
        <f t="shared" ca="1" si="277"/>
        <v>Especifique algún mensaje...</v>
      </c>
      <c r="X802" s="8" t="str">
        <f t="shared" ca="1" si="278"/>
        <v>Inserire dei messaggi...</v>
      </c>
      <c r="Y802" s="8" t="str">
        <f t="shared" ca="1" si="279"/>
        <v>Voer wat berichten in...</v>
      </c>
      <c r="Z802" s="7">
        <f t="shared" si="293"/>
        <v>5</v>
      </c>
      <c r="AA802">
        <f t="shared" si="294"/>
        <v>29</v>
      </c>
      <c r="AB802">
        <f t="shared" si="295"/>
        <v>52</v>
      </c>
      <c r="AC802" t="str">
        <f t="shared" si="296"/>
        <v>&lt;string name="enter_msg"&gt;</v>
      </c>
      <c r="AD802" t="s">
        <v>9671</v>
      </c>
      <c r="AE802" t="s">
        <v>9672</v>
      </c>
      <c r="AF802" t="s">
        <v>9673</v>
      </c>
      <c r="AG802" t="s">
        <v>9674</v>
      </c>
      <c r="AH802" t="s">
        <v>9675</v>
      </c>
    </row>
    <row r="803" spans="1:34">
      <c r="A803" s="1" t="s">
        <v>336</v>
      </c>
      <c r="J803">
        <f t="shared" si="270"/>
        <v>32</v>
      </c>
      <c r="K803">
        <f t="shared" si="271"/>
        <v>47</v>
      </c>
      <c r="L803" t="str">
        <f t="shared" ref="L803:L866" si="297">IF(A803&lt;&gt;"", MID(A803,J803+1, K803-J803 - 1), "")</f>
        <v>Edit User Name</v>
      </c>
      <c r="M803" t="e">
        <f>MATCH(L803,Sam_Eng!K:K,0)</f>
        <v>#N/A</v>
      </c>
      <c r="N803" t="str">
        <f>IF(ISNA(M803), VLOOKUP(L803,Sam_Eng!F:F,1,FALSE), VLOOKUP(L803,Sam_Eng!K:K,1,FALSE))</f>
        <v>Edit User Name</v>
      </c>
      <c r="O803" s="8">
        <f>IF(ISNA(M803), MATCH(N803,Sam_Eng!F:F,0), MATCH(N803,Sam_Eng!K:K,0))</f>
        <v>48</v>
      </c>
      <c r="P803" t="str">
        <f t="shared" ca="1" si="284"/>
        <v>"Modifier le nom d'utilisateur"</v>
      </c>
      <c r="Q803" t="str">
        <f t="shared" ca="1" si="285"/>
        <v>"Benutzernamen bearbeiten"</v>
      </c>
      <c r="R803" t="str">
        <f t="shared" ca="1" si="286"/>
        <v>"Editar nombre de usuario"</v>
      </c>
      <c r="S803" t="str">
        <f t="shared" ca="1" si="287"/>
        <v>"Modifica Nome Utente"</v>
      </c>
      <c r="T803" t="str">
        <f t="shared" ca="1" si="288"/>
        <v>"Gebruikersnaam bewerken"</v>
      </c>
      <c r="U803" s="8" t="str">
        <f t="shared" ca="1" si="275"/>
        <v>Modifier le nom d'utilisateur</v>
      </c>
      <c r="V803" s="8" t="str">
        <f t="shared" ca="1" si="276"/>
        <v>Benutzernamen bearbeiten</v>
      </c>
      <c r="W803" s="8" t="str">
        <f t="shared" ca="1" si="277"/>
        <v>Editar nombre de usuario</v>
      </c>
      <c r="X803" s="8" t="str">
        <f t="shared" ca="1" si="278"/>
        <v>Modifica Nome Utente</v>
      </c>
      <c r="Y803" s="8" t="str">
        <f t="shared" ca="1" si="279"/>
        <v>Gebruikersnaam bewerken</v>
      </c>
      <c r="Z803" s="7">
        <f t="shared" si="293"/>
        <v>5</v>
      </c>
      <c r="AA803">
        <f t="shared" si="294"/>
        <v>32</v>
      </c>
      <c r="AB803">
        <f t="shared" si="295"/>
        <v>47</v>
      </c>
      <c r="AC803" t="str">
        <f t="shared" si="296"/>
        <v>&lt;string name="edit_user_nm"&gt;</v>
      </c>
      <c r="AD803" t="s">
        <v>11173</v>
      </c>
      <c r="AE803" t="s">
        <v>9676</v>
      </c>
      <c r="AF803" t="s">
        <v>9677</v>
      </c>
      <c r="AG803" t="s">
        <v>9678</v>
      </c>
      <c r="AH803" t="s">
        <v>9679</v>
      </c>
    </row>
    <row r="804" spans="1:34">
      <c r="A804" s="1" t="s">
        <v>337</v>
      </c>
      <c r="J804">
        <f t="shared" si="270"/>
        <v>31</v>
      </c>
      <c r="K804">
        <f t="shared" si="271"/>
        <v>44</v>
      </c>
      <c r="L804" t="str">
        <f t="shared" si="297"/>
        <v>Day Lock Out</v>
      </c>
      <c r="M804" t="e">
        <f>MATCH(L804,Sam_Eng!K:K,0)</f>
        <v>#N/A</v>
      </c>
      <c r="N804" t="str">
        <f>IF(ISNA(M804), VLOOKUP(L804,Sam_Eng!F:F,1,FALSE), VLOOKUP(L804,Sam_Eng!K:K,1,FALSE))</f>
        <v>Day Lock Out</v>
      </c>
      <c r="O804" s="8">
        <f>IF(ISNA(M804), MATCH(N804,Sam_Eng!F:F,0), MATCH(N804,Sam_Eng!K:K,0))</f>
        <v>216</v>
      </c>
      <c r="P804" t="str">
        <f t="shared" ca="1" si="284"/>
        <v>"Verrouillage en journée"</v>
      </c>
      <c r="Q804" t="str">
        <f t="shared" ca="1" si="285"/>
        <v>"Tagessperre"</v>
      </c>
      <c r="R804" t="str">
        <f t="shared" ca="1" si="286"/>
        <v>"Cerrar todo el día"</v>
      </c>
      <c r="S804" t="str">
        <f t="shared" ca="1" si="287"/>
        <v>"Blocca Tutto il Giorno"</v>
      </c>
      <c r="T804" t="str">
        <f t="shared" ca="1" si="288"/>
        <v>"Dag buitensluiten"</v>
      </c>
      <c r="U804" s="8" t="str">
        <f t="shared" ca="1" si="275"/>
        <v>Verrouillage en journée</v>
      </c>
      <c r="V804" s="8" t="str">
        <f t="shared" ca="1" si="276"/>
        <v>Tagessperre</v>
      </c>
      <c r="W804" s="8" t="str">
        <f t="shared" ca="1" si="277"/>
        <v>Cerrar todo el día</v>
      </c>
      <c r="X804" s="8" t="str">
        <f t="shared" ca="1" si="278"/>
        <v>Blocca Tutto il Giorno</v>
      </c>
      <c r="Y804" s="8" t="str">
        <f t="shared" ca="1" si="279"/>
        <v>Dag buitensluiten</v>
      </c>
      <c r="Z804" s="7">
        <f t="shared" si="293"/>
        <v>5</v>
      </c>
      <c r="AA804">
        <f t="shared" si="294"/>
        <v>31</v>
      </c>
      <c r="AB804">
        <f t="shared" si="295"/>
        <v>44</v>
      </c>
      <c r="AC804" t="str">
        <f t="shared" si="296"/>
        <v>&lt;string name="day_lockout"&gt;</v>
      </c>
      <c r="AD804" t="s">
        <v>9680</v>
      </c>
      <c r="AE804" t="s">
        <v>9681</v>
      </c>
      <c r="AF804" t="s">
        <v>9682</v>
      </c>
      <c r="AG804" t="s">
        <v>9683</v>
      </c>
      <c r="AH804" t="s">
        <v>9684</v>
      </c>
    </row>
    <row r="805" spans="1:34">
      <c r="A805" s="1" t="s">
        <v>338</v>
      </c>
      <c r="J805">
        <f t="shared" si="270"/>
        <v>27</v>
      </c>
      <c r="K805">
        <f t="shared" si="271"/>
        <v>35</v>
      </c>
      <c r="L805" t="str">
        <f t="shared" si="297"/>
        <v>WARNING</v>
      </c>
      <c r="M805" t="e">
        <f>MATCH(L805,Sam_Eng!K:K,0)</f>
        <v>#N/A</v>
      </c>
      <c r="N805" t="str">
        <f>IF(ISNA(M805), VLOOKUP(L805,Sam_Eng!F:F,1,FALSE), VLOOKUP(L805,Sam_Eng!K:K,1,FALSE))</f>
        <v>Warning</v>
      </c>
      <c r="O805" s="8">
        <f>IF(ISNA(M805), MATCH(N805,Sam_Eng!F:F,0), MATCH(N805,Sam_Eng!K:K,0))</f>
        <v>151</v>
      </c>
      <c r="P805" t="str">
        <f t="shared" ca="1" si="284"/>
        <v>"Avertissement"</v>
      </c>
      <c r="Q805" t="str">
        <f t="shared" ca="1" si="285"/>
        <v>"Warnung"</v>
      </c>
      <c r="R805" t="str">
        <f t="shared" ca="1" si="286"/>
        <v>"Advertencia"</v>
      </c>
      <c r="S805" t="str">
        <f t="shared" ca="1" si="287"/>
        <v>"Attenzione"</v>
      </c>
      <c r="T805" t="str">
        <f t="shared" ca="1" si="288"/>
        <v>"Waarschuwing"</v>
      </c>
      <c r="U805" s="8" t="str">
        <f t="shared" ca="1" si="275"/>
        <v>Avertissement</v>
      </c>
      <c r="V805" s="8" t="str">
        <f t="shared" ca="1" si="276"/>
        <v>Warnung</v>
      </c>
      <c r="W805" s="8" t="str">
        <f t="shared" ca="1" si="277"/>
        <v>Advertencia</v>
      </c>
      <c r="X805" s="8" t="str">
        <f t="shared" ca="1" si="278"/>
        <v>Attenzione</v>
      </c>
      <c r="Y805" s="8" t="str">
        <f t="shared" ca="1" si="279"/>
        <v>Waarschuwing</v>
      </c>
      <c r="Z805" s="7">
        <f t="shared" si="293"/>
        <v>5</v>
      </c>
      <c r="AA805">
        <f t="shared" si="294"/>
        <v>27</v>
      </c>
      <c r="AB805">
        <f t="shared" si="295"/>
        <v>35</v>
      </c>
      <c r="AC805" t="str">
        <f t="shared" si="296"/>
        <v>&lt;string name="Warning"&gt;</v>
      </c>
      <c r="AD805" t="s">
        <v>9685</v>
      </c>
      <c r="AE805" t="s">
        <v>9686</v>
      </c>
      <c r="AF805" t="s">
        <v>9687</v>
      </c>
      <c r="AG805" t="s">
        <v>9688</v>
      </c>
      <c r="AH805" t="s">
        <v>9689</v>
      </c>
    </row>
    <row r="806" spans="1:34">
      <c r="A806" s="1" t="s">
        <v>339</v>
      </c>
      <c r="J806">
        <f t="shared" si="270"/>
        <v>33</v>
      </c>
      <c r="K806">
        <f t="shared" si="271"/>
        <v>72</v>
      </c>
      <c r="L806" t="str">
        <f t="shared" si="297"/>
        <v>Click on it to unlock or lock the door</v>
      </c>
      <c r="M806" t="e">
        <f>MATCH(L806,Sam_Eng!K:K,0)</f>
        <v>#N/A</v>
      </c>
      <c r="N806" t="str">
        <f>IF(ISNA(M806), VLOOKUP(L806,Sam_Eng!F:F,1,FALSE), VLOOKUP(L806,Sam_Eng!K:K,1,FALSE))</f>
        <v>Click on it to unlock or lock the door</v>
      </c>
      <c r="O806" s="8">
        <f>IF(ISNA(M806), MATCH(N806,Sam_Eng!F:F,0), MATCH(N806,Sam_Eng!K:K,0))</f>
        <v>429</v>
      </c>
      <c r="P806" t="str">
        <f t="shared" ca="1" si="284"/>
        <v>"Cliquez dessus pour déverrouiller ou verrouiller la porte"</v>
      </c>
      <c r="Q806" t="str">
        <f t="shared" ca="1" si="285"/>
        <v>"Klicken Sie darauf, um die Tür zu entriegeln oder zu verriegeln"</v>
      </c>
      <c r="R806" t="str">
        <f t="shared" ca="1" si="286"/>
        <v>"Haga clic en ella para desbloquear o bloquear la puerta."</v>
      </c>
      <c r="S806" t="str">
        <f t="shared" ca="1" si="287"/>
        <v>"Fare clic per sbloccare o bloccare la porta"</v>
      </c>
      <c r="T806" t="str">
        <f t="shared" ca="1" si="288"/>
        <v>"Klik hierop om de deur te ontgrendelen of vergrendelen"</v>
      </c>
      <c r="U806" s="8" t="str">
        <f t="shared" ca="1" si="275"/>
        <v>Cliquez dessus pour déverrouiller ou verrouiller la porte</v>
      </c>
      <c r="V806" s="8" t="str">
        <f t="shared" ca="1" si="276"/>
        <v>Klicken Sie darauf, um die Tür zu entriegeln oder zu verriegeln</v>
      </c>
      <c r="W806" s="8" t="str">
        <f t="shared" ca="1" si="277"/>
        <v>Haga clic en ella para desbloquear o bloquear la puerta.</v>
      </c>
      <c r="X806" s="8" t="str">
        <f t="shared" ca="1" si="278"/>
        <v>Fare clic per sbloccare o bloccare la porta</v>
      </c>
      <c r="Y806" s="8" t="str">
        <f t="shared" ca="1" si="279"/>
        <v>Klik hierop om de deur te ontgrendelen of vergrendelen</v>
      </c>
      <c r="Z806" s="7">
        <f t="shared" si="293"/>
        <v>5</v>
      </c>
      <c r="AA806">
        <f t="shared" si="294"/>
        <v>33</v>
      </c>
      <c r="AB806">
        <f t="shared" si="295"/>
        <v>72</v>
      </c>
      <c r="AC806" t="str">
        <f t="shared" si="296"/>
        <v>&lt;string name="First_UpArrow"&gt;</v>
      </c>
      <c r="AD806" t="s">
        <v>9690</v>
      </c>
      <c r="AE806" t="s">
        <v>9691</v>
      </c>
      <c r="AF806" t="s">
        <v>9692</v>
      </c>
      <c r="AG806" t="s">
        <v>9693</v>
      </c>
      <c r="AH806" t="s">
        <v>9694</v>
      </c>
    </row>
    <row r="807" spans="1:34">
      <c r="A807" s="1" t="s">
        <v>340</v>
      </c>
      <c r="J807">
        <f t="shared" si="270"/>
        <v>35</v>
      </c>
      <c r="K807">
        <f t="shared" si="271"/>
        <v>76</v>
      </c>
      <c r="L807" t="str">
        <f t="shared" si="297"/>
        <v>Swipe it to the left to get more options</v>
      </c>
      <c r="M807" t="e">
        <f>MATCH(L807,Sam_Eng!K:K,0)</f>
        <v>#N/A</v>
      </c>
      <c r="N807" t="str">
        <f>IF(ISNA(M807), VLOOKUP(L807,Sam_Eng!F:F,1,FALSE), VLOOKUP(L807,Sam_Eng!K:K,1,FALSE))</f>
        <v>Swipe it to the left to get more options</v>
      </c>
      <c r="O807" s="8">
        <f>IF(ISNA(M807), MATCH(N807,Sam_Eng!F:F,0), MATCH(N807,Sam_Eng!K:K,0))</f>
        <v>430</v>
      </c>
      <c r="P807" t="str">
        <f t="shared" ca="1" si="284"/>
        <v>"Faites-la glisser vers la gauche pour obtenir plus d'options"</v>
      </c>
      <c r="Q807" t="str">
        <f t="shared" ca="1" si="285"/>
        <v>"Wischen Sie nach links, um mehr Optionen zu erhalten"</v>
      </c>
      <c r="R807" t="str">
        <f t="shared" ca="1" si="286"/>
        <v>"Pásela hacia la izquierda para obtener más opciones."</v>
      </c>
      <c r="S807" t="str">
        <f t="shared" ca="1" si="287"/>
        <v>"Scorrere a sinistra per vedere altre opzioni"</v>
      </c>
      <c r="T807" t="str">
        <f t="shared" ca="1" si="288"/>
        <v>"Veeg naar links om meer opties weer te geven"</v>
      </c>
      <c r="U807" s="8" t="str">
        <f t="shared" ca="1" si="275"/>
        <v>Faites-la glisser vers la gauche pour obtenir plus d'options</v>
      </c>
      <c r="V807" s="8" t="str">
        <f t="shared" ca="1" si="276"/>
        <v>Wischen Sie nach links, um mehr Optionen zu erhalten</v>
      </c>
      <c r="W807" s="8" t="str">
        <f t="shared" ca="1" si="277"/>
        <v>Pásela hacia la izquierda para obtener más opciones.</v>
      </c>
      <c r="X807" s="8" t="str">
        <f t="shared" ca="1" si="278"/>
        <v>Scorrere a sinistra per vedere altre opzioni</v>
      </c>
      <c r="Y807" s="8" t="str">
        <f t="shared" ca="1" si="279"/>
        <v>Veeg naar links om meer opties weer te geven</v>
      </c>
      <c r="Z807" s="7">
        <f t="shared" si="293"/>
        <v>5</v>
      </c>
      <c r="AA807">
        <f t="shared" si="294"/>
        <v>35</v>
      </c>
      <c r="AB807">
        <f t="shared" si="295"/>
        <v>76</v>
      </c>
      <c r="AC807" t="str">
        <f t="shared" si="296"/>
        <v>&lt;string name="First_LeftArrow"&gt;</v>
      </c>
      <c r="AD807" t="s">
        <v>11174</v>
      </c>
      <c r="AE807" t="s">
        <v>9695</v>
      </c>
      <c r="AF807" t="s">
        <v>9696</v>
      </c>
      <c r="AG807" t="s">
        <v>9697</v>
      </c>
      <c r="AH807" t="s">
        <v>9698</v>
      </c>
    </row>
    <row r="808" spans="1:34">
      <c r="A808" s="1" t="s">
        <v>3145</v>
      </c>
      <c r="J808" s="5">
        <f t="shared" si="270"/>
        <v>33</v>
      </c>
      <c r="K808" s="5">
        <f t="shared" si="271"/>
        <v>54</v>
      </c>
      <c r="L808" s="5" t="str">
        <f t="shared" si="297"/>
        <v>Under downloading...</v>
      </c>
      <c r="M808">
        <f>MATCH(L808,Sam_Eng!K:K,0)</f>
        <v>753</v>
      </c>
      <c r="N808" t="str">
        <f>IF(ISNA(M808), VLOOKUP(L808,Sam_Eng!F:F,1,FALSE), VLOOKUP(L808,Sam_Eng!K:K,1,FALSE))</f>
        <v>Under downloading...</v>
      </c>
      <c r="O808" s="8">
        <f>IF(ISNA(M808), MATCH(N808,Sam_Eng!F:F,0), MATCH(N808,Sam_Eng!K:K,0))</f>
        <v>753</v>
      </c>
      <c r="P808" t="str">
        <f t="shared" ca="1" si="284"/>
        <v>En cours de téléchargement...</v>
      </c>
      <c r="Q808" t="str">
        <f t="shared" ca="1" si="285"/>
        <v>Download läuft ...</v>
      </c>
      <c r="R808" t="str">
        <f t="shared" ca="1" si="286"/>
        <v>Descargando...</v>
      </c>
      <c r="S808" t="str">
        <f t="shared" ca="1" si="287"/>
        <v>In download...</v>
      </c>
      <c r="T808" t="str">
        <f t="shared" ca="1" si="288"/>
        <v>Bezig met downloaden....</v>
      </c>
      <c r="U808" s="8" t="str">
        <f t="shared" ca="1" si="275"/>
        <v>En cours de téléchargement...</v>
      </c>
      <c r="V808" s="8" t="str">
        <f t="shared" ca="1" si="276"/>
        <v>Download läuft ...</v>
      </c>
      <c r="W808" s="8" t="str">
        <f t="shared" ca="1" si="277"/>
        <v>Descargando...</v>
      </c>
      <c r="X808" s="8" t="str">
        <f t="shared" ca="1" si="278"/>
        <v>In download...</v>
      </c>
      <c r="Y808" s="8" t="str">
        <f t="shared" ca="1" si="279"/>
        <v>Bezig met downloaden....</v>
      </c>
      <c r="Z808" s="7">
        <f t="shared" si="293"/>
        <v>5</v>
      </c>
      <c r="AA808">
        <f t="shared" si="294"/>
        <v>33</v>
      </c>
      <c r="AB808">
        <f t="shared" si="295"/>
        <v>54</v>
      </c>
      <c r="AC808" t="str">
        <f t="shared" si="296"/>
        <v>&lt;string name="UnderDownload"&gt;</v>
      </c>
      <c r="AD808" t="s">
        <v>9699</v>
      </c>
      <c r="AE808" t="s">
        <v>9700</v>
      </c>
      <c r="AF808" t="s">
        <v>9701</v>
      </c>
      <c r="AG808" t="s">
        <v>9702</v>
      </c>
      <c r="AH808" t="s">
        <v>9703</v>
      </c>
    </row>
    <row r="809" spans="1:34">
      <c r="A809" s="1" t="s">
        <v>3105</v>
      </c>
      <c r="J809">
        <f t="shared" si="270"/>
        <v>36</v>
      </c>
      <c r="K809">
        <f t="shared" si="271"/>
        <v>126</v>
      </c>
      <c r="L809" t="str">
        <f t="shared" si="297"/>
        <v>The gateway is found but there is an error in the pairing process, please try again later</v>
      </c>
      <c r="M809" t="e">
        <f>MATCH(L809,Sam_Eng!K:K,0)</f>
        <v>#N/A</v>
      </c>
      <c r="N809" t="str">
        <f>IF(ISNA(M809), VLOOKUP(L809,Sam_Eng!F:F,1,FALSE), VLOOKUP(L809,Sam_Eng!K:K,1,FALSE))</f>
        <v>The gateway is found but there is an error in the pairing process, please try again later</v>
      </c>
      <c r="O809" s="8">
        <f>IF(ISNA(M809), MATCH(N809,Sam_Eng!F:F,0), MATCH(N809,Sam_Eng!K:K,0))</f>
        <v>680</v>
      </c>
      <c r="P809" t="str">
        <f t="shared" ca="1" si="284"/>
        <v>"La passerelle est trouvée mais le processus d'appairage présente une erreur, veuillez réessayer ultérieurement."</v>
      </c>
      <c r="Q809" t="str">
        <f t="shared" ca="1" si="285"/>
        <v>"Das Gateway wurde gefunden, aber beim Koppeln ist ein Fehler aufgetreten, bitte versuchen Sie es später erneut"</v>
      </c>
      <c r="R809" t="str">
        <f t="shared" ca="1" si="286"/>
        <v>"La puerta de enlace se encontró pero hay un error en el proceso de asociación. Inténtelo de nuevo más tarde."</v>
      </c>
      <c r="S809" t="str">
        <f t="shared" ca="1" si="287"/>
        <v>"Il gateway è stato trovato ma si è verificato un errore durante l'abbinamento, ritentare più tardi."</v>
      </c>
      <c r="T809" t="str">
        <f t="shared" ca="1" si="288"/>
        <v>"De gateway is gevonden maar er is een fout opgetreden bij het koppelen, probeer het later opnieuw"</v>
      </c>
      <c r="U809" s="8" t="str">
        <f t="shared" ca="1" si="275"/>
        <v>La passerelle est trouvée mais le processus d'appairage présente une erreur, veuillez réessayer ultérieurement.</v>
      </c>
      <c r="V809" s="8" t="str">
        <f t="shared" ca="1" si="276"/>
        <v>Das Gateway wurde gefunden, aber beim Koppeln ist ein Fehler aufgetreten, bitte versuchen Sie es später erneut</v>
      </c>
      <c r="W809" s="8" t="str">
        <f t="shared" ca="1" si="277"/>
        <v>La puerta de enlace se encontró pero hay un error en el proceso de asociación. Inténtelo de nuevo más tarde.</v>
      </c>
      <c r="X809" s="8" t="str">
        <f t="shared" ca="1" si="278"/>
        <v>Il gateway è stato trovato ma si è verificato un errore durante l'abbinamento, ritentare più tardi.</v>
      </c>
      <c r="Y809" s="8" t="str">
        <f t="shared" ca="1" si="279"/>
        <v>De gateway is gevonden maar er is een fout opgetreden bij het koppelen, probeer het later opnieuw</v>
      </c>
      <c r="Z809" s="7">
        <f t="shared" si="293"/>
        <v>5</v>
      </c>
      <c r="AA809">
        <f t="shared" si="294"/>
        <v>36</v>
      </c>
      <c r="AB809">
        <f t="shared" si="295"/>
        <v>126</v>
      </c>
      <c r="AC809" t="str">
        <f t="shared" si="296"/>
        <v>&lt;string name="advertise_status"&gt;</v>
      </c>
      <c r="AD809" t="s">
        <v>11175</v>
      </c>
      <c r="AE809" t="s">
        <v>9704</v>
      </c>
      <c r="AF809" t="s">
        <v>9705</v>
      </c>
      <c r="AG809" t="s">
        <v>11227</v>
      </c>
      <c r="AH809" t="s">
        <v>9706</v>
      </c>
    </row>
    <row r="810" spans="1:34">
      <c r="A810" s="1" t="s">
        <v>341</v>
      </c>
      <c r="J810">
        <f t="shared" si="270"/>
        <v>33</v>
      </c>
      <c r="K810">
        <f t="shared" si="271"/>
        <v>43</v>
      </c>
      <c r="L810" t="str">
        <f t="shared" si="297"/>
        <v>Clear All</v>
      </c>
      <c r="M810" t="e">
        <f>MATCH(L810,Sam_Eng!K:K,0)</f>
        <v>#N/A</v>
      </c>
      <c r="N810" t="str">
        <f>IF(ISNA(M810), VLOOKUP(L810,Sam_Eng!F:F,1,FALSE), VLOOKUP(L810,Sam_Eng!K:K,1,FALSE))</f>
        <v>Clear All</v>
      </c>
      <c r="O810" s="8">
        <f>IF(ISNA(M810), MATCH(N810,Sam_Eng!F:F,0), MATCH(N810,Sam_Eng!K:K,0))</f>
        <v>105</v>
      </c>
      <c r="P810" t="str">
        <f t="shared" ca="1" si="284"/>
        <v>"Tout effacer"</v>
      </c>
      <c r="Q810" t="str">
        <f t="shared" ca="1" si="285"/>
        <v>"Alles entfernen"</v>
      </c>
      <c r="R810" t="str">
        <f t="shared" ca="1" si="286"/>
        <v>"Borrar todo"</v>
      </c>
      <c r="S810" t="str">
        <f t="shared" ca="1" si="287"/>
        <v>"Cancella Tutto"</v>
      </c>
      <c r="T810" t="str">
        <f t="shared" ca="1" si="288"/>
        <v>"Alles wissen"</v>
      </c>
      <c r="U810" s="8" t="str">
        <f t="shared" ca="1" si="275"/>
        <v>Tout effacer</v>
      </c>
      <c r="V810" s="8" t="str">
        <f t="shared" ca="1" si="276"/>
        <v>Alles entfernen</v>
      </c>
      <c r="W810" s="8" t="str">
        <f t="shared" ca="1" si="277"/>
        <v>Borrar todo</v>
      </c>
      <c r="X810" s="8" t="str">
        <f t="shared" ca="1" si="278"/>
        <v>Cancella Tutto</v>
      </c>
      <c r="Y810" s="8" t="str">
        <f t="shared" ca="1" si="279"/>
        <v>Alles wissen</v>
      </c>
      <c r="Z810" s="7">
        <f t="shared" si="293"/>
        <v>5</v>
      </c>
      <c r="AA810">
        <f t="shared" si="294"/>
        <v>33</v>
      </c>
      <c r="AB810">
        <f t="shared" si="295"/>
        <v>43</v>
      </c>
      <c r="AC810" t="str">
        <f t="shared" si="296"/>
        <v>&lt;string name="del_all_event"&gt;</v>
      </c>
      <c r="AD810" t="s">
        <v>9707</v>
      </c>
      <c r="AE810" t="s">
        <v>9708</v>
      </c>
      <c r="AF810" t="s">
        <v>9709</v>
      </c>
      <c r="AG810" t="s">
        <v>9710</v>
      </c>
      <c r="AH810" t="s">
        <v>9711</v>
      </c>
    </row>
    <row r="811" spans="1:34">
      <c r="A811" s="1" t="s">
        <v>3103</v>
      </c>
      <c r="J811">
        <f t="shared" si="270"/>
        <v>38</v>
      </c>
      <c r="K811">
        <f t="shared" si="271"/>
        <v>88</v>
      </c>
      <c r="L811" t="str">
        <f t="shared" si="297"/>
        <v>Are you sure you want to clear all notifications?</v>
      </c>
      <c r="M811" t="e">
        <f>MATCH(L811,Sam_Eng!K:K,0)</f>
        <v>#N/A</v>
      </c>
      <c r="N811" t="str">
        <f>IF(ISNA(M811), VLOOKUP(L811,Sam_Eng!F:F,1,FALSE), VLOOKUP(L811,Sam_Eng!K:K,1,FALSE))</f>
        <v>Are you sure you want to clear all notifications?</v>
      </c>
      <c r="O811" s="8">
        <f>IF(ISNA(M811), MATCH(N811,Sam_Eng!F:F,0), MATCH(N811,Sam_Eng!K:K,0))</f>
        <v>490</v>
      </c>
      <c r="P811" t="str">
        <f t="shared" ca="1" si="284"/>
        <v>"Êtes-vous sûr de vouloir effacer toutes les notifications ?"</v>
      </c>
      <c r="Q811" t="str">
        <f t="shared" ca="1" si="285"/>
        <v>"Möchten Sie wirklich alle Benachrichtigungen entfernen?"</v>
      </c>
      <c r="R811" t="str">
        <f t="shared" ca="1" si="286"/>
        <v>"¿Está seguro de que desea borrar todas las notificaciones?"</v>
      </c>
      <c r="S811" t="str">
        <f t="shared" ca="1" si="287"/>
        <v>"Cancellare tutte le notifiche?"</v>
      </c>
      <c r="T811" t="str">
        <f t="shared" ca="1" si="288"/>
        <v>"Weet u zeker dat u alle meldingen wilt wissen?"</v>
      </c>
      <c r="U811" s="8" t="str">
        <f t="shared" ca="1" si="275"/>
        <v>Êtes-vous sûr de vouloir effacer toutes les notifications ?</v>
      </c>
      <c r="V811" s="8" t="str">
        <f t="shared" ca="1" si="276"/>
        <v>Möchten Sie wirklich alle Benachrichtigungen entfernen?</v>
      </c>
      <c r="W811" s="8" t="str">
        <f t="shared" ca="1" si="277"/>
        <v>¿Está seguro de que desea borrar todas las notificaciones?</v>
      </c>
      <c r="X811" s="8" t="str">
        <f t="shared" ca="1" si="278"/>
        <v>Cancellare tutte le notifiche?</v>
      </c>
      <c r="Y811" s="8" t="str">
        <f t="shared" ca="1" si="279"/>
        <v>Weet u zeker dat u alle meldingen wilt wissen?</v>
      </c>
      <c r="Z811" s="7">
        <f t="shared" si="293"/>
        <v>5</v>
      </c>
      <c r="AA811">
        <f t="shared" si="294"/>
        <v>38</v>
      </c>
      <c r="AB811">
        <f t="shared" si="295"/>
        <v>88</v>
      </c>
      <c r="AC811" t="str">
        <f t="shared" si="296"/>
        <v>&lt;string name="delete_all_content"&gt;</v>
      </c>
      <c r="AD811" t="s">
        <v>9712</v>
      </c>
      <c r="AE811" t="s">
        <v>9713</v>
      </c>
      <c r="AF811" t="s">
        <v>9714</v>
      </c>
      <c r="AG811" t="s">
        <v>9715</v>
      </c>
      <c r="AH811" t="s">
        <v>9716</v>
      </c>
    </row>
    <row r="812" spans="1:34">
      <c r="A812" s="1" t="s">
        <v>342</v>
      </c>
      <c r="J812">
        <f t="shared" si="270"/>
        <v>33</v>
      </c>
      <c r="K812">
        <f t="shared" si="271"/>
        <v>47</v>
      </c>
      <c r="L812" t="str">
        <f t="shared" si="297"/>
        <v>Model Version</v>
      </c>
      <c r="M812" t="e">
        <f>MATCH(L812,Sam_Eng!K:K,0)</f>
        <v>#N/A</v>
      </c>
      <c r="N812" t="str">
        <f>IF(ISNA(M812), VLOOKUP(L812,Sam_Eng!F:F,1,FALSE), VLOOKUP(L812,Sam_Eng!K:K,1,FALSE))</f>
        <v>Model Version</v>
      </c>
      <c r="O812" s="8">
        <f>IF(ISNA(M812), MATCH(N812,Sam_Eng!F:F,0), MATCH(N812,Sam_Eng!K:K,0))</f>
        <v>165</v>
      </c>
      <c r="P812" t="str">
        <f t="shared" ca="1" si="284"/>
        <v>"Version du modèle"</v>
      </c>
      <c r="Q812" t="str">
        <f t="shared" ca="1" si="285"/>
        <v>"Modellversion"</v>
      </c>
      <c r="R812" t="str">
        <f t="shared" ca="1" si="286"/>
        <v>"Versión de modelo"</v>
      </c>
      <c r="S812" t="str">
        <f t="shared" ca="1" si="287"/>
        <v>"Versione Modello"</v>
      </c>
      <c r="T812" t="str">
        <f t="shared" ca="1" si="288"/>
        <v>"Modelversie"</v>
      </c>
      <c r="U812" s="8" t="str">
        <f t="shared" ca="1" si="275"/>
        <v>Version du modèle</v>
      </c>
      <c r="V812" s="8" t="str">
        <f t="shared" ca="1" si="276"/>
        <v>Modellversion</v>
      </c>
      <c r="W812" s="8" t="str">
        <f t="shared" ca="1" si="277"/>
        <v>Versión de modelo</v>
      </c>
      <c r="X812" s="8" t="str">
        <f t="shared" ca="1" si="278"/>
        <v>Versione Modello</v>
      </c>
      <c r="Y812" s="8" t="str">
        <f t="shared" ca="1" si="279"/>
        <v>Modelversie</v>
      </c>
      <c r="Z812" s="7">
        <f t="shared" si="293"/>
        <v>5</v>
      </c>
      <c r="AA812">
        <f t="shared" si="294"/>
        <v>33</v>
      </c>
      <c r="AB812">
        <f t="shared" si="295"/>
        <v>47</v>
      </c>
      <c r="AC812" t="str">
        <f t="shared" si="296"/>
        <v>&lt;string name="Model_Version"&gt;</v>
      </c>
      <c r="AD812" t="s">
        <v>9717</v>
      </c>
      <c r="AE812" t="s">
        <v>9718</v>
      </c>
      <c r="AF812" t="s">
        <v>9719</v>
      </c>
      <c r="AG812" t="s">
        <v>9720</v>
      </c>
      <c r="AH812" t="s">
        <v>9721</v>
      </c>
    </row>
    <row r="813" spans="1:34">
      <c r="A813" s="1" t="s">
        <v>343</v>
      </c>
      <c r="J813">
        <f t="shared" si="270"/>
        <v>36</v>
      </c>
      <c r="K813">
        <f t="shared" si="271"/>
        <v>45</v>
      </c>
      <c r="L813" t="str">
        <f t="shared" si="297"/>
        <v>Generate</v>
      </c>
      <c r="M813" t="e">
        <f>MATCH(L813,Sam_Eng!K:K,0)</f>
        <v>#N/A</v>
      </c>
      <c r="N813" t="str">
        <f>IF(ISNA(M813), VLOOKUP(L813,Sam_Eng!F:F,1,FALSE), VLOOKUP(L813,Sam_Eng!K:K,1,FALSE))</f>
        <v>Generate</v>
      </c>
      <c r="O813" s="8">
        <f>IF(ISNA(M813), MATCH(N813,Sam_Eng!F:F,0), MATCH(N813,Sam_Eng!K:K,0))</f>
        <v>152</v>
      </c>
      <c r="P813" t="str">
        <f t="shared" ca="1" si="284"/>
        <v>"Générer"</v>
      </c>
      <c r="Q813" t="str">
        <f t="shared" ca="1" si="285"/>
        <v>"Generieren"</v>
      </c>
      <c r="R813" t="str">
        <f t="shared" ca="1" si="286"/>
        <v>"Generar"</v>
      </c>
      <c r="S813" t="str">
        <f t="shared" ca="1" si="287"/>
        <v>"Genera"</v>
      </c>
      <c r="T813" t="str">
        <f t="shared" ca="1" si="288"/>
        <v>"Genereren"</v>
      </c>
      <c r="U813" s="8" t="str">
        <f t="shared" ca="1" si="275"/>
        <v>Générer</v>
      </c>
      <c r="V813" s="8" t="str">
        <f t="shared" ca="1" si="276"/>
        <v>Generieren</v>
      </c>
      <c r="W813" s="8" t="str">
        <f t="shared" ca="1" si="277"/>
        <v>Generar</v>
      </c>
      <c r="X813" s="8" t="str">
        <f t="shared" ca="1" si="278"/>
        <v>Genera</v>
      </c>
      <c r="Y813" s="8" t="str">
        <f t="shared" ca="1" si="279"/>
        <v>Genereren</v>
      </c>
      <c r="Z813" s="7">
        <f t="shared" si="293"/>
        <v>5</v>
      </c>
      <c r="AA813">
        <f t="shared" si="294"/>
        <v>36</v>
      </c>
      <c r="AB813">
        <f t="shared" si="295"/>
        <v>45</v>
      </c>
      <c r="AC813" t="str">
        <f t="shared" si="296"/>
        <v>&lt;string name="netcode_generate"&gt;</v>
      </c>
      <c r="AD813" t="s">
        <v>9722</v>
      </c>
      <c r="AE813" t="s">
        <v>9723</v>
      </c>
      <c r="AF813" t="s">
        <v>9724</v>
      </c>
      <c r="AG813" t="s">
        <v>9725</v>
      </c>
      <c r="AH813" t="s">
        <v>9726</v>
      </c>
    </row>
    <row r="814" spans="1:34">
      <c r="A814" s="1"/>
    </row>
    <row r="815" spans="1:34">
      <c r="A815" s="1" t="s">
        <v>344</v>
      </c>
      <c r="J815">
        <f t="shared" ref="J815:J878" si="298">FIND("&gt;",A815)</f>
        <v>30</v>
      </c>
      <c r="K815">
        <f t="shared" ref="K815:K878" si="299">FIND("&lt;/", A815)</f>
        <v>45</v>
      </c>
      <c r="L815" t="str">
        <f t="shared" si="297"/>
        <v>Edit Lock Name</v>
      </c>
      <c r="M815" t="e">
        <f>MATCH(L815,Sam_Eng!K:K,0)</f>
        <v>#N/A</v>
      </c>
      <c r="N815" t="str">
        <f>IF(ISNA(M815), VLOOKUP(L815,Sam_Eng!F:F,1,FALSE), VLOOKUP(L815,Sam_Eng!K:K,1,FALSE))</f>
        <v>Edit Lock Name</v>
      </c>
      <c r="O815" s="8">
        <f>IF(ISNA(M815), MATCH(N815,Sam_Eng!F:F,0), MATCH(N815,Sam_Eng!K:K,0))</f>
        <v>49</v>
      </c>
      <c r="P815" t="str">
        <f t="shared" ca="1" si="284"/>
        <v>"Modifier le nom de la serrure"</v>
      </c>
      <c r="Q815" t="str">
        <f t="shared" ca="1" si="285"/>
        <v>"Schlossnamen bearbeiten"</v>
      </c>
      <c r="R815" t="str">
        <f t="shared" ca="1" si="286"/>
        <v>"Editar nombre de cerradura"</v>
      </c>
      <c r="S815" t="str">
        <f t="shared" ca="1" si="287"/>
        <v>"Modifica Nome Serratura"</v>
      </c>
      <c r="T815" t="str">
        <f t="shared" ca="1" si="288"/>
        <v>"Naam slot bewerken"</v>
      </c>
      <c r="U815" s="8" t="str">
        <f t="shared" ca="1" si="275"/>
        <v>Modifier le nom de la serrure</v>
      </c>
      <c r="V815" s="8" t="str">
        <f t="shared" ca="1" si="276"/>
        <v>Schlossnamen bearbeiten</v>
      </c>
      <c r="W815" s="8" t="str">
        <f t="shared" ca="1" si="277"/>
        <v>Editar nombre de cerradura</v>
      </c>
      <c r="X815" s="8" t="str">
        <f t="shared" ca="1" si="278"/>
        <v>Modifica Nome Serratura</v>
      </c>
      <c r="Y815" s="8" t="str">
        <f t="shared" ca="1" si="279"/>
        <v>Naam slot bewerken</v>
      </c>
      <c r="Z815" s="7">
        <f t="shared" ref="Z815:Z846" si="300">FIND("&lt;",A815)</f>
        <v>5</v>
      </c>
      <c r="AA815">
        <f t="shared" ref="AA815:AA846" si="301">FIND("&gt;",A815)</f>
        <v>30</v>
      </c>
      <c r="AB815">
        <f t="shared" ref="AB815:AB846" si="302" xml:space="preserve"> FIND("&lt;/",A815)</f>
        <v>45</v>
      </c>
      <c r="AC815" t="str">
        <f t="shared" ref="AC815:AC846" si="303">MID(A815, Z815, AA815-Z815+ 1)</f>
        <v>&lt;string name="EditLockNM"&gt;</v>
      </c>
      <c r="AD815" t="s">
        <v>9727</v>
      </c>
      <c r="AE815" t="s">
        <v>9728</v>
      </c>
      <c r="AF815" t="s">
        <v>9729</v>
      </c>
      <c r="AG815" t="s">
        <v>9730</v>
      </c>
      <c r="AH815" t="s">
        <v>9731</v>
      </c>
    </row>
    <row r="816" spans="1:34">
      <c r="A816" s="1" t="s">
        <v>345</v>
      </c>
      <c r="J816" s="5">
        <f t="shared" si="298"/>
        <v>35</v>
      </c>
      <c r="K816" s="5">
        <f t="shared" si="299"/>
        <v>90</v>
      </c>
      <c r="L816" s="5" t="str">
        <f t="shared" si="297"/>
        <v>Wifi is not stable, please check the Wifi status again</v>
      </c>
      <c r="M816">
        <f>MATCH(L816,Sam_Eng!K:K,0)</f>
        <v>754</v>
      </c>
      <c r="N816" t="str">
        <f>IF(ISNA(M816), VLOOKUP(L816,Sam_Eng!F:F,1,FALSE), VLOOKUP(L816,Sam_Eng!K:K,1,FALSE))</f>
        <v>Wifi is not stable, please check the Wifi status again</v>
      </c>
      <c r="O816" s="8">
        <f>IF(ISNA(M816), MATCH(N816,Sam_Eng!F:F,0), MATCH(N816,Sam_Eng!K:K,0))</f>
        <v>754</v>
      </c>
      <c r="P816" t="str">
        <f t="shared" ca="1" si="284"/>
        <v>Le Wi-Fi n'est pas stable, veuillez vérifier à nouveau l'état du Wi-Fi</v>
      </c>
      <c r="Q816" t="str">
        <f t="shared" ca="1" si="285"/>
        <v>WLAN ist nicht stabil, bitte überprüfen sie den WLAN-Status</v>
      </c>
      <c r="R816" t="str">
        <f t="shared" ca="1" si="286"/>
        <v>La conexión Wi-Fi no es estable. Compruebe de nuevo el estado de la conexión Wi-Fi.</v>
      </c>
      <c r="S816" t="str">
        <f t="shared" ca="1" si="287"/>
        <v>Wi-Fi non stabile, controllare di nuovo lo stato del Wi-Fi</v>
      </c>
      <c r="T816" t="str">
        <f t="shared" ca="1" si="288"/>
        <v>Wi-Fi is niet stabiel, controleer de status van Wi-Fi opnieuw</v>
      </c>
      <c r="U816" s="8" t="str">
        <f t="shared" ca="1" si="275"/>
        <v>Le Wi-Fi n'est pas stable, veuillez vérifier à nouveau l'état du Wi-Fi</v>
      </c>
      <c r="V816" s="8" t="str">
        <f t="shared" ca="1" si="276"/>
        <v>WLAN ist nicht stabil, bitte überprüfen sie den WLAN-Status</v>
      </c>
      <c r="W816" s="8" t="str">
        <f t="shared" ca="1" si="277"/>
        <v>La conexión Wi-Fi no es estable. Compruebe de nuevo el estado de la conexión Wi-Fi.</v>
      </c>
      <c r="X816" s="8" t="str">
        <f t="shared" ca="1" si="278"/>
        <v>Wi-Fi non stabile, controllare di nuovo lo stato del Wi-Fi</v>
      </c>
      <c r="Y816" s="8" t="str">
        <f t="shared" ca="1" si="279"/>
        <v>Wi-Fi is niet stabiel, controleer de status van Wi-Fi opnieuw</v>
      </c>
      <c r="Z816" s="7">
        <f t="shared" si="300"/>
        <v>5</v>
      </c>
      <c r="AA816">
        <f t="shared" si="301"/>
        <v>35</v>
      </c>
      <c r="AB816">
        <f t="shared" si="302"/>
        <v>90</v>
      </c>
      <c r="AC816" t="str">
        <f t="shared" si="303"/>
        <v>&lt;string name="Wifi_Issue_cont"&gt;</v>
      </c>
      <c r="AD816" t="s">
        <v>11176</v>
      </c>
      <c r="AE816" t="s">
        <v>9732</v>
      </c>
      <c r="AF816" t="s">
        <v>9733</v>
      </c>
      <c r="AG816" t="s">
        <v>9734</v>
      </c>
      <c r="AH816" t="s">
        <v>9735</v>
      </c>
    </row>
    <row r="817" spans="1:34">
      <c r="A817" s="1" t="s">
        <v>346</v>
      </c>
      <c r="J817">
        <f t="shared" si="298"/>
        <v>32</v>
      </c>
      <c r="K817">
        <f t="shared" si="299"/>
        <v>40</v>
      </c>
      <c r="L817" t="str">
        <f t="shared" si="297"/>
        <v>Shorter</v>
      </c>
      <c r="M817" t="e">
        <f>MATCH(L817,Sam_Eng!K:K,0)</f>
        <v>#N/A</v>
      </c>
      <c r="N817" t="str">
        <f>IF(ISNA(M817), VLOOKUP(L817,Sam_Eng!F:F,1,FALSE), VLOOKUP(L817,Sam_Eng!K:K,1,FALSE))</f>
        <v>Shorter</v>
      </c>
      <c r="O817" s="8">
        <f>IF(ISNA(M817), MATCH(N817,Sam_Eng!F:F,0), MATCH(N817,Sam_Eng!K:K,0))</f>
        <v>75</v>
      </c>
      <c r="P817" t="str">
        <f t="shared" ca="1" si="284"/>
        <v>"Plus court"</v>
      </c>
      <c r="Q817" t="str">
        <f t="shared" ca="1" si="285"/>
        <v>"Kürzer"</v>
      </c>
      <c r="R817" t="str">
        <f t="shared" ca="1" si="286"/>
        <v>"Más corta"</v>
      </c>
      <c r="S817" t="str">
        <f t="shared" ca="1" si="287"/>
        <v>"Più Vicino"</v>
      </c>
      <c r="T817" t="str">
        <f t="shared" ca="1" si="288"/>
        <v>"Korter"</v>
      </c>
      <c r="U817" s="8" t="str">
        <f t="shared" ca="1" si="275"/>
        <v>Plus court</v>
      </c>
      <c r="V817" s="8" t="str">
        <f t="shared" ca="1" si="276"/>
        <v>Kürzer</v>
      </c>
      <c r="W817" s="8" t="str">
        <f t="shared" ca="1" si="277"/>
        <v>Más corta</v>
      </c>
      <c r="X817" s="8" t="str">
        <f t="shared" ca="1" si="278"/>
        <v>Più Vicino</v>
      </c>
      <c r="Y817" s="8" t="str">
        <f t="shared" ca="1" si="279"/>
        <v>Korter</v>
      </c>
      <c r="Z817" s="7">
        <f t="shared" si="300"/>
        <v>5</v>
      </c>
      <c r="AA817">
        <f t="shared" si="301"/>
        <v>32</v>
      </c>
      <c r="AB817">
        <f t="shared" si="302"/>
        <v>40</v>
      </c>
      <c r="AC817" t="str">
        <f t="shared" si="303"/>
        <v>&lt;string name="rssi_shorter"&gt;</v>
      </c>
      <c r="AD817" t="s">
        <v>9736</v>
      </c>
      <c r="AE817" t="s">
        <v>9737</v>
      </c>
      <c r="AF817" t="s">
        <v>9738</v>
      </c>
      <c r="AG817" t="s">
        <v>9739</v>
      </c>
      <c r="AH817" t="s">
        <v>9740</v>
      </c>
    </row>
    <row r="818" spans="1:34">
      <c r="A818" s="1" t="s">
        <v>347</v>
      </c>
      <c r="J818">
        <f t="shared" si="298"/>
        <v>31</v>
      </c>
      <c r="K818">
        <f t="shared" si="299"/>
        <v>38</v>
      </c>
      <c r="L818" t="str">
        <f t="shared" si="297"/>
        <v>Longer</v>
      </c>
      <c r="M818" t="e">
        <f>MATCH(L818,Sam_Eng!K:K,0)</f>
        <v>#N/A</v>
      </c>
      <c r="N818" t="str">
        <f>IF(ISNA(M818), VLOOKUP(L818,Sam_Eng!F:F,1,FALSE), VLOOKUP(L818,Sam_Eng!K:K,1,FALSE))</f>
        <v>Longer</v>
      </c>
      <c r="O818" s="8">
        <f>IF(ISNA(M818), MATCH(N818,Sam_Eng!F:F,0), MATCH(N818,Sam_Eng!K:K,0))</f>
        <v>76</v>
      </c>
      <c r="P818" t="str">
        <f t="shared" ca="1" si="284"/>
        <v>"Plus long"</v>
      </c>
      <c r="Q818" t="str">
        <f t="shared" ca="1" si="285"/>
        <v>"Länger"</v>
      </c>
      <c r="R818" t="str">
        <f t="shared" ca="1" si="286"/>
        <v>"Más larga"</v>
      </c>
      <c r="S818" t="str">
        <f t="shared" ca="1" si="287"/>
        <v>"Più Lontano"</v>
      </c>
      <c r="T818" t="str">
        <f t="shared" ca="1" si="288"/>
        <v>"Langer"</v>
      </c>
      <c r="U818" s="8" t="str">
        <f t="shared" ca="1" si="275"/>
        <v>Plus long</v>
      </c>
      <c r="V818" s="8" t="str">
        <f t="shared" ca="1" si="276"/>
        <v>Länger</v>
      </c>
      <c r="W818" s="8" t="str">
        <f t="shared" ca="1" si="277"/>
        <v>Más larga</v>
      </c>
      <c r="X818" s="8" t="str">
        <f t="shared" ca="1" si="278"/>
        <v>Più Lontano</v>
      </c>
      <c r="Y818" s="8" t="str">
        <f t="shared" ca="1" si="279"/>
        <v>Langer</v>
      </c>
      <c r="Z818" s="7">
        <f t="shared" si="300"/>
        <v>5</v>
      </c>
      <c r="AA818">
        <f t="shared" si="301"/>
        <v>31</v>
      </c>
      <c r="AB818">
        <f t="shared" si="302"/>
        <v>38</v>
      </c>
      <c r="AC818" t="str">
        <f t="shared" si="303"/>
        <v>&lt;string name="rssi_longer"&gt;</v>
      </c>
      <c r="AD818" t="s">
        <v>9741</v>
      </c>
      <c r="AE818" t="s">
        <v>9742</v>
      </c>
      <c r="AF818" t="s">
        <v>9743</v>
      </c>
      <c r="AG818" t="s">
        <v>9744</v>
      </c>
      <c r="AH818" t="s">
        <v>9745</v>
      </c>
    </row>
    <row r="819" spans="1:34">
      <c r="A819" s="1" t="s">
        <v>348</v>
      </c>
      <c r="J819">
        <f t="shared" si="298"/>
        <v>31</v>
      </c>
      <c r="K819">
        <f t="shared" si="299"/>
        <v>45</v>
      </c>
      <c r="L819" t="str">
        <f t="shared" si="297"/>
        <v>Lock Location</v>
      </c>
      <c r="M819" t="e">
        <f>MATCH(L819,Sam_Eng!K:K,0)</f>
        <v>#N/A</v>
      </c>
      <c r="N819" t="str">
        <f>IF(ISNA(M819), VLOOKUP(L819,Sam_Eng!F:F,1,FALSE), VLOOKUP(L819,Sam_Eng!K:K,1,FALSE))</f>
        <v>Lock Location</v>
      </c>
      <c r="O819" s="8">
        <f>IF(ISNA(M819), MATCH(N819,Sam_Eng!F:F,0), MATCH(N819,Sam_Eng!K:K,0))</f>
        <v>328</v>
      </c>
      <c r="P819" t="str">
        <f t="shared" ca="1" si="284"/>
        <v>"Emplacement de la serrure"</v>
      </c>
      <c r="Q819" t="str">
        <f t="shared" ca="1" si="285"/>
        <v>"Schlossstandort"</v>
      </c>
      <c r="R819" t="str">
        <f t="shared" ca="1" si="286"/>
        <v>"Ubicación de la cerradura"</v>
      </c>
      <c r="S819" t="str">
        <f t="shared" ca="1" si="287"/>
        <v>"Posizione Serratura"</v>
      </c>
      <c r="T819" t="str">
        <f t="shared" ca="1" si="288"/>
        <v>"Slotlocatie"</v>
      </c>
      <c r="U819" s="8" t="str">
        <f t="shared" ca="1" si="275"/>
        <v>Emplacement de la serrure</v>
      </c>
      <c r="V819" s="8" t="str">
        <f t="shared" ca="1" si="276"/>
        <v>Schlossstandort</v>
      </c>
      <c r="W819" s="8" t="str">
        <f t="shared" ca="1" si="277"/>
        <v>Ubicación de la cerradura</v>
      </c>
      <c r="X819" s="8" t="str">
        <f t="shared" ca="1" si="278"/>
        <v>Posizione Serratura</v>
      </c>
      <c r="Y819" s="8" t="str">
        <f t="shared" ca="1" si="279"/>
        <v>Slotlocatie</v>
      </c>
      <c r="Z819" s="7">
        <f t="shared" si="300"/>
        <v>5</v>
      </c>
      <c r="AA819">
        <f t="shared" si="301"/>
        <v>31</v>
      </c>
      <c r="AB819">
        <f t="shared" si="302"/>
        <v>45</v>
      </c>
      <c r="AC819" t="str">
        <f t="shared" si="303"/>
        <v>&lt;string name="lock_locate"&gt;</v>
      </c>
      <c r="AD819" t="s">
        <v>9746</v>
      </c>
      <c r="AE819" t="s">
        <v>9747</v>
      </c>
      <c r="AF819" t="s">
        <v>9748</v>
      </c>
      <c r="AG819" t="s">
        <v>9749</v>
      </c>
      <c r="AH819" t="s">
        <v>9750</v>
      </c>
    </row>
    <row r="820" spans="1:34">
      <c r="A820" s="1" t="s">
        <v>349</v>
      </c>
      <c r="J820">
        <f t="shared" si="298"/>
        <v>42</v>
      </c>
      <c r="K820">
        <f t="shared" si="299"/>
        <v>54</v>
      </c>
      <c r="L820" t="str">
        <f t="shared" si="297"/>
        <v>Door Jammed</v>
      </c>
      <c r="M820" t="e">
        <f>MATCH(L820,Sam_Eng!K:K,0)</f>
        <v>#N/A</v>
      </c>
      <c r="N820" t="str">
        <f>IF(ISNA(M820), VLOOKUP(L820,Sam_Eng!F:F,1,FALSE), VLOOKUP(L820,Sam_Eng!K:K,1,FALSE))</f>
        <v>Door Jammed</v>
      </c>
      <c r="O820" s="8">
        <f>IF(ISNA(M820), MATCH(N820,Sam_Eng!F:F,0), MATCH(N820,Sam_Eng!K:K,0))</f>
        <v>341</v>
      </c>
      <c r="P820" t="str">
        <f t="shared" ca="1" si="284"/>
        <v>"Porte bloquée"</v>
      </c>
      <c r="Q820" t="str">
        <f t="shared" ca="1" si="285"/>
        <v>"Tür verklemmt"</v>
      </c>
      <c r="R820" t="str">
        <f t="shared" ca="1" si="286"/>
        <v>"Puerta atascada"</v>
      </c>
      <c r="S820" t="str">
        <f t="shared" ca="1" si="287"/>
        <v>"Porta Inceppata"</v>
      </c>
      <c r="T820" t="str">
        <f t="shared" ca="1" si="288"/>
        <v>"Deur klem"</v>
      </c>
      <c r="U820" s="8" t="str">
        <f t="shared" ca="1" si="275"/>
        <v>Porte bloquée</v>
      </c>
      <c r="V820" s="8" t="str">
        <f t="shared" ca="1" si="276"/>
        <v>Tür verklemmt</v>
      </c>
      <c r="W820" s="8" t="str">
        <f t="shared" ca="1" si="277"/>
        <v>Puerta atascada</v>
      </c>
      <c r="X820" s="8" t="str">
        <f t="shared" ca="1" si="278"/>
        <v>Porta Inceppata</v>
      </c>
      <c r="Y820" s="8" t="str">
        <f t="shared" ca="1" si="279"/>
        <v>Deur klem</v>
      </c>
      <c r="Z820" s="7">
        <f t="shared" si="300"/>
        <v>5</v>
      </c>
      <c r="AA820">
        <f t="shared" si="301"/>
        <v>42</v>
      </c>
      <c r="AB820">
        <f t="shared" si="302"/>
        <v>54</v>
      </c>
      <c r="AC820" t="str">
        <f t="shared" si="303"/>
        <v>&lt;string name="Tran_log_LOCK_DOOR_JAM"&gt;</v>
      </c>
      <c r="AD820" t="s">
        <v>9751</v>
      </c>
      <c r="AE820" t="s">
        <v>9752</v>
      </c>
      <c r="AF820" t="s">
        <v>9753</v>
      </c>
      <c r="AG820" t="s">
        <v>9754</v>
      </c>
      <c r="AH820" t="s">
        <v>9755</v>
      </c>
    </row>
    <row r="821" spans="1:34">
      <c r="A821" s="1" t="s">
        <v>350</v>
      </c>
      <c r="J821">
        <f t="shared" si="298"/>
        <v>44</v>
      </c>
      <c r="K821">
        <f t="shared" si="299"/>
        <v>59</v>
      </c>
      <c r="L821" t="str">
        <f t="shared" si="297"/>
        <v>Auto Relocking</v>
      </c>
      <c r="M821" t="e">
        <f>MATCH(L821,Sam_Eng!K:K,0)</f>
        <v>#N/A</v>
      </c>
      <c r="N821" t="str">
        <f>IF(ISNA(M821), VLOOKUP(L821,Sam_Eng!F:F,1,FALSE), VLOOKUP(L821,Sam_Eng!K:K,1,FALSE))</f>
        <v>Auto Relocking</v>
      </c>
      <c r="O821" s="8">
        <f>IF(ISNA(M821), MATCH(N821,Sam_Eng!F:F,0), MATCH(N821,Sam_Eng!K:K,0))</f>
        <v>213</v>
      </c>
      <c r="P821" t="str">
        <f t="shared" ca="1" si="284"/>
        <v>"Reverrouillage automatique"</v>
      </c>
      <c r="Q821" t="str">
        <f t="shared" ca="1" si="285"/>
        <v>"Auto-Neuverriegelung erfolgt"</v>
      </c>
      <c r="R821" t="str">
        <f t="shared" ca="1" si="286"/>
        <v>"Volver a cerrar automáticamente"</v>
      </c>
      <c r="S821" t="str">
        <f t="shared" ca="1" si="287"/>
        <v>"Ribloccaggio Automatico in Corso"</v>
      </c>
      <c r="T821" t="str">
        <f t="shared" ca="1" si="288"/>
        <v>"Automatische hervergrendeling"</v>
      </c>
      <c r="U821" s="8" t="str">
        <f t="shared" ca="1" si="275"/>
        <v>Reverrouillage automatique</v>
      </c>
      <c r="V821" s="8" t="str">
        <f t="shared" ca="1" si="276"/>
        <v>Auto-Neuverriegelung erfolgt</v>
      </c>
      <c r="W821" s="8" t="str">
        <f t="shared" ca="1" si="277"/>
        <v>Volver a cerrar automáticamente</v>
      </c>
      <c r="X821" s="8" t="str">
        <f t="shared" ca="1" si="278"/>
        <v>Ribloccaggio Automatico in Corso</v>
      </c>
      <c r="Y821" s="8" t="str">
        <f t="shared" ca="1" si="279"/>
        <v>Automatische hervergrendeling</v>
      </c>
      <c r="Z821" s="7">
        <f t="shared" si="300"/>
        <v>5</v>
      </c>
      <c r="AA821">
        <f t="shared" si="301"/>
        <v>44</v>
      </c>
      <c r="AB821">
        <f t="shared" si="302"/>
        <v>59</v>
      </c>
      <c r="AC821" t="str">
        <f t="shared" si="303"/>
        <v>&lt;string name="Tran_log_TIMED_AUTO_LOCK"&gt;</v>
      </c>
      <c r="AD821" t="s">
        <v>9756</v>
      </c>
      <c r="AE821" t="s">
        <v>9757</v>
      </c>
      <c r="AF821" t="s">
        <v>9758</v>
      </c>
      <c r="AG821" t="s">
        <v>9759</v>
      </c>
      <c r="AH821" t="s">
        <v>9760</v>
      </c>
    </row>
    <row r="822" spans="1:34">
      <c r="A822" s="1" t="s">
        <v>351</v>
      </c>
      <c r="J822">
        <f t="shared" si="298"/>
        <v>59</v>
      </c>
      <c r="K822">
        <f t="shared" si="299"/>
        <v>90</v>
      </c>
      <c r="L822" t="str">
        <f t="shared" si="297"/>
        <v>Unlocking Failed (Low Battery)</v>
      </c>
      <c r="M822" t="e">
        <f>MATCH(L822,Sam_Eng!K:K,0)</f>
        <v>#N/A</v>
      </c>
      <c r="N822" t="str">
        <f>IF(ISNA(M822), VLOOKUP(L822,Sam_Eng!F:F,1,FALSE), VLOOKUP(L822,Sam_Eng!K:K,1,FALSE))</f>
        <v>Unlocking Failed (Low Battery)</v>
      </c>
      <c r="O822" s="8">
        <f>IF(ISNA(M822), MATCH(N822,Sam_Eng!F:F,0), MATCH(N822,Sam_Eng!K:K,0))</f>
        <v>343</v>
      </c>
      <c r="P822" t="str">
        <f t="shared" ca="1" si="284"/>
        <v>"Échec du déverrouillage (Piles faibles)"</v>
      </c>
      <c r="Q822" t="str">
        <f t="shared" ca="1" si="285"/>
        <v>"Entriegeln fehlgeschlagen (schwache Batterie)"</v>
      </c>
      <c r="R822" t="str">
        <f t="shared" ca="1" si="286"/>
        <v>"Error de desbloqueo (batería baja)"</v>
      </c>
      <c r="S822" t="str">
        <f t="shared" ca="1" si="287"/>
        <v>"Sblocco non Riuscito (Batteria Esaurita)"</v>
      </c>
      <c r="T822" t="str">
        <f t="shared" ca="1" si="288"/>
        <v>"Ontgrendelen mislukt (batterij bijna leeg)"</v>
      </c>
      <c r="U822" s="8" t="str">
        <f t="shared" ca="1" si="275"/>
        <v>Échec du déverrouillage (Piles faibles)</v>
      </c>
      <c r="V822" s="8" t="str">
        <f t="shared" ca="1" si="276"/>
        <v>Entriegeln fehlgeschlagen (schwache Batterie)</v>
      </c>
      <c r="W822" s="8" t="str">
        <f t="shared" ca="1" si="277"/>
        <v>Error de desbloqueo (batería baja)</v>
      </c>
      <c r="X822" s="8" t="str">
        <f t="shared" ca="1" si="278"/>
        <v>Sblocco non Riuscito (Batteria Esaurita)</v>
      </c>
      <c r="Y822" s="8" t="str">
        <f t="shared" ca="1" si="279"/>
        <v>Ontgrendelen mislukt (batterij bijna leeg)</v>
      </c>
      <c r="Z822" s="7">
        <f t="shared" si="300"/>
        <v>5</v>
      </c>
      <c r="AA822">
        <f t="shared" si="301"/>
        <v>59</v>
      </c>
      <c r="AB822">
        <f t="shared" si="302"/>
        <v>90</v>
      </c>
      <c r="AC822" t="str">
        <f t="shared" si="303"/>
        <v>&lt;string name="Tran_log_UNLOCK_DOOR_LOW_BAT_SKIP_MOTOR"&gt;</v>
      </c>
      <c r="AD822" t="s">
        <v>9761</v>
      </c>
      <c r="AE822" t="s">
        <v>9762</v>
      </c>
      <c r="AF822" t="s">
        <v>9763</v>
      </c>
      <c r="AG822" t="s">
        <v>9764</v>
      </c>
      <c r="AH822" t="s">
        <v>9765</v>
      </c>
    </row>
    <row r="823" spans="1:34">
      <c r="A823" s="1" t="s">
        <v>352</v>
      </c>
      <c r="J823">
        <f t="shared" si="298"/>
        <v>57</v>
      </c>
      <c r="K823">
        <f t="shared" si="299"/>
        <v>86</v>
      </c>
      <c r="L823" t="str">
        <f t="shared" si="297"/>
        <v>Locking Failed (Low Battery)</v>
      </c>
      <c r="M823" t="e">
        <f>MATCH(L823,Sam_Eng!K:K,0)</f>
        <v>#N/A</v>
      </c>
      <c r="N823" t="str">
        <f>IF(ISNA(M823), VLOOKUP(L823,Sam_Eng!F:F,1,FALSE), VLOOKUP(L823,Sam_Eng!K:K,1,FALSE))</f>
        <v>Locking Failed (Low Battery)</v>
      </c>
      <c r="O823" s="8">
        <f>IF(ISNA(M823), MATCH(N823,Sam_Eng!F:F,0), MATCH(N823,Sam_Eng!K:K,0))</f>
        <v>344</v>
      </c>
      <c r="P823" t="str">
        <f t="shared" ca="1" si="284"/>
        <v>"Échec du verrouillage (Piles faibles)"</v>
      </c>
      <c r="Q823" t="str">
        <f t="shared" ca="1" si="285"/>
        <v>"Verriegeln fehlgeschlagen (schwache Batterie)"</v>
      </c>
      <c r="R823" t="str">
        <f t="shared" ca="1" si="286"/>
        <v>"Error de bloqueo (batería baja)"</v>
      </c>
      <c r="S823" t="str">
        <f t="shared" ca="1" si="287"/>
        <v>"Blocco non Riuscito (Batteria Esaurita)"</v>
      </c>
      <c r="T823" t="str">
        <f t="shared" ca="1" si="288"/>
        <v>"Vergrendelen mislukt (batterij bijna leeg)"</v>
      </c>
      <c r="U823" s="8" t="str">
        <f t="shared" ca="1" si="275"/>
        <v>Échec du verrouillage (Piles faibles)</v>
      </c>
      <c r="V823" s="8" t="str">
        <f t="shared" ca="1" si="276"/>
        <v>Verriegeln fehlgeschlagen (schwache Batterie)</v>
      </c>
      <c r="W823" s="8" t="str">
        <f t="shared" ca="1" si="277"/>
        <v>Error de bloqueo (batería baja)</v>
      </c>
      <c r="X823" s="8" t="str">
        <f t="shared" ca="1" si="278"/>
        <v>Blocco non Riuscito (Batteria Esaurita)</v>
      </c>
      <c r="Y823" s="8" t="str">
        <f t="shared" ca="1" si="279"/>
        <v>Vergrendelen mislukt (batterij bijna leeg)</v>
      </c>
      <c r="Z823" s="7">
        <f t="shared" si="300"/>
        <v>5</v>
      </c>
      <c r="AA823">
        <f t="shared" si="301"/>
        <v>57</v>
      </c>
      <c r="AB823">
        <f t="shared" si="302"/>
        <v>86</v>
      </c>
      <c r="AC823" t="str">
        <f t="shared" si="303"/>
        <v>&lt;string name="Tran_log_LOCK_DOOR_LOW_BAT_SKIP_MOTOR"&gt;</v>
      </c>
      <c r="AD823" t="s">
        <v>9766</v>
      </c>
      <c r="AE823" t="s">
        <v>9767</v>
      </c>
      <c r="AF823" t="s">
        <v>9768</v>
      </c>
      <c r="AG823" t="s">
        <v>9769</v>
      </c>
      <c r="AH823" t="s">
        <v>9770</v>
      </c>
    </row>
    <row r="824" spans="1:34">
      <c r="A824" s="1" t="s">
        <v>353</v>
      </c>
      <c r="J824">
        <f t="shared" si="298"/>
        <v>54</v>
      </c>
      <c r="K824">
        <f t="shared" si="299"/>
        <v>68</v>
      </c>
      <c r="L824" t="str">
        <f t="shared" si="297"/>
        <v>Access Denied</v>
      </c>
      <c r="M824" t="e">
        <f>MATCH(L824,Sam_Eng!K:K,0)</f>
        <v>#N/A</v>
      </c>
      <c r="N824" t="str">
        <f>IF(ISNA(M824), VLOOKUP(L824,Sam_Eng!F:F,1,FALSE), VLOOKUP(L824,Sam_Eng!K:K,1,FALSE))</f>
        <v>Access Denied</v>
      </c>
      <c r="O824" s="8">
        <f>IF(ISNA(M824), MATCH(N824,Sam_Eng!F:F,0), MATCH(N824,Sam_Eng!K:K,0))</f>
        <v>191</v>
      </c>
      <c r="P824" t="str">
        <f t="shared" ca="1" si="284"/>
        <v>"Accès refusé"</v>
      </c>
      <c r="Q824" t="str">
        <f t="shared" ca="1" si="285"/>
        <v>"Zugang verweigert"</v>
      </c>
      <c r="R824" t="str">
        <f t="shared" ca="1" si="286"/>
        <v>"Acceso denegado"</v>
      </c>
      <c r="S824" t="str">
        <f t="shared" ca="1" si="287"/>
        <v>"Accesso Negato"</v>
      </c>
      <c r="T824" t="str">
        <f t="shared" ca="1" si="288"/>
        <v>"Toegang geweigerd"</v>
      </c>
      <c r="U824" s="8" t="str">
        <f t="shared" ca="1" si="275"/>
        <v>Accès refusé</v>
      </c>
      <c r="V824" s="8" t="str">
        <f t="shared" ca="1" si="276"/>
        <v>Zugang verweigert</v>
      </c>
      <c r="W824" s="8" t="str">
        <f t="shared" ca="1" si="277"/>
        <v>Acceso denegado</v>
      </c>
      <c r="X824" s="8" t="str">
        <f t="shared" ca="1" si="278"/>
        <v>Accesso Negato</v>
      </c>
      <c r="Y824" s="8" t="str">
        <f t="shared" ca="1" si="279"/>
        <v>Toegang geweigerd</v>
      </c>
      <c r="Z824" s="7">
        <f t="shared" si="300"/>
        <v>5</v>
      </c>
      <c r="AA824">
        <f t="shared" si="301"/>
        <v>54</v>
      </c>
      <c r="AB824">
        <f t="shared" si="302"/>
        <v>68</v>
      </c>
      <c r="AC824" t="str">
        <f t="shared" si="303"/>
        <v>&lt;string name="Tran_log_AUTH_LOGIN_NUMBER_EXPIRED"&gt;</v>
      </c>
      <c r="AD824" t="s">
        <v>9771</v>
      </c>
      <c r="AE824" t="s">
        <v>9772</v>
      </c>
      <c r="AF824" t="s">
        <v>9773</v>
      </c>
      <c r="AG824" t="s">
        <v>9774</v>
      </c>
      <c r="AH824" t="s">
        <v>9775</v>
      </c>
    </row>
    <row r="825" spans="1:34">
      <c r="A825" s="1" t="s">
        <v>354</v>
      </c>
      <c r="J825">
        <f t="shared" si="298"/>
        <v>44</v>
      </c>
      <c r="K825">
        <f t="shared" si="299"/>
        <v>56</v>
      </c>
      <c r="L825" t="str">
        <f t="shared" si="297"/>
        <v>Door Jammed</v>
      </c>
      <c r="M825" t="e">
        <f>MATCH(L825,Sam_Eng!K:K,0)</f>
        <v>#N/A</v>
      </c>
      <c r="N825" t="str">
        <f>IF(ISNA(M825), VLOOKUP(L825,Sam_Eng!F:F,1,FALSE), VLOOKUP(L825,Sam_Eng!K:K,1,FALSE))</f>
        <v>Door Jammed</v>
      </c>
      <c r="O825" s="8">
        <f>IF(ISNA(M825), MATCH(N825,Sam_Eng!F:F,0), MATCH(N825,Sam_Eng!K:K,0))</f>
        <v>341</v>
      </c>
      <c r="P825" t="str">
        <f t="shared" ca="1" si="284"/>
        <v>"Porte bloquée"</v>
      </c>
      <c r="Q825" t="str">
        <f t="shared" ca="1" si="285"/>
        <v>"Tür verklemmt"</v>
      </c>
      <c r="R825" t="str">
        <f t="shared" ca="1" si="286"/>
        <v>"Puerta atascada"</v>
      </c>
      <c r="S825" t="str">
        <f t="shared" ca="1" si="287"/>
        <v>"Porta Inceppata"</v>
      </c>
      <c r="T825" t="str">
        <f t="shared" ca="1" si="288"/>
        <v>"Deur klem"</v>
      </c>
      <c r="U825" s="8" t="str">
        <f t="shared" ca="1" si="275"/>
        <v>Porte bloquée</v>
      </c>
      <c r="V825" s="8" t="str">
        <f t="shared" ca="1" si="276"/>
        <v>Tür verklemmt</v>
      </c>
      <c r="W825" s="8" t="str">
        <f t="shared" ca="1" si="277"/>
        <v>Puerta atascada</v>
      </c>
      <c r="X825" s="8" t="str">
        <f t="shared" ca="1" si="278"/>
        <v>Porta Inceppata</v>
      </c>
      <c r="Y825" s="8" t="str">
        <f t="shared" ca="1" si="279"/>
        <v>Deur klem</v>
      </c>
      <c r="Z825" s="7">
        <f t="shared" si="300"/>
        <v>5</v>
      </c>
      <c r="AA825">
        <f t="shared" si="301"/>
        <v>44</v>
      </c>
      <c r="AB825">
        <f t="shared" si="302"/>
        <v>56</v>
      </c>
      <c r="AC825" t="str">
        <f t="shared" si="303"/>
        <v>&lt;string name="Tran_log_UNLOCK_DOOR_JAM"&gt;</v>
      </c>
      <c r="AD825" t="s">
        <v>9776</v>
      </c>
      <c r="AE825" t="s">
        <v>9777</v>
      </c>
      <c r="AF825" t="s">
        <v>9778</v>
      </c>
      <c r="AG825" t="s">
        <v>9779</v>
      </c>
      <c r="AH825" t="s">
        <v>9780</v>
      </c>
    </row>
    <row r="826" spans="1:34">
      <c r="A826" s="1" t="s">
        <v>355</v>
      </c>
      <c r="J826">
        <f t="shared" si="298"/>
        <v>45</v>
      </c>
      <c r="K826">
        <f t="shared" si="299"/>
        <v>60</v>
      </c>
      <c r="L826" t="str">
        <f t="shared" si="297"/>
        <v>Remote Locking</v>
      </c>
      <c r="M826" t="e">
        <f>MATCH(L826,Sam_Eng!K:K,0)</f>
        <v>#N/A</v>
      </c>
      <c r="N826" t="str">
        <f>IF(ISNA(M826), VLOOKUP(L826,Sam_Eng!F:F,1,FALSE), VLOOKUP(L826,Sam_Eng!K:K,1,FALSE))</f>
        <v>Remote Locking</v>
      </c>
      <c r="O826" s="8">
        <f>IF(ISNA(M826), MATCH(N826,Sam_Eng!F:F,0), MATCH(N826,Sam_Eng!K:K,0))</f>
        <v>340</v>
      </c>
      <c r="P826" t="str">
        <f t="shared" ca="1" si="284"/>
        <v>"Verrouillage à distance"</v>
      </c>
      <c r="Q826" t="str">
        <f t="shared" ca="1" si="285"/>
        <v>"Remote-Verriegelung"</v>
      </c>
      <c r="R826" t="str">
        <f t="shared" ca="1" si="286"/>
        <v>"Bloqueo remoto"</v>
      </c>
      <c r="S826" t="str">
        <f t="shared" ca="1" si="287"/>
        <v>"Blocco Remoto"</v>
      </c>
      <c r="T826" t="str">
        <f t="shared" ca="1" si="288"/>
        <v>"Vergrendelen op afstand"</v>
      </c>
      <c r="U826" s="8" t="str">
        <f t="shared" ca="1" si="275"/>
        <v>Verrouillage à distance</v>
      </c>
      <c r="V826" s="8" t="str">
        <f t="shared" ca="1" si="276"/>
        <v>Remote-Verriegelung</v>
      </c>
      <c r="W826" s="8" t="str">
        <f t="shared" ca="1" si="277"/>
        <v>Bloqueo remoto</v>
      </c>
      <c r="X826" s="8" t="str">
        <f t="shared" ca="1" si="278"/>
        <v>Blocco Remoto</v>
      </c>
      <c r="Y826" s="8" t="str">
        <f t="shared" ca="1" si="279"/>
        <v>Vergrendelen op afstand</v>
      </c>
      <c r="Z826" s="7">
        <f t="shared" si="300"/>
        <v>5</v>
      </c>
      <c r="AA826">
        <f t="shared" si="301"/>
        <v>45</v>
      </c>
      <c r="AB826">
        <f t="shared" si="302"/>
        <v>60</v>
      </c>
      <c r="AC826" t="str">
        <f t="shared" si="303"/>
        <v>&lt;string name="Tran_log_REMOTE_LOCK_DOOR"&gt;</v>
      </c>
      <c r="AD826" t="s">
        <v>9781</v>
      </c>
      <c r="AE826" t="s">
        <v>9782</v>
      </c>
      <c r="AF826" t="s">
        <v>9783</v>
      </c>
      <c r="AG826" t="s">
        <v>9784</v>
      </c>
      <c r="AH826" t="s">
        <v>9785</v>
      </c>
    </row>
    <row r="827" spans="1:34">
      <c r="A827" s="1" t="s">
        <v>356</v>
      </c>
      <c r="J827">
        <f t="shared" si="298"/>
        <v>37</v>
      </c>
      <c r="K827">
        <f t="shared" si="299"/>
        <v>49</v>
      </c>
      <c r="L827" t="str">
        <f t="shared" si="297"/>
        <v>Auto Relock</v>
      </c>
      <c r="M827" t="e">
        <f>MATCH(L827,Sam_Eng!K:K,0)</f>
        <v>#N/A</v>
      </c>
      <c r="N827" t="str">
        <f>IF(ISNA(M827), VLOOKUP(L827,Sam_Eng!F:F,1,FALSE), VLOOKUP(L827,Sam_Eng!K:K,1,FALSE))</f>
        <v>Auto Relock</v>
      </c>
      <c r="O827" s="8">
        <f>IF(ISNA(M827), MATCH(N827,Sam_Eng!F:F,0), MATCH(N827,Sam_Eng!K:K,0))</f>
        <v>212</v>
      </c>
      <c r="P827" t="str">
        <f t="shared" ca="1" si="284"/>
        <v>"Reverrouiller automatiquement"</v>
      </c>
      <c r="Q827" t="str">
        <f t="shared" ca="1" si="285"/>
        <v>"Auto-Neuverriegelung"</v>
      </c>
      <c r="R827" t="str">
        <f t="shared" ca="1" si="286"/>
        <v>"Volver a cerrar automáticamente"</v>
      </c>
      <c r="S827" t="str">
        <f t="shared" ca="1" si="287"/>
        <v>"Ribloccaggio Automatico"</v>
      </c>
      <c r="T827" t="str">
        <f t="shared" ca="1" si="288"/>
        <v>"Automatisch opnieuw vergrendelen"</v>
      </c>
      <c r="U827" s="8" t="str">
        <f t="shared" ca="1" si="275"/>
        <v>Reverrouiller automatiquement</v>
      </c>
      <c r="V827" s="8" t="str">
        <f t="shared" ca="1" si="276"/>
        <v>Auto-Neuverriegelung</v>
      </c>
      <c r="W827" s="8" t="str">
        <f t="shared" ca="1" si="277"/>
        <v>Volver a cerrar automáticamente</v>
      </c>
      <c r="X827" s="8" t="str">
        <f t="shared" ca="1" si="278"/>
        <v>Ribloccaggio Automatico</v>
      </c>
      <c r="Y827" s="8" t="str">
        <f t="shared" ca="1" si="279"/>
        <v>Automatisch opnieuw vergrendelen</v>
      </c>
      <c r="Z827" s="7">
        <f t="shared" si="300"/>
        <v>5</v>
      </c>
      <c r="AA827">
        <f t="shared" si="301"/>
        <v>37</v>
      </c>
      <c r="AB827">
        <f t="shared" si="302"/>
        <v>49</v>
      </c>
      <c r="AC827" t="str">
        <f t="shared" si="303"/>
        <v>&lt;string name="Param_auto_relock"&gt;</v>
      </c>
      <c r="AD827" t="s">
        <v>9786</v>
      </c>
      <c r="AE827" t="s">
        <v>9787</v>
      </c>
      <c r="AF827" t="s">
        <v>9788</v>
      </c>
      <c r="AG827" t="s">
        <v>9789</v>
      </c>
      <c r="AH827" t="s">
        <v>9790</v>
      </c>
    </row>
    <row r="828" spans="1:34">
      <c r="A828" s="1" t="s">
        <v>357</v>
      </c>
      <c r="J828">
        <f t="shared" si="298"/>
        <v>43</v>
      </c>
      <c r="K828">
        <f t="shared" si="299"/>
        <v>61</v>
      </c>
      <c r="L828" t="str">
        <f t="shared" si="297"/>
        <v>Auto Relock Delay</v>
      </c>
      <c r="M828" t="e">
        <f>MATCH(L828,Sam_Eng!K:K,0)</f>
        <v>#N/A</v>
      </c>
      <c r="N828" t="str">
        <f>IF(ISNA(M828), VLOOKUP(L828,Sam_Eng!F:F,1,FALSE), VLOOKUP(L828,Sam_Eng!K:K,1,FALSE))</f>
        <v>Auto Relock Delay</v>
      </c>
      <c r="O828" s="8">
        <f>IF(ISNA(M828), MATCH(N828,Sam_Eng!F:F,0), MATCH(N828,Sam_Eng!K:K,0))</f>
        <v>214</v>
      </c>
      <c r="P828" t="str">
        <f t="shared" ca="1" si="284"/>
        <v>"Délai de reverrouillage automatique"</v>
      </c>
      <c r="Q828" t="str">
        <f t="shared" ca="1" si="285"/>
        <v>"Verzögerung für Auto-Neuverriegelung"</v>
      </c>
      <c r="R828" t="str">
        <f t="shared" ca="1" si="286"/>
        <v>"Retardo para volver a cerrar automáticamente"</v>
      </c>
      <c r="S828" t="str">
        <f t="shared" ca="1" si="287"/>
        <v>"Ritardo Ribloccaggio Automatico"</v>
      </c>
      <c r="T828" t="str">
        <f t="shared" ca="1" si="288"/>
        <v>"Vertraging automatisch opnieuw vergrendelen"</v>
      </c>
      <c r="U828" s="8" t="str">
        <f t="shared" ca="1" si="275"/>
        <v>Délai de reverrouillage automatique</v>
      </c>
      <c r="V828" s="8" t="str">
        <f t="shared" ca="1" si="276"/>
        <v>Verzögerung für Auto-Neuverriegelung</v>
      </c>
      <c r="W828" s="8" t="str">
        <f t="shared" ca="1" si="277"/>
        <v>Retardo para volver a cerrar automáticamente</v>
      </c>
      <c r="X828" s="8" t="str">
        <f t="shared" ca="1" si="278"/>
        <v>Ritardo Ribloccaggio Automatico</v>
      </c>
      <c r="Y828" s="8" t="str">
        <f t="shared" ca="1" si="279"/>
        <v>Vertraging automatisch opnieuw vergrendelen</v>
      </c>
      <c r="Z828" s="7">
        <f t="shared" si="300"/>
        <v>5</v>
      </c>
      <c r="AA828">
        <f t="shared" si="301"/>
        <v>43</v>
      </c>
      <c r="AB828">
        <f t="shared" si="302"/>
        <v>61</v>
      </c>
      <c r="AC828" t="str">
        <f t="shared" si="303"/>
        <v>&lt;string name="Param_auto_relock_delay"&gt;</v>
      </c>
      <c r="AD828" t="s">
        <v>9791</v>
      </c>
      <c r="AE828" t="s">
        <v>9792</v>
      </c>
      <c r="AF828" t="s">
        <v>9793</v>
      </c>
      <c r="AG828" t="s">
        <v>9794</v>
      </c>
      <c r="AH828" t="s">
        <v>9795</v>
      </c>
    </row>
    <row r="829" spans="1:34">
      <c r="A829" s="1" t="s">
        <v>358</v>
      </c>
      <c r="J829">
        <f t="shared" si="298"/>
        <v>26</v>
      </c>
      <c r="K829">
        <f t="shared" si="299"/>
        <v>30</v>
      </c>
      <c r="L829" t="str">
        <f t="shared" si="297"/>
        <v>sec</v>
      </c>
      <c r="M829" t="e">
        <f>MATCH(L829,Sam_Eng!K:K,0)</f>
        <v>#N/A</v>
      </c>
      <c r="N829" t="str">
        <f>IF(ISNA(M829), VLOOKUP(L829,Sam_Eng!F:F,1,FALSE), VLOOKUP(L829,Sam_Eng!K:K,1,FALSE))</f>
        <v>sec</v>
      </c>
      <c r="O829" s="8">
        <f>IF(ISNA(M829), MATCH(N829,Sam_Eng!F:F,0), MATCH(N829,Sam_Eng!K:K,0))</f>
        <v>8</v>
      </c>
      <c r="P829" t="str">
        <f t="shared" ca="1" si="284"/>
        <v>"sec"</v>
      </c>
      <c r="Q829" t="str">
        <f t="shared" ca="1" si="285"/>
        <v>"Sek."</v>
      </c>
      <c r="R829" t="str">
        <f t="shared" ca="1" si="286"/>
        <v>"s"</v>
      </c>
      <c r="S829" t="str">
        <f t="shared" ca="1" si="287"/>
        <v>"sec"</v>
      </c>
      <c r="T829" t="str">
        <f t="shared" ca="1" si="288"/>
        <v>"sec"</v>
      </c>
      <c r="U829" s="8" t="str">
        <f t="shared" ca="1" si="275"/>
        <v>sec</v>
      </c>
      <c r="V829" s="8" t="str">
        <f t="shared" ca="1" si="276"/>
        <v>Sek.</v>
      </c>
      <c r="W829" s="8" t="str">
        <f t="shared" ca="1" si="277"/>
        <v>s</v>
      </c>
      <c r="X829" s="8" t="str">
        <f t="shared" ca="1" si="278"/>
        <v>sec</v>
      </c>
      <c r="Y829" s="8" t="str">
        <f t="shared" ca="1" si="279"/>
        <v>sec</v>
      </c>
      <c r="Z829" s="7">
        <f t="shared" si="300"/>
        <v>5</v>
      </c>
      <c r="AA829">
        <f t="shared" si="301"/>
        <v>26</v>
      </c>
      <c r="AB829">
        <f t="shared" si="302"/>
        <v>30</v>
      </c>
      <c r="AC829" t="str">
        <f t="shared" si="303"/>
        <v>&lt;string name="Second"&gt;</v>
      </c>
      <c r="AD829" t="s">
        <v>9796</v>
      </c>
      <c r="AE829" t="s">
        <v>9797</v>
      </c>
      <c r="AF829" t="s">
        <v>9798</v>
      </c>
      <c r="AG829" t="s">
        <v>9796</v>
      </c>
      <c r="AH829" t="s">
        <v>9796</v>
      </c>
    </row>
    <row r="830" spans="1:34">
      <c r="A830" s="1" t="s">
        <v>359</v>
      </c>
      <c r="J830">
        <f t="shared" si="298"/>
        <v>41</v>
      </c>
      <c r="K830">
        <f t="shared" si="299"/>
        <v>57</v>
      </c>
      <c r="L830" t="str">
        <f t="shared" si="297"/>
        <v>One-Tap Locking</v>
      </c>
      <c r="M830" t="e">
        <f>MATCH(L830,Sam_Eng!K:K,0)</f>
        <v>#N/A</v>
      </c>
      <c r="N830" t="str">
        <f>IF(ISNA(M830), VLOOKUP(L830,Sam_Eng!F:F,1,FALSE), VLOOKUP(L830,Sam_Eng!K:K,1,FALSE))</f>
        <v>One-Tap Locking</v>
      </c>
      <c r="O830" s="8">
        <f>IF(ISNA(M830), MATCH(N830,Sam_Eng!F:F,0), MATCH(N830,Sam_Eng!K:K,0))</f>
        <v>316</v>
      </c>
      <c r="P830" t="str">
        <f t="shared" ca="1" si="284"/>
        <v>"Verrouillage avec un appui"</v>
      </c>
      <c r="Q830" t="str">
        <f t="shared" ca="1" si="285"/>
        <v>"Verriegelung durch Tippen"</v>
      </c>
      <c r="R830" t="str">
        <f t="shared" ca="1" si="286"/>
        <v>"Bloqueo mediante toque"</v>
      </c>
      <c r="S830" t="str">
        <f t="shared" ca="1" si="287"/>
        <v>"Blocca con Tocco"</v>
      </c>
      <c r="T830" t="str">
        <f t="shared" ca="1" si="288"/>
        <v>"Vergrendelen met één tik"</v>
      </c>
      <c r="U830" s="8" t="str">
        <f t="shared" ca="1" si="275"/>
        <v>Verrouillage avec un appui</v>
      </c>
      <c r="V830" s="8" t="str">
        <f t="shared" ca="1" si="276"/>
        <v>Verriegelung durch Tippen</v>
      </c>
      <c r="W830" s="8" t="str">
        <f t="shared" ca="1" si="277"/>
        <v>Bloqueo mediante toque</v>
      </c>
      <c r="X830" s="8" t="str">
        <f t="shared" ca="1" si="278"/>
        <v>Blocca con Tocco</v>
      </c>
      <c r="Y830" s="8" t="str">
        <f t="shared" ca="1" si="279"/>
        <v>Vergrendelen met één tik</v>
      </c>
      <c r="Z830" s="7">
        <f t="shared" si="300"/>
        <v>5</v>
      </c>
      <c r="AA830">
        <f t="shared" si="301"/>
        <v>41</v>
      </c>
      <c r="AB830">
        <f t="shared" si="302"/>
        <v>57</v>
      </c>
      <c r="AC830" t="str">
        <f t="shared" si="303"/>
        <v>&lt;string name="Tran_log_one_tap_lock"&gt;</v>
      </c>
      <c r="AD830" t="s">
        <v>9799</v>
      </c>
      <c r="AE830" t="s">
        <v>9800</v>
      </c>
      <c r="AF830" t="s">
        <v>9801</v>
      </c>
      <c r="AG830" t="s">
        <v>9802</v>
      </c>
      <c r="AH830" t="s">
        <v>9803</v>
      </c>
    </row>
    <row r="831" spans="1:34">
      <c r="A831" s="1" t="s">
        <v>360</v>
      </c>
      <c r="J831">
        <f t="shared" si="298"/>
        <v>29</v>
      </c>
      <c r="K831">
        <f t="shared" si="299"/>
        <v>40</v>
      </c>
      <c r="L831" t="str">
        <f t="shared" si="297"/>
        <v>Test Range</v>
      </c>
      <c r="M831" t="e">
        <f>MATCH(L831,Sam_Eng!K:K,0)</f>
        <v>#N/A</v>
      </c>
      <c r="N831" t="str">
        <f>IF(ISNA(M831), VLOOKUP(L831,Sam_Eng!F:F,1,FALSE), VLOOKUP(L831,Sam_Eng!K:K,1,FALSE))</f>
        <v>Test Range</v>
      </c>
      <c r="O831" s="8">
        <f>IF(ISNA(M831), MATCH(N831,Sam_Eng!F:F,0), MATCH(N831,Sam_Eng!K:K,0))</f>
        <v>349</v>
      </c>
      <c r="P831" t="str">
        <f t="shared" ca="1" si="284"/>
        <v>"Portée de test"</v>
      </c>
      <c r="Q831" t="str">
        <f t="shared" ca="1" si="285"/>
        <v>"Reichweite testen"</v>
      </c>
      <c r="R831" t="str">
        <f t="shared" ca="1" si="286"/>
        <v>"Probar alcance"</v>
      </c>
      <c r="S831" t="str">
        <f t="shared" ca="1" si="287"/>
        <v>"Test di Portata"</v>
      </c>
      <c r="T831" t="str">
        <f t="shared" ca="1" si="288"/>
        <v>"Testbereik"</v>
      </c>
      <c r="U831" s="8" t="str">
        <f t="shared" ca="1" si="275"/>
        <v>Portée de test</v>
      </c>
      <c r="V831" s="8" t="str">
        <f t="shared" ca="1" si="276"/>
        <v>Reichweite testen</v>
      </c>
      <c r="W831" s="8" t="str">
        <f t="shared" ca="1" si="277"/>
        <v>Probar alcance</v>
      </c>
      <c r="X831" s="8" t="str">
        <f t="shared" ca="1" si="278"/>
        <v>Test di Portata</v>
      </c>
      <c r="Y831" s="8" t="str">
        <f t="shared" ca="1" si="279"/>
        <v>Testbereik</v>
      </c>
      <c r="Z831" s="7">
        <f t="shared" si="300"/>
        <v>5</v>
      </c>
      <c r="AA831">
        <f t="shared" si="301"/>
        <v>29</v>
      </c>
      <c r="AB831">
        <f t="shared" si="302"/>
        <v>40</v>
      </c>
      <c r="AC831" t="str">
        <f t="shared" si="303"/>
        <v>&lt;string name="rssi_Test"&gt;</v>
      </c>
      <c r="AD831" t="s">
        <v>9804</v>
      </c>
      <c r="AE831" t="s">
        <v>9805</v>
      </c>
      <c r="AF831" t="s">
        <v>9806</v>
      </c>
      <c r="AG831" t="s">
        <v>9807</v>
      </c>
      <c r="AH831" t="s">
        <v>9808</v>
      </c>
    </row>
    <row r="832" spans="1:34">
      <c r="A832" s="1" t="s">
        <v>361</v>
      </c>
      <c r="J832">
        <f t="shared" si="298"/>
        <v>41</v>
      </c>
      <c r="K832">
        <f t="shared" si="299"/>
        <v>54</v>
      </c>
      <c r="L832" t="str">
        <f t="shared" si="297"/>
        <v>Out of Range</v>
      </c>
      <c r="M832" t="e">
        <f>MATCH(L832,Sam_Eng!K:K,0)</f>
        <v>#N/A</v>
      </c>
      <c r="N832" t="str">
        <f>IF(ISNA(M832), VLOOKUP(L832,Sam_Eng!F:F,1,FALSE), VLOOKUP(L832,Sam_Eng!K:K,1,FALSE))</f>
        <v>Out of Range</v>
      </c>
      <c r="O832" s="8">
        <f>IF(ISNA(M832), MATCH(N832,Sam_Eng!F:F,0), MATCH(N832,Sam_Eng!K:K,0))</f>
        <v>229</v>
      </c>
      <c r="P832" t="str">
        <f t="shared" ca="1" si="284"/>
        <v>"Hors de portée"</v>
      </c>
      <c r="Q832" t="str">
        <f t="shared" ca="1" si="285"/>
        <v>"Außer Reichweite"</v>
      </c>
      <c r="R832" t="str">
        <f t="shared" ca="1" si="286"/>
        <v>"Fuera del alcance"</v>
      </c>
      <c r="S832" t="str">
        <f t="shared" ca="1" si="287"/>
        <v>"Fuori Portata"</v>
      </c>
      <c r="T832" t="str">
        <f t="shared" ca="1" si="288"/>
        <v>"Buiten bereik"</v>
      </c>
      <c r="U832" s="8" t="str">
        <f t="shared" ca="1" si="275"/>
        <v>Hors de portée</v>
      </c>
      <c r="V832" s="8" t="str">
        <f t="shared" ca="1" si="276"/>
        <v>Außer Reichweite</v>
      </c>
      <c r="W832" s="8" t="str">
        <f t="shared" ca="1" si="277"/>
        <v>Fuera del alcance</v>
      </c>
      <c r="X832" s="8" t="str">
        <f t="shared" ca="1" si="278"/>
        <v>Fuori Portata</v>
      </c>
      <c r="Y832" s="8" t="str">
        <f t="shared" ca="1" si="279"/>
        <v>Buiten bereik</v>
      </c>
      <c r="Z832" s="7">
        <f t="shared" si="300"/>
        <v>5</v>
      </c>
      <c r="AA832">
        <f t="shared" si="301"/>
        <v>41</v>
      </c>
      <c r="AB832">
        <f t="shared" si="302"/>
        <v>54</v>
      </c>
      <c r="AC832" t="str">
        <f t="shared" si="303"/>
        <v>&lt;string name="rssi_outofRange_title"&gt;</v>
      </c>
      <c r="AD832" t="s">
        <v>9809</v>
      </c>
      <c r="AE832" t="s">
        <v>9810</v>
      </c>
      <c r="AF832" t="s">
        <v>9811</v>
      </c>
      <c r="AG832" t="s">
        <v>9812</v>
      </c>
      <c r="AH832" t="s">
        <v>9813</v>
      </c>
    </row>
    <row r="833" spans="1:34">
      <c r="A833" s="1" t="s">
        <v>3107</v>
      </c>
      <c r="J833">
        <f t="shared" si="298"/>
        <v>40</v>
      </c>
      <c r="K833">
        <f t="shared" si="299"/>
        <v>66</v>
      </c>
      <c r="L833" t="str">
        <f t="shared" si="297"/>
        <v>The phone is out of range</v>
      </c>
      <c r="M833" t="e">
        <f>MATCH(L833,Sam_Eng!K:K,0)</f>
        <v>#N/A</v>
      </c>
      <c r="N833" t="str">
        <f>IF(ISNA(M833), VLOOKUP(L833,Sam_Eng!F:F,1,FALSE), VLOOKUP(L833,Sam_Eng!K:K,1,FALSE))</f>
        <v>The phone is out of range</v>
      </c>
      <c r="O833" s="8">
        <f>IF(ISNA(M833), MATCH(N833,Sam_Eng!F:F,0), MATCH(N833,Sam_Eng!K:K,0))</f>
        <v>406</v>
      </c>
      <c r="P833" t="str">
        <f t="shared" ca="1" si="284"/>
        <v>"Le téléphone est hors de portée"</v>
      </c>
      <c r="Q833" t="str">
        <f t="shared" ca="1" si="285"/>
        <v>"Das Telefon befindet sich außerhalb der Reichweite"</v>
      </c>
      <c r="R833" t="str">
        <f t="shared" ca="1" si="286"/>
        <v>"El teléfono está fuera del alcance"</v>
      </c>
      <c r="S833" t="str">
        <f t="shared" ca="1" si="287"/>
        <v>"Telefono fuori portata"</v>
      </c>
      <c r="T833" t="str">
        <f t="shared" ca="1" si="288"/>
        <v>"De telefoon is buiten bereik"</v>
      </c>
      <c r="U833" s="8" t="str">
        <f t="shared" ca="1" si="275"/>
        <v>Le téléphone est hors de portée</v>
      </c>
      <c r="V833" s="8" t="str">
        <f t="shared" ca="1" si="276"/>
        <v>Das Telefon befindet sich außerhalb der Reichweite</v>
      </c>
      <c r="W833" s="8" t="str">
        <f t="shared" ca="1" si="277"/>
        <v>El teléfono está fuera del alcance</v>
      </c>
      <c r="X833" s="8" t="str">
        <f t="shared" ca="1" si="278"/>
        <v>Telefono fuori portata</v>
      </c>
      <c r="Y833" s="8" t="str">
        <f t="shared" ca="1" si="279"/>
        <v>De telefoon is buiten bereik</v>
      </c>
      <c r="Z833" s="7">
        <f t="shared" si="300"/>
        <v>5</v>
      </c>
      <c r="AA833">
        <f t="shared" si="301"/>
        <v>40</v>
      </c>
      <c r="AB833">
        <f t="shared" si="302"/>
        <v>66</v>
      </c>
      <c r="AC833" t="str">
        <f t="shared" si="303"/>
        <v>&lt;string name="rssi_outofRange_cont"&gt;</v>
      </c>
      <c r="AD833" t="s">
        <v>9814</v>
      </c>
      <c r="AE833" t="s">
        <v>9815</v>
      </c>
      <c r="AF833" t="s">
        <v>9816</v>
      </c>
      <c r="AG833" t="s">
        <v>9817</v>
      </c>
      <c r="AH833" t="s">
        <v>9818</v>
      </c>
    </row>
    <row r="834" spans="1:34">
      <c r="A834" s="1" t="s">
        <v>362</v>
      </c>
      <c r="J834">
        <f t="shared" si="298"/>
        <v>36</v>
      </c>
      <c r="K834">
        <f t="shared" si="299"/>
        <v>45</v>
      </c>
      <c r="L834" t="str">
        <f t="shared" si="297"/>
        <v>In Range</v>
      </c>
      <c r="M834" t="e">
        <f>MATCH(L834,Sam_Eng!K:K,0)</f>
        <v>#N/A</v>
      </c>
      <c r="N834" t="str">
        <f>IF(ISNA(M834), VLOOKUP(L834,Sam_Eng!F:F,1,FALSE), VLOOKUP(L834,Sam_Eng!K:K,1,FALSE))</f>
        <v>In Range</v>
      </c>
      <c r="O834" s="8">
        <f>IF(ISNA(M834), MATCH(N834,Sam_Eng!F:F,0), MATCH(N834,Sam_Eng!K:K,0))</f>
        <v>350</v>
      </c>
      <c r="P834" t="str">
        <f t="shared" ca="1" si="284"/>
        <v>"À portée"</v>
      </c>
      <c r="Q834" t="str">
        <f t="shared" ca="1" si="285"/>
        <v>"In Reichweite"</v>
      </c>
      <c r="R834" t="str">
        <f t="shared" ca="1" si="286"/>
        <v>"Dentro del alcance"</v>
      </c>
      <c r="S834" t="str">
        <f t="shared" ca="1" si="287"/>
        <v>"Entro la Portata"</v>
      </c>
      <c r="T834" t="str">
        <f t="shared" ca="1" si="288"/>
        <v>"Binnen bereik"</v>
      </c>
      <c r="U834" s="8" t="str">
        <f t="shared" ca="1" si="275"/>
        <v>À portée</v>
      </c>
      <c r="V834" s="8" t="str">
        <f t="shared" ca="1" si="276"/>
        <v>In Reichweite</v>
      </c>
      <c r="W834" s="8" t="str">
        <f t="shared" ca="1" si="277"/>
        <v>Dentro del alcance</v>
      </c>
      <c r="X834" s="8" t="str">
        <f t="shared" ca="1" si="278"/>
        <v>Entro la Portata</v>
      </c>
      <c r="Y834" s="8" t="str">
        <f t="shared" ca="1" si="279"/>
        <v>Binnen bereik</v>
      </c>
      <c r="Z834" s="7">
        <f t="shared" si="300"/>
        <v>5</v>
      </c>
      <c r="AA834">
        <f t="shared" si="301"/>
        <v>36</v>
      </c>
      <c r="AB834">
        <f t="shared" si="302"/>
        <v>45</v>
      </c>
      <c r="AC834" t="str">
        <f t="shared" si="303"/>
        <v>&lt;string name="rssi_match_title"&gt;</v>
      </c>
      <c r="AD834" t="s">
        <v>9819</v>
      </c>
      <c r="AE834" t="s">
        <v>9820</v>
      </c>
      <c r="AF834" t="s">
        <v>9821</v>
      </c>
      <c r="AG834" t="s">
        <v>9822</v>
      </c>
      <c r="AH834" t="s">
        <v>9823</v>
      </c>
    </row>
    <row r="835" spans="1:34">
      <c r="A835" s="1" t="s">
        <v>3108</v>
      </c>
      <c r="J835">
        <f t="shared" si="298"/>
        <v>35</v>
      </c>
      <c r="K835">
        <f t="shared" si="299"/>
        <v>57</v>
      </c>
      <c r="L835" t="str">
        <f t="shared" si="297"/>
        <v>The phone is in range</v>
      </c>
      <c r="M835" t="e">
        <f>MATCH(L835,Sam_Eng!K:K,0)</f>
        <v>#N/A</v>
      </c>
      <c r="N835" t="str">
        <f>IF(ISNA(M835), VLOOKUP(L835,Sam_Eng!F:F,1,FALSE), VLOOKUP(L835,Sam_Eng!K:K,1,FALSE))</f>
        <v>The phone is in range</v>
      </c>
      <c r="O835" s="8">
        <f>IF(ISNA(M835), MATCH(N835,Sam_Eng!F:F,0), MATCH(N835,Sam_Eng!K:K,0))</f>
        <v>405</v>
      </c>
      <c r="P835" t="str">
        <f t="shared" ca="1" si="284"/>
        <v>"Le téléphone est à portée"</v>
      </c>
      <c r="Q835" t="str">
        <f t="shared" ca="1" si="285"/>
        <v>"Das Telefon befindet sich in Reichweite"</v>
      </c>
      <c r="R835" t="str">
        <f t="shared" ca="1" si="286"/>
        <v>"El teléfono está dentro del alcance"</v>
      </c>
      <c r="S835" t="str">
        <f t="shared" ca="1" si="287"/>
        <v>"Telefono entro portata"</v>
      </c>
      <c r="T835" t="str">
        <f t="shared" ca="1" si="288"/>
        <v>"De telefoon is binnen bereik"</v>
      </c>
      <c r="U835" s="8" t="str">
        <f t="shared" ref="U835:U898" ca="1" si="304">SUBSTITUTE(P835,"""","")</f>
        <v>Le téléphone est à portée</v>
      </c>
      <c r="V835" s="8" t="str">
        <f t="shared" ref="V835:V898" ca="1" si="305">SUBSTITUTE(Q835,"""","")</f>
        <v>Das Telefon befindet sich in Reichweite</v>
      </c>
      <c r="W835" s="8" t="str">
        <f t="shared" ref="W835:W898" ca="1" si="306">SUBSTITUTE(R835,"""","")</f>
        <v>El teléfono está dentro del alcance</v>
      </c>
      <c r="X835" s="8" t="str">
        <f t="shared" ref="X835:X898" ca="1" si="307">SUBSTITUTE(S835,"""","")</f>
        <v>Telefono entro portata</v>
      </c>
      <c r="Y835" s="8" t="str">
        <f t="shared" ref="Y835:Y898" ca="1" si="308">SUBSTITUTE(T835,"""","")</f>
        <v>De telefoon is binnen bereik</v>
      </c>
      <c r="Z835" s="7">
        <f t="shared" si="300"/>
        <v>5</v>
      </c>
      <c r="AA835">
        <f t="shared" si="301"/>
        <v>35</v>
      </c>
      <c r="AB835">
        <f t="shared" si="302"/>
        <v>57</v>
      </c>
      <c r="AC835" t="str">
        <f t="shared" si="303"/>
        <v>&lt;string name="rssi_match_cont"&gt;</v>
      </c>
      <c r="AD835" t="s">
        <v>9824</v>
      </c>
      <c r="AE835" t="s">
        <v>9825</v>
      </c>
      <c r="AF835" t="s">
        <v>9826</v>
      </c>
      <c r="AG835" t="s">
        <v>9827</v>
      </c>
      <c r="AH835" t="s">
        <v>9828</v>
      </c>
    </row>
    <row r="836" spans="1:34">
      <c r="A836" s="1" t="s">
        <v>3110</v>
      </c>
      <c r="J836">
        <f t="shared" si="298"/>
        <v>32</v>
      </c>
      <c r="K836">
        <f t="shared" si="299"/>
        <v>248</v>
      </c>
      <c r="L836" t="str">
        <f t="shared" si="297"/>
        <v>Suggest to set a range constraint that is longer enough to do auto unlocking but shorter enough to prevent unintentional unlocking. Try a few different settings, and test them at different locations around the lock.</v>
      </c>
      <c r="M836" t="e">
        <f>MATCH(L836,Sam_Eng!K:K,0)</f>
        <v>#N/A</v>
      </c>
      <c r="N836" t="str">
        <f>IF(ISNA(M836), VLOOKUP(L836,Sam_Eng!F:F,1,FALSE), VLOOKUP(L836,Sam_Eng!K:K,1,FALSE))</f>
        <v>Suggest to set a range constraint that is longer enough to do auto unlocking but shorter enough to prevent unintentional unlocking. Try a few different settings, and test them at different locations around the lock.</v>
      </c>
      <c r="O836" s="8">
        <f>IF(ISNA(M836), MATCH(N836,Sam_Eng!F:F,0), MATCH(N836,Sam_Eng!K:K,0))</f>
        <v>589</v>
      </c>
      <c r="P836" t="str">
        <f t="shared" ca="1" si="284"/>
        <v>"Il est conseillé de définir une contrainte de portée suffisamment étendue pour effectuer le déverrouillage automatique mais assez courte pour empêcher un déverrouillage involontaire. Essayez des réglages différents et testez-les à différents endroits autour de la serrure."</v>
      </c>
      <c r="Q836" t="str">
        <f t="shared" ca="1" si="285"/>
        <v>"Es wird eine Reichweitenbeschränkung empfohlen, die groß genug für Auto-Entriegelung ist, aber klein genug, um ein unabsichtliches Entriegeln zu verhindern. Probieren Sie verschiedene Einstellungen aus und testen Sie diese an verschiedenen Orten um das Schloss herum."</v>
      </c>
      <c r="R836" t="str">
        <f t="shared" ca="1" si="286"/>
        <v>"Es recomendable establecer una restricción de alcance de manera que este sea lo suficientemente largo como para realizar el desbloqueo automático pero lo suficientemente corto como para evitar un desbloqueo no intencionado. Pruebe con unos ajustes diferentes y hágalo en ubicaciones diferentes alrededor de la cerradura."</v>
      </c>
      <c r="S836" t="str">
        <f t="shared" ca="1" si="287"/>
        <v>"Impostare un limite di intervallo abbastanza lungo da eseguire lo sblocco automatico ma abbastanza breve da evitare sblocchi non desiderati. Tentare impostazioni diverse e testarle su posizioni diverse attorno alla serratura."</v>
      </c>
      <c r="T836" t="str">
        <f t="shared" ca="1" si="288"/>
        <v>"Voorstel om een bereikbeperking in te stellen die lang genoeg is voor automatisch ontgrendelen maar kort genoeg om onbedoeld ontgrendelen te voorkomen. Probeer een paar verschillende instellingen en test ze op verschillende locaties rond het slot."</v>
      </c>
      <c r="U836" s="8" t="str">
        <f t="shared" ca="1" si="304"/>
        <v>Il est conseillé de définir une contrainte de portée suffisamment étendue pour effectuer le déverrouillage automatique mais assez courte pour empêcher un déverrouillage involontaire. Essayez des réglages différents et testez-les à différents endroits autour de la serrure.</v>
      </c>
      <c r="V836" s="8" t="str">
        <f t="shared" ca="1" si="305"/>
        <v>Es wird eine Reichweitenbeschränkung empfohlen, die groß genug für Auto-Entriegelung ist, aber klein genug, um ein unabsichtliches Entriegeln zu verhindern. Probieren Sie verschiedene Einstellungen aus und testen Sie diese an verschiedenen Orten um das Schloss herum.</v>
      </c>
      <c r="W836" s="8" t="str">
        <f t="shared" ca="1" si="306"/>
        <v>Es recomendable establecer una restricción de alcance de manera que este sea lo suficientemente largo como para realizar el desbloqueo automático pero lo suficientemente corto como para evitar un desbloqueo no intencionado. Pruebe con unos ajustes diferentes y hágalo en ubicaciones diferentes alrededor de la cerradura.</v>
      </c>
      <c r="X836" s="8" t="str">
        <f t="shared" ca="1" si="307"/>
        <v>Impostare un limite di intervallo abbastanza lungo da eseguire lo sblocco automatico ma abbastanza breve da evitare sblocchi non desiderati. Tentare impostazioni diverse e testarle su posizioni diverse attorno alla serratura.</v>
      </c>
      <c r="Y836" s="8" t="str">
        <f t="shared" ca="1" si="308"/>
        <v>Voorstel om een bereikbeperking in te stellen die lang genoeg is voor automatisch ontgrendelen maar kort genoeg om onbedoeld ontgrendelen te voorkomen. Probeer een paar verschillende instellingen en test ze op verschillende locaties rond het slot.</v>
      </c>
      <c r="Z836" s="7">
        <f t="shared" si="300"/>
        <v>5</v>
      </c>
      <c r="AA836">
        <f t="shared" si="301"/>
        <v>32</v>
      </c>
      <c r="AB836">
        <f t="shared" si="302"/>
        <v>248</v>
      </c>
      <c r="AC836" t="str">
        <f t="shared" si="303"/>
        <v>&lt;string name="rssi_suggest"&gt;</v>
      </c>
      <c r="AD836" t="s">
        <v>9829</v>
      </c>
      <c r="AE836" t="s">
        <v>9830</v>
      </c>
      <c r="AF836" t="s">
        <v>9831</v>
      </c>
      <c r="AG836" t="s">
        <v>9832</v>
      </c>
      <c r="AH836" t="s">
        <v>9833</v>
      </c>
    </row>
    <row r="837" spans="1:34">
      <c r="A837" s="1" t="s">
        <v>10335</v>
      </c>
      <c r="J837">
        <f t="shared" si="298"/>
        <v>53</v>
      </c>
      <c r="K837">
        <f t="shared" si="299"/>
        <v>86</v>
      </c>
      <c r="L837" t="str">
        <f t="shared" si="297"/>
        <v>Auto unlocking out of range (%s)</v>
      </c>
      <c r="M837" t="e">
        <f>MATCH(L837,Sam_Eng!K:K,0)</f>
        <v>#N/A</v>
      </c>
      <c r="N837" t="e">
        <f>IF(ISNA(M837), VLOOKUP(L837,Sam_Eng!F:F,1,FALSE), VLOOKUP(L837,Sam_Eng!K:K,1,FALSE))</f>
        <v>#N/A</v>
      </c>
      <c r="O837" s="53">
        <v>590</v>
      </c>
      <c r="P837" t="str">
        <f t="shared" ca="1" si="284"/>
        <v>"Le déverrouillage automatique est déclenché sur la serrure (%@) mais votre téléphone est hors de portée"</v>
      </c>
      <c r="Q837" t="str">
        <f t="shared" ca="1" si="285"/>
        <v>"Auto-Entriegelung an Schloss ausgelöst (%@), aber Ihr Telefon befindet sich außer Reichweite"</v>
      </c>
      <c r="R837" t="str">
        <f t="shared" ca="1" si="286"/>
        <v>"El desbloqueo automático se desencadena en la cerradura (%@) pero el teléfono está fuera del alcance."</v>
      </c>
      <c r="S837" t="str">
        <f t="shared" ca="1" si="287"/>
        <v>"Lo sblocco automatico è attivato sulla serratura (%@) ma il telefono è fuori portata"</v>
      </c>
      <c r="T837" t="str">
        <f t="shared" ca="1" si="288"/>
        <v>"Automatisch ontgrendelen wordt geactiveerd op het slot (%@) maar uw telefoon is buiten bereik"</v>
      </c>
      <c r="U837" s="8" t="str">
        <f t="shared" ca="1" si="304"/>
        <v>Le déverrouillage automatique est déclenché sur la serrure (%@) mais votre téléphone est hors de portée</v>
      </c>
      <c r="V837" s="8" t="str">
        <f t="shared" ca="1" si="305"/>
        <v>Auto-Entriegelung an Schloss ausgelöst (%@), aber Ihr Telefon befindet sich außer Reichweite</v>
      </c>
      <c r="W837" s="8" t="str">
        <f t="shared" ca="1" si="306"/>
        <v>El desbloqueo automático se desencadena en la cerradura (%@) pero el teléfono está fuera del alcance.</v>
      </c>
      <c r="X837" s="8" t="str">
        <f t="shared" ca="1" si="307"/>
        <v>Lo sblocco automatico è attivato sulla serratura (%@) ma il telefono è fuori portata</v>
      </c>
      <c r="Y837" s="8" t="str">
        <f t="shared" ca="1" si="308"/>
        <v>Automatisch ontgrendelen wordt geactiveerd op het slot (%@) maar uw telefoon is buiten bereik</v>
      </c>
      <c r="Z837" s="7">
        <f t="shared" si="300"/>
        <v>5</v>
      </c>
      <c r="AA837">
        <f t="shared" si="301"/>
        <v>53</v>
      </c>
      <c r="AB837">
        <f t="shared" si="302"/>
        <v>86</v>
      </c>
      <c r="AC837" t="str">
        <f t="shared" si="303"/>
        <v>&lt;string name="OutOfRange_Auto" formatted="false"&gt;</v>
      </c>
      <c r="AD837" t="s">
        <v>11194</v>
      </c>
      <c r="AE837" t="s">
        <v>11195</v>
      </c>
      <c r="AF837" t="s">
        <v>11196</v>
      </c>
      <c r="AG837" t="s">
        <v>11197</v>
      </c>
      <c r="AH837" t="s">
        <v>11198</v>
      </c>
    </row>
    <row r="838" spans="1:34">
      <c r="A838" s="1" t="s">
        <v>364</v>
      </c>
      <c r="J838">
        <f t="shared" si="298"/>
        <v>39</v>
      </c>
      <c r="K838">
        <f t="shared" si="299"/>
        <v>56</v>
      </c>
      <c r="L838" t="str">
        <f t="shared" si="297"/>
        <v>Others Unlocking</v>
      </c>
      <c r="M838" t="e">
        <f>MATCH(L838,Sam_Eng!K:K,0)</f>
        <v>#N/A</v>
      </c>
      <c r="N838" t="str">
        <f>IF(ISNA(M838), VLOOKUP(L838,Sam_Eng!F:F,1,FALSE), VLOOKUP(L838,Sam_Eng!K:K,1,FALSE))</f>
        <v>Others Unlocking</v>
      </c>
      <c r="O838" s="8">
        <f>IF(ISNA(M838), MATCH(N838,Sam_Eng!F:F,0), MATCH(N838,Sam_Eng!K:K,0))</f>
        <v>337</v>
      </c>
      <c r="P838" t="str">
        <f t="shared" ca="1" si="284"/>
        <v>"Déverrouillage autres"</v>
      </c>
      <c r="Q838" t="str">
        <f t="shared" ca="1" si="285"/>
        <v>"Sonstige Entriegelung"</v>
      </c>
      <c r="R838" t="str">
        <f t="shared" ca="1" si="286"/>
        <v>"Otros desbloqueos"</v>
      </c>
      <c r="S838" t="str">
        <f t="shared" ca="1" si="287"/>
        <v>"Altro Sblocco"</v>
      </c>
      <c r="T838" t="str">
        <f t="shared" ca="1" si="288"/>
        <v>"Anderen ontgrendelen"</v>
      </c>
      <c r="U838" s="8" t="str">
        <f t="shared" ca="1" si="304"/>
        <v>Déverrouillage autres</v>
      </c>
      <c r="V838" s="8" t="str">
        <f t="shared" ca="1" si="305"/>
        <v>Sonstige Entriegelung</v>
      </c>
      <c r="W838" s="8" t="str">
        <f t="shared" ca="1" si="306"/>
        <v>Otros desbloqueos</v>
      </c>
      <c r="X838" s="8" t="str">
        <f t="shared" ca="1" si="307"/>
        <v>Altro Sblocco</v>
      </c>
      <c r="Y838" s="8" t="str">
        <f t="shared" ca="1" si="308"/>
        <v>Anderen ontgrendelen</v>
      </c>
      <c r="Z838" s="7">
        <f t="shared" si="300"/>
        <v>5</v>
      </c>
      <c r="AA838">
        <f t="shared" si="301"/>
        <v>39</v>
      </c>
      <c r="AB838">
        <f t="shared" si="302"/>
        <v>56</v>
      </c>
      <c r="AC838" t="str">
        <f t="shared" si="303"/>
        <v>&lt;string name="ifttt_others_unlock"&gt;</v>
      </c>
      <c r="AD838" t="s">
        <v>9834</v>
      </c>
      <c r="AE838" t="s">
        <v>9835</v>
      </c>
      <c r="AF838" t="s">
        <v>9836</v>
      </c>
      <c r="AG838" t="s">
        <v>9837</v>
      </c>
      <c r="AH838" t="s">
        <v>9838</v>
      </c>
    </row>
    <row r="839" spans="1:34">
      <c r="A839" s="1" t="s">
        <v>10337</v>
      </c>
      <c r="J839">
        <f t="shared" si="298"/>
        <v>43</v>
      </c>
      <c r="K839">
        <f t="shared" si="299"/>
        <v>70</v>
      </c>
      <c r="L839" t="str">
        <f t="shared" si="297"/>
        <v>k3connect-others-unlocking</v>
      </c>
      <c r="M839" t="e">
        <f>MATCH(L839,Sam_Eng!K:K,0)</f>
        <v>#N/A</v>
      </c>
      <c r="N839" t="e">
        <f>IF(ISNA(M839), VLOOKUP(L839,Sam_Eng!F:F,1,FALSE), VLOOKUP(L839,Sam_Eng!K:K,1,FALSE))</f>
        <v>#N/A</v>
      </c>
      <c r="O839" s="8">
        <v>337</v>
      </c>
      <c r="P839" t="str">
        <f t="shared" ca="1" si="284"/>
        <v>"Déverrouillage autres"</v>
      </c>
      <c r="Q839" t="str">
        <f t="shared" ca="1" si="285"/>
        <v>"Sonstige Entriegelung"</v>
      </c>
      <c r="R839" t="str">
        <f t="shared" ca="1" si="286"/>
        <v>"Otros desbloqueos"</v>
      </c>
      <c r="S839" t="str">
        <f t="shared" ca="1" si="287"/>
        <v>"Altro Sblocco"</v>
      </c>
      <c r="T839" t="str">
        <f t="shared" ca="1" si="288"/>
        <v>"Anderen ontgrendelen"</v>
      </c>
      <c r="U839" s="8" t="str">
        <f t="shared" ca="1" si="304"/>
        <v>Déverrouillage autres</v>
      </c>
      <c r="V839" s="8" t="str">
        <f t="shared" ca="1" si="305"/>
        <v>Sonstige Entriegelung</v>
      </c>
      <c r="W839" s="8" t="str">
        <f t="shared" ca="1" si="306"/>
        <v>Otros desbloqueos</v>
      </c>
      <c r="X839" s="8" t="str">
        <f t="shared" ca="1" si="307"/>
        <v>Altro Sblocco</v>
      </c>
      <c r="Y839" s="8" t="str">
        <f t="shared" ca="1" si="308"/>
        <v>Anderen ontgrendelen</v>
      </c>
      <c r="Z839" s="7">
        <f t="shared" si="300"/>
        <v>5</v>
      </c>
      <c r="AA839">
        <f t="shared" si="301"/>
        <v>43</v>
      </c>
      <c r="AB839">
        <f t="shared" si="302"/>
        <v>70</v>
      </c>
      <c r="AC839" t="str">
        <f t="shared" si="303"/>
        <v>&lt;string name="ifttt_event_others_lock"&gt;</v>
      </c>
      <c r="AD839" t="s">
        <v>10338</v>
      </c>
      <c r="AE839" t="s">
        <v>10339</v>
      </c>
      <c r="AF839" t="s">
        <v>10340</v>
      </c>
      <c r="AG839" t="s">
        <v>10341</v>
      </c>
      <c r="AH839" t="s">
        <v>10342</v>
      </c>
    </row>
    <row r="840" spans="1:34">
      <c r="A840" s="1" t="s">
        <v>10336</v>
      </c>
      <c r="J840">
        <f t="shared" si="298"/>
        <v>41</v>
      </c>
      <c r="K840">
        <f t="shared" si="299"/>
        <v>193</v>
      </c>
      <c r="L840" t="str">
        <f t="shared" si="297"/>
        <v>Each time when someone other than you unlocking the door, we\'ll notify you on the maker channel with  \"Lock Name (value1)\" and \"Time (value2)\". \n</v>
      </c>
      <c r="M840" t="e">
        <f>MATCH(L840,Sam_Eng!K:K,0)</f>
        <v>#N/A</v>
      </c>
      <c r="N840" t="e">
        <f>IF(ISNA(M840), VLOOKUP(L840,Sam_Eng!F:F,1,FALSE), VLOOKUP(L840,Sam_Eng!K:K,1,FALSE))</f>
        <v>#N/A</v>
      </c>
      <c r="O840" s="53">
        <v>554</v>
      </c>
      <c r="P840" t="str">
        <f t="shared" ca="1" si="284"/>
        <v>"Chaque fois que quelqu'un d'autre que vous déverrouillera la porte, nous vous indiquerons sur le canal de création le \"Nom de la serrure (valeur 1)\", l'\"Heure (valeur 2)\" et un \"Nom de client (valeur 3)\"."</v>
      </c>
      <c r="Q840" t="str">
        <f t="shared" ca="1" si="285"/>
        <v>"Jedes Mal, wenn jemand anders als Sie die Tür entriegelt, benachrichtigen wir Sie auf dem Maker Channel mit \"Schlossname (Wert 1)\", \"Zeit (Wert 2)\" und einem \"Client-Namen (Wert 3)\"."</v>
      </c>
      <c r="R840" t="str">
        <f t="shared" ca="1" si="286"/>
        <v>"Cada vez que alguien que no sea usted desbloquee la puerta, se lo notificaremos en el canal del fabricante con \"Nombre de cerradura (valor 1)\", \"Hora (valor 2)\" y \"Nombre de cliente (valor 3)\"."</v>
      </c>
      <c r="S840" t="str">
        <f t="shared" ca="1" si="287"/>
        <v>"Ogni volta che qualcun altro tenta lo sblocco della serratura, ti invieremo una notifica sul maker channel con \"Nome Serratura (valore 1)\", \"Ora (valore 2)\" e \"Nome Client (valore 3)\" se la serratura può riconoscerlo."</v>
      </c>
      <c r="T840" t="str">
        <f t="shared" ca="1" si="288"/>
        <v>"Telkens wanneer iemand anders dan u de deur ontgrendelt, melden we u op het makerskanaal met \"Naam slot (waarde 1)\", \"Tijd (waarde 2)\", en een \"Klantnaam (waarde 3)\"."</v>
      </c>
      <c r="U840" s="8" t="str">
        <f t="shared" ca="1" si="304"/>
        <v>Chaque fois que quelqu'un d'autre que vous déverrouillera la porte, nous vous indiquerons sur le canal de création le \Nom de la serrure (valeur 1)\, l'\Heure (valeur 2)\ et un \Nom de client (valeur 3)\.</v>
      </c>
      <c r="V840" s="8" t="str">
        <f t="shared" ca="1" si="305"/>
        <v>Jedes Mal, wenn jemand anders als Sie die Tür entriegelt, benachrichtigen wir Sie auf dem Maker Channel mit \Schlossname (Wert 1)\, \Zeit (Wert 2)\ und einem \Client-Namen (Wert 3)\.</v>
      </c>
      <c r="W840" s="8" t="str">
        <f t="shared" ca="1" si="306"/>
        <v>Cada vez que alguien que no sea usted desbloquee la puerta, se lo notificaremos en el canal del fabricante con \Nombre de cerradura (valor 1)\, \Hora (valor 2)\ y \Nombre de cliente (valor 3)\.</v>
      </c>
      <c r="X840" s="8" t="str">
        <f t="shared" ca="1" si="307"/>
        <v>Ogni volta che qualcun altro tenta lo sblocco della serratura, ti invieremo una notifica sul maker channel con \Nome Serratura (valore 1)\, \Ora (valore 2)\ e \Nome Client (valore 3)\ se la serratura può riconoscerlo.</v>
      </c>
      <c r="Y840" s="8" t="str">
        <f t="shared" ca="1" si="308"/>
        <v>Telkens wanneer iemand anders dan u de deur ontgrendelt, melden we u op het makerskanaal met \Naam slot (waarde 1)\, \Tijd (waarde 2)\, en een \Klantnaam (waarde 3)\.</v>
      </c>
      <c r="Z840" s="7">
        <f t="shared" si="300"/>
        <v>5</v>
      </c>
      <c r="AA840">
        <f t="shared" si="301"/>
        <v>41</v>
      </c>
      <c r="AB840">
        <f t="shared" si="302"/>
        <v>193</v>
      </c>
      <c r="AC840" t="str">
        <f t="shared" si="303"/>
        <v>&lt;string name="ifttt_other_lock_cont"&gt;</v>
      </c>
      <c r="AD840" t="s">
        <v>11177</v>
      </c>
      <c r="AE840" t="s">
        <v>11000</v>
      </c>
      <c r="AF840" t="s">
        <v>11001</v>
      </c>
      <c r="AG840" t="s">
        <v>11002</v>
      </c>
      <c r="AH840" t="s">
        <v>11003</v>
      </c>
    </row>
    <row r="841" spans="1:34">
      <c r="A841" s="1" t="s">
        <v>367</v>
      </c>
      <c r="J841">
        <f t="shared" si="298"/>
        <v>36</v>
      </c>
      <c r="K841">
        <f t="shared" si="299"/>
        <v>46</v>
      </c>
      <c r="L841" t="str">
        <f t="shared" si="297"/>
        <v>Join Time</v>
      </c>
      <c r="M841" t="e">
        <f>MATCH(L841,Sam_Eng!K:K,0)</f>
        <v>#N/A</v>
      </c>
      <c r="N841" t="str">
        <f>IF(ISNA(M841), VLOOKUP(L841,Sam_Eng!F:F,1,FALSE), VLOOKUP(L841,Sam_Eng!K:K,1,FALSE))</f>
        <v>Join Time</v>
      </c>
      <c r="O841" s="8">
        <f>IF(ISNA(M841), MATCH(N841,Sam_Eng!F:F,0), MATCH(N841,Sam_Eng!K:K,0))</f>
        <v>99</v>
      </c>
      <c r="P841" t="str">
        <f t="shared" ca="1" si="284"/>
        <v>"Temps d'association"</v>
      </c>
      <c r="Q841" t="str">
        <f t="shared" ca="1" si="285"/>
        <v>"Zeitpunkt des Beitritts"</v>
      </c>
      <c r="R841" t="str">
        <f t="shared" ca="1" si="286"/>
        <v>"Tiempo de unión"</v>
      </c>
      <c r="S841" t="str">
        <f t="shared" ca="1" si="287"/>
        <v>"Ora di Accesso"</v>
      </c>
      <c r="T841" t="str">
        <f t="shared" ca="1" si="288"/>
        <v>"Deelnametijd"</v>
      </c>
      <c r="U841" s="8" t="str">
        <f t="shared" ca="1" si="304"/>
        <v>Temps d'association</v>
      </c>
      <c r="V841" s="8" t="str">
        <f t="shared" ca="1" si="305"/>
        <v>Zeitpunkt des Beitritts</v>
      </c>
      <c r="W841" s="8" t="str">
        <f t="shared" ca="1" si="306"/>
        <v>Tiempo de unión</v>
      </c>
      <c r="X841" s="8" t="str">
        <f t="shared" ca="1" si="307"/>
        <v>Ora di Accesso</v>
      </c>
      <c r="Y841" s="8" t="str">
        <f t="shared" ca="1" si="308"/>
        <v>Deelnametijd</v>
      </c>
      <c r="Z841" s="7">
        <f t="shared" si="300"/>
        <v>5</v>
      </c>
      <c r="AA841">
        <f t="shared" si="301"/>
        <v>36</v>
      </c>
      <c r="AB841">
        <f t="shared" si="302"/>
        <v>46</v>
      </c>
      <c r="AC841" t="str">
        <f t="shared" si="303"/>
        <v>&lt;string name="UI_JoinTime_time"&gt;</v>
      </c>
      <c r="AD841" t="s">
        <v>11178</v>
      </c>
      <c r="AE841" t="s">
        <v>9839</v>
      </c>
      <c r="AF841" t="s">
        <v>9840</v>
      </c>
      <c r="AG841" t="s">
        <v>9841</v>
      </c>
      <c r="AH841" t="s">
        <v>9842</v>
      </c>
    </row>
    <row r="842" spans="1:34">
      <c r="A842" s="1" t="s">
        <v>368</v>
      </c>
      <c r="J842">
        <f t="shared" si="298"/>
        <v>32</v>
      </c>
      <c r="K842">
        <f t="shared" si="299"/>
        <v>42</v>
      </c>
      <c r="L842" t="str">
        <f t="shared" si="297"/>
        <v>Suspended</v>
      </c>
      <c r="M842" t="e">
        <f>MATCH(L842,Sam_Eng!K:K,0)</f>
        <v>#N/A</v>
      </c>
      <c r="N842" t="str">
        <f>IF(ISNA(M842), VLOOKUP(L842,Sam_Eng!F:F,1,FALSE), VLOOKUP(L842,Sam_Eng!K:K,1,FALSE))</f>
        <v>Suspended</v>
      </c>
      <c r="O842" s="8">
        <f>IF(ISNA(M842), MATCH(N842,Sam_Eng!F:F,0), MATCH(N842,Sam_Eng!K:K,0))</f>
        <v>266</v>
      </c>
      <c r="P842" t="str">
        <f t="shared" ca="1" si="284"/>
        <v>"Suspendu"</v>
      </c>
      <c r="Q842" t="str">
        <f t="shared" ca="1" si="285"/>
        <v>"Ausgesetzt"</v>
      </c>
      <c r="R842" t="str">
        <f t="shared" ca="1" si="286"/>
        <v>"Suspendido"</v>
      </c>
      <c r="S842" t="str">
        <f t="shared" ca="1" si="287"/>
        <v>"Sospeso"</v>
      </c>
      <c r="T842" t="str">
        <f t="shared" ca="1" si="288"/>
        <v>"Onderbroken"</v>
      </c>
      <c r="U842" s="8" t="str">
        <f t="shared" ca="1" si="304"/>
        <v>Suspendu</v>
      </c>
      <c r="V842" s="8" t="str">
        <f t="shared" ca="1" si="305"/>
        <v>Ausgesetzt</v>
      </c>
      <c r="W842" s="8" t="str">
        <f t="shared" ca="1" si="306"/>
        <v>Suspendido</v>
      </c>
      <c r="X842" s="8" t="str">
        <f t="shared" ca="1" si="307"/>
        <v>Sospeso</v>
      </c>
      <c r="Y842" s="8" t="str">
        <f t="shared" ca="1" si="308"/>
        <v>Onderbroken</v>
      </c>
      <c r="Z842" s="7">
        <f t="shared" si="300"/>
        <v>5</v>
      </c>
      <c r="AA842">
        <f t="shared" si="301"/>
        <v>32</v>
      </c>
      <c r="AB842">
        <f t="shared" si="302"/>
        <v>42</v>
      </c>
      <c r="AC842" t="str">
        <f t="shared" si="303"/>
        <v>&lt;string name="UI_Suspended"&gt;</v>
      </c>
      <c r="AD842" t="s">
        <v>9843</v>
      </c>
      <c r="AE842" t="s">
        <v>9844</v>
      </c>
      <c r="AF842" t="s">
        <v>9845</v>
      </c>
      <c r="AG842" t="s">
        <v>9846</v>
      </c>
      <c r="AH842" t="s">
        <v>9847</v>
      </c>
    </row>
    <row r="843" spans="1:34">
      <c r="A843" s="1" t="s">
        <v>369</v>
      </c>
      <c r="J843">
        <f t="shared" si="298"/>
        <v>33</v>
      </c>
      <c r="K843">
        <f t="shared" si="299"/>
        <v>44</v>
      </c>
      <c r="L843" t="str">
        <f t="shared" si="297"/>
        <v>Suspending</v>
      </c>
      <c r="M843" t="e">
        <f>MATCH(L843,Sam_Eng!K:K,0)</f>
        <v>#N/A</v>
      </c>
      <c r="N843" t="str">
        <f>IF(ISNA(M843), VLOOKUP(L843,Sam_Eng!F:F,1,FALSE), VLOOKUP(L843,Sam_Eng!K:K,1,FALSE))</f>
        <v>Suspending</v>
      </c>
      <c r="O843" s="8">
        <f>IF(ISNA(M843), MATCH(N843,Sam_Eng!F:F,0), MATCH(N843,Sam_Eng!K:K,0))</f>
        <v>233</v>
      </c>
      <c r="P843" t="str">
        <f t="shared" ca="1" si="284"/>
        <v>"Suspension"</v>
      </c>
      <c r="Q843" t="str">
        <f t="shared" ca="1" si="285"/>
        <v>"Aussetzen erfolgt"</v>
      </c>
      <c r="R843" t="str">
        <f t="shared" ca="1" si="286"/>
        <v>"Suspensión"</v>
      </c>
      <c r="S843" t="str">
        <f t="shared" ca="1" si="287"/>
        <v>"Sospensione in Corso"</v>
      </c>
      <c r="T843" t="str">
        <f t="shared" ca="1" si="288"/>
        <v>"Opschorten"</v>
      </c>
      <c r="U843" s="8" t="str">
        <f t="shared" ca="1" si="304"/>
        <v>Suspension</v>
      </c>
      <c r="V843" s="8" t="str">
        <f t="shared" ca="1" si="305"/>
        <v>Aussetzen erfolgt</v>
      </c>
      <c r="W843" s="8" t="str">
        <f t="shared" ca="1" si="306"/>
        <v>Suspensión</v>
      </c>
      <c r="X843" s="8" t="str">
        <f t="shared" ca="1" si="307"/>
        <v>Sospensione in Corso</v>
      </c>
      <c r="Y843" s="8" t="str">
        <f t="shared" ca="1" si="308"/>
        <v>Opschorten</v>
      </c>
      <c r="Z843" s="7">
        <f t="shared" si="300"/>
        <v>5</v>
      </c>
      <c r="AA843">
        <f t="shared" si="301"/>
        <v>33</v>
      </c>
      <c r="AB843">
        <f t="shared" si="302"/>
        <v>44</v>
      </c>
      <c r="AC843" t="str">
        <f t="shared" si="303"/>
        <v>&lt;string name="UI_Suspending"&gt;</v>
      </c>
      <c r="AD843" t="s">
        <v>9848</v>
      </c>
      <c r="AE843" t="s">
        <v>9849</v>
      </c>
      <c r="AF843" t="s">
        <v>9850</v>
      </c>
      <c r="AG843" t="s">
        <v>9851</v>
      </c>
      <c r="AH843" t="s">
        <v>9852</v>
      </c>
    </row>
    <row r="844" spans="1:34">
      <c r="A844" s="1" t="s">
        <v>10343</v>
      </c>
      <c r="J844">
        <f t="shared" si="298"/>
        <v>33</v>
      </c>
      <c r="K844">
        <f t="shared" si="299"/>
        <v>61</v>
      </c>
      <c r="L844" t="str">
        <f t="shared" si="297"/>
        <v>Activate All Code-Free Mode</v>
      </c>
      <c r="M844" t="e">
        <f>MATCH(L844,Sam_Eng!K:K,0)</f>
        <v>#N/A</v>
      </c>
      <c r="N844" t="e">
        <f>IF(ISNA(M844), VLOOKUP(L844,Sam_Eng!F:F,1,FALSE), VLOOKUP(L844,Sam_Eng!K:K,1,FALSE))</f>
        <v>#N/A</v>
      </c>
      <c r="O844" s="53">
        <v>240</v>
      </c>
      <c r="P844" t="str">
        <f t="shared" ca="1" si="284"/>
        <v>"Activer tout %@"</v>
      </c>
      <c r="Q844" t="str">
        <f t="shared" ca="1" si="285"/>
        <v>"Alle %@ aktivieren"</v>
      </c>
      <c r="R844" t="str">
        <f t="shared" ca="1" si="286"/>
        <v>"Activar todos los %@"</v>
      </c>
      <c r="S844" t="str">
        <f t="shared" ca="1" si="287"/>
        <v>"Attiva Tutti i %@"</v>
      </c>
      <c r="T844" t="str">
        <f t="shared" ca="1" si="288"/>
        <v>"Alle %@ activeren"</v>
      </c>
      <c r="U844" s="8" t="str">
        <f t="shared" ca="1" si="304"/>
        <v>Activer tout %@</v>
      </c>
      <c r="V844" s="8" t="str">
        <f t="shared" ca="1" si="305"/>
        <v>Alle %@ aktivieren</v>
      </c>
      <c r="W844" s="8" t="str">
        <f t="shared" ca="1" si="306"/>
        <v>Activar todos los %@</v>
      </c>
      <c r="X844" s="8" t="str">
        <f t="shared" ca="1" si="307"/>
        <v>Attiva Tutti i %@</v>
      </c>
      <c r="Y844" s="8" t="str">
        <f t="shared" ca="1" si="308"/>
        <v>Alle %@ activeren</v>
      </c>
      <c r="Z844" s="7">
        <f t="shared" si="300"/>
        <v>5</v>
      </c>
      <c r="AA844">
        <f t="shared" si="301"/>
        <v>33</v>
      </c>
      <c r="AB844">
        <f t="shared" si="302"/>
        <v>61</v>
      </c>
      <c r="AC844" t="str">
        <f t="shared" si="303"/>
        <v>&lt;string name="UI_active_all"&gt;</v>
      </c>
      <c r="AD844" t="s">
        <v>10985</v>
      </c>
      <c r="AE844" t="s">
        <v>10988</v>
      </c>
      <c r="AF844" t="s">
        <v>10991</v>
      </c>
      <c r="AG844" t="s">
        <v>10994</v>
      </c>
      <c r="AH844" t="s">
        <v>10997</v>
      </c>
    </row>
    <row r="845" spans="1:34">
      <c r="A845" s="1" t="s">
        <v>3122</v>
      </c>
      <c r="J845">
        <f t="shared" si="298"/>
        <v>35</v>
      </c>
      <c r="K845">
        <f t="shared" si="299"/>
        <v>65</v>
      </c>
      <c r="L845" t="str">
        <f t="shared" si="297"/>
        <v>Deactivate All Code-Free Mode</v>
      </c>
      <c r="M845" t="e">
        <f>MATCH(L845,Sam_Eng!K:K,0)</f>
        <v>#N/A</v>
      </c>
      <c r="N845" t="e">
        <f>IF(ISNA(M845), VLOOKUP(L845,Sam_Eng!F:F,1,FALSE), VLOOKUP(L845,Sam_Eng!K:K,1,FALSE))</f>
        <v>#N/A</v>
      </c>
      <c r="O845" s="53">
        <v>241</v>
      </c>
      <c r="P845" t="str">
        <f t="shared" ca="1" si="284"/>
        <v>"Désactiver tout %@"</v>
      </c>
      <c r="Q845" t="str">
        <f t="shared" ca="1" si="285"/>
        <v>"Alle %@ deaktivieren"</v>
      </c>
      <c r="R845" t="str">
        <f t="shared" ca="1" si="286"/>
        <v>"Desactivar todos los %@"</v>
      </c>
      <c r="S845" t="str">
        <f t="shared" ca="1" si="287"/>
        <v>"Disattiva Tutti i %@"</v>
      </c>
      <c r="T845" t="str">
        <f t="shared" ca="1" si="288"/>
        <v>"Alle %@ deactiveren"</v>
      </c>
      <c r="U845" s="8" t="str">
        <f t="shared" ca="1" si="304"/>
        <v>Désactiver tout %@</v>
      </c>
      <c r="V845" s="8" t="str">
        <f t="shared" ca="1" si="305"/>
        <v>Alle %@ deaktivieren</v>
      </c>
      <c r="W845" s="8" t="str">
        <f t="shared" ca="1" si="306"/>
        <v>Desactivar todos los %@</v>
      </c>
      <c r="X845" s="8" t="str">
        <f t="shared" ca="1" si="307"/>
        <v>Disattiva Tutti i %@</v>
      </c>
      <c r="Y845" s="8" t="str">
        <f t="shared" ca="1" si="308"/>
        <v>Alle %@ deactiveren</v>
      </c>
      <c r="Z845" s="7">
        <f t="shared" si="300"/>
        <v>5</v>
      </c>
      <c r="AA845">
        <f t="shared" si="301"/>
        <v>35</v>
      </c>
      <c r="AB845">
        <f t="shared" si="302"/>
        <v>65</v>
      </c>
      <c r="AC845" t="str">
        <f t="shared" si="303"/>
        <v>&lt;string name="UI_deactive_all"&gt;</v>
      </c>
      <c r="AD845" t="s">
        <v>10986</v>
      </c>
      <c r="AE845" t="s">
        <v>10989</v>
      </c>
      <c r="AF845" t="s">
        <v>10992</v>
      </c>
      <c r="AG845" t="s">
        <v>10995</v>
      </c>
      <c r="AH845" t="s">
        <v>10998</v>
      </c>
    </row>
    <row r="846" spans="1:34">
      <c r="A846" s="1" t="s">
        <v>370</v>
      </c>
      <c r="J846">
        <f t="shared" si="298"/>
        <v>37</v>
      </c>
      <c r="K846">
        <f t="shared" si="299"/>
        <v>54</v>
      </c>
      <c r="L846" t="str">
        <f t="shared" si="297"/>
        <v>Location Not Set</v>
      </c>
      <c r="M846" t="e">
        <f>MATCH(L846,Sam_Eng!K:K,0)</f>
        <v>#N/A</v>
      </c>
      <c r="N846" t="str">
        <f>IF(ISNA(M846), VLOOKUP(L846,Sam_Eng!F:F,1,FALSE), VLOOKUP(L846,Sam_Eng!K:K,1,FALSE))</f>
        <v>Location Not Set</v>
      </c>
      <c r="O846" s="8">
        <f>IF(ISNA(M846), MATCH(N846,Sam_Eng!F:F,0), MATCH(N846,Sam_Eng!K:K,0))</f>
        <v>277</v>
      </c>
      <c r="P846" t="str">
        <f t="shared" ca="1" si="284"/>
        <v>"Emplacement non défini"</v>
      </c>
      <c r="Q846" t="str">
        <f t="shared" ca="1" si="285"/>
        <v>"Standort nicht festgelegt"</v>
      </c>
      <c r="R846" t="str">
        <f t="shared" ca="1" si="286"/>
        <v>"Ubicación no establecida"</v>
      </c>
      <c r="S846" t="str">
        <f t="shared" ca="1" si="287"/>
        <v>"Posizione non Impostata"</v>
      </c>
      <c r="T846" t="str">
        <f t="shared" ca="1" si="288"/>
        <v>"Locatie niet ingesteld"</v>
      </c>
      <c r="U846" s="8" t="str">
        <f t="shared" ca="1" si="304"/>
        <v>Emplacement non défini</v>
      </c>
      <c r="V846" s="8" t="str">
        <f t="shared" ca="1" si="305"/>
        <v>Standort nicht festgelegt</v>
      </c>
      <c r="W846" s="8" t="str">
        <f t="shared" ca="1" si="306"/>
        <v>Ubicación no establecida</v>
      </c>
      <c r="X846" s="8" t="str">
        <f t="shared" ca="1" si="307"/>
        <v>Posizione non Impostata</v>
      </c>
      <c r="Y846" s="8" t="str">
        <f t="shared" ca="1" si="308"/>
        <v>Locatie niet ingesteld</v>
      </c>
      <c r="Z846" s="7">
        <f t="shared" si="300"/>
        <v>5</v>
      </c>
      <c r="AA846">
        <f t="shared" si="301"/>
        <v>37</v>
      </c>
      <c r="AB846">
        <f t="shared" si="302"/>
        <v>54</v>
      </c>
      <c r="AC846" t="str">
        <f t="shared" si="303"/>
        <v>&lt;string name="GPS_notYett_title"&gt;</v>
      </c>
      <c r="AD846" t="s">
        <v>9853</v>
      </c>
      <c r="AE846" t="s">
        <v>9854</v>
      </c>
      <c r="AF846" t="s">
        <v>9855</v>
      </c>
      <c r="AG846" t="s">
        <v>9856</v>
      </c>
      <c r="AH846" t="s">
        <v>9857</v>
      </c>
    </row>
    <row r="847" spans="1:34">
      <c r="A847" s="1"/>
    </row>
    <row r="848" spans="1:34">
      <c r="A848" s="1" t="s">
        <v>371</v>
      </c>
      <c r="J848">
        <f t="shared" si="298"/>
        <v>37</v>
      </c>
      <c r="K848">
        <f t="shared" si="299"/>
        <v>58</v>
      </c>
      <c r="L848" t="str">
        <f t="shared" si="297"/>
        <v>Choose a client type</v>
      </c>
      <c r="M848" t="e">
        <f>MATCH(L848,Sam_Eng!K:K,0)</f>
        <v>#N/A</v>
      </c>
      <c r="N848" t="str">
        <f>IF(ISNA(M848), VLOOKUP(L848,Sam_Eng!F:F,1,FALSE), VLOOKUP(L848,Sam_Eng!K:K,1,FALSE))</f>
        <v>Choose a client type</v>
      </c>
      <c r="O848" s="8">
        <f>IF(ISNA(M848), MATCH(N848,Sam_Eng!F:F,0), MATCH(N848,Sam_Eng!K:K,0))</f>
        <v>502</v>
      </c>
      <c r="P848" t="str">
        <f t="shared" ca="1" si="284"/>
        <v>"Choisissez un type de client"</v>
      </c>
      <c r="Q848" t="str">
        <f t="shared" ca="1" si="285"/>
        <v>"Wählen Sie einen Client-Typ"</v>
      </c>
      <c r="R848" t="str">
        <f t="shared" ca="1" si="286"/>
        <v>"Elegir un tipo de cliente"</v>
      </c>
      <c r="S848" t="str">
        <f t="shared" ca="1" si="287"/>
        <v>"Scegliere un tipo di client"</v>
      </c>
      <c r="T848" t="str">
        <f t="shared" ca="1" si="288"/>
        <v>"Kies een type klant"</v>
      </c>
      <c r="U848" s="8" t="str">
        <f t="shared" ca="1" si="304"/>
        <v>Choisissez un type de client</v>
      </c>
      <c r="V848" s="8" t="str">
        <f t="shared" ca="1" si="305"/>
        <v>Wählen Sie einen Client-Typ</v>
      </c>
      <c r="W848" s="8" t="str">
        <f t="shared" ca="1" si="306"/>
        <v>Elegir un tipo de cliente</v>
      </c>
      <c r="X848" s="8" t="str">
        <f t="shared" ca="1" si="307"/>
        <v>Scegliere un tipo di client</v>
      </c>
      <c r="Y848" s="8" t="str">
        <f t="shared" ca="1" si="308"/>
        <v>Kies een type klant</v>
      </c>
      <c r="Z848" s="7">
        <f t="shared" ref="Z848:Z862" si="309">FIND("&lt;",A848)</f>
        <v>5</v>
      </c>
      <c r="AA848">
        <f t="shared" ref="AA848:AA862" si="310">FIND("&gt;",A848)</f>
        <v>37</v>
      </c>
      <c r="AB848">
        <f t="shared" ref="AB848:AB862" si="311" xml:space="preserve"> FIND("&lt;/",A848)</f>
        <v>58</v>
      </c>
      <c r="AC848" t="str">
        <f t="shared" ref="AC848:AC862" si="312">MID(A848, Z848, AA848-Z848+ 1)</f>
        <v>&lt;string name="UI_ClientType_sub"&gt;</v>
      </c>
      <c r="AD848" t="s">
        <v>9858</v>
      </c>
      <c r="AE848" t="s">
        <v>9859</v>
      </c>
      <c r="AF848" t="s">
        <v>9860</v>
      </c>
      <c r="AG848" t="s">
        <v>9861</v>
      </c>
      <c r="AH848" t="s">
        <v>9862</v>
      </c>
    </row>
    <row r="849" spans="1:34">
      <c r="A849" s="1" t="s">
        <v>372</v>
      </c>
      <c r="J849">
        <f t="shared" si="298"/>
        <v>60</v>
      </c>
      <c r="K849">
        <f t="shared" si="299"/>
        <v>74</v>
      </c>
      <c r="L849" t="str">
        <f t="shared" si="297"/>
        <v>Delete Client</v>
      </c>
      <c r="M849" t="e">
        <f>MATCH(L849,Sam_Eng!K:K,0)</f>
        <v>#N/A</v>
      </c>
      <c r="N849" t="str">
        <f>IF(ISNA(M849), VLOOKUP(L849,Sam_Eng!F:F,1,FALSE), VLOOKUP(L849,Sam_Eng!K:K,1,FALSE))</f>
        <v>Delete Client</v>
      </c>
      <c r="O849" s="8">
        <f>IF(ISNA(M849), MATCH(N849,Sam_Eng!F:F,0), MATCH(N849,Sam_Eng!K:K,0))</f>
        <v>54</v>
      </c>
      <c r="P849" t="str">
        <f t="shared" ca="1" si="284"/>
        <v>"Supprimer un client"</v>
      </c>
      <c r="Q849" t="str">
        <f t="shared" ca="1" si="285"/>
        <v>"Client löschen"</v>
      </c>
      <c r="R849" t="str">
        <f t="shared" ca="1" si="286"/>
        <v>"Eliminar cliente"</v>
      </c>
      <c r="S849" t="str">
        <f t="shared" ca="1" si="287"/>
        <v>"Elimina Client"</v>
      </c>
      <c r="T849" t="str">
        <f t="shared" ca="1" si="288"/>
        <v>"Klant verwijderen"</v>
      </c>
      <c r="U849" s="8" t="str">
        <f t="shared" ca="1" si="304"/>
        <v>Supprimer un client</v>
      </c>
      <c r="V849" s="8" t="str">
        <f t="shared" ca="1" si="305"/>
        <v>Client löschen</v>
      </c>
      <c r="W849" s="8" t="str">
        <f t="shared" ca="1" si="306"/>
        <v>Eliminar cliente</v>
      </c>
      <c r="X849" s="8" t="str">
        <f t="shared" ca="1" si="307"/>
        <v>Elimina Client</v>
      </c>
      <c r="Y849" s="8" t="str">
        <f t="shared" ca="1" si="308"/>
        <v>Klant verwijderen</v>
      </c>
      <c r="Z849" s="7">
        <f t="shared" si="309"/>
        <v>5</v>
      </c>
      <c r="AA849">
        <f t="shared" si="310"/>
        <v>60</v>
      </c>
      <c r="AB849">
        <f t="shared" si="311"/>
        <v>74</v>
      </c>
      <c r="AC849" t="str">
        <f t="shared" si="312"/>
        <v>&lt;string name="note_action_apply_after_touch_lock_title"&gt;</v>
      </c>
      <c r="AD849" t="s">
        <v>9863</v>
      </c>
      <c r="AE849" t="s">
        <v>9864</v>
      </c>
      <c r="AF849" t="s">
        <v>9865</v>
      </c>
      <c r="AG849" t="s">
        <v>9866</v>
      </c>
      <c r="AH849" t="s">
        <v>9867</v>
      </c>
    </row>
    <row r="850" spans="1:34">
      <c r="A850" s="1" t="s">
        <v>373</v>
      </c>
      <c r="J850">
        <f t="shared" si="298"/>
        <v>28</v>
      </c>
      <c r="K850">
        <f t="shared" si="299"/>
        <v>32</v>
      </c>
      <c r="L850" t="str">
        <f t="shared" si="297"/>
        <v>Add</v>
      </c>
      <c r="M850" t="e">
        <f>MATCH(L850,Sam_Eng!K:K,0)</f>
        <v>#N/A</v>
      </c>
      <c r="N850" t="str">
        <f>IF(ISNA(M850), VLOOKUP(L850,Sam_Eng!F:F,1,FALSE), VLOOKUP(L850,Sam_Eng!K:K,1,FALSE))</f>
        <v>Add</v>
      </c>
      <c r="O850" s="8">
        <f>IF(ISNA(M850), MATCH(N850,Sam_Eng!F:F,0), MATCH(N850,Sam_Eng!K:K,0))</f>
        <v>194</v>
      </c>
      <c r="P850" t="str">
        <f t="shared" ref="P850:P911" ca="1" si="313">INDIRECT("'Sam_Eng'!" &amp; "M" &amp; $O850)</f>
        <v>"Ajouter"</v>
      </c>
      <c r="Q850" t="str">
        <f t="shared" ref="Q850:Q911" ca="1" si="314">INDIRECT("'Sam_Eng'!" &amp; "N" &amp; $O850)</f>
        <v>"Hinzufügen"</v>
      </c>
      <c r="R850" t="str">
        <f t="shared" ref="R850:R911" ca="1" si="315">INDIRECT("'Sam_Eng'!" &amp; "O" &amp; $O850)</f>
        <v>"Agregar"</v>
      </c>
      <c r="S850" t="str">
        <f t="shared" ref="S850:S911" ca="1" si="316">INDIRECT("'Sam_Eng'!" &amp; "P" &amp; $O850)</f>
        <v>"Aggiungi"</v>
      </c>
      <c r="T850" t="str">
        <f t="shared" ref="T850:T911" ca="1" si="317">INDIRECT("'Sam_Eng'!" &amp; "Q" &amp; $O850)</f>
        <v>"Toevoegen"</v>
      </c>
      <c r="U850" s="8" t="str">
        <f t="shared" ca="1" si="304"/>
        <v>Ajouter</v>
      </c>
      <c r="V850" s="8" t="str">
        <f t="shared" ca="1" si="305"/>
        <v>Hinzufügen</v>
      </c>
      <c r="W850" s="8" t="str">
        <f t="shared" ca="1" si="306"/>
        <v>Agregar</v>
      </c>
      <c r="X850" s="8" t="str">
        <f t="shared" ca="1" si="307"/>
        <v>Aggiungi</v>
      </c>
      <c r="Y850" s="8" t="str">
        <f t="shared" ca="1" si="308"/>
        <v>Toevoegen</v>
      </c>
      <c r="Z850" s="7">
        <f t="shared" si="309"/>
        <v>5</v>
      </c>
      <c r="AA850">
        <f t="shared" si="310"/>
        <v>28</v>
      </c>
      <c r="AB850">
        <f t="shared" si="311"/>
        <v>32</v>
      </c>
      <c r="AC850" t="str">
        <f t="shared" si="312"/>
        <v>&lt;string name="code_add"&gt;</v>
      </c>
      <c r="AD850" t="s">
        <v>9868</v>
      </c>
      <c r="AE850" t="s">
        <v>9869</v>
      </c>
      <c r="AF850" t="s">
        <v>9870</v>
      </c>
      <c r="AG850" t="s">
        <v>9871</v>
      </c>
      <c r="AH850" t="s">
        <v>9872</v>
      </c>
    </row>
    <row r="851" spans="1:34">
      <c r="A851" s="1" t="s">
        <v>374</v>
      </c>
      <c r="J851">
        <f t="shared" si="298"/>
        <v>40</v>
      </c>
      <c r="K851">
        <f t="shared" si="299"/>
        <v>48</v>
      </c>
      <c r="L851" t="str">
        <f t="shared" si="297"/>
        <v>Updated</v>
      </c>
      <c r="M851" t="e">
        <f>MATCH(L851,Sam_Eng!K:K,0)</f>
        <v>#N/A</v>
      </c>
      <c r="N851" t="str">
        <f>IF(ISNA(M851), VLOOKUP(L851,Sam_Eng!F:F,1,FALSE), VLOOKUP(L851,Sam_Eng!K:K,1,FALSE))</f>
        <v>Updated</v>
      </c>
      <c r="O851" s="8">
        <f>IF(ISNA(M851), MATCH(N851,Sam_Eng!F:F,0), MATCH(N851,Sam_Eng!K:K,0))</f>
        <v>275</v>
      </c>
      <c r="P851" t="str">
        <f t="shared" ca="1" si="313"/>
        <v>"Mis à jour"</v>
      </c>
      <c r="Q851" t="str">
        <f t="shared" ca="1" si="314"/>
        <v>"Aktualisiert"</v>
      </c>
      <c r="R851" t="str">
        <f t="shared" ca="1" si="315"/>
        <v>"Actualizado"</v>
      </c>
      <c r="S851" t="str">
        <f t="shared" ca="1" si="316"/>
        <v>"Aggiornato"</v>
      </c>
      <c r="T851" t="str">
        <f t="shared" ca="1" si="317"/>
        <v>"Bijgewerkt"</v>
      </c>
      <c r="U851" s="8" t="str">
        <f t="shared" ca="1" si="304"/>
        <v>Mis à jour</v>
      </c>
      <c r="V851" s="8" t="str">
        <f t="shared" ca="1" si="305"/>
        <v>Aktualisiert</v>
      </c>
      <c r="W851" s="8" t="str">
        <f t="shared" ca="1" si="306"/>
        <v>Actualizado</v>
      </c>
      <c r="X851" s="8" t="str">
        <f t="shared" ca="1" si="307"/>
        <v>Aggiornato</v>
      </c>
      <c r="Y851" s="8" t="str">
        <f t="shared" ca="1" si="308"/>
        <v>Bijgewerkt</v>
      </c>
      <c r="Z851" s="7">
        <f t="shared" si="309"/>
        <v>5</v>
      </c>
      <c r="AA851">
        <f t="shared" si="310"/>
        <v>40</v>
      </c>
      <c r="AB851">
        <f t="shared" si="311"/>
        <v>48</v>
      </c>
      <c r="AC851" t="str">
        <f t="shared" si="312"/>
        <v>&lt;string name="Tran_log_Update_Door"&gt;</v>
      </c>
      <c r="AD851" t="s">
        <v>9873</v>
      </c>
      <c r="AE851" t="s">
        <v>9874</v>
      </c>
      <c r="AF851" t="s">
        <v>9875</v>
      </c>
      <c r="AG851" t="s">
        <v>9876</v>
      </c>
      <c r="AH851" t="s">
        <v>9877</v>
      </c>
    </row>
    <row r="852" spans="1:34">
      <c r="A852" s="1" t="s">
        <v>375</v>
      </c>
      <c r="J852">
        <f t="shared" si="298"/>
        <v>47</v>
      </c>
      <c r="K852">
        <f t="shared" si="299"/>
        <v>66</v>
      </c>
      <c r="L852" t="str">
        <f t="shared" si="297"/>
        <v>One-Button Locking</v>
      </c>
      <c r="M852" t="e">
        <f>MATCH(L852,Sam_Eng!K:K,0)</f>
        <v>#N/A</v>
      </c>
      <c r="N852" t="str">
        <f>IF(ISNA(M852), VLOOKUP(L852,Sam_Eng!F:F,1,FALSE), VLOOKUP(L852,Sam_Eng!K:K,1,FALSE))</f>
        <v>One-Button Locking</v>
      </c>
      <c r="O852" s="8">
        <f>IF(ISNA(M852), MATCH(N852,Sam_Eng!F:F,0), MATCH(N852,Sam_Eng!K:K,0))</f>
        <v>317</v>
      </c>
      <c r="P852" t="str">
        <f t="shared" ca="1" si="313"/>
        <v>"Verrouillage avec une touche"</v>
      </c>
      <c r="Q852" t="str">
        <f t="shared" ca="1" si="314"/>
        <v>"Verriegelung durch Tastendruck"</v>
      </c>
      <c r="R852" t="str">
        <f t="shared" ca="1" si="315"/>
        <v>"Bloqueo mediante botón"</v>
      </c>
      <c r="S852" t="str">
        <f t="shared" ca="1" si="316"/>
        <v>"Blocca con Tasto"</v>
      </c>
      <c r="T852" t="str">
        <f t="shared" ca="1" si="317"/>
        <v>"Vergrendelen met één knop"</v>
      </c>
      <c r="U852" s="8" t="str">
        <f t="shared" ca="1" si="304"/>
        <v>Verrouillage avec une touche</v>
      </c>
      <c r="V852" s="8" t="str">
        <f t="shared" ca="1" si="305"/>
        <v>Verriegelung durch Tastendruck</v>
      </c>
      <c r="W852" s="8" t="str">
        <f t="shared" ca="1" si="306"/>
        <v>Bloqueo mediante botón</v>
      </c>
      <c r="X852" s="8" t="str">
        <f t="shared" ca="1" si="307"/>
        <v>Blocca con Tasto</v>
      </c>
      <c r="Y852" s="8" t="str">
        <f t="shared" ca="1" si="308"/>
        <v>Vergrendelen met één knop</v>
      </c>
      <c r="Z852" s="7">
        <f t="shared" si="309"/>
        <v>5</v>
      </c>
      <c r="AA852">
        <f t="shared" si="310"/>
        <v>47</v>
      </c>
      <c r="AB852">
        <f t="shared" si="311"/>
        <v>66</v>
      </c>
      <c r="AC852" t="str">
        <f t="shared" si="312"/>
        <v>&lt;string name="Tran_log_ONE_BUTTON_LOCKING"&gt;</v>
      </c>
      <c r="AD852" t="s">
        <v>9878</v>
      </c>
      <c r="AE852" t="s">
        <v>9879</v>
      </c>
      <c r="AF852" t="s">
        <v>9880</v>
      </c>
      <c r="AG852" t="s">
        <v>9881</v>
      </c>
      <c r="AH852" t="s">
        <v>9882</v>
      </c>
    </row>
    <row r="853" spans="1:34">
      <c r="A853" s="1" t="s">
        <v>376</v>
      </c>
      <c r="J853">
        <f t="shared" si="298"/>
        <v>62</v>
      </c>
      <c r="K853">
        <f t="shared" si="299"/>
        <v>84</v>
      </c>
      <c r="L853" t="str">
        <f t="shared" si="297"/>
        <v>Delete GC Prefix/User</v>
      </c>
      <c r="M853" t="e">
        <f>MATCH(L853,Sam_Eng!K:K,0)</f>
        <v>#N/A</v>
      </c>
      <c r="N853" t="str">
        <f>IF(ISNA(M853), VLOOKUP(L853,Sam_Eng!F:F,1,FALSE), VLOOKUP(L853,Sam_Eng!K:K,1,FALSE))</f>
        <v>Delete GC Prefix/User</v>
      </c>
      <c r="O853" s="8">
        <f>IF(ISNA(M853), MATCH(N853,Sam_Eng!F:F,0), MATCH(N853,Sam_Eng!K:K,0))</f>
        <v>318</v>
      </c>
      <c r="P853" t="str">
        <f t="shared" ca="1" si="313"/>
        <v>"Supprimer le préfixe/l'utilisateur GC"</v>
      </c>
      <c r="Q853" t="str">
        <f t="shared" ca="1" si="314"/>
        <v>"GC-Präfix/Benutzer löschen"</v>
      </c>
      <c r="R853" t="str">
        <f t="shared" ca="1" si="315"/>
        <v>"Eliminar usuario o prefijo GC"</v>
      </c>
      <c r="S853" t="str">
        <f t="shared" ca="1" si="316"/>
        <v>"Elimina Prefisso/Utente GC"</v>
      </c>
      <c r="T853" t="str">
        <f t="shared" ca="1" si="317"/>
        <v>"GC Prefix/gebruiker verwijderen"</v>
      </c>
      <c r="U853" s="8" t="str">
        <f t="shared" ca="1" si="304"/>
        <v>Supprimer le préfixe/l'utilisateur GC</v>
      </c>
      <c r="V853" s="8" t="str">
        <f t="shared" ca="1" si="305"/>
        <v>GC-Präfix/Benutzer löschen</v>
      </c>
      <c r="W853" s="8" t="str">
        <f t="shared" ca="1" si="306"/>
        <v>Eliminar usuario o prefijo GC</v>
      </c>
      <c r="X853" s="8" t="str">
        <f t="shared" ca="1" si="307"/>
        <v>Elimina Prefisso/Utente GC</v>
      </c>
      <c r="Y853" s="8" t="str">
        <f t="shared" ca="1" si="308"/>
        <v>GC Prefix/gebruiker verwijderen</v>
      </c>
      <c r="Z853" s="7">
        <f t="shared" si="309"/>
        <v>5</v>
      </c>
      <c r="AA853">
        <f t="shared" si="310"/>
        <v>62</v>
      </c>
      <c r="AB853">
        <f t="shared" si="311"/>
        <v>84</v>
      </c>
      <c r="AC853" t="str">
        <f t="shared" si="312"/>
        <v>&lt;string name="Tran_log_PASSWORD_GUESTCODE_DISABLE_PREFIX"&gt;</v>
      </c>
      <c r="AD853" t="s">
        <v>11179</v>
      </c>
      <c r="AE853" t="s">
        <v>9883</v>
      </c>
      <c r="AF853" t="s">
        <v>9884</v>
      </c>
      <c r="AG853" t="s">
        <v>9885</v>
      </c>
      <c r="AH853" t="s">
        <v>9886</v>
      </c>
    </row>
    <row r="854" spans="1:34">
      <c r="A854" s="1" t="s">
        <v>377</v>
      </c>
      <c r="J854">
        <f t="shared" si="298"/>
        <v>60</v>
      </c>
      <c r="K854">
        <f t="shared" si="299"/>
        <v>78</v>
      </c>
      <c r="L854" t="str">
        <f t="shared" si="297"/>
        <v>Delete Sub-Master</v>
      </c>
      <c r="M854" t="e">
        <f>MATCH(L854,Sam_Eng!K:K,0)</f>
        <v>#N/A</v>
      </c>
      <c r="N854" t="str">
        <f>IF(ISNA(M854), VLOOKUP(L854,Sam_Eng!F:F,1,FALSE), VLOOKUP(L854,Sam_Eng!K:K,1,FALSE))</f>
        <v>Delete Sub-Master</v>
      </c>
      <c r="O854" s="8">
        <f>IF(ISNA(M854), MATCH(N854,Sam_Eng!F:F,0), MATCH(N854,Sam_Eng!K:K,0))</f>
        <v>319</v>
      </c>
      <c r="P854" t="str">
        <f t="shared" ca="1" si="313"/>
        <v>"Supprimer le sous-maître"</v>
      </c>
      <c r="Q854" t="str">
        <f t="shared" ca="1" si="314"/>
        <v>"Sub-Master löschen"</v>
      </c>
      <c r="R854" t="str">
        <f t="shared" ca="1" si="315"/>
        <v>"Eliminar código maestro secundario"</v>
      </c>
      <c r="S854" t="str">
        <f t="shared" ca="1" si="316"/>
        <v>"Elimina Secondario"</v>
      </c>
      <c r="T854" t="str">
        <f t="shared" ca="1" si="317"/>
        <v>"Subhoofdcode verwijderen"</v>
      </c>
      <c r="U854" s="8" t="str">
        <f t="shared" ca="1" si="304"/>
        <v>Supprimer le sous-maître</v>
      </c>
      <c r="V854" s="8" t="str">
        <f t="shared" ca="1" si="305"/>
        <v>Sub-Master löschen</v>
      </c>
      <c r="W854" s="8" t="str">
        <f t="shared" ca="1" si="306"/>
        <v>Eliminar código maestro secundario</v>
      </c>
      <c r="X854" s="8" t="str">
        <f t="shared" ca="1" si="307"/>
        <v>Elimina Secondario</v>
      </c>
      <c r="Y854" s="8" t="str">
        <f t="shared" ca="1" si="308"/>
        <v>Subhoofdcode verwijderen</v>
      </c>
      <c r="Z854" s="7">
        <f t="shared" si="309"/>
        <v>5</v>
      </c>
      <c r="AA854">
        <f t="shared" si="310"/>
        <v>60</v>
      </c>
      <c r="AB854">
        <f t="shared" si="311"/>
        <v>78</v>
      </c>
      <c r="AC854" t="str">
        <f t="shared" si="312"/>
        <v>&lt;string name="Tran_log_PASSWORD_DELETE_SUB_MASTER_CODE"&gt;</v>
      </c>
      <c r="AD854" t="s">
        <v>9887</v>
      </c>
      <c r="AE854" t="s">
        <v>9888</v>
      </c>
      <c r="AF854" t="s">
        <v>9889</v>
      </c>
      <c r="AG854" t="s">
        <v>9890</v>
      </c>
      <c r="AH854" t="s">
        <v>9891</v>
      </c>
    </row>
    <row r="855" spans="1:34">
      <c r="A855" s="1" t="s">
        <v>10344</v>
      </c>
      <c r="J855">
        <f t="shared" si="298"/>
        <v>41</v>
      </c>
      <c r="K855">
        <f t="shared" si="299"/>
        <v>59</v>
      </c>
      <c r="L855" t="str">
        <f t="shared" si="297"/>
        <v>GuestCode Cleared</v>
      </c>
      <c r="M855" t="e">
        <f>MATCH(L855,Sam_Eng!K:K,0)</f>
        <v>#N/A</v>
      </c>
      <c r="N855" t="str">
        <f>IF(ISNA(M855), VLOOKUP(L855,Sam_Eng!F:F,1,FALSE), VLOOKUP(L855,Sam_Eng!K:K,1,FALSE))</f>
        <v>GuestCode Cleared</v>
      </c>
      <c r="O855" s="8">
        <f>IF(ISNA(M855), MATCH(N855,Sam_Eng!F:F,0), MATCH(N855,Sam_Eng!K:K,0))</f>
        <v>271</v>
      </c>
      <c r="P855" t="str">
        <f t="shared" ca="1" si="313"/>
        <v>"GuestCode effacé"</v>
      </c>
      <c r="Q855" t="str">
        <f t="shared" ca="1" si="314"/>
        <v>"GuestCode entfernt"</v>
      </c>
      <c r="R855" t="str">
        <f t="shared" ca="1" si="315"/>
        <v>"GuestCode borrado"</v>
      </c>
      <c r="S855" t="str">
        <f t="shared" ca="1" si="316"/>
        <v>"Codice Ospite Cancellato"</v>
      </c>
      <c r="T855" t="str">
        <f t="shared" ca="1" si="317"/>
        <v>"GastCode gewist"</v>
      </c>
      <c r="U855" s="8" t="str">
        <f t="shared" ca="1" si="304"/>
        <v>GuestCode effacé</v>
      </c>
      <c r="V855" s="8" t="str">
        <f t="shared" ca="1" si="305"/>
        <v>GuestCode entfernt</v>
      </c>
      <c r="W855" s="8" t="str">
        <f t="shared" ca="1" si="306"/>
        <v>GuestCode borrado</v>
      </c>
      <c r="X855" s="8" t="str">
        <f t="shared" ca="1" si="307"/>
        <v>Codice Ospite Cancellato</v>
      </c>
      <c r="Y855" s="8" t="str">
        <f t="shared" ca="1" si="308"/>
        <v>GastCode gewist</v>
      </c>
      <c r="Z855" s="7">
        <f t="shared" si="309"/>
        <v>5</v>
      </c>
      <c r="AA855">
        <f t="shared" si="310"/>
        <v>41</v>
      </c>
      <c r="AB855">
        <f t="shared" si="311"/>
        <v>59</v>
      </c>
      <c r="AC855" t="str">
        <f t="shared" si="312"/>
        <v>&lt;string name="UI_delete_guest_title"&gt;</v>
      </c>
      <c r="AD855" t="s">
        <v>10531</v>
      </c>
      <c r="AE855" t="s">
        <v>10532</v>
      </c>
      <c r="AF855" t="s">
        <v>10533</v>
      </c>
      <c r="AG855" t="s">
        <v>10534</v>
      </c>
      <c r="AH855" t="s">
        <v>10535</v>
      </c>
    </row>
    <row r="856" spans="1:34">
      <c r="A856" s="1" t="s">
        <v>2902</v>
      </c>
      <c r="J856">
        <f t="shared" si="298"/>
        <v>40</v>
      </c>
      <c r="K856">
        <f t="shared" si="299"/>
        <v>54</v>
      </c>
      <c r="L856" t="str">
        <f t="shared" si="297"/>
        <v>Are you sure?</v>
      </c>
      <c r="M856" t="e">
        <f>MATCH(L856,Sam_Eng!K:K,0)</f>
        <v>#N/A</v>
      </c>
      <c r="N856" t="str">
        <f>IF(ISNA(M856), VLOOKUP(L856,Sam_Eng!F:F,1,FALSE), VLOOKUP(L856,Sam_Eng!K:K,1,FALSE))</f>
        <v>Are you sure?</v>
      </c>
      <c r="O856" s="8">
        <f>IF(ISNA(M856), MATCH(N856,Sam_Eng!F:F,0), MATCH(N856,Sam_Eng!K:K,0))</f>
        <v>546</v>
      </c>
      <c r="P856" t="str">
        <f t="shared" ca="1" si="313"/>
        <v>"Êtes-vous sûr ?"</v>
      </c>
      <c r="Q856" t="str">
        <f t="shared" ca="1" si="314"/>
        <v>"Sind Sie sicher?"</v>
      </c>
      <c r="R856" t="str">
        <f t="shared" ca="1" si="315"/>
        <v>"¿Está seguro?"</v>
      </c>
      <c r="S856" t="str">
        <f t="shared" ca="1" si="316"/>
        <v>"Continuare?"</v>
      </c>
      <c r="T856" t="str">
        <f t="shared" ca="1" si="317"/>
        <v>"Weet u het zeker?"</v>
      </c>
      <c r="U856" s="8" t="str">
        <f t="shared" ca="1" si="304"/>
        <v>Êtes-vous sûr ?</v>
      </c>
      <c r="V856" s="8" t="str">
        <f t="shared" ca="1" si="305"/>
        <v>Sind Sie sicher?</v>
      </c>
      <c r="W856" s="8" t="str">
        <f t="shared" ca="1" si="306"/>
        <v>¿Está seguro?</v>
      </c>
      <c r="X856" s="8" t="str">
        <f t="shared" ca="1" si="307"/>
        <v>Continuare?</v>
      </c>
      <c r="Y856" s="8" t="str">
        <f t="shared" ca="1" si="308"/>
        <v>Weet u het zeker?</v>
      </c>
      <c r="Z856" s="7">
        <f t="shared" si="309"/>
        <v>5</v>
      </c>
      <c r="AA856">
        <f t="shared" si="310"/>
        <v>40</v>
      </c>
      <c r="AB856">
        <f t="shared" si="311"/>
        <v>54</v>
      </c>
      <c r="AC856" t="str">
        <f t="shared" si="312"/>
        <v>&lt;string name="UI_delete_guest_cont"&gt;</v>
      </c>
      <c r="AD856" t="s">
        <v>9892</v>
      </c>
      <c r="AE856" t="s">
        <v>9893</v>
      </c>
      <c r="AF856" t="s">
        <v>9894</v>
      </c>
      <c r="AG856" t="s">
        <v>9895</v>
      </c>
      <c r="AH856" t="s">
        <v>9896</v>
      </c>
    </row>
    <row r="857" spans="1:34">
      <c r="A857" s="1" t="s">
        <v>10345</v>
      </c>
      <c r="J857">
        <f t="shared" si="298"/>
        <v>35</v>
      </c>
      <c r="K857">
        <f t="shared" si="299"/>
        <v>48</v>
      </c>
      <c r="L857" t="str">
        <f t="shared" si="297"/>
        <v>NetCode Mode</v>
      </c>
      <c r="M857" t="e">
        <f>MATCH(L857,Sam_Eng!K:K,0)</f>
        <v>#N/A</v>
      </c>
      <c r="N857" t="e">
        <f>IF(ISNA(M857), VLOOKUP(L857,Sam_Eng!F:F,1,FALSE), VLOOKUP(L857,Sam_Eng!K:K,1,FALSE))</f>
        <v>#N/A</v>
      </c>
      <c r="O857" s="8">
        <v>150</v>
      </c>
      <c r="P857" t="str">
        <f t="shared" ca="1" si="313"/>
        <v>"Mode"</v>
      </c>
      <c r="Q857" t="str">
        <f t="shared" ca="1" si="314"/>
        <v>"Modus"</v>
      </c>
      <c r="R857" t="str">
        <f t="shared" ca="1" si="315"/>
        <v>"Modo"</v>
      </c>
      <c r="S857" t="str">
        <f t="shared" ca="1" si="316"/>
        <v>"Modalità"</v>
      </c>
      <c r="T857" t="str">
        <f t="shared" ca="1" si="317"/>
        <v>"Modus"</v>
      </c>
      <c r="U857" s="8" t="str">
        <f t="shared" ca="1" si="304"/>
        <v>Mode</v>
      </c>
      <c r="V857" s="8" t="str">
        <f t="shared" ca="1" si="305"/>
        <v>Modus</v>
      </c>
      <c r="W857" s="8" t="str">
        <f t="shared" ca="1" si="306"/>
        <v>Modo</v>
      </c>
      <c r="X857" s="8" t="str">
        <f t="shared" ca="1" si="307"/>
        <v>Modalità</v>
      </c>
      <c r="Y857" s="8" t="str">
        <f t="shared" ca="1" si="308"/>
        <v>Modus</v>
      </c>
      <c r="Z857" s="7">
        <f t="shared" si="309"/>
        <v>5</v>
      </c>
      <c r="AA857">
        <f t="shared" si="310"/>
        <v>35</v>
      </c>
      <c r="AB857">
        <f t="shared" si="311"/>
        <v>48</v>
      </c>
      <c r="AC857" t="str">
        <f t="shared" si="312"/>
        <v>&lt;string name="UI_NetCode_mode"&gt;</v>
      </c>
      <c r="AD857" t="s">
        <v>10346</v>
      </c>
      <c r="AE857" t="s">
        <v>10347</v>
      </c>
      <c r="AF857" t="s">
        <v>10348</v>
      </c>
      <c r="AG857" t="s">
        <v>10349</v>
      </c>
      <c r="AH857" t="s">
        <v>10350</v>
      </c>
    </row>
    <row r="858" spans="1:34">
      <c r="A858" s="1" t="s">
        <v>3120</v>
      </c>
      <c r="J858">
        <f t="shared" si="298"/>
        <v>32</v>
      </c>
      <c r="K858">
        <f t="shared" si="299"/>
        <v>48</v>
      </c>
      <c r="L858" t="str">
        <f t="shared" si="297"/>
        <v>Re-confirm Code</v>
      </c>
      <c r="M858" t="e">
        <f>MATCH(L858,Sam_Eng!K:K,0)</f>
        <v>#N/A</v>
      </c>
      <c r="N858" t="e">
        <f>IF(ISNA(M858), VLOOKUP(L858,Sam_Eng!F:F,1,FALSE), VLOOKUP(L858,Sam_Eng!K:K,1,FALSE))</f>
        <v>#N/A</v>
      </c>
      <c r="O858" s="8">
        <v>519</v>
      </c>
      <c r="P858" t="str">
        <f t="shared" ca="1" si="313"/>
        <v>"Re-confirmer le mot de passe"</v>
      </c>
      <c r="Q858" t="str">
        <f t="shared" ca="1" si="314"/>
        <v>"Kennwortbestätigung"</v>
      </c>
      <c r="R858" t="str">
        <f t="shared" ca="1" si="315"/>
        <v>"Volver a confirmar la contraseña"</v>
      </c>
      <c r="S858" t="str">
        <f t="shared" ca="1" si="316"/>
        <v>"Riconferma la password"</v>
      </c>
      <c r="T858" t="str">
        <f t="shared" ca="1" si="317"/>
        <v>"Wachtwoord opnieuw bevestigen"</v>
      </c>
      <c r="U858" s="8" t="str">
        <f t="shared" ca="1" si="304"/>
        <v>Re-confirmer le mot de passe</v>
      </c>
      <c r="V858" s="8" t="str">
        <f t="shared" ca="1" si="305"/>
        <v>Kennwortbestätigung</v>
      </c>
      <c r="W858" s="8" t="str">
        <f t="shared" ca="1" si="306"/>
        <v>Volver a confirmar la contraseña</v>
      </c>
      <c r="X858" s="8" t="str">
        <f t="shared" ca="1" si="307"/>
        <v>Riconferma la password</v>
      </c>
      <c r="Y858" s="8" t="str">
        <f t="shared" ca="1" si="308"/>
        <v>Wachtwoord opnieuw bevestigen</v>
      </c>
      <c r="Z858" s="7">
        <f t="shared" si="309"/>
        <v>5</v>
      </c>
      <c r="AA858">
        <f t="shared" si="310"/>
        <v>32</v>
      </c>
      <c r="AB858">
        <f t="shared" si="311"/>
        <v>48</v>
      </c>
      <c r="AC858" t="str">
        <f t="shared" si="312"/>
        <v>&lt;string name="confirm_code"&gt;</v>
      </c>
      <c r="AD858" t="s">
        <v>10353</v>
      </c>
      <c r="AE858" t="s">
        <v>10352</v>
      </c>
      <c r="AF858" t="s">
        <v>10351</v>
      </c>
      <c r="AG858" t="s">
        <v>10355</v>
      </c>
      <c r="AH858" t="s">
        <v>10356</v>
      </c>
    </row>
    <row r="859" spans="1:34">
      <c r="A859" s="1" t="s">
        <v>379</v>
      </c>
      <c r="J859">
        <f t="shared" si="298"/>
        <v>26</v>
      </c>
      <c r="K859">
        <f t="shared" si="299"/>
        <v>33</v>
      </c>
      <c r="L859" t="str">
        <f t="shared" si="297"/>
        <v>Prefix</v>
      </c>
      <c r="M859" t="e">
        <f>MATCH(L859,Sam_Eng!K:K,0)</f>
        <v>#N/A</v>
      </c>
      <c r="N859" t="str">
        <f>IF(ISNA(M859), VLOOKUP(L859,Sam_Eng!F:F,1,FALSE), VLOOKUP(L859,Sam_Eng!K:K,1,FALSE))</f>
        <v>Prefix</v>
      </c>
      <c r="O859" s="8">
        <f>IF(ISNA(M859), MATCH(N859,Sam_Eng!F:F,0), MATCH(N859,Sam_Eng!K:K,0))</f>
        <v>281</v>
      </c>
      <c r="P859" t="str">
        <f t="shared" ca="1" si="313"/>
        <v>"Préfixe"</v>
      </c>
      <c r="Q859" t="str">
        <f t="shared" ca="1" si="314"/>
        <v>"Präfix"</v>
      </c>
      <c r="R859" t="str">
        <f t="shared" ca="1" si="315"/>
        <v>"Prefijo"</v>
      </c>
      <c r="S859" t="str">
        <f t="shared" ca="1" si="316"/>
        <v>"Prefisso"</v>
      </c>
      <c r="T859" t="str">
        <f t="shared" ca="1" si="317"/>
        <v>"Voorvoegsel"</v>
      </c>
      <c r="U859" s="8" t="str">
        <f t="shared" ca="1" si="304"/>
        <v>Préfixe</v>
      </c>
      <c r="V859" s="8" t="str">
        <f t="shared" ca="1" si="305"/>
        <v>Präfix</v>
      </c>
      <c r="W859" s="8" t="str">
        <f t="shared" ca="1" si="306"/>
        <v>Prefijo</v>
      </c>
      <c r="X859" s="8" t="str">
        <f t="shared" ca="1" si="307"/>
        <v>Prefisso</v>
      </c>
      <c r="Y859" s="8" t="str">
        <f t="shared" ca="1" si="308"/>
        <v>Voorvoegsel</v>
      </c>
      <c r="Z859" s="7">
        <f t="shared" si="309"/>
        <v>5</v>
      </c>
      <c r="AA859">
        <f t="shared" si="310"/>
        <v>26</v>
      </c>
      <c r="AB859">
        <f t="shared" si="311"/>
        <v>33</v>
      </c>
      <c r="AC859" t="str">
        <f t="shared" si="312"/>
        <v>&lt;string name="prefix"&gt;</v>
      </c>
      <c r="AD859" t="s">
        <v>9897</v>
      </c>
      <c r="AE859" t="s">
        <v>9898</v>
      </c>
      <c r="AF859" t="s">
        <v>9899</v>
      </c>
      <c r="AG859" t="s">
        <v>9900</v>
      </c>
      <c r="AH859" t="s">
        <v>9901</v>
      </c>
    </row>
    <row r="860" spans="1:34">
      <c r="A860" s="1" t="s">
        <v>380</v>
      </c>
      <c r="J860">
        <f t="shared" si="298"/>
        <v>34</v>
      </c>
      <c r="K860">
        <f t="shared" si="299"/>
        <v>52</v>
      </c>
      <c r="L860" t="str">
        <f t="shared" si="297"/>
        <v>Re-confirm Prefix</v>
      </c>
      <c r="M860" t="e">
        <f>MATCH(L860,Sam_Eng!K:K,0)</f>
        <v>#N/A</v>
      </c>
      <c r="N860" t="e">
        <f>IF(ISNA(M860), VLOOKUP(L860,Sam_Eng!F:F,1,FALSE), VLOOKUP(L860,Sam_Eng!K:K,1,FALSE))</f>
        <v>#N/A</v>
      </c>
      <c r="O860" s="8">
        <v>519</v>
      </c>
      <c r="P860" t="str">
        <f t="shared" ca="1" si="313"/>
        <v>"Re-confirmer le mot de passe"</v>
      </c>
      <c r="Q860" t="str">
        <f t="shared" ca="1" si="314"/>
        <v>"Kennwortbestätigung"</v>
      </c>
      <c r="R860" t="str">
        <f t="shared" ca="1" si="315"/>
        <v>"Volver a confirmar la contraseña"</v>
      </c>
      <c r="S860" t="str">
        <f t="shared" ca="1" si="316"/>
        <v>"Riconferma la password"</v>
      </c>
      <c r="T860" t="str">
        <f t="shared" ca="1" si="317"/>
        <v>"Wachtwoord opnieuw bevestigen"</v>
      </c>
      <c r="U860" s="8" t="str">
        <f t="shared" ca="1" si="304"/>
        <v>Re-confirmer le mot de passe</v>
      </c>
      <c r="V860" s="8" t="str">
        <f t="shared" ca="1" si="305"/>
        <v>Kennwortbestätigung</v>
      </c>
      <c r="W860" s="8" t="str">
        <f t="shared" ca="1" si="306"/>
        <v>Volver a confirmar la contraseña</v>
      </c>
      <c r="X860" s="8" t="str">
        <f t="shared" ca="1" si="307"/>
        <v>Riconferma la password</v>
      </c>
      <c r="Y860" s="8" t="str">
        <f t="shared" ca="1" si="308"/>
        <v>Wachtwoord opnieuw bevestigen</v>
      </c>
      <c r="Z860" s="7">
        <f t="shared" si="309"/>
        <v>5</v>
      </c>
      <c r="AA860">
        <f t="shared" si="310"/>
        <v>34</v>
      </c>
      <c r="AB860">
        <f t="shared" si="311"/>
        <v>52</v>
      </c>
      <c r="AC860" t="str">
        <f t="shared" si="312"/>
        <v>&lt;string name="confirm_prefix"&gt;</v>
      </c>
      <c r="AD860" t="s">
        <v>10360</v>
      </c>
      <c r="AE860" t="s">
        <v>10361</v>
      </c>
      <c r="AF860" t="s">
        <v>10362</v>
      </c>
      <c r="AG860" t="s">
        <v>10364</v>
      </c>
      <c r="AH860" t="s">
        <v>10366</v>
      </c>
    </row>
    <row r="861" spans="1:34">
      <c r="A861" s="1" t="s">
        <v>10367</v>
      </c>
      <c r="J861">
        <f t="shared" si="298"/>
        <v>46</v>
      </c>
      <c r="K861">
        <f t="shared" si="299"/>
        <v>64</v>
      </c>
      <c r="L861" t="str">
        <f t="shared" si="297"/>
        <v>Delete Sub-Master</v>
      </c>
      <c r="M861" t="e">
        <f>MATCH(L861,Sam_Eng!K:K,0)</f>
        <v>#N/A</v>
      </c>
      <c r="N861" t="str">
        <f>IF(ISNA(M861), VLOOKUP(L861,Sam_Eng!F:F,1,FALSE), VLOOKUP(L861,Sam_Eng!K:K,1,FALSE))</f>
        <v>Delete Sub-Master</v>
      </c>
      <c r="O861" s="8">
        <f>IF(ISNA(M861), MATCH(N861,Sam_Eng!F:F,0), MATCH(N861,Sam_Eng!K:K,0))</f>
        <v>319</v>
      </c>
      <c r="P861" t="str">
        <f t="shared" ca="1" si="313"/>
        <v>"Supprimer le sous-maître"</v>
      </c>
      <c r="Q861" t="str">
        <f t="shared" ca="1" si="314"/>
        <v>"Sub-Master löschen"</v>
      </c>
      <c r="R861" t="str">
        <f t="shared" ca="1" si="315"/>
        <v>"Eliminar código maestro secundario"</v>
      </c>
      <c r="S861" t="str">
        <f t="shared" ca="1" si="316"/>
        <v>"Elimina Secondario"</v>
      </c>
      <c r="T861" t="str">
        <f t="shared" ca="1" si="317"/>
        <v>"Subhoofdcode verwijderen"</v>
      </c>
      <c r="U861" s="8" t="str">
        <f t="shared" ca="1" si="304"/>
        <v>Supprimer le sous-maître</v>
      </c>
      <c r="V861" s="8" t="str">
        <f t="shared" ca="1" si="305"/>
        <v>Sub-Master löschen</v>
      </c>
      <c r="W861" s="8" t="str">
        <f t="shared" ca="1" si="306"/>
        <v>Eliminar código maestro secundario</v>
      </c>
      <c r="X861" s="8" t="str">
        <f t="shared" ca="1" si="307"/>
        <v>Elimina Secondario</v>
      </c>
      <c r="Y861" s="8" t="str">
        <f t="shared" ca="1" si="308"/>
        <v>Subhoofdcode verwijderen</v>
      </c>
      <c r="Z861" s="7">
        <f t="shared" si="309"/>
        <v>5</v>
      </c>
      <c r="AA861">
        <f t="shared" si="310"/>
        <v>46</v>
      </c>
      <c r="AB861">
        <f t="shared" si="311"/>
        <v>64</v>
      </c>
      <c r="AC861" t="str">
        <f t="shared" si="312"/>
        <v>&lt;string name="UI_delete_sub_master_title"&gt;</v>
      </c>
      <c r="AD861" t="s">
        <v>10536</v>
      </c>
      <c r="AE861" t="s">
        <v>10537</v>
      </c>
      <c r="AF861" t="s">
        <v>10538</v>
      </c>
      <c r="AG861" t="s">
        <v>10539</v>
      </c>
      <c r="AH861" t="s">
        <v>10540</v>
      </c>
    </row>
    <row r="862" spans="1:34">
      <c r="A862" s="1" t="s">
        <v>10368</v>
      </c>
      <c r="J862">
        <f t="shared" si="298"/>
        <v>48</v>
      </c>
      <c r="K862">
        <f t="shared" si="299"/>
        <v>83</v>
      </c>
      <c r="L862" t="str">
        <f t="shared" si="297"/>
        <v>Delete GuestCode Prefix &amp;amp; User</v>
      </c>
      <c r="M862" t="e">
        <f>MATCH(L862,Sam_Eng!K:K,0)</f>
        <v>#N/A</v>
      </c>
      <c r="N862" t="e">
        <f>IF(ISNA(M862), VLOOKUP(L862,Sam_Eng!F:F,1,FALSE), VLOOKUP(L862,Sam_Eng!K:K,1,FALSE))</f>
        <v>#N/A</v>
      </c>
      <c r="O862" s="8">
        <v>318</v>
      </c>
      <c r="P862" t="str">
        <f t="shared" ca="1" si="313"/>
        <v>"Supprimer le préfixe/l'utilisateur GC"</v>
      </c>
      <c r="Q862" t="str">
        <f t="shared" ca="1" si="314"/>
        <v>"GC-Präfix/Benutzer löschen"</v>
      </c>
      <c r="R862" t="str">
        <f t="shared" ca="1" si="315"/>
        <v>"Eliminar usuario o prefijo GC"</v>
      </c>
      <c r="S862" t="str">
        <f t="shared" ca="1" si="316"/>
        <v>"Elimina Prefisso/Utente GC"</v>
      </c>
      <c r="T862" t="str">
        <f t="shared" ca="1" si="317"/>
        <v>"GC Prefix/gebruiker verwijderen"</v>
      </c>
      <c r="U862" s="8" t="str">
        <f t="shared" ca="1" si="304"/>
        <v>Supprimer le préfixe/l'utilisateur GC</v>
      </c>
      <c r="V862" s="8" t="str">
        <f t="shared" ca="1" si="305"/>
        <v>GC-Präfix/Benutzer löschen</v>
      </c>
      <c r="W862" s="8" t="str">
        <f t="shared" ca="1" si="306"/>
        <v>Eliminar usuario o prefijo GC</v>
      </c>
      <c r="X862" s="8" t="str">
        <f t="shared" ca="1" si="307"/>
        <v>Elimina Prefisso/Utente GC</v>
      </c>
      <c r="Y862" s="8" t="str">
        <f t="shared" ca="1" si="308"/>
        <v>GC Prefix/gebruiker verwijderen</v>
      </c>
      <c r="Z862" s="7">
        <f t="shared" si="309"/>
        <v>5</v>
      </c>
      <c r="AA862">
        <f t="shared" si="310"/>
        <v>48</v>
      </c>
      <c r="AB862">
        <f t="shared" si="311"/>
        <v>83</v>
      </c>
      <c r="AC862" t="str">
        <f t="shared" si="312"/>
        <v>&lt;string name="UI_delete_guest_prefix_title"&gt;</v>
      </c>
      <c r="AD862" t="s">
        <v>11180</v>
      </c>
      <c r="AE862" t="s">
        <v>10541</v>
      </c>
      <c r="AF862" t="s">
        <v>10542</v>
      </c>
      <c r="AG862" t="s">
        <v>10543</v>
      </c>
      <c r="AH862" t="s">
        <v>10544</v>
      </c>
    </row>
    <row r="863" spans="1:34">
      <c r="A863" s="2"/>
    </row>
    <row r="864" spans="1:34">
      <c r="A864" s="1" t="s">
        <v>383</v>
      </c>
      <c r="J864">
        <f t="shared" si="298"/>
        <v>37</v>
      </c>
      <c r="K864">
        <f t="shared" si="299"/>
        <v>55</v>
      </c>
      <c r="L864" t="str">
        <f t="shared" si="297"/>
        <v>Edit Gateway Name</v>
      </c>
      <c r="M864" t="e">
        <f>MATCH(L864,Sam_Eng!K:K,0)</f>
        <v>#N/A</v>
      </c>
      <c r="N864" t="str">
        <f>IF(ISNA(M864), VLOOKUP(L864,Sam_Eng!F:F,1,FALSE), VLOOKUP(L864,Sam_Eng!K:K,1,FALSE))</f>
        <v>Edit Gateway Name</v>
      </c>
      <c r="O864" s="8">
        <f>IF(ISNA(M864), MATCH(N864,Sam_Eng!F:F,0), MATCH(N864,Sam_Eng!K:K,0))</f>
        <v>51</v>
      </c>
      <c r="P864" t="str">
        <f t="shared" ca="1" si="313"/>
        <v>"Modifier le nom de la passerelle"</v>
      </c>
      <c r="Q864" t="str">
        <f t="shared" ca="1" si="314"/>
        <v>"Gateway-Namen bearbeiten"</v>
      </c>
      <c r="R864" t="str">
        <f t="shared" ca="1" si="315"/>
        <v>"Editar en nombre de puerta de enlace"</v>
      </c>
      <c r="S864" t="str">
        <f t="shared" ca="1" si="316"/>
        <v>"Modifica Nome Gateway"</v>
      </c>
      <c r="T864" t="str">
        <f t="shared" ca="1" si="317"/>
        <v>"Naam gateway bewerken"</v>
      </c>
      <c r="U864" s="8" t="str">
        <f t="shared" ca="1" si="304"/>
        <v>Modifier le nom de la passerelle</v>
      </c>
      <c r="V864" s="8" t="str">
        <f t="shared" ca="1" si="305"/>
        <v>Gateway-Namen bearbeiten</v>
      </c>
      <c r="W864" s="8" t="str">
        <f t="shared" ca="1" si="306"/>
        <v>Editar en nombre de puerta de enlace</v>
      </c>
      <c r="X864" s="8" t="str">
        <f t="shared" ca="1" si="307"/>
        <v>Modifica Nome Gateway</v>
      </c>
      <c r="Y864" s="8" t="str">
        <f t="shared" ca="1" si="308"/>
        <v>Naam gateway bewerken</v>
      </c>
      <c r="Z864" s="7">
        <f t="shared" ref="Z864:Z881" si="318">FIND("&lt;",A864)</f>
        <v>5</v>
      </c>
      <c r="AA864">
        <f t="shared" ref="AA864:AA881" si="319">FIND("&gt;",A864)</f>
        <v>37</v>
      </c>
      <c r="AB864">
        <f t="shared" ref="AB864:AB881" si="320" xml:space="preserve"> FIND("&lt;/",A864)</f>
        <v>55</v>
      </c>
      <c r="AC864" t="str">
        <f t="shared" ref="AC864:AC881" si="321">MID(A864, Z864, AA864-Z864+ 1)</f>
        <v>&lt;string name="UI_change_gw_name"&gt;</v>
      </c>
      <c r="AD864" t="s">
        <v>9902</v>
      </c>
      <c r="AE864" t="s">
        <v>9903</v>
      </c>
      <c r="AF864" t="s">
        <v>9904</v>
      </c>
      <c r="AG864" t="s">
        <v>9905</v>
      </c>
      <c r="AH864" t="s">
        <v>9906</v>
      </c>
    </row>
    <row r="865" spans="1:34">
      <c r="A865" s="1" t="s">
        <v>384</v>
      </c>
      <c r="J865">
        <f t="shared" si="298"/>
        <v>40</v>
      </c>
      <c r="K865">
        <f t="shared" si="299"/>
        <v>77</v>
      </c>
      <c r="L865" t="str">
        <f t="shared" si="297"/>
        <v>Press confirm to do remote unlocking</v>
      </c>
      <c r="M865" t="e">
        <f>MATCH(L865,Sam_Eng!K:K,0)</f>
        <v>#N/A</v>
      </c>
      <c r="N865" t="str">
        <f>IF(ISNA(M865), VLOOKUP(L865,Sam_Eng!F:F,1,FALSE), VLOOKUP(L865,Sam_Eng!K:K,1,FALSE))</f>
        <v>Press confirm to do remote unlocking</v>
      </c>
      <c r="O865" s="8">
        <f>IF(ISNA(M865), MATCH(N865,Sam_Eng!F:F,0), MATCH(N865,Sam_Eng!K:K,0))</f>
        <v>421</v>
      </c>
      <c r="P865" t="str">
        <f t="shared" ca="1" si="313"/>
        <v>"Veuillez confirmer l'exécution du déverrouillage à distance"</v>
      </c>
      <c r="Q865" t="str">
        <f t="shared" ca="1" si="314"/>
        <v>"Bitte bestätigen Sie die Remote-Entriegelung"</v>
      </c>
      <c r="R865" t="str">
        <f t="shared" ca="1" si="315"/>
        <v>"Presione Confirmar para realizar el desbloqueo remoto."</v>
      </c>
      <c r="S865" t="str">
        <f t="shared" ca="1" si="316"/>
        <v>"Premere conferma per eseguire sblocco remoto"</v>
      </c>
      <c r="T865" t="str">
        <f t="shared" ca="1" si="317"/>
        <v>"Bevestig extern ontgrendelen"</v>
      </c>
      <c r="U865" s="8" t="str">
        <f t="shared" ca="1" si="304"/>
        <v>Veuillez confirmer l'exécution du déverrouillage à distance</v>
      </c>
      <c r="V865" s="8" t="str">
        <f t="shared" ca="1" si="305"/>
        <v>Bitte bestätigen Sie die Remote-Entriegelung</v>
      </c>
      <c r="W865" s="8" t="str">
        <f t="shared" ca="1" si="306"/>
        <v>Presione Confirmar para realizar el desbloqueo remoto.</v>
      </c>
      <c r="X865" s="8" t="str">
        <f t="shared" ca="1" si="307"/>
        <v>Premere conferma per eseguire sblocco remoto</v>
      </c>
      <c r="Y865" s="8" t="str">
        <f t="shared" ca="1" si="308"/>
        <v>Bevestig extern ontgrendelen</v>
      </c>
      <c r="Z865" s="7">
        <f t="shared" si="318"/>
        <v>5</v>
      </c>
      <c r="AA865">
        <f t="shared" si="319"/>
        <v>40</v>
      </c>
      <c r="AB865">
        <f t="shared" si="320"/>
        <v>77</v>
      </c>
      <c r="AC865" t="str">
        <f t="shared" si="321"/>
        <v>&lt;string name="UI_confirm_gw_unlock"&gt;</v>
      </c>
      <c r="AD865" t="s">
        <v>11181</v>
      </c>
      <c r="AE865" t="s">
        <v>9907</v>
      </c>
      <c r="AF865" t="s">
        <v>9908</v>
      </c>
      <c r="AG865" t="s">
        <v>9909</v>
      </c>
      <c r="AH865" t="s">
        <v>9910</v>
      </c>
    </row>
    <row r="866" spans="1:34">
      <c r="A866" s="1" t="s">
        <v>385</v>
      </c>
      <c r="J866">
        <f t="shared" si="298"/>
        <v>38</v>
      </c>
      <c r="K866">
        <f t="shared" si="299"/>
        <v>73</v>
      </c>
      <c r="L866" t="str">
        <f t="shared" si="297"/>
        <v>Press confirm to do remote locking</v>
      </c>
      <c r="M866" t="e">
        <f>MATCH(L866,Sam_Eng!K:K,0)</f>
        <v>#N/A</v>
      </c>
      <c r="N866" t="str">
        <f>IF(ISNA(M866), VLOOKUP(L866,Sam_Eng!F:F,1,FALSE), VLOOKUP(L866,Sam_Eng!K:K,1,FALSE))</f>
        <v>Press confirm to do remote locking</v>
      </c>
      <c r="O866" s="8">
        <f>IF(ISNA(M866), MATCH(N866,Sam_Eng!F:F,0), MATCH(N866,Sam_Eng!K:K,0))</f>
        <v>422</v>
      </c>
      <c r="P866" t="str">
        <f t="shared" ca="1" si="313"/>
        <v>"Veuillez confirmer l'exécution du verrouillage à distance"</v>
      </c>
      <c r="Q866" t="str">
        <f t="shared" ca="1" si="314"/>
        <v>"Bitte bestätigen Sie die Remote-Verriegelung"</v>
      </c>
      <c r="R866" t="str">
        <f t="shared" ca="1" si="315"/>
        <v>"Presione Confirmar para realizar el bloqueo remoto."</v>
      </c>
      <c r="S866" t="str">
        <f t="shared" ca="1" si="316"/>
        <v>"Premere conferma per eseguire blocco remoto"</v>
      </c>
      <c r="T866" t="str">
        <f t="shared" ca="1" si="317"/>
        <v>"Bevestig extern vergrendelen"</v>
      </c>
      <c r="U866" s="8" t="str">
        <f t="shared" ca="1" si="304"/>
        <v>Veuillez confirmer l'exécution du verrouillage à distance</v>
      </c>
      <c r="V866" s="8" t="str">
        <f t="shared" ca="1" si="305"/>
        <v>Bitte bestätigen Sie die Remote-Verriegelung</v>
      </c>
      <c r="W866" s="8" t="str">
        <f t="shared" ca="1" si="306"/>
        <v>Presione Confirmar para realizar el bloqueo remoto.</v>
      </c>
      <c r="X866" s="8" t="str">
        <f t="shared" ca="1" si="307"/>
        <v>Premere conferma per eseguire blocco remoto</v>
      </c>
      <c r="Y866" s="8" t="str">
        <f t="shared" ca="1" si="308"/>
        <v>Bevestig extern vergrendelen</v>
      </c>
      <c r="Z866" s="7">
        <f t="shared" si="318"/>
        <v>5</v>
      </c>
      <c r="AA866">
        <f t="shared" si="319"/>
        <v>38</v>
      </c>
      <c r="AB866">
        <f t="shared" si="320"/>
        <v>73</v>
      </c>
      <c r="AC866" t="str">
        <f t="shared" si="321"/>
        <v>&lt;string name="UI_confirm_gw_lock"&gt;</v>
      </c>
      <c r="AD866" t="s">
        <v>11182</v>
      </c>
      <c r="AE866" t="s">
        <v>9911</v>
      </c>
      <c r="AF866" t="s">
        <v>9912</v>
      </c>
      <c r="AG866" t="s">
        <v>9913</v>
      </c>
      <c r="AH866" t="s">
        <v>9914</v>
      </c>
    </row>
    <row r="867" spans="1:34">
      <c r="A867" s="1" t="s">
        <v>3123</v>
      </c>
      <c r="J867">
        <f t="shared" si="298"/>
        <v>37</v>
      </c>
      <c r="K867">
        <f t="shared" si="299"/>
        <v>62</v>
      </c>
      <c r="L867" t="str">
        <f t="shared" ref="L867:L923" si="322">IF(A867&lt;&gt;"", MID(A867,J867+1, K867-J867 - 1), "")</f>
        <v>Remote unlocking %s.....</v>
      </c>
      <c r="M867" t="e">
        <f>MATCH(L867,Sam_Eng!K:K,0)</f>
        <v>#N/A</v>
      </c>
      <c r="N867" t="e">
        <f>IF(ISNA(M867), VLOOKUP(L867,Sam_Eng!F:F,1,FALSE), VLOOKUP(L867,Sam_Eng!K:K,1,FALSE))</f>
        <v>#N/A</v>
      </c>
      <c r="O867" s="53">
        <v>449</v>
      </c>
      <c r="P867" t="str">
        <f t="shared" ca="1" si="313"/>
        <v>"Déverrouillage à distance de %@..."</v>
      </c>
      <c r="Q867" t="str">
        <f t="shared" ca="1" si="314"/>
        <v>"Remote-Entriegelung von %@ erfolgt ..."</v>
      </c>
      <c r="R867" t="str">
        <f t="shared" ca="1" si="315"/>
        <v>"Desbloqueo remoto de %@..."</v>
      </c>
      <c r="S867" t="str">
        <f t="shared" ca="1" si="316"/>
        <v>"Sblocco Remoto %@"</v>
      </c>
      <c r="T867" t="str">
        <f t="shared" ca="1" si="317"/>
        <v>"%@ op afstand ontgrendelen "</v>
      </c>
      <c r="U867" s="8" t="str">
        <f t="shared" ca="1" si="304"/>
        <v>Déverrouillage à distance de %@...</v>
      </c>
      <c r="V867" s="8" t="str">
        <f t="shared" ca="1" si="305"/>
        <v>Remote-Entriegelung von %@ erfolgt ...</v>
      </c>
      <c r="W867" s="8" t="str">
        <f t="shared" ca="1" si="306"/>
        <v>Desbloqueo remoto de %@...</v>
      </c>
      <c r="X867" s="8" t="str">
        <f t="shared" ca="1" si="307"/>
        <v>Sblocco Remoto %@</v>
      </c>
      <c r="Y867" s="8" t="str">
        <f t="shared" ca="1" si="308"/>
        <v xml:space="preserve">%@ op afstand ontgrendelen </v>
      </c>
      <c r="Z867" s="7">
        <f t="shared" si="318"/>
        <v>5</v>
      </c>
      <c r="AA867">
        <f t="shared" si="319"/>
        <v>37</v>
      </c>
      <c r="AB867">
        <f t="shared" si="320"/>
        <v>62</v>
      </c>
      <c r="AC867" t="str">
        <f t="shared" si="321"/>
        <v>&lt;string name="UI_send_gw_unlock"&gt;</v>
      </c>
      <c r="AD867" t="s">
        <v>10954</v>
      </c>
      <c r="AE867" t="s">
        <v>10955</v>
      </c>
      <c r="AF867" t="s">
        <v>10956</v>
      </c>
      <c r="AG867" t="s">
        <v>10957</v>
      </c>
      <c r="AH867" t="s">
        <v>10958</v>
      </c>
    </row>
    <row r="868" spans="1:34">
      <c r="A868" s="1" t="s">
        <v>10387</v>
      </c>
      <c r="J868">
        <f t="shared" si="298"/>
        <v>35</v>
      </c>
      <c r="K868">
        <f t="shared" si="299"/>
        <v>58</v>
      </c>
      <c r="L868" t="str">
        <f t="shared" si="322"/>
        <v>Remote locking %s.....</v>
      </c>
      <c r="M868" t="e">
        <f>MATCH(L868,Sam_Eng!K:K,0)</f>
        <v>#N/A</v>
      </c>
      <c r="N868" t="e">
        <f>IF(ISNA(M868), VLOOKUP(L868,Sam_Eng!F:F,1,FALSE), VLOOKUP(L868,Sam_Eng!K:K,1,FALSE))</f>
        <v>#N/A</v>
      </c>
      <c r="O868" s="53">
        <v>450</v>
      </c>
      <c r="P868" t="str">
        <f t="shared" ca="1" si="313"/>
        <v>"Verrouillage à distance de %@..."</v>
      </c>
      <c r="Q868" t="str">
        <f t="shared" ca="1" si="314"/>
        <v>"Remote-Verriegelung von %@ erfolgt ..."</v>
      </c>
      <c r="R868" t="str">
        <f t="shared" ca="1" si="315"/>
        <v>"Bloqueo remoto de %@..."</v>
      </c>
      <c r="S868" t="str">
        <f t="shared" ca="1" si="316"/>
        <v>"Blocco Remoto %@"</v>
      </c>
      <c r="T868" t="str">
        <f t="shared" ca="1" si="317"/>
        <v>"%@ op afstand vergrendelen"</v>
      </c>
      <c r="U868" s="8" t="str">
        <f t="shared" ca="1" si="304"/>
        <v>Verrouillage à distance de %@...</v>
      </c>
      <c r="V868" s="8" t="str">
        <f t="shared" ca="1" si="305"/>
        <v>Remote-Verriegelung von %@ erfolgt ...</v>
      </c>
      <c r="W868" s="8" t="str">
        <f t="shared" ca="1" si="306"/>
        <v>Bloqueo remoto de %@...</v>
      </c>
      <c r="X868" s="8" t="str">
        <f t="shared" ca="1" si="307"/>
        <v>Blocco Remoto %@</v>
      </c>
      <c r="Y868" s="8" t="str">
        <f t="shared" ca="1" si="308"/>
        <v>%@ op afstand vergrendelen</v>
      </c>
      <c r="Z868" s="7">
        <f t="shared" si="318"/>
        <v>5</v>
      </c>
      <c r="AA868">
        <f t="shared" si="319"/>
        <v>35</v>
      </c>
      <c r="AB868">
        <f t="shared" si="320"/>
        <v>58</v>
      </c>
      <c r="AC868" t="str">
        <f t="shared" si="321"/>
        <v>&lt;string name="UI_send_gw_lock"&gt;</v>
      </c>
      <c r="AD868" t="s">
        <v>10959</v>
      </c>
      <c r="AE868" t="s">
        <v>10960</v>
      </c>
      <c r="AF868" t="s">
        <v>10961</v>
      </c>
      <c r="AG868" t="s">
        <v>10962</v>
      </c>
      <c r="AH868" t="s">
        <v>10963</v>
      </c>
    </row>
    <row r="869" spans="1:34">
      <c r="A869" s="1" t="s">
        <v>3124</v>
      </c>
      <c r="J869">
        <f t="shared" si="298"/>
        <v>40</v>
      </c>
      <c r="K869">
        <f t="shared" si="299"/>
        <v>68</v>
      </c>
      <c r="L869" t="str">
        <f t="shared" si="322"/>
        <v>%s is successfully unlocked</v>
      </c>
      <c r="M869" t="e">
        <f>MATCH(L869,Sam_Eng!K:K,0)</f>
        <v>#N/A</v>
      </c>
      <c r="N869" t="e">
        <f>IF(ISNA(M869), VLOOKUP(L869,Sam_Eng!F:F,1,FALSE), VLOOKUP(L869,Sam_Eng!K:K,1,FALSE))</f>
        <v>#N/A</v>
      </c>
      <c r="O869" s="53">
        <v>451</v>
      </c>
      <c r="P869" t="str">
        <f t="shared" ca="1" si="313"/>
        <v>"%@ est déverrouillée avec succès"</v>
      </c>
      <c r="Q869" t="str">
        <f t="shared" ca="1" si="314"/>
        <v>"%@ erfolgreich entriegelt"</v>
      </c>
      <c r="R869" t="str">
        <f t="shared" ca="1" si="315"/>
        <v>"%@ se ha desbloqueado correctamente"</v>
      </c>
      <c r="S869" t="str">
        <f t="shared" ca="1" si="316"/>
        <v>"%@ sbloccato correttamente"</v>
      </c>
      <c r="T869" t="str">
        <f t="shared" ca="1" si="317"/>
        <v>"%@ is ontgrendeld"</v>
      </c>
      <c r="U869" s="8" t="str">
        <f t="shared" ca="1" si="304"/>
        <v>%@ est déverrouillée avec succès</v>
      </c>
      <c r="V869" s="8" t="str">
        <f t="shared" ca="1" si="305"/>
        <v>%@ erfolgreich entriegelt</v>
      </c>
      <c r="W869" s="8" t="str">
        <f t="shared" ca="1" si="306"/>
        <v>%@ se ha desbloqueado correctamente</v>
      </c>
      <c r="X869" s="8" t="str">
        <f t="shared" ca="1" si="307"/>
        <v>%@ sbloccato correttamente</v>
      </c>
      <c r="Y869" s="8" t="str">
        <f t="shared" ca="1" si="308"/>
        <v>%@ is ontgrendeld</v>
      </c>
      <c r="Z869" s="7">
        <f t="shared" si="318"/>
        <v>5</v>
      </c>
      <c r="AA869">
        <f t="shared" si="319"/>
        <v>40</v>
      </c>
      <c r="AB869">
        <f t="shared" si="320"/>
        <v>68</v>
      </c>
      <c r="AC869" t="str">
        <f t="shared" si="321"/>
        <v>&lt;string name="UI_gw_unlock_OK_cont"&gt;</v>
      </c>
      <c r="AD869" t="s">
        <v>10964</v>
      </c>
      <c r="AE869" t="s">
        <v>10965</v>
      </c>
      <c r="AF869" t="s">
        <v>10966</v>
      </c>
      <c r="AG869" t="s">
        <v>10967</v>
      </c>
      <c r="AH869" t="s">
        <v>10968</v>
      </c>
    </row>
    <row r="870" spans="1:34">
      <c r="A870" s="1" t="s">
        <v>3125</v>
      </c>
      <c r="J870">
        <f t="shared" si="298"/>
        <v>38</v>
      </c>
      <c r="K870">
        <f t="shared" si="299"/>
        <v>64</v>
      </c>
      <c r="L870" t="str">
        <f t="shared" si="322"/>
        <v>%s is successfully locked</v>
      </c>
      <c r="M870" t="e">
        <f>MATCH(L870,Sam_Eng!K:K,0)</f>
        <v>#N/A</v>
      </c>
      <c r="N870" t="e">
        <f>IF(ISNA(M870), VLOOKUP(L870,Sam_Eng!F:F,1,FALSE), VLOOKUP(L870,Sam_Eng!K:K,1,FALSE))</f>
        <v>#N/A</v>
      </c>
      <c r="O870" s="53">
        <v>452</v>
      </c>
      <c r="P870" t="str">
        <f t="shared" ca="1" si="313"/>
        <v>"%@ est verrouillée avec succès"</v>
      </c>
      <c r="Q870" t="str">
        <f t="shared" ca="1" si="314"/>
        <v>"%@ erfolgreich verriegelt"</v>
      </c>
      <c r="R870" t="str">
        <f t="shared" ca="1" si="315"/>
        <v>"%@ se ha bloqueado correctamente"</v>
      </c>
      <c r="S870" t="str">
        <f t="shared" ca="1" si="316"/>
        <v>"%@ bloccato correttamente"</v>
      </c>
      <c r="T870" t="str">
        <f t="shared" ca="1" si="317"/>
        <v>"%@ is vergrendeld"</v>
      </c>
      <c r="U870" s="8" t="str">
        <f t="shared" ca="1" si="304"/>
        <v>%@ est verrouillée avec succès</v>
      </c>
      <c r="V870" s="8" t="str">
        <f t="shared" ca="1" si="305"/>
        <v>%@ erfolgreich verriegelt</v>
      </c>
      <c r="W870" s="8" t="str">
        <f t="shared" ca="1" si="306"/>
        <v>%@ se ha bloqueado correctamente</v>
      </c>
      <c r="X870" s="8" t="str">
        <f t="shared" ca="1" si="307"/>
        <v>%@ bloccato correttamente</v>
      </c>
      <c r="Y870" s="8" t="str">
        <f t="shared" ca="1" si="308"/>
        <v>%@ is vergrendeld</v>
      </c>
      <c r="Z870" s="7">
        <f t="shared" si="318"/>
        <v>5</v>
      </c>
      <c r="AA870">
        <f t="shared" si="319"/>
        <v>38</v>
      </c>
      <c r="AB870">
        <f t="shared" si="320"/>
        <v>64</v>
      </c>
      <c r="AC870" t="str">
        <f t="shared" si="321"/>
        <v>&lt;string name="UI_gw_lock_OK_cont"&gt;</v>
      </c>
      <c r="AD870" t="s">
        <v>10969</v>
      </c>
      <c r="AE870" t="s">
        <v>10970</v>
      </c>
      <c r="AF870" t="s">
        <v>10971</v>
      </c>
      <c r="AG870" t="s">
        <v>10972</v>
      </c>
      <c r="AH870" t="s">
        <v>10973</v>
      </c>
    </row>
    <row r="871" spans="1:34">
      <c r="A871" s="1" t="s">
        <v>3127</v>
      </c>
      <c r="J871">
        <f t="shared" si="298"/>
        <v>42</v>
      </c>
      <c r="K871">
        <f t="shared" si="299"/>
        <v>172</v>
      </c>
      <c r="L871" t="str">
        <f t="shared" si="322"/>
        <v>You have sent a remote command and the response is not back yet, please wait until it\'s done. (it will be expired in %s seconds)</v>
      </c>
      <c r="M871" t="e">
        <f>MATCH(L871,Sam_Eng!K:K,0)</f>
        <v>#N/A</v>
      </c>
      <c r="N871" t="e">
        <f>IF(ISNA(M871), VLOOKUP(L871,Sam_Eng!F:F,1,FALSE), VLOOKUP(L871,Sam_Eng!K:K,1,FALSE))</f>
        <v>#N/A</v>
      </c>
      <c r="O871" s="53">
        <v>419</v>
      </c>
      <c r="P871" t="str">
        <f t="shared" ca="1" si="313"/>
        <v>"Vous avez envoyé une commande à distance et la réponse n'est pas encore reçue, veuillez attendre que le processus soit terminé. (Il va expirer dans %d secondes)"</v>
      </c>
      <c r="Q871" t="str">
        <f t="shared" ca="1" si="314"/>
        <v>"Sie haben einen Remote-Befehl gesendet, und die Antwort ist noch nicht eingetroffen. Bitte warten Sie, bis der Vorgang abgeschlossen ist. (Er läuft in %d Sekunden ab.)"</v>
      </c>
      <c r="R871" t="str">
        <f t="shared" ca="1" si="315"/>
        <v>"Ha enviado un comando remoto y la respuesta todavía no ha llegado. Espere hasta que se realice. (Expirará en %d segundos)."</v>
      </c>
      <c r="S871" t="str">
        <f t="shared" ca="1" si="316"/>
        <v>"Hai inviato un comando remoto e non è stata ricevuta ancora risposta, attendere fino al completamento. (Scadrà tra %d secondi)"</v>
      </c>
      <c r="T871" t="str">
        <f t="shared" ca="1" si="317"/>
        <v>"U hebt een externe opdracht verzonden en het antwoord is nog niet terug, wacht tot dit klaar is. (Het verloopt over %d seconden)"</v>
      </c>
      <c r="U871" s="8" t="str">
        <f t="shared" ca="1" si="304"/>
        <v>Vous avez envoyé une commande à distance et la réponse n'est pas encore reçue, veuillez attendre que le processus soit terminé. (Il va expirer dans %d secondes)</v>
      </c>
      <c r="V871" s="8" t="str">
        <f t="shared" ca="1" si="305"/>
        <v>Sie haben einen Remote-Befehl gesendet, und die Antwort ist noch nicht eingetroffen. Bitte warten Sie, bis der Vorgang abgeschlossen ist. (Er läuft in %d Sekunden ab.)</v>
      </c>
      <c r="W871" s="8" t="str">
        <f t="shared" ca="1" si="306"/>
        <v>Ha enviado un comando remoto y la respuesta todavía no ha llegado. Espere hasta que se realice. (Expirará en %d segundos).</v>
      </c>
      <c r="X871" s="8" t="str">
        <f t="shared" ca="1" si="307"/>
        <v>Hai inviato un comando remoto e non è stata ricevuta ancora risposta, attendere fino al completamento. (Scadrà tra %d secondi)</v>
      </c>
      <c r="Y871" s="8" t="str">
        <f t="shared" ca="1" si="308"/>
        <v>U hebt een externe opdracht verzonden en het antwoord is nog niet terug, wacht tot dit klaar is. (Het verloopt over %d seconden)</v>
      </c>
      <c r="Z871" s="7">
        <f t="shared" si="318"/>
        <v>5</v>
      </c>
      <c r="AA871">
        <f t="shared" si="319"/>
        <v>42</v>
      </c>
      <c r="AB871">
        <f t="shared" si="320"/>
        <v>172</v>
      </c>
      <c r="AC871" t="str">
        <f t="shared" si="321"/>
        <v>&lt;string name="UI_gw_unlock_warn_cont"&gt;</v>
      </c>
      <c r="AD871" t="s">
        <v>11183</v>
      </c>
      <c r="AE871" t="s">
        <v>10974</v>
      </c>
      <c r="AF871" t="s">
        <v>10975</v>
      </c>
      <c r="AG871" t="s">
        <v>10976</v>
      </c>
      <c r="AH871" t="s">
        <v>10977</v>
      </c>
    </row>
    <row r="872" spans="1:34">
      <c r="A872" s="1" t="s">
        <v>1813</v>
      </c>
      <c r="J872">
        <f t="shared" si="298"/>
        <v>36</v>
      </c>
      <c r="K872">
        <f t="shared" si="299"/>
        <v>62</v>
      </c>
      <c r="L872" t="str">
        <f t="shared" si="322"/>
        <v>Transfer Firmware to Lock</v>
      </c>
      <c r="M872" t="e">
        <f>MATCH(L872,Sam_Eng!K:K,0)</f>
        <v>#N/A</v>
      </c>
      <c r="N872" t="str">
        <f>IF(ISNA(M872), VLOOKUP(L872,Sam_Eng!F:F,1,FALSE), VLOOKUP(L872,Sam_Eng!K:K,1,FALSE))</f>
        <v>Transfer Firmware to Lock</v>
      </c>
      <c r="O872" s="8">
        <f>IF(ISNA(M872), MATCH(N872,Sam_Eng!F:F,0), MATCH(N872,Sam_Eng!K:K,0))</f>
        <v>250</v>
      </c>
      <c r="P872" t="str">
        <f t="shared" ca="1" si="313"/>
        <v>"Transférer le firmware à la serrure"</v>
      </c>
      <c r="Q872" t="str">
        <f t="shared" ca="1" si="314"/>
        <v>"Firmware auf Schloss übertragen"</v>
      </c>
      <c r="R872" t="str">
        <f t="shared" ca="1" si="315"/>
        <v>"Transferir firmware a la cerradura"</v>
      </c>
      <c r="S872" t="str">
        <f t="shared" ca="1" si="316"/>
        <v>"Trasferisci Firmware a Serratura"</v>
      </c>
      <c r="T872" t="str">
        <f t="shared" ca="1" si="317"/>
        <v>"Firmware naar slot overbrengen"</v>
      </c>
      <c r="U872" s="8" t="str">
        <f t="shared" ca="1" si="304"/>
        <v>Transférer le firmware à la serrure</v>
      </c>
      <c r="V872" s="8" t="str">
        <f t="shared" ca="1" si="305"/>
        <v>Firmware auf Schloss übertragen</v>
      </c>
      <c r="W872" s="8" t="str">
        <f t="shared" ca="1" si="306"/>
        <v>Transferir firmware a la cerradura</v>
      </c>
      <c r="X872" s="8" t="str">
        <f t="shared" ca="1" si="307"/>
        <v>Trasferisci Firmware a Serratura</v>
      </c>
      <c r="Y872" s="8" t="str">
        <f t="shared" ca="1" si="308"/>
        <v>Firmware naar slot overbrengen</v>
      </c>
      <c r="Z872" s="7">
        <f t="shared" si="318"/>
        <v>5</v>
      </c>
      <c r="AA872">
        <f t="shared" si="319"/>
        <v>36</v>
      </c>
      <c r="AB872">
        <f t="shared" si="320"/>
        <v>62</v>
      </c>
      <c r="AC872" t="str">
        <f t="shared" si="321"/>
        <v>&lt;string name="UI_fw_update_btn"&gt;</v>
      </c>
      <c r="AD872" t="s">
        <v>9915</v>
      </c>
      <c r="AE872" t="s">
        <v>9916</v>
      </c>
      <c r="AF872" t="s">
        <v>9917</v>
      </c>
      <c r="AG872" t="s">
        <v>9918</v>
      </c>
      <c r="AH872" t="s">
        <v>9919</v>
      </c>
    </row>
    <row r="873" spans="1:34">
      <c r="A873" s="1" t="s">
        <v>3129</v>
      </c>
      <c r="J873">
        <f t="shared" si="298"/>
        <v>38</v>
      </c>
      <c r="K873">
        <f t="shared" si="299"/>
        <v>56</v>
      </c>
      <c r="L873" t="str">
        <f t="shared" si="322"/>
        <v>Download Firmware</v>
      </c>
      <c r="M873" t="e">
        <f>MATCH(L873,Sam_Eng!K:K,0)</f>
        <v>#N/A</v>
      </c>
      <c r="N873" t="str">
        <f>IF(ISNA(M873), VLOOKUP(L873,Sam_Eng!F:F,1,FALSE), VLOOKUP(L873,Sam_Eng!K:K,1,FALSE))</f>
        <v>Download Firmware</v>
      </c>
      <c r="O873" s="8">
        <f>IF(ISNA(M873), MATCH(N873,Sam_Eng!F:F,0), MATCH(N873,Sam_Eng!K:K,0))</f>
        <v>249</v>
      </c>
      <c r="P873" t="str">
        <f t="shared" ca="1" si="313"/>
        <v>"Télécharger le firmware"</v>
      </c>
      <c r="Q873" t="str">
        <f t="shared" ca="1" si="314"/>
        <v>"Firmware herunterladen"</v>
      </c>
      <c r="R873" t="str">
        <f t="shared" ca="1" si="315"/>
        <v>"Descargar firmware"</v>
      </c>
      <c r="S873" t="str">
        <f t="shared" ca="1" si="316"/>
        <v>"Scarica Firmware"</v>
      </c>
      <c r="T873" t="str">
        <f t="shared" ca="1" si="317"/>
        <v>"Firmware downloaden"</v>
      </c>
      <c r="U873" s="8" t="str">
        <f t="shared" ca="1" si="304"/>
        <v>Télécharger le firmware</v>
      </c>
      <c r="V873" s="8" t="str">
        <f t="shared" ca="1" si="305"/>
        <v>Firmware herunterladen</v>
      </c>
      <c r="W873" s="8" t="str">
        <f t="shared" ca="1" si="306"/>
        <v>Descargar firmware</v>
      </c>
      <c r="X873" s="8" t="str">
        <f t="shared" ca="1" si="307"/>
        <v>Scarica Firmware</v>
      </c>
      <c r="Y873" s="8" t="str">
        <f t="shared" ca="1" si="308"/>
        <v>Firmware downloaden</v>
      </c>
      <c r="Z873" s="7">
        <f t="shared" si="318"/>
        <v>5</v>
      </c>
      <c r="AA873">
        <f t="shared" si="319"/>
        <v>38</v>
      </c>
      <c r="AB873">
        <f t="shared" si="320"/>
        <v>56</v>
      </c>
      <c r="AC873" t="str">
        <f t="shared" si="321"/>
        <v>&lt;string name="UI_fw_download_btn"&gt;</v>
      </c>
      <c r="AD873" t="s">
        <v>9920</v>
      </c>
      <c r="AE873" t="s">
        <v>9921</v>
      </c>
      <c r="AF873" t="s">
        <v>9922</v>
      </c>
      <c r="AG873" t="s">
        <v>9923</v>
      </c>
      <c r="AH873" t="s">
        <v>9924</v>
      </c>
    </row>
    <row r="874" spans="1:34">
      <c r="A874" s="1" t="s">
        <v>10983</v>
      </c>
      <c r="J874">
        <f t="shared" si="298"/>
        <v>48</v>
      </c>
      <c r="K874">
        <f t="shared" si="299"/>
        <v>76</v>
      </c>
      <c r="L874" t="str">
        <f t="shared" si="322"/>
        <v>New firmware available (%s)</v>
      </c>
      <c r="M874" t="e">
        <f>MATCH(L874,Sam_Eng!K:K,0)</f>
        <v>#N/A</v>
      </c>
      <c r="N874" t="e">
        <f>IF(ISNA(M874), VLOOKUP(L874,Sam_Eng!F:F,1,FALSE), VLOOKUP(L874,Sam_Eng!K:K,1,FALSE))</f>
        <v>#N/A</v>
      </c>
      <c r="O874" s="53">
        <v>613</v>
      </c>
      <c r="P874" t="str">
        <f t="shared" ca="1" si="313"/>
        <v>"Nouveau firmware disponible (%@)"</v>
      </c>
      <c r="Q874" t="str">
        <f t="shared" ca="1" si="314"/>
        <v>"Neue Firmware verfügbar (%@)"</v>
      </c>
      <c r="R874" t="str">
        <f t="shared" ca="1" si="315"/>
        <v>"Nuevo firmware disponible (%@)"</v>
      </c>
      <c r="S874" t="str">
        <f t="shared" ca="1" si="316"/>
        <v>"Nuovo firmware disponibile (%@)"</v>
      </c>
      <c r="T874" t="str">
        <f t="shared" ca="1" si="317"/>
        <v>"Nieuwe firmware beschikbaar (%@)"</v>
      </c>
      <c r="U874" s="8" t="str">
        <f t="shared" ca="1" si="304"/>
        <v>Nouveau firmware disponible (%@)</v>
      </c>
      <c r="V874" s="8" t="str">
        <f t="shared" ca="1" si="305"/>
        <v>Neue Firmware verfügbar (%@)</v>
      </c>
      <c r="W874" s="8" t="str">
        <f t="shared" ca="1" si="306"/>
        <v>Nuevo firmware disponible (%@)</v>
      </c>
      <c r="X874" s="8" t="str">
        <f t="shared" ca="1" si="307"/>
        <v>Nuovo firmware disponibile (%@)</v>
      </c>
      <c r="Y874" s="8" t="str">
        <f t="shared" ca="1" si="308"/>
        <v>Nieuwe firmware beschikbaar (%@)</v>
      </c>
      <c r="Z874" s="7">
        <f t="shared" si="318"/>
        <v>5</v>
      </c>
      <c r="AA874">
        <f t="shared" si="319"/>
        <v>48</v>
      </c>
      <c r="AB874">
        <f t="shared" si="320"/>
        <v>76</v>
      </c>
      <c r="AC874" t="str">
        <f t="shared" si="321"/>
        <v>&lt;string name="New_FW_Ver" formatted="false"&gt;</v>
      </c>
      <c r="AD874" t="s">
        <v>10978</v>
      </c>
      <c r="AE874" t="s">
        <v>10979</v>
      </c>
      <c r="AF874" t="s">
        <v>10980</v>
      </c>
      <c r="AG874" t="s">
        <v>10981</v>
      </c>
      <c r="AH874" t="s">
        <v>10982</v>
      </c>
    </row>
    <row r="875" spans="1:34">
      <c r="A875" s="1" t="s">
        <v>387</v>
      </c>
      <c r="J875">
        <f t="shared" si="298"/>
        <v>32</v>
      </c>
      <c r="K875">
        <f t="shared" si="299"/>
        <v>39</v>
      </c>
      <c r="L875" t="str">
        <f t="shared" si="322"/>
        <v>Status</v>
      </c>
      <c r="M875" t="e">
        <f>MATCH(L875,Sam_Eng!K:K,0)</f>
        <v>#N/A</v>
      </c>
      <c r="N875" t="str">
        <f>IF(ISNA(M875), VLOOKUP(L875,Sam_Eng!F:F,1,FALSE), VLOOKUP(L875,Sam_Eng!K:K,1,FALSE))</f>
        <v>Status</v>
      </c>
      <c r="O875" s="8">
        <f>IF(ISNA(M875), MATCH(N875,Sam_Eng!F:F,0), MATCH(N875,Sam_Eng!K:K,0))</f>
        <v>182</v>
      </c>
      <c r="P875" t="str">
        <f t="shared" ca="1" si="313"/>
        <v>"État"</v>
      </c>
      <c r="Q875" t="str">
        <f t="shared" ca="1" si="314"/>
        <v>"Status"</v>
      </c>
      <c r="R875" t="str">
        <f t="shared" ca="1" si="315"/>
        <v>"Estado"</v>
      </c>
      <c r="S875" t="str">
        <f t="shared" ca="1" si="316"/>
        <v>"Stato"</v>
      </c>
      <c r="T875" t="str">
        <f t="shared" ca="1" si="317"/>
        <v>"Status"</v>
      </c>
      <c r="U875" s="8" t="str">
        <f t="shared" ca="1" si="304"/>
        <v>État</v>
      </c>
      <c r="V875" s="8" t="str">
        <f t="shared" ca="1" si="305"/>
        <v>Status</v>
      </c>
      <c r="W875" s="8" t="str">
        <f t="shared" ca="1" si="306"/>
        <v>Estado</v>
      </c>
      <c r="X875" s="8" t="str">
        <f t="shared" ca="1" si="307"/>
        <v>Stato</v>
      </c>
      <c r="Y875" s="8" t="str">
        <f t="shared" ca="1" si="308"/>
        <v>Status</v>
      </c>
      <c r="Z875" s="7">
        <f t="shared" si="318"/>
        <v>5</v>
      </c>
      <c r="AA875">
        <f t="shared" si="319"/>
        <v>32</v>
      </c>
      <c r="AB875">
        <f t="shared" si="320"/>
        <v>39</v>
      </c>
      <c r="AC875" t="str">
        <f t="shared" si="321"/>
        <v>&lt;string name="UI_AR_Status"&gt;</v>
      </c>
      <c r="AD875" t="s">
        <v>9925</v>
      </c>
      <c r="AE875" t="s">
        <v>9926</v>
      </c>
      <c r="AF875" t="s">
        <v>9927</v>
      </c>
      <c r="AG875" t="s">
        <v>9928</v>
      </c>
      <c r="AH875" t="s">
        <v>9926</v>
      </c>
    </row>
    <row r="876" spans="1:34">
      <c r="A876" s="1" t="s">
        <v>388</v>
      </c>
      <c r="J876">
        <f t="shared" si="298"/>
        <v>32</v>
      </c>
      <c r="K876">
        <f t="shared" si="299"/>
        <v>39</v>
      </c>
      <c r="L876" t="str">
        <f t="shared" si="322"/>
        <v>Normal</v>
      </c>
      <c r="M876" t="e">
        <f>MATCH(L876,Sam_Eng!K:K,0)</f>
        <v>#N/A</v>
      </c>
      <c r="N876" t="str">
        <f>IF(ISNA(M876), VLOOKUP(L876,Sam_Eng!F:F,1,FALSE), VLOOKUP(L876,Sam_Eng!K:K,1,FALSE))</f>
        <v>Normal</v>
      </c>
      <c r="O876" s="8">
        <f>IF(ISNA(M876), MATCH(N876,Sam_Eng!F:F,0), MATCH(N876,Sam_Eng!K:K,0))</f>
        <v>231</v>
      </c>
      <c r="P876" t="str">
        <f t="shared" ca="1" si="313"/>
        <v>"Normal"</v>
      </c>
      <c r="Q876" t="str">
        <f t="shared" ca="1" si="314"/>
        <v>"Normal"</v>
      </c>
      <c r="R876" t="str">
        <f t="shared" ca="1" si="315"/>
        <v>"Normal"</v>
      </c>
      <c r="S876" t="str">
        <f t="shared" ca="1" si="316"/>
        <v>"Normale"</v>
      </c>
      <c r="T876" t="str">
        <f t="shared" ca="1" si="317"/>
        <v>"Normaal"</v>
      </c>
      <c r="U876" s="8" t="str">
        <f t="shared" ca="1" si="304"/>
        <v>Normal</v>
      </c>
      <c r="V876" s="8" t="str">
        <f t="shared" ca="1" si="305"/>
        <v>Normal</v>
      </c>
      <c r="W876" s="8" t="str">
        <f t="shared" ca="1" si="306"/>
        <v>Normal</v>
      </c>
      <c r="X876" s="8" t="str">
        <f t="shared" ca="1" si="307"/>
        <v>Normale</v>
      </c>
      <c r="Y876" s="8" t="str">
        <f t="shared" ca="1" si="308"/>
        <v>Normaal</v>
      </c>
      <c r="Z876" s="7">
        <f t="shared" si="318"/>
        <v>5</v>
      </c>
      <c r="AA876">
        <f t="shared" si="319"/>
        <v>32</v>
      </c>
      <c r="AB876">
        <f t="shared" si="320"/>
        <v>39</v>
      </c>
      <c r="AC876" t="str">
        <f t="shared" si="321"/>
        <v>&lt;string name="UI_AR_Normal"&gt;</v>
      </c>
      <c r="AD876" t="s">
        <v>9929</v>
      </c>
      <c r="AE876" t="s">
        <v>9929</v>
      </c>
      <c r="AF876" t="s">
        <v>9929</v>
      </c>
      <c r="AG876" t="s">
        <v>9930</v>
      </c>
      <c r="AH876" t="s">
        <v>9931</v>
      </c>
    </row>
    <row r="877" spans="1:34">
      <c r="A877" s="1" t="s">
        <v>10381</v>
      </c>
      <c r="J877">
        <f t="shared" si="298"/>
        <v>37</v>
      </c>
      <c r="K877">
        <f t="shared" si="299"/>
        <v>50</v>
      </c>
      <c r="L877" t="str">
        <f t="shared" si="322"/>
        <v>(click here)</v>
      </c>
      <c r="M877" t="e">
        <f>MATCH(L877,Sam_Eng!K:K,0)</f>
        <v>#N/A</v>
      </c>
      <c r="N877" t="e">
        <f>IF(ISNA(M877), VLOOKUP(L877,Sam_Eng!F:F,1,FALSE), VLOOKUP(L877,Sam_Eng!K:K,1,FALSE))</f>
        <v>#N/A</v>
      </c>
      <c r="O877" s="8">
        <v>412</v>
      </c>
      <c r="P877" t="str">
        <f t="shared" ca="1" si="313"/>
        <v>"cliquez ici"</v>
      </c>
      <c r="Q877" t="str">
        <f t="shared" ca="1" si="314"/>
        <v>"hier klicken"</v>
      </c>
      <c r="R877" t="str">
        <f t="shared" ca="1" si="315"/>
        <v>"haga clic aquí"</v>
      </c>
      <c r="S877" t="str">
        <f t="shared" ca="1" si="316"/>
        <v>"fare clic qui"</v>
      </c>
      <c r="T877" t="str">
        <f t="shared" ca="1" si="317"/>
        <v>"klik hier"</v>
      </c>
      <c r="U877" s="8" t="str">
        <f t="shared" ca="1" si="304"/>
        <v>cliquez ici</v>
      </c>
      <c r="V877" s="8" t="str">
        <f t="shared" ca="1" si="305"/>
        <v>hier klicken</v>
      </c>
      <c r="W877" s="8" t="str">
        <f t="shared" ca="1" si="306"/>
        <v>haga clic aquí</v>
      </c>
      <c r="X877" s="8" t="str">
        <f t="shared" ca="1" si="307"/>
        <v>fare clic qui</v>
      </c>
      <c r="Y877" s="8" t="str">
        <f t="shared" ca="1" si="308"/>
        <v>klik hier</v>
      </c>
      <c r="Z877" s="7">
        <f t="shared" si="318"/>
        <v>5</v>
      </c>
      <c r="AA877">
        <f t="shared" si="319"/>
        <v>37</v>
      </c>
      <c r="AB877">
        <f t="shared" si="320"/>
        <v>50</v>
      </c>
      <c r="AC877" t="str">
        <f t="shared" si="321"/>
        <v>&lt;string name="UI_IPA_click_here"&gt;</v>
      </c>
      <c r="AD877" t="s">
        <v>10382</v>
      </c>
      <c r="AE877" t="s">
        <v>10383</v>
      </c>
      <c r="AF877" t="s">
        <v>10384</v>
      </c>
      <c r="AG877" t="s">
        <v>10385</v>
      </c>
      <c r="AH877" t="s">
        <v>10386</v>
      </c>
    </row>
    <row r="878" spans="1:34">
      <c r="A878" s="1" t="s">
        <v>390</v>
      </c>
      <c r="J878">
        <f t="shared" si="298"/>
        <v>34</v>
      </c>
      <c r="K878">
        <f t="shared" si="299"/>
        <v>47</v>
      </c>
      <c r="L878" t="str">
        <f t="shared" si="322"/>
        <v>Keep Waiting</v>
      </c>
      <c r="M878" t="e">
        <f>MATCH(L878,Sam_Eng!K:K,0)</f>
        <v>#N/A</v>
      </c>
      <c r="N878" t="str">
        <f>IF(ISNA(M878), VLOOKUP(L878,Sam_Eng!F:F,1,FALSE), VLOOKUP(L878,Sam_Eng!K:K,1,FALSE))</f>
        <v>Keep Waiting</v>
      </c>
      <c r="O878" s="8">
        <f>IF(ISNA(M878), MATCH(N878,Sam_Eng!F:F,0), MATCH(N878,Sam_Eng!K:K,0))</f>
        <v>342</v>
      </c>
      <c r="P878" t="str">
        <f t="shared" ca="1" si="313"/>
        <v>"Continuer à attendre"</v>
      </c>
      <c r="Q878" t="str">
        <f t="shared" ca="1" si="314"/>
        <v>"Weiter warten"</v>
      </c>
      <c r="R878" t="str">
        <f t="shared" ca="1" si="315"/>
        <v>"Seguir esperando"</v>
      </c>
      <c r="S878" t="str">
        <f t="shared" ca="1" si="316"/>
        <v>"Continua ad Attendere"</v>
      </c>
      <c r="T878" t="str">
        <f t="shared" ca="1" si="317"/>
        <v>"Blijf wachten"</v>
      </c>
      <c r="U878" s="8" t="str">
        <f t="shared" ca="1" si="304"/>
        <v>Continuer à attendre</v>
      </c>
      <c r="V878" s="8" t="str">
        <f t="shared" ca="1" si="305"/>
        <v>Weiter warten</v>
      </c>
      <c r="W878" s="8" t="str">
        <f t="shared" ca="1" si="306"/>
        <v>Seguir esperando</v>
      </c>
      <c r="X878" s="8" t="str">
        <f t="shared" ca="1" si="307"/>
        <v>Continua ad Attendere</v>
      </c>
      <c r="Y878" s="8" t="str">
        <f t="shared" ca="1" si="308"/>
        <v>Blijf wachten</v>
      </c>
      <c r="Z878" s="7">
        <f t="shared" si="318"/>
        <v>5</v>
      </c>
      <c r="AA878">
        <f t="shared" si="319"/>
        <v>34</v>
      </c>
      <c r="AB878">
        <f t="shared" si="320"/>
        <v>47</v>
      </c>
      <c r="AC878" t="str">
        <f t="shared" si="321"/>
        <v>&lt;string name="UI_Remote_Keep"&gt;</v>
      </c>
      <c r="AD878" t="s">
        <v>9932</v>
      </c>
      <c r="AE878" t="s">
        <v>9933</v>
      </c>
      <c r="AF878" t="s">
        <v>9934</v>
      </c>
      <c r="AG878" t="s">
        <v>9935</v>
      </c>
      <c r="AH878" t="s">
        <v>9936</v>
      </c>
    </row>
    <row r="879" spans="1:34">
      <c r="A879" s="1" t="s">
        <v>3132</v>
      </c>
      <c r="J879">
        <f t="shared" ref="J879:J941" si="323">FIND("&gt;",A879)</f>
        <v>34</v>
      </c>
      <c r="K879">
        <f t="shared" ref="K879:K941" si="324">FIND("&lt;/", A879)</f>
        <v>117</v>
      </c>
      <c r="L879" t="str">
        <f t="shared" si="322"/>
        <v>A remote command has already been sent through Internet and it cannot be cancelled</v>
      </c>
      <c r="M879" t="e">
        <f>MATCH(L879,Sam_Eng!K:K,0)</f>
        <v>#N/A</v>
      </c>
      <c r="N879" t="str">
        <f>IF(ISNA(M879), VLOOKUP(L879,Sam_Eng!F:F,1,FALSE), VLOOKUP(L879,Sam_Eng!K:K,1,FALSE))</f>
        <v>A remote command has already been sent through Internet and it cannot be cancelled</v>
      </c>
      <c r="O879" s="8">
        <f>IF(ISNA(M879), MATCH(N879,Sam_Eng!F:F,0), MATCH(N879,Sam_Eng!K:K,0))</f>
        <v>420</v>
      </c>
      <c r="P879" t="str">
        <f t="shared" ca="1" si="313"/>
        <v>"Une commande à distance a déjà été envoyée via Internet et elle ne peut pas être annulée."</v>
      </c>
      <c r="Q879" t="str">
        <f t="shared" ca="1" si="314"/>
        <v>"Es wurde bereits ein Remote-Befehl über das Internet gesendet, und er kann nicht abgebrochen werden"</v>
      </c>
      <c r="R879" t="str">
        <f t="shared" ca="1" si="315"/>
        <v>"Ya se ha enviado un comando remoto a través de Internet y no se puede cancelar."</v>
      </c>
      <c r="S879" t="str">
        <f t="shared" ca="1" si="316"/>
        <v>"Comando già inviato tramite internet che non può essere annullato"</v>
      </c>
      <c r="T879" t="str">
        <f t="shared" ca="1" si="317"/>
        <v>"Een externe opdracht is reeds via internet verzonden en kan niet worden geannuleerd."</v>
      </c>
      <c r="U879" s="8" t="str">
        <f t="shared" ca="1" si="304"/>
        <v>Une commande à distance a déjà été envoyée via Internet et elle ne peut pas être annulée.</v>
      </c>
      <c r="V879" s="8" t="str">
        <f t="shared" ca="1" si="305"/>
        <v>Es wurde bereits ein Remote-Befehl über das Internet gesendet, und er kann nicht abgebrochen werden</v>
      </c>
      <c r="W879" s="8" t="str">
        <f t="shared" ca="1" si="306"/>
        <v>Ya se ha enviado un comando remoto a través de Internet y no se puede cancelar.</v>
      </c>
      <c r="X879" s="8" t="str">
        <f t="shared" ca="1" si="307"/>
        <v>Comando già inviato tramite internet che non può essere annullato</v>
      </c>
      <c r="Y879" s="8" t="str">
        <f t="shared" ca="1" si="308"/>
        <v>Een externe opdracht is reeds via internet verzonden en kan niet worden geannuleerd.</v>
      </c>
      <c r="Z879" s="7">
        <f t="shared" si="318"/>
        <v>5</v>
      </c>
      <c r="AA879">
        <f t="shared" si="319"/>
        <v>34</v>
      </c>
      <c r="AB879">
        <f t="shared" si="320"/>
        <v>117</v>
      </c>
      <c r="AC879" t="str">
        <f t="shared" si="321"/>
        <v>&lt;string name="UI_Remote_Warn"&gt;</v>
      </c>
      <c r="AD879" t="s">
        <v>9937</v>
      </c>
      <c r="AE879" t="s">
        <v>9938</v>
      </c>
      <c r="AF879" t="s">
        <v>9939</v>
      </c>
      <c r="AG879" t="s">
        <v>9940</v>
      </c>
      <c r="AH879" t="s">
        <v>9941</v>
      </c>
    </row>
    <row r="880" spans="1:34">
      <c r="A880" s="1" t="s">
        <v>3115</v>
      </c>
      <c r="J880">
        <f t="shared" si="323"/>
        <v>36</v>
      </c>
      <c r="K880">
        <f t="shared" si="324"/>
        <v>46</v>
      </c>
      <c r="L880" t="str">
        <f t="shared" si="322"/>
        <v>Timed Out</v>
      </c>
      <c r="M880" t="e">
        <f>MATCH(L880,Sam_Eng!K:K,0)</f>
        <v>#N/A</v>
      </c>
      <c r="N880" t="str">
        <f>IF(ISNA(M880), VLOOKUP(L880,Sam_Eng!F:F,1,FALSE), VLOOKUP(L880,Sam_Eng!K:K,1,FALSE))</f>
        <v>Timed out</v>
      </c>
      <c r="O880" s="8">
        <f>IF(ISNA(M880), MATCH(N880,Sam_Eng!F:F,0), MATCH(N880,Sam_Eng!K:K,0))</f>
        <v>634</v>
      </c>
      <c r="P880" t="str">
        <f t="shared" ca="1" si="313"/>
        <v>"Délai écoulé"</v>
      </c>
      <c r="Q880" t="str">
        <f t="shared" ca="1" si="314"/>
        <v>"Zeitüberschreitung"</v>
      </c>
      <c r="R880" t="str">
        <f t="shared" ca="1" si="315"/>
        <v>"Tiempo de espera superado"</v>
      </c>
      <c r="S880" t="str">
        <f t="shared" ca="1" si="316"/>
        <v>"Scaduto"</v>
      </c>
      <c r="T880" t="str">
        <f t="shared" ca="1" si="317"/>
        <v>"Onderbroken"</v>
      </c>
      <c r="U880" s="8" t="str">
        <f t="shared" ca="1" si="304"/>
        <v>Délai écoulé</v>
      </c>
      <c r="V880" s="8" t="str">
        <f t="shared" ca="1" si="305"/>
        <v>Zeitüberschreitung</v>
      </c>
      <c r="W880" s="8" t="str">
        <f t="shared" ca="1" si="306"/>
        <v>Tiempo de espera superado</v>
      </c>
      <c r="X880" s="8" t="str">
        <f t="shared" ca="1" si="307"/>
        <v>Scaduto</v>
      </c>
      <c r="Y880" s="8" t="str">
        <f t="shared" ca="1" si="308"/>
        <v>Onderbroken</v>
      </c>
      <c r="Z880" s="7">
        <f t="shared" si="318"/>
        <v>5</v>
      </c>
      <c r="AA880">
        <f t="shared" si="319"/>
        <v>36</v>
      </c>
      <c r="AB880">
        <f t="shared" si="320"/>
        <v>46</v>
      </c>
      <c r="AC880" t="str">
        <f t="shared" si="321"/>
        <v>&lt;string name="UI_Timeout_title"&gt;</v>
      </c>
      <c r="AD880" t="s">
        <v>9942</v>
      </c>
      <c r="AE880" t="s">
        <v>9943</v>
      </c>
      <c r="AF880" t="s">
        <v>9944</v>
      </c>
      <c r="AG880" t="s">
        <v>9945</v>
      </c>
      <c r="AH880" t="s">
        <v>9946</v>
      </c>
    </row>
    <row r="881" spans="1:34">
      <c r="A881" s="1" t="s">
        <v>10380</v>
      </c>
      <c r="J881">
        <f t="shared" si="323"/>
        <v>39</v>
      </c>
      <c r="K881">
        <f t="shared" si="324"/>
        <v>128</v>
      </c>
      <c r="L881" t="str">
        <f t="shared" si="322"/>
        <v>The lock is not responding; please check if the lock is working correctly and try again.</v>
      </c>
      <c r="M881" t="e">
        <f>MATCH(L881,Sam_Eng!K:K,0)</f>
        <v>#N/A</v>
      </c>
      <c r="N881" t="e">
        <f>IF(ISNA(M881), VLOOKUP(L881,Sam_Eng!F:F,1,FALSE), VLOOKUP(L881,Sam_Eng!K:K,1,FALSE))</f>
        <v>#N/A</v>
      </c>
      <c r="O881" s="8">
        <v>588</v>
      </c>
      <c r="P881" t="str">
        <f t="shared" ca="1" si="313"/>
        <v>"La serrure ne répond pas. Veuillez vérifier si la serrure fonctionne correctement et réessayez."</v>
      </c>
      <c r="Q881" t="str">
        <f t="shared" ca="1" si="314"/>
        <v>"Das Schloss reagiert nicht; bitte überprüfen Sie, ob das Schloss ordnungsgemäß funktioniert, und versuchen Sie es erneut."</v>
      </c>
      <c r="R881" t="str">
        <f t="shared" ca="1" si="315"/>
        <v>"La cerradura no responde. Compruebe si funciona correctamente e inténtelo de nuevo."</v>
      </c>
      <c r="S881" t="str">
        <f t="shared" ca="1" si="316"/>
        <v>"La serratura non risponde; controllare se la serratura funziona correttamente e ritentare."</v>
      </c>
      <c r="T881" t="str">
        <f t="shared" ca="1" si="317"/>
        <v>"Het slot reageert niet; controleer of het slot goed werkt en probeer het opnieuw."</v>
      </c>
      <c r="U881" s="8" t="str">
        <f t="shared" ca="1" si="304"/>
        <v>La serrure ne répond pas. Veuillez vérifier si la serrure fonctionne correctement et réessayez.</v>
      </c>
      <c r="V881" s="8" t="str">
        <f t="shared" ca="1" si="305"/>
        <v>Das Schloss reagiert nicht; bitte überprüfen Sie, ob das Schloss ordnungsgemäß funktioniert, und versuchen Sie es erneut.</v>
      </c>
      <c r="W881" s="8" t="str">
        <f t="shared" ca="1" si="306"/>
        <v>La cerradura no responde. Compruebe si funciona correctamente e inténtelo de nuevo.</v>
      </c>
      <c r="X881" s="8" t="str">
        <f t="shared" ca="1" si="307"/>
        <v>La serratura non risponde; controllare se la serratura funziona correttamente e ritentare.</v>
      </c>
      <c r="Y881" s="8" t="str">
        <f t="shared" ca="1" si="308"/>
        <v>Het slot reageert niet; controleer of het slot goed werkt en probeer het opnieuw.</v>
      </c>
      <c r="Z881" s="7">
        <f t="shared" si="318"/>
        <v>5</v>
      </c>
      <c r="AA881">
        <f t="shared" si="319"/>
        <v>39</v>
      </c>
      <c r="AB881">
        <f t="shared" si="320"/>
        <v>128</v>
      </c>
      <c r="AC881" t="str">
        <f t="shared" si="321"/>
        <v>&lt;string name="UI_Timeout_add_cont"&gt;</v>
      </c>
      <c r="AD881" t="s">
        <v>10545</v>
      </c>
      <c r="AE881" t="s">
        <v>10546</v>
      </c>
      <c r="AF881" t="s">
        <v>10547</v>
      </c>
      <c r="AG881" t="s">
        <v>10548</v>
      </c>
      <c r="AH881" t="s">
        <v>10549</v>
      </c>
    </row>
    <row r="882" spans="1:34">
      <c r="A882" s="1"/>
    </row>
    <row r="883" spans="1:34">
      <c r="A883" s="1" t="s">
        <v>3069</v>
      </c>
      <c r="J883">
        <f t="shared" si="323"/>
        <v>40</v>
      </c>
      <c r="K883">
        <f t="shared" si="324"/>
        <v>56</v>
      </c>
      <c r="L883" t="str">
        <f t="shared" si="322"/>
        <v>Require Syncing</v>
      </c>
      <c r="M883" t="e">
        <f>MATCH(L883,Sam_Eng!K:K,0)</f>
        <v>#N/A</v>
      </c>
      <c r="N883" t="str">
        <f>IF(ISNA(M883), VLOOKUP(L883,Sam_Eng!F:F,1,FALSE), VLOOKUP(L883,Sam_Eng!K:K,1,FALSE))</f>
        <v>Require Syncing</v>
      </c>
      <c r="O883" s="8">
        <f>IF(ISNA(M883), MATCH(N883,Sam_Eng!F:F,0), MATCH(N883,Sam_Eng!K:K,0))</f>
        <v>37</v>
      </c>
      <c r="P883" t="str">
        <f t="shared" ca="1" si="313"/>
        <v>"Demander synchronisation"</v>
      </c>
      <c r="Q883" t="str">
        <f t="shared" ca="1" si="314"/>
        <v>"Synchronisierung erzwingen"</v>
      </c>
      <c r="R883" t="str">
        <f t="shared" ca="1" si="315"/>
        <v>"Sincronización requerida"</v>
      </c>
      <c r="S883" t="str">
        <f t="shared" ca="1" si="316"/>
        <v>"Occorre Sincronizzare"</v>
      </c>
      <c r="T883" t="str">
        <f t="shared" ca="1" si="317"/>
        <v>"Sync vereisen"</v>
      </c>
      <c r="U883" s="8" t="str">
        <f t="shared" ca="1" si="304"/>
        <v>Demander synchronisation</v>
      </c>
      <c r="V883" s="8" t="str">
        <f t="shared" ca="1" si="305"/>
        <v>Synchronisierung erzwingen</v>
      </c>
      <c r="W883" s="8" t="str">
        <f t="shared" ca="1" si="306"/>
        <v>Sincronización requerida</v>
      </c>
      <c r="X883" s="8" t="str">
        <f t="shared" ca="1" si="307"/>
        <v>Occorre Sincronizzare</v>
      </c>
      <c r="Y883" s="8" t="str">
        <f t="shared" ca="1" si="308"/>
        <v>Sync vereisen</v>
      </c>
      <c r="Z883" s="7">
        <f t="shared" ref="Z883:Z891" si="325">FIND("&lt;",A883)</f>
        <v>5</v>
      </c>
      <c r="AA883">
        <f t="shared" ref="AA883:AA891" si="326">FIND("&gt;",A883)</f>
        <v>40</v>
      </c>
      <c r="AB883">
        <f t="shared" ref="AB883:AB891" si="327" xml:space="preserve"> FIND("&lt;/",A883)</f>
        <v>56</v>
      </c>
      <c r="AC883" t="str">
        <f t="shared" ref="AC883:AC891" si="328">MID(A883, Z883, AA883-Z883+ 1)</f>
        <v>&lt;string name="UI_RequireSync_title"&gt;</v>
      </c>
      <c r="AD883" t="s">
        <v>9947</v>
      </c>
      <c r="AE883" t="s">
        <v>9948</v>
      </c>
      <c r="AF883" t="s">
        <v>9949</v>
      </c>
      <c r="AG883" t="s">
        <v>9950</v>
      </c>
      <c r="AH883" t="s">
        <v>9951</v>
      </c>
    </row>
    <row r="884" spans="1:34">
      <c r="A884" s="1" t="s">
        <v>391</v>
      </c>
      <c r="J884">
        <f t="shared" si="323"/>
        <v>39</v>
      </c>
      <c r="K884">
        <f t="shared" si="324"/>
        <v>96</v>
      </c>
      <c r="L884" t="str">
        <f t="shared" si="322"/>
        <v>Please synchronize with the lock to complete the process</v>
      </c>
      <c r="M884" t="e">
        <f>MATCH(L884,Sam_Eng!K:K,0)</f>
        <v>#N/A</v>
      </c>
      <c r="N884" t="str">
        <f>IF(ISNA(M884), VLOOKUP(L884,Sam_Eng!F:F,1,FALSE), VLOOKUP(L884,Sam_Eng!K:K,1,FALSE))</f>
        <v>Please synchronize with the lock to complete the process</v>
      </c>
      <c r="O884" s="8">
        <f>IF(ISNA(M884), MATCH(N884,Sam_Eng!F:F,0), MATCH(N884,Sam_Eng!K:K,0))</f>
        <v>506</v>
      </c>
      <c r="P884" t="str">
        <f t="shared" ca="1" si="313"/>
        <v>"Veuillez synchroniser avec la serrure pour finaliser le processus"</v>
      </c>
      <c r="Q884" t="str">
        <f t="shared" ca="1" si="314"/>
        <v>"Bitte synchronisieren Sie mit dem Schloss, um den Vorgang abzuschließen"</v>
      </c>
      <c r="R884" t="str">
        <f t="shared" ca="1" si="315"/>
        <v>"Realice la sincronización con la cerradura para completar el proceso."</v>
      </c>
      <c r="S884" t="str">
        <f t="shared" ca="1" si="316"/>
        <v>"Sincronizzare la serratura per completare il processo"</v>
      </c>
      <c r="T884" t="str">
        <f t="shared" ca="1" si="317"/>
        <v>"Synchroniseer met het slot om het proces af te ronden "</v>
      </c>
      <c r="U884" s="8" t="str">
        <f t="shared" ca="1" si="304"/>
        <v>Veuillez synchroniser avec la serrure pour finaliser le processus</v>
      </c>
      <c r="V884" s="8" t="str">
        <f t="shared" ca="1" si="305"/>
        <v>Bitte synchronisieren Sie mit dem Schloss, um den Vorgang abzuschließen</v>
      </c>
      <c r="W884" s="8" t="str">
        <f t="shared" ca="1" si="306"/>
        <v>Realice la sincronización con la cerradura para completar el proceso.</v>
      </c>
      <c r="X884" s="8" t="str">
        <f t="shared" ca="1" si="307"/>
        <v>Sincronizzare la serratura per completare il processo</v>
      </c>
      <c r="Y884" s="8" t="str">
        <f t="shared" ca="1" si="308"/>
        <v xml:space="preserve">Synchroniseer met het slot om het proces af te ronden </v>
      </c>
      <c r="Z884" s="7">
        <f t="shared" si="325"/>
        <v>5</v>
      </c>
      <c r="AA884">
        <f t="shared" si="326"/>
        <v>39</v>
      </c>
      <c r="AB884">
        <f t="shared" si="327"/>
        <v>96</v>
      </c>
      <c r="AC884" t="str">
        <f t="shared" si="328"/>
        <v>&lt;string name="UI_RequireSync_cont"&gt;</v>
      </c>
      <c r="AD884" t="s">
        <v>9952</v>
      </c>
      <c r="AE884" t="s">
        <v>9953</v>
      </c>
      <c r="AF884" t="s">
        <v>9954</v>
      </c>
      <c r="AG884" t="s">
        <v>9955</v>
      </c>
      <c r="AH884" t="s">
        <v>9956</v>
      </c>
    </row>
    <row r="885" spans="1:34">
      <c r="A885" s="1" t="s">
        <v>3130</v>
      </c>
      <c r="J885">
        <f t="shared" si="323"/>
        <v>31</v>
      </c>
      <c r="K885">
        <f t="shared" si="324"/>
        <v>40</v>
      </c>
      <c r="L885" t="str">
        <f t="shared" si="322"/>
        <v>Updating</v>
      </c>
      <c r="M885" t="e">
        <f>MATCH(L885,Sam_Eng!K:K,0)</f>
        <v>#N/A</v>
      </c>
      <c r="N885" t="e">
        <f>IF(ISNA(M885), VLOOKUP(L885,Sam_Eng!F:F,1,FALSE), VLOOKUP(L885,Sam_Eng!K:K,1,FALSE))</f>
        <v>#N/A</v>
      </c>
      <c r="O885" s="8">
        <v>575</v>
      </c>
      <c r="P885" t="str">
        <f t="shared" ca="1" si="313"/>
        <v>"Mise à jour de %@"</v>
      </c>
      <c r="Q885" t="str">
        <f t="shared" ca="1" si="314"/>
        <v>"%@ wird aktualisiert"</v>
      </c>
      <c r="R885" t="str">
        <f t="shared" ca="1" si="315"/>
        <v>"Actualizando %@"</v>
      </c>
      <c r="S885" t="str">
        <f t="shared" ca="1" si="316"/>
        <v>"Aggiornamento %@"</v>
      </c>
      <c r="T885" t="str">
        <f t="shared" ca="1" si="317"/>
        <v>"Bezig met bijwerken van %@"</v>
      </c>
      <c r="U885" s="8" t="str">
        <f t="shared" ca="1" si="304"/>
        <v>Mise à jour de %@</v>
      </c>
      <c r="V885" s="8" t="str">
        <f t="shared" ca="1" si="305"/>
        <v>%@ wird aktualisiert</v>
      </c>
      <c r="W885" s="8" t="str">
        <f t="shared" ca="1" si="306"/>
        <v>Actualizando %@</v>
      </c>
      <c r="X885" s="8" t="str">
        <f t="shared" ca="1" si="307"/>
        <v>Aggiornamento %@</v>
      </c>
      <c r="Y885" s="8" t="str">
        <f t="shared" ca="1" si="308"/>
        <v>Bezig met bijwerken van %@</v>
      </c>
      <c r="Z885" s="7">
        <f t="shared" si="325"/>
        <v>5</v>
      </c>
      <c r="AA885">
        <f t="shared" si="326"/>
        <v>31</v>
      </c>
      <c r="AB885">
        <f t="shared" si="327"/>
        <v>40</v>
      </c>
      <c r="AC885" t="str">
        <f t="shared" si="328"/>
        <v>&lt;string name="UI_Updating"&gt;</v>
      </c>
      <c r="AD885" t="s">
        <v>10374</v>
      </c>
      <c r="AE885" t="s">
        <v>10375</v>
      </c>
      <c r="AF885" t="s">
        <v>10376</v>
      </c>
      <c r="AG885" t="s">
        <v>10377</v>
      </c>
      <c r="AH885" t="s">
        <v>10378</v>
      </c>
    </row>
    <row r="886" spans="1:34">
      <c r="A886" s="1" t="s">
        <v>10373</v>
      </c>
      <c r="J886">
        <f t="shared" si="323"/>
        <v>43</v>
      </c>
      <c r="K886">
        <f t="shared" si="324"/>
        <v>84</v>
      </c>
      <c r="L886" t="str">
        <f t="shared" si="322"/>
        <v>Prepare adding lock ....\n Progress: 50%</v>
      </c>
      <c r="M886" t="e">
        <f>MATCH(L886,Sam_Eng!K:K,0)</f>
        <v>#N/A</v>
      </c>
      <c r="N886" t="e">
        <f>IF(ISNA(M886), VLOOKUP(L886,Sam_Eng!F:F,1,FALSE), VLOOKUP(L886,Sam_Eng!K:K,1,FALSE))</f>
        <v>#N/A</v>
      </c>
      <c r="O886" s="53">
        <v>434</v>
      </c>
      <c r="P886" t="str">
        <f t="shared" ca="1" si="313"/>
        <v>"Se préparer à ajouter une serrure"</v>
      </c>
      <c r="Q886" t="str">
        <f t="shared" ca="1" si="314"/>
        <v>"Hinzufügen von Schloss vorbereiten"</v>
      </c>
      <c r="R886" t="str">
        <f t="shared" ca="1" si="315"/>
        <v>"Preparar la adición de cerradura"</v>
      </c>
      <c r="S886" t="str">
        <f t="shared" ca="1" si="316"/>
        <v>"Prepara aggiunta serratura"</v>
      </c>
      <c r="T886" t="str">
        <f t="shared" ca="1" si="317"/>
        <v>"Toevoegen slot voorbereiden"</v>
      </c>
      <c r="U886" s="8" t="str">
        <f t="shared" ca="1" si="304"/>
        <v>Se préparer à ajouter une serrure</v>
      </c>
      <c r="V886" s="8" t="str">
        <f t="shared" ca="1" si="305"/>
        <v>Hinzufügen von Schloss vorbereiten</v>
      </c>
      <c r="W886" s="8" t="str">
        <f t="shared" ca="1" si="306"/>
        <v>Preparar la adición de cerradura</v>
      </c>
      <c r="X886" s="8" t="str">
        <f t="shared" ca="1" si="307"/>
        <v>Prepara aggiunta serratura</v>
      </c>
      <c r="Y886" s="8" t="str">
        <f t="shared" ca="1" si="308"/>
        <v>Toevoegen slot voorbereiden</v>
      </c>
      <c r="Z886" s="7">
        <f t="shared" si="325"/>
        <v>5</v>
      </c>
      <c r="AA886">
        <f t="shared" si="326"/>
        <v>43</v>
      </c>
      <c r="AB886">
        <f t="shared" si="327"/>
        <v>84</v>
      </c>
      <c r="AC886" t="str">
        <f t="shared" si="328"/>
        <v>&lt;string name="GatewayEnterAdd_50_cont"&gt;</v>
      </c>
      <c r="AD886" t="s">
        <v>11094</v>
      </c>
      <c r="AE886" t="s">
        <v>11095</v>
      </c>
      <c r="AF886" t="s">
        <v>11096</v>
      </c>
      <c r="AG886" t="s">
        <v>11097</v>
      </c>
      <c r="AH886" t="s">
        <v>11098</v>
      </c>
    </row>
    <row r="887" spans="1:34">
      <c r="A887" s="1" t="s">
        <v>393</v>
      </c>
      <c r="J887">
        <f t="shared" si="323"/>
        <v>39</v>
      </c>
      <c r="K887">
        <f t="shared" si="324"/>
        <v>56</v>
      </c>
      <c r="L887" t="str">
        <f t="shared" si="322"/>
        <v>Diagnose Gateway</v>
      </c>
      <c r="M887" t="e">
        <f>MATCH(L887,Sam_Eng!K:K,0)</f>
        <v>#N/A</v>
      </c>
      <c r="N887" t="str">
        <f>IF(ISNA(M887), VLOOKUP(L887,Sam_Eng!F:F,1,FALSE), VLOOKUP(L887,Sam_Eng!K:K,1,FALSE))</f>
        <v>Diagnose Gateway</v>
      </c>
      <c r="O887" s="8">
        <f>IF(ISNA(M887), MATCH(N887,Sam_Eng!F:F,0), MATCH(N887,Sam_Eng!K:K,0))</f>
        <v>163</v>
      </c>
      <c r="P887" t="str">
        <f t="shared" ca="1" si="313"/>
        <v>"Diagnostiquer la passerelle"</v>
      </c>
      <c r="Q887" t="str">
        <f t="shared" ca="1" si="314"/>
        <v>"Gateway-Diagnose"</v>
      </c>
      <c r="R887" t="str">
        <f t="shared" ca="1" si="315"/>
        <v>"Diagnosticar puerta de enlace"</v>
      </c>
      <c r="S887" t="str">
        <f t="shared" ca="1" si="316"/>
        <v>"Diagnostica Gateway"</v>
      </c>
      <c r="T887" t="str">
        <f t="shared" ca="1" si="317"/>
        <v>"Diagnose gateway"</v>
      </c>
      <c r="U887" s="8" t="str">
        <f t="shared" ca="1" si="304"/>
        <v>Diagnostiquer la passerelle</v>
      </c>
      <c r="V887" s="8" t="str">
        <f t="shared" ca="1" si="305"/>
        <v>Gateway-Diagnose</v>
      </c>
      <c r="W887" s="8" t="str">
        <f t="shared" ca="1" si="306"/>
        <v>Diagnosticar puerta de enlace</v>
      </c>
      <c r="X887" s="8" t="str">
        <f t="shared" ca="1" si="307"/>
        <v>Diagnostica Gateway</v>
      </c>
      <c r="Y887" s="8" t="str">
        <f t="shared" ca="1" si="308"/>
        <v>Diagnose gateway</v>
      </c>
      <c r="Z887" s="7">
        <f t="shared" si="325"/>
        <v>5</v>
      </c>
      <c r="AA887">
        <f t="shared" si="326"/>
        <v>39</v>
      </c>
      <c r="AB887">
        <f t="shared" si="327"/>
        <v>56</v>
      </c>
      <c r="AC887" t="str">
        <f t="shared" si="328"/>
        <v>&lt;string name="UI_DiagnoseGW_title"&gt;</v>
      </c>
      <c r="AD887" t="s">
        <v>9957</v>
      </c>
      <c r="AE887" t="s">
        <v>9958</v>
      </c>
      <c r="AF887" t="s">
        <v>9959</v>
      </c>
      <c r="AG887" t="s">
        <v>9960</v>
      </c>
      <c r="AH887" t="s">
        <v>9961</v>
      </c>
    </row>
    <row r="888" spans="1:34">
      <c r="A888" s="1" t="s">
        <v>10372</v>
      </c>
      <c r="J888">
        <f t="shared" si="323"/>
        <v>39</v>
      </c>
      <c r="K888">
        <f t="shared" si="324"/>
        <v>83</v>
      </c>
      <c r="L888" t="str">
        <f t="shared" si="322"/>
        <v>Connecting...\n This may take a few minutes</v>
      </c>
      <c r="M888" t="e">
        <f>MATCH(L888,Sam_Eng!K:K,0)</f>
        <v>#N/A</v>
      </c>
      <c r="N888" t="e">
        <f>IF(ISNA(M888), VLOOKUP(L888,Sam_Eng!F:F,1,FALSE), VLOOKUP(L888,Sam_Eng!K:K,1,FALSE))</f>
        <v>#N/A</v>
      </c>
      <c r="O888" s="53">
        <v>410</v>
      </c>
      <c r="P888" t="str">
        <f t="shared" ca="1" si="313"/>
        <v>"Cela peut prendre quelques minutes"</v>
      </c>
      <c r="Q888" t="str">
        <f t="shared" ca="1" si="314"/>
        <v>"Dieser Vorgang kann einige Minuten dauern"</v>
      </c>
      <c r="R888" t="str">
        <f t="shared" ca="1" si="315"/>
        <v>"Esta operación puede tardar varios minutos."</v>
      </c>
      <c r="S888" t="str">
        <f t="shared" ca="1" si="316"/>
        <v>"Possono occorrere alcuni minuti"</v>
      </c>
      <c r="T888" t="str">
        <f t="shared" ca="1" si="317"/>
        <v>"Onderdeelnr.inkt"</v>
      </c>
      <c r="U888" s="8" t="str">
        <f t="shared" ca="1" si="304"/>
        <v>Cela peut prendre quelques minutes</v>
      </c>
      <c r="V888" s="8" t="str">
        <f t="shared" ca="1" si="305"/>
        <v>Dieser Vorgang kann einige Minuten dauern</v>
      </c>
      <c r="W888" s="8" t="str">
        <f t="shared" ca="1" si="306"/>
        <v>Esta operación puede tardar varios minutos.</v>
      </c>
      <c r="X888" s="8" t="str">
        <f t="shared" ca="1" si="307"/>
        <v>Possono occorrere alcuni minuti</v>
      </c>
      <c r="Y888" s="8" t="str">
        <f t="shared" ca="1" si="308"/>
        <v>Onderdeelnr.inkt</v>
      </c>
      <c r="Z888" s="7">
        <f t="shared" si="325"/>
        <v>5</v>
      </c>
      <c r="AA888">
        <f t="shared" si="326"/>
        <v>39</v>
      </c>
      <c r="AB888">
        <f t="shared" si="327"/>
        <v>83</v>
      </c>
      <c r="AC888" t="str">
        <f t="shared" si="328"/>
        <v>&lt;string name="UI_DiagnoseGW_cont1"&gt;</v>
      </c>
      <c r="AD888" t="s">
        <v>11034</v>
      </c>
      <c r="AE888" t="s">
        <v>11036</v>
      </c>
      <c r="AF888" t="s">
        <v>11038</v>
      </c>
      <c r="AG888" t="s">
        <v>11040</v>
      </c>
      <c r="AH888" t="s">
        <v>11042</v>
      </c>
    </row>
    <row r="889" spans="1:34">
      <c r="A889" s="1" t="s">
        <v>10371</v>
      </c>
      <c r="J889">
        <f t="shared" si="323"/>
        <v>39</v>
      </c>
      <c r="K889">
        <f t="shared" si="324"/>
        <v>95</v>
      </c>
      <c r="L889" t="str">
        <f t="shared" si="322"/>
        <v>Acquiring gateway info...\n This may take a few minutes</v>
      </c>
      <c r="M889" t="e">
        <f>MATCH(L889,Sam_Eng!K:K,0)</f>
        <v>#N/A</v>
      </c>
      <c r="N889" t="e">
        <f>IF(ISNA(M889), VLOOKUP(L889,Sam_Eng!F:F,1,FALSE), VLOOKUP(L889,Sam_Eng!K:K,1,FALSE))</f>
        <v>#N/A</v>
      </c>
      <c r="O889" s="53">
        <v>445</v>
      </c>
      <c r="P889" t="str">
        <f t="shared" ca="1" si="313"/>
        <v>"Acquisition des informations de la passerelle..."</v>
      </c>
      <c r="Q889" t="str">
        <f t="shared" ca="1" si="314"/>
        <v>"Gateway-Informationen werden bezogen ..."</v>
      </c>
      <c r="R889" t="str">
        <f t="shared" ca="1" si="315"/>
        <v>"Adquiriendo información de puerta de enlace..."</v>
      </c>
      <c r="S889" t="str">
        <f t="shared" ca="1" si="316"/>
        <v>"Acquisizione informazioni sul gateway..."</v>
      </c>
      <c r="T889" t="str">
        <f t="shared" ca="1" si="317"/>
        <v>"Gateway-informatie ophalen..."</v>
      </c>
      <c r="U889" s="8" t="str">
        <f t="shared" ca="1" si="304"/>
        <v>Acquisition des informations de la passerelle...</v>
      </c>
      <c r="V889" s="8" t="str">
        <f t="shared" ca="1" si="305"/>
        <v>Gateway-Informationen werden bezogen ...</v>
      </c>
      <c r="W889" s="8" t="str">
        <f t="shared" ca="1" si="306"/>
        <v>Adquiriendo información de puerta de enlace...</v>
      </c>
      <c r="X889" s="8" t="str">
        <f t="shared" ca="1" si="307"/>
        <v>Acquisizione informazioni sul gateway...</v>
      </c>
      <c r="Y889" s="8" t="str">
        <f t="shared" ca="1" si="308"/>
        <v>Gateway-informatie ophalen...</v>
      </c>
      <c r="Z889" s="7">
        <f t="shared" si="325"/>
        <v>5</v>
      </c>
      <c r="AA889">
        <f t="shared" si="326"/>
        <v>39</v>
      </c>
      <c r="AB889">
        <f t="shared" si="327"/>
        <v>95</v>
      </c>
      <c r="AC889" t="str">
        <f t="shared" si="328"/>
        <v>&lt;string name="UI_DiagnoseGW_cont2"&gt;</v>
      </c>
      <c r="AD889" t="s">
        <v>11024</v>
      </c>
      <c r="AE889" t="s">
        <v>11026</v>
      </c>
      <c r="AF889" t="s">
        <v>11028</v>
      </c>
      <c r="AG889" t="s">
        <v>11030</v>
      </c>
      <c r="AH889" t="s">
        <v>11032</v>
      </c>
    </row>
    <row r="890" spans="1:34">
      <c r="A890" s="1" t="s">
        <v>396</v>
      </c>
      <c r="J890">
        <f t="shared" si="323"/>
        <v>46</v>
      </c>
      <c r="K890">
        <f t="shared" si="324"/>
        <v>62</v>
      </c>
      <c r="L890" t="str">
        <f t="shared" si="322"/>
        <v>Diagnose Result</v>
      </c>
      <c r="M890" t="e">
        <f>MATCH(L890,Sam_Eng!K:K,0)</f>
        <v>#N/A</v>
      </c>
      <c r="N890" t="str">
        <f>IF(ISNA(M890), VLOOKUP(L890,Sam_Eng!F:F,1,FALSE), VLOOKUP(L890,Sam_Eng!K:K,1,FALSE))</f>
        <v>Diagnose Result</v>
      </c>
      <c r="O890" s="8">
        <f>IF(ISNA(M890), MATCH(N890,Sam_Eng!F:F,0), MATCH(N890,Sam_Eng!K:K,0))</f>
        <v>188</v>
      </c>
      <c r="P890" t="str">
        <f t="shared" ca="1" si="313"/>
        <v>"Résultat du diagnostic"</v>
      </c>
      <c r="Q890" t="str">
        <f t="shared" ca="1" si="314"/>
        <v>"Diagnose-Ergebnis"</v>
      </c>
      <c r="R890" t="str">
        <f t="shared" ca="1" si="315"/>
        <v>"Diagnosticar resultado"</v>
      </c>
      <c r="S890" t="str">
        <f t="shared" ca="1" si="316"/>
        <v>"Risultato Diagnostica"</v>
      </c>
      <c r="T890" t="str">
        <f t="shared" ca="1" si="317"/>
        <v>"Resultaat diagnose"</v>
      </c>
      <c r="U890" s="8" t="str">
        <f t="shared" ca="1" si="304"/>
        <v>Résultat du diagnostic</v>
      </c>
      <c r="V890" s="8" t="str">
        <f t="shared" ca="1" si="305"/>
        <v>Diagnose-Ergebnis</v>
      </c>
      <c r="W890" s="8" t="str">
        <f t="shared" ca="1" si="306"/>
        <v>Diagnosticar resultado</v>
      </c>
      <c r="X890" s="8" t="str">
        <f t="shared" ca="1" si="307"/>
        <v>Risultato Diagnostica</v>
      </c>
      <c r="Y890" s="8" t="str">
        <f t="shared" ca="1" si="308"/>
        <v>Resultaat diagnose</v>
      </c>
      <c r="Z890" s="7">
        <f t="shared" si="325"/>
        <v>5</v>
      </c>
      <c r="AA890">
        <f t="shared" si="326"/>
        <v>46</v>
      </c>
      <c r="AB890">
        <f t="shared" si="327"/>
        <v>62</v>
      </c>
      <c r="AC890" t="str">
        <f t="shared" si="328"/>
        <v>&lt;string name="UI_DiagnoseGW_result_title"&gt;</v>
      </c>
      <c r="AD890" t="s">
        <v>9962</v>
      </c>
      <c r="AE890" t="s">
        <v>9963</v>
      </c>
      <c r="AF890" t="s">
        <v>9964</v>
      </c>
      <c r="AG890" t="s">
        <v>9965</v>
      </c>
      <c r="AH890" t="s">
        <v>9966</v>
      </c>
    </row>
    <row r="891" spans="1:34">
      <c r="A891" s="1" t="s">
        <v>10370</v>
      </c>
      <c r="J891">
        <f t="shared" si="323"/>
        <v>63</v>
      </c>
      <c r="K891">
        <f t="shared" si="324"/>
        <v>187</v>
      </c>
      <c r="L891" t="str">
        <f t="shared" si="322"/>
        <v>Wi-Fi AP Signal: %s \n Gateway BLE Signal: %s \n The communication between the lock and the app is successfully established</v>
      </c>
      <c r="M891" t="e">
        <f>MATCH(L891,Sam_Eng!K:K,0)</f>
        <v>#N/A</v>
      </c>
      <c r="N891" t="e">
        <f>IF(ISNA(M891), VLOOKUP(L891,Sam_Eng!F:F,1,FALSE), VLOOKUP(L891,Sam_Eng!K:K,1,FALSE))</f>
        <v>#N/A</v>
      </c>
      <c r="O891" s="53">
        <v>403</v>
      </c>
      <c r="P891" t="str">
        <f t="shared" ca="1" si="313"/>
        <v>"La communication entre la serrure et l'application est établie avec succès."</v>
      </c>
      <c r="Q891" t="str">
        <f t="shared" ca="1" si="314"/>
        <v>"Die Kommunikation zwischen dem Schloss und der App wurde erfolgreich hergestellt."</v>
      </c>
      <c r="R891" t="str">
        <f t="shared" ca="1" si="315"/>
        <v>"La comunicación entre la cerradura y la aplicación se ha establecido correctamente."</v>
      </c>
      <c r="S891" t="str">
        <f t="shared" ca="1" si="316"/>
        <v>"La comunicazione tra la serratura e l'app è stata stabilita correttamente."</v>
      </c>
      <c r="T891" t="str">
        <f t="shared" ca="1" si="317"/>
        <v>"De communicatie tussen slot en app is ingesteld."</v>
      </c>
      <c r="U891" s="8" t="str">
        <f t="shared" ca="1" si="304"/>
        <v>La communication entre la serrure et l'application est établie avec succès.</v>
      </c>
      <c r="V891" s="8" t="str">
        <f t="shared" ca="1" si="305"/>
        <v>Die Kommunikation zwischen dem Schloss und der App wurde erfolgreich hergestellt.</v>
      </c>
      <c r="W891" s="8" t="str">
        <f t="shared" ca="1" si="306"/>
        <v>La comunicación entre la cerradura y la aplicación se ha establecido correctamente.</v>
      </c>
      <c r="X891" s="8" t="str">
        <f t="shared" ca="1" si="307"/>
        <v>La comunicazione tra la serratura e l'app è stata stabilita correttamente.</v>
      </c>
      <c r="Y891" s="8" t="str">
        <f t="shared" ca="1" si="308"/>
        <v>De communicatie tussen slot en app is ingesteld.</v>
      </c>
      <c r="Z891" s="7">
        <f t="shared" si="325"/>
        <v>5</v>
      </c>
      <c r="AA891">
        <f t="shared" si="326"/>
        <v>63</v>
      </c>
      <c r="AB891">
        <f t="shared" si="327"/>
        <v>187</v>
      </c>
      <c r="AC891" t="str">
        <f t="shared" si="328"/>
        <v>&lt;string name="UI_DiagnoseGW_result_cont" formatted="false"&gt;</v>
      </c>
      <c r="AD891" t="s">
        <v>11184</v>
      </c>
      <c r="AE891" t="s">
        <v>11017</v>
      </c>
      <c r="AF891" t="s">
        <v>11019</v>
      </c>
      <c r="AG891" t="s">
        <v>11228</v>
      </c>
      <c r="AH891" t="s">
        <v>11022</v>
      </c>
    </row>
    <row r="892" spans="1:34">
      <c r="A892" s="1"/>
    </row>
    <row r="893" spans="1:34">
      <c r="A893" s="1" t="s">
        <v>3142</v>
      </c>
      <c r="J893">
        <f t="shared" si="323"/>
        <v>39</v>
      </c>
      <c r="K893">
        <f t="shared" si="324"/>
        <v>70</v>
      </c>
      <c r="L893" t="str">
        <f t="shared" si="322"/>
        <v>Gateway is paired successfully</v>
      </c>
      <c r="M893" t="e">
        <f>MATCH(L893,Sam_Eng!K:K,0)</f>
        <v>#N/A</v>
      </c>
      <c r="N893" t="e">
        <f>IF(ISNA(M893), VLOOKUP(L893,Sam_Eng!F:F,1,FALSE), VLOOKUP(L893,Sam_Eng!K:K,1,FALSE))</f>
        <v>#N/A</v>
      </c>
      <c r="O893" s="8">
        <v>620</v>
      </c>
      <c r="P893" t="str">
        <f t="shared" ca="1" si="313"/>
        <v>"La passerelle est appairée avec succès (%@)"</v>
      </c>
      <c r="Q893" t="str">
        <f t="shared" ca="1" si="314"/>
        <v>"Gateway erfolgreich gekoppelt (%@)"</v>
      </c>
      <c r="R893" t="str">
        <f t="shared" ca="1" si="315"/>
        <v>"La puerta de enlace está asociada correctamente (%@)"</v>
      </c>
      <c r="S893" t="str">
        <f t="shared" ca="1" si="316"/>
        <v>"Gateway abbinato correttamente (%@)"</v>
      </c>
      <c r="T893" t="str">
        <f t="shared" ca="1" si="317"/>
        <v>"Gateway is met succes gekoppeld (%@)"</v>
      </c>
      <c r="U893" s="8" t="str">
        <f t="shared" ca="1" si="304"/>
        <v>La passerelle est appairée avec succès (%@)</v>
      </c>
      <c r="V893" s="8" t="str">
        <f t="shared" ca="1" si="305"/>
        <v>Gateway erfolgreich gekoppelt (%@)</v>
      </c>
      <c r="W893" s="8" t="str">
        <f t="shared" ca="1" si="306"/>
        <v>La puerta de enlace está asociada correctamente (%@)</v>
      </c>
      <c r="X893" s="8" t="str">
        <f t="shared" ca="1" si="307"/>
        <v>Gateway abbinato correttamente (%@)</v>
      </c>
      <c r="Y893" s="8" t="str">
        <f t="shared" ca="1" si="308"/>
        <v>Gateway is met succes gekoppeld (%@)</v>
      </c>
      <c r="Z893" s="7">
        <f>FIND("&lt;",A893)</f>
        <v>5</v>
      </c>
      <c r="AA893">
        <f>FIND("&gt;",A893)</f>
        <v>39</v>
      </c>
      <c r="AB893">
        <f xml:space="preserve"> FIND("&lt;/",A893)</f>
        <v>70</v>
      </c>
      <c r="AC893" t="str">
        <f>MID(A893, Z893, AA893-Z893+ 1)</f>
        <v>&lt;string name="UI_GW_PairDone_cont"&gt;</v>
      </c>
      <c r="AD893" t="s">
        <v>10550</v>
      </c>
      <c r="AE893" t="s">
        <v>10551</v>
      </c>
      <c r="AF893" t="s">
        <v>10552</v>
      </c>
      <c r="AG893" t="s">
        <v>10553</v>
      </c>
      <c r="AH893" t="s">
        <v>10554</v>
      </c>
    </row>
    <row r="894" spans="1:34">
      <c r="A894" s="1" t="s">
        <v>398</v>
      </c>
      <c r="J894">
        <f t="shared" si="323"/>
        <v>38</v>
      </c>
      <c r="K894">
        <f t="shared" si="324"/>
        <v>51</v>
      </c>
      <c r="L894" t="str">
        <f t="shared" si="322"/>
        <v>Days of Week</v>
      </c>
      <c r="M894" t="e">
        <f>MATCH(L894,Sam_Eng!K:K,0)</f>
        <v>#N/A</v>
      </c>
      <c r="N894" t="str">
        <f>IF(ISNA(M894), VLOOKUP(L894,Sam_Eng!F:F,1,FALSE), VLOOKUP(L894,Sam_Eng!K:K,1,FALSE))</f>
        <v>Days of Week</v>
      </c>
      <c r="O894" s="8">
        <f>IF(ISNA(M894), MATCH(N894,Sam_Eng!F:F,0), MATCH(N894,Sam_Eng!K:K,0))</f>
        <v>220</v>
      </c>
      <c r="P894" t="str">
        <f t="shared" ca="1" si="313"/>
        <v>"Jours de la semaine"</v>
      </c>
      <c r="Q894" t="str">
        <f t="shared" ca="1" si="314"/>
        <v>"Wochentage"</v>
      </c>
      <c r="R894" t="str">
        <f t="shared" ca="1" si="315"/>
        <v>"Días de la semana"</v>
      </c>
      <c r="S894" t="str">
        <f t="shared" ca="1" si="316"/>
        <v>"Giorni della Settimana"</v>
      </c>
      <c r="T894" t="str">
        <f t="shared" ca="1" si="317"/>
        <v>"Weekdagen"</v>
      </c>
      <c r="U894" s="8" t="str">
        <f t="shared" ca="1" si="304"/>
        <v>Jours de la semaine</v>
      </c>
      <c r="V894" s="8" t="str">
        <f t="shared" ca="1" si="305"/>
        <v>Wochentage</v>
      </c>
      <c r="W894" s="8" t="str">
        <f t="shared" ca="1" si="306"/>
        <v>Días de la semana</v>
      </c>
      <c r="X894" s="8" t="str">
        <f t="shared" ca="1" si="307"/>
        <v>Giorni della Settimana</v>
      </c>
      <c r="Y894" s="8" t="str">
        <f t="shared" ca="1" si="308"/>
        <v>Weekdagen</v>
      </c>
      <c r="Z894" s="7">
        <f>FIND("&lt;",A894)</f>
        <v>5</v>
      </c>
      <c r="AA894">
        <f>FIND("&gt;",A894)</f>
        <v>38</v>
      </c>
      <c r="AB894">
        <f xml:space="preserve"> FIND("&lt;/",A894)</f>
        <v>51</v>
      </c>
      <c r="AC894" t="str">
        <f>MID(A894, Z894, AA894-Z894+ 1)</f>
        <v>&lt;string name="UI_DetailDay_title"&gt;</v>
      </c>
      <c r="AD894" t="s">
        <v>9967</v>
      </c>
      <c r="AE894" t="s">
        <v>9968</v>
      </c>
      <c r="AF894" t="s">
        <v>9969</v>
      </c>
      <c r="AG894" t="s">
        <v>9970</v>
      </c>
      <c r="AH894" t="s">
        <v>9971</v>
      </c>
    </row>
    <row r="895" spans="1:34">
      <c r="A895" s="1" t="s">
        <v>399</v>
      </c>
      <c r="J895">
        <f t="shared" si="323"/>
        <v>37</v>
      </c>
      <c r="K895">
        <f t="shared" si="324"/>
        <v>68</v>
      </c>
      <c r="L895" t="str">
        <f t="shared" si="322"/>
        <v>Please select at least one day</v>
      </c>
      <c r="M895" t="e">
        <f>MATCH(L895,Sam_Eng!K:K,0)</f>
        <v>#N/A</v>
      </c>
      <c r="N895" t="str">
        <f>IF(ISNA(M895), VLOOKUP(L895,Sam_Eng!F:F,1,FALSE), VLOOKUP(L895,Sam_Eng!K:K,1,FALSE))</f>
        <v>Please select at least one day</v>
      </c>
      <c r="O895" s="8">
        <f>IF(ISNA(M895), MATCH(N895,Sam_Eng!F:F,0), MATCH(N895,Sam_Eng!K:K,0))</f>
        <v>547</v>
      </c>
      <c r="P895" t="str">
        <f t="shared" ca="1" si="313"/>
        <v>"Veuillez sélectionner au moins un jour"</v>
      </c>
      <c r="Q895" t="str">
        <f t="shared" ca="1" si="314"/>
        <v>"Bitte wählen Sie mindestens einen Tag"</v>
      </c>
      <c r="R895" t="str">
        <f t="shared" ca="1" si="315"/>
        <v>"Seleccione al menos un día."</v>
      </c>
      <c r="S895" t="str">
        <f t="shared" ca="1" si="316"/>
        <v>"Selezionare almeno un giorno"</v>
      </c>
      <c r="T895" t="str">
        <f t="shared" ca="1" si="317"/>
        <v>"Selecteer tenminste één dag"</v>
      </c>
      <c r="U895" s="8" t="str">
        <f t="shared" ca="1" si="304"/>
        <v>Veuillez sélectionner au moins un jour</v>
      </c>
      <c r="V895" s="8" t="str">
        <f t="shared" ca="1" si="305"/>
        <v>Bitte wählen Sie mindestens einen Tag</v>
      </c>
      <c r="W895" s="8" t="str">
        <f t="shared" ca="1" si="306"/>
        <v>Seleccione al menos un día.</v>
      </c>
      <c r="X895" s="8" t="str">
        <f t="shared" ca="1" si="307"/>
        <v>Selezionare almeno un giorno</v>
      </c>
      <c r="Y895" s="8" t="str">
        <f t="shared" ca="1" si="308"/>
        <v>Selecteer tenminste één dag</v>
      </c>
      <c r="Z895" s="7">
        <f>FIND("&lt;",A895)</f>
        <v>5</v>
      </c>
      <c r="AA895">
        <f>FIND("&gt;",A895)</f>
        <v>37</v>
      </c>
      <c r="AB895">
        <f xml:space="preserve"> FIND("&lt;/",A895)</f>
        <v>68</v>
      </c>
      <c r="AC895" t="str">
        <f>MID(A895, Z895, AA895-Z895+ 1)</f>
        <v>&lt;string name="UI_DetailDay_cont"&gt;</v>
      </c>
      <c r="AD895" t="s">
        <v>9972</v>
      </c>
      <c r="AE895" t="s">
        <v>9973</v>
      </c>
      <c r="AF895" t="s">
        <v>9974</v>
      </c>
      <c r="AG895" t="s">
        <v>9975</v>
      </c>
      <c r="AH895" t="s">
        <v>9976</v>
      </c>
    </row>
    <row r="896" spans="1:34">
      <c r="A896" s="1"/>
    </row>
    <row r="897" spans="1:34">
      <c r="A897" s="1" t="s">
        <v>3140</v>
      </c>
      <c r="J897">
        <f t="shared" si="323"/>
        <v>39</v>
      </c>
      <c r="K897">
        <f t="shared" si="324"/>
        <v>148</v>
      </c>
      <c r="L897" t="str">
        <f t="shared" si="322"/>
        <v>Please check if the gateway device is nearby, and if the setup button on the gateway is pressed and released</v>
      </c>
      <c r="M897" t="e">
        <f>MATCH(L897,Sam_Eng!K:K,0)</f>
        <v>#N/A</v>
      </c>
      <c r="N897" t="str">
        <f>IF(ISNA(M897), VLOOKUP(L897,Sam_Eng!F:F,1,FALSE), VLOOKUP(L897,Sam_Eng!K:K,1,FALSE))</f>
        <v>Please check if the gateway device is nearby, and if the setup button on the gateway is pressed and released</v>
      </c>
      <c r="O897" s="8">
        <f>IF(ISNA(M897), MATCH(N897,Sam_Eng!F:F,0), MATCH(N897,Sam_Eng!K:K,0))</f>
        <v>682</v>
      </c>
      <c r="P897" t="str">
        <f t="shared" ca="1" si="313"/>
        <v>"Veuillez vérifier si le périphérique de la passerelle est à proximité et si le bouton de configuration de la passerelle est appuyé puis relâché"</v>
      </c>
      <c r="Q897" t="str">
        <f t="shared" ca="1" si="314"/>
        <v>"Bitte überprüfen Sie, ob sich das Gateway-Gerät in der Nähe befindet und ob die Konfigurationstaste am Gateway gedrückt und wieder losgelassen wurde"</v>
      </c>
      <c r="R897" t="str">
        <f t="shared" ca="1" si="315"/>
        <v>"Compruebe si el dispositivo de la puerta de enlace está cerca y si el botón de configuración de dicha puerta se ha presionado y soltado."</v>
      </c>
      <c r="S897" t="str">
        <f t="shared" ca="1" si="316"/>
        <v>"Controllare se il dispositivo gateway è nelle vicinanze, e se il pulsante di configurazione sul gateway è stato premuto e rilasciato."</v>
      </c>
      <c r="T897" t="str">
        <f t="shared" ca="1" si="317"/>
        <v>"Controleer of het gateway-apparaat in de buurt is, en of de instelknop op de gateway is ingedrukt en losgelaten"</v>
      </c>
      <c r="U897" s="8" t="str">
        <f t="shared" ca="1" si="304"/>
        <v>Veuillez vérifier si le périphérique de la passerelle est à proximité et si le bouton de configuration de la passerelle est appuyé puis relâché</v>
      </c>
      <c r="V897" s="8" t="str">
        <f t="shared" ca="1" si="305"/>
        <v>Bitte überprüfen Sie, ob sich das Gateway-Gerät in der Nähe befindet und ob die Konfigurationstaste am Gateway gedrückt und wieder losgelassen wurde</v>
      </c>
      <c r="W897" s="8" t="str">
        <f t="shared" ca="1" si="306"/>
        <v>Compruebe si el dispositivo de la puerta de enlace está cerca y si el botón de configuración de dicha puerta se ha presionado y soltado.</v>
      </c>
      <c r="X897" s="8" t="str">
        <f t="shared" ca="1" si="307"/>
        <v>Controllare se il dispositivo gateway è nelle vicinanze, e se il pulsante di configurazione sul gateway è stato premuto e rilasciato.</v>
      </c>
      <c r="Y897" s="8" t="str">
        <f t="shared" ca="1" si="308"/>
        <v>Controleer of het gateway-apparaat in de buurt is, en of de instelknop op de gateway is ingedrukt en losgelaten</v>
      </c>
      <c r="Z897" s="7">
        <f>FIND("&lt;",A897)</f>
        <v>5</v>
      </c>
      <c r="AA897">
        <f>FIND("&gt;",A897)</f>
        <v>39</v>
      </c>
      <c r="AB897">
        <f t="shared" ref="AB897:AB911" si="329" xml:space="preserve"> FIND("&lt;/",A897)</f>
        <v>148</v>
      </c>
      <c r="AC897" t="str">
        <f t="shared" ref="AC897:AC911" si="330">MID(A897, Z897, AA897-Z897+ 1)</f>
        <v>&lt;string name="UI_GW_NotFound_cont"&gt;</v>
      </c>
      <c r="AD897" t="s">
        <v>9977</v>
      </c>
      <c r="AE897" t="s">
        <v>9978</v>
      </c>
      <c r="AF897" t="s">
        <v>9979</v>
      </c>
      <c r="AG897" t="s">
        <v>9980</v>
      </c>
      <c r="AH897" t="s">
        <v>9981</v>
      </c>
    </row>
    <row r="898" spans="1:34">
      <c r="A898" s="1" t="s">
        <v>10930</v>
      </c>
      <c r="J898">
        <f t="shared" si="323"/>
        <v>49</v>
      </c>
      <c r="K898">
        <f t="shared" si="324"/>
        <v>72</v>
      </c>
      <c r="L898" t="str">
        <f t="shared" si="322"/>
        <v>New App available (%s)</v>
      </c>
      <c r="M898" t="e">
        <f>MATCH(L898,Sam_Eng!K:K,0)</f>
        <v>#N/A</v>
      </c>
      <c r="N898" t="e">
        <f>IF(ISNA(M898), VLOOKUP(L898,Sam_Eng!F:F,1,FALSE), VLOOKUP(L898,Sam_Eng!K:K,1,FALSE))</f>
        <v>#N/A</v>
      </c>
      <c r="O898" s="53">
        <v>391</v>
      </c>
      <c r="P898" t="str">
        <f t="shared" ca="1" si="313"/>
        <v>"Nouvelle application disponible"</v>
      </c>
      <c r="Q898" t="str">
        <f t="shared" ca="1" si="314"/>
        <v>"Neue App verfügbar"</v>
      </c>
      <c r="R898" t="str">
        <f t="shared" ca="1" si="315"/>
        <v>"Nueva aplicación disponible"</v>
      </c>
      <c r="S898" t="str">
        <f t="shared" ca="1" si="316"/>
        <v>"Nuova App Disponibile"</v>
      </c>
      <c r="T898" t="str">
        <f t="shared" ca="1" si="317"/>
        <v>"Nieuwe app beschikbaar"</v>
      </c>
      <c r="U898" s="8" t="str">
        <f t="shared" ca="1" si="304"/>
        <v>Nouvelle application disponible</v>
      </c>
      <c r="V898" s="8" t="str">
        <f t="shared" ca="1" si="305"/>
        <v>Neue App verfügbar</v>
      </c>
      <c r="W898" s="8" t="str">
        <f t="shared" ca="1" si="306"/>
        <v>Nueva aplicación disponible</v>
      </c>
      <c r="X898" s="8" t="str">
        <f t="shared" ca="1" si="307"/>
        <v>Nuova App Disponibile</v>
      </c>
      <c r="Y898" s="8" t="str">
        <f t="shared" ca="1" si="308"/>
        <v>Nieuwe app beschikbaar</v>
      </c>
      <c r="Z898" s="7">
        <f>FIND("&lt;",A898)</f>
        <v>5</v>
      </c>
      <c r="AA898">
        <f>FIND("&gt;",A898)</f>
        <v>49</v>
      </c>
      <c r="AB898">
        <f t="shared" si="329"/>
        <v>72</v>
      </c>
      <c r="AC898" t="str">
        <f t="shared" si="330"/>
        <v>&lt;string name="New_App_Ver" formatted="false"&gt;</v>
      </c>
      <c r="AD898" t="s">
        <v>10931</v>
      </c>
      <c r="AE898" t="s">
        <v>10932</v>
      </c>
      <c r="AF898" t="s">
        <v>10933</v>
      </c>
      <c r="AG898" t="s">
        <v>10934</v>
      </c>
      <c r="AH898" t="s">
        <v>10935</v>
      </c>
    </row>
    <row r="899" spans="1:34">
      <c r="A899" s="1" t="s">
        <v>401</v>
      </c>
      <c r="J899">
        <f t="shared" si="323"/>
        <v>38</v>
      </c>
      <c r="K899">
        <f t="shared" si="324"/>
        <v>48</v>
      </c>
      <c r="L899" t="str">
        <f t="shared" si="322"/>
        <v>Excellent</v>
      </c>
      <c r="M899" t="e">
        <f>MATCH(L899,Sam_Eng!K:K,0)</f>
        <v>#N/A</v>
      </c>
      <c r="N899" t="str">
        <f>IF(ISNA(M899), VLOOKUP(L899,Sam_Eng!F:F,1,FALSE), VLOOKUP(L899,Sam_Eng!K:K,1,FALSE))</f>
        <v>Excellent</v>
      </c>
      <c r="O899" s="8">
        <f>IF(ISNA(M899), MATCH(N899,Sam_Eng!F:F,0), MATCH(N899,Sam_Eng!K:K,0))</f>
        <v>352</v>
      </c>
      <c r="P899" t="str">
        <f t="shared" ca="1" si="313"/>
        <v>"Excellent"</v>
      </c>
      <c r="Q899" t="str">
        <f t="shared" ca="1" si="314"/>
        <v>"Hervorragend"</v>
      </c>
      <c r="R899" t="str">
        <f t="shared" ca="1" si="315"/>
        <v>"Excelente"</v>
      </c>
      <c r="S899" t="str">
        <f t="shared" ca="1" si="316"/>
        <v>"Eccellente"</v>
      </c>
      <c r="T899" t="str">
        <f t="shared" ca="1" si="317"/>
        <v>"Uitstekend"</v>
      </c>
      <c r="U899" s="8" t="str">
        <f t="shared" ref="U899:U962" ca="1" si="331">SUBSTITUTE(P899,"""","")</f>
        <v>Excellent</v>
      </c>
      <c r="V899" s="8" t="str">
        <f t="shared" ref="V899:V962" ca="1" si="332">SUBSTITUTE(Q899,"""","")</f>
        <v>Hervorragend</v>
      </c>
      <c r="W899" s="8" t="str">
        <f t="shared" ref="W899:W962" ca="1" si="333">SUBSTITUTE(R899,"""","")</f>
        <v>Excelente</v>
      </c>
      <c r="X899" s="8" t="str">
        <f t="shared" ref="X899:X962" ca="1" si="334">SUBSTITUTE(S899,"""","")</f>
        <v>Eccellente</v>
      </c>
      <c r="Y899" s="8" t="str">
        <f t="shared" ref="Y899:Y962" ca="1" si="335">SUBSTITUTE(T899,"""","")</f>
        <v>Uitstekend</v>
      </c>
      <c r="Z899" s="7">
        <f t="shared" ref="Z899:Z962" si="336">FIND("&lt;",A899)</f>
        <v>5</v>
      </c>
      <c r="AA899">
        <f t="shared" ref="AA899:AA962" si="337">FIND("&gt;",A899)</f>
        <v>38</v>
      </c>
      <c r="AB899">
        <f t="shared" si="329"/>
        <v>48</v>
      </c>
      <c r="AC899" t="str">
        <f t="shared" si="330"/>
        <v>&lt;string name="UI_GW_AP_Excellent"&gt;</v>
      </c>
      <c r="AD899" t="s">
        <v>9982</v>
      </c>
      <c r="AE899" t="s">
        <v>9983</v>
      </c>
      <c r="AF899" t="s">
        <v>9984</v>
      </c>
      <c r="AG899" t="s">
        <v>9985</v>
      </c>
      <c r="AH899" t="s">
        <v>9986</v>
      </c>
    </row>
    <row r="900" spans="1:34">
      <c r="A900" s="1" t="s">
        <v>402</v>
      </c>
      <c r="J900">
        <f t="shared" si="323"/>
        <v>40</v>
      </c>
      <c r="K900">
        <f t="shared" si="324"/>
        <v>50</v>
      </c>
      <c r="L900" t="str">
        <f t="shared" si="322"/>
        <v>Excellent</v>
      </c>
      <c r="M900" t="e">
        <f>MATCH(L900,Sam_Eng!K:K,0)</f>
        <v>#N/A</v>
      </c>
      <c r="N900" t="str">
        <f>IF(ISNA(M900), VLOOKUP(L900,Sam_Eng!F:F,1,FALSE), VLOOKUP(L900,Sam_Eng!K:K,1,FALSE))</f>
        <v>Excellent</v>
      </c>
      <c r="O900" s="8">
        <f>IF(ISNA(M900), MATCH(N900,Sam_Eng!F:F,0), MATCH(N900,Sam_Eng!K:K,0))</f>
        <v>352</v>
      </c>
      <c r="P900" t="str">
        <f t="shared" ca="1" si="313"/>
        <v>"Excellent"</v>
      </c>
      <c r="Q900" t="str">
        <f t="shared" ca="1" si="314"/>
        <v>"Hervorragend"</v>
      </c>
      <c r="R900" t="str">
        <f t="shared" ca="1" si="315"/>
        <v>"Excelente"</v>
      </c>
      <c r="S900" t="str">
        <f t="shared" ca="1" si="316"/>
        <v>"Eccellente"</v>
      </c>
      <c r="T900" t="str">
        <f t="shared" ca="1" si="317"/>
        <v>"Uitstekend"</v>
      </c>
      <c r="U900" s="8" t="str">
        <f t="shared" ca="1" si="331"/>
        <v>Excellent</v>
      </c>
      <c r="V900" s="8" t="str">
        <f t="shared" ca="1" si="332"/>
        <v>Hervorragend</v>
      </c>
      <c r="W900" s="8" t="str">
        <f t="shared" ca="1" si="333"/>
        <v>Excelente</v>
      </c>
      <c r="X900" s="8" t="str">
        <f t="shared" ca="1" si="334"/>
        <v>Eccellente</v>
      </c>
      <c r="Y900" s="8" t="str">
        <f t="shared" ca="1" si="335"/>
        <v>Uitstekend</v>
      </c>
      <c r="Z900" s="7">
        <f t="shared" si="336"/>
        <v>5</v>
      </c>
      <c r="AA900">
        <f t="shared" si="337"/>
        <v>40</v>
      </c>
      <c r="AB900">
        <f t="shared" si="329"/>
        <v>50</v>
      </c>
      <c r="AC900" t="str">
        <f t="shared" si="330"/>
        <v>&lt;string name="UI_GW_RSSI_Excellent"&gt;</v>
      </c>
      <c r="AD900" t="s">
        <v>9987</v>
      </c>
      <c r="AE900" t="s">
        <v>9988</v>
      </c>
      <c r="AF900" t="s">
        <v>9989</v>
      </c>
      <c r="AG900" t="s">
        <v>9990</v>
      </c>
      <c r="AH900" t="s">
        <v>9991</v>
      </c>
    </row>
    <row r="901" spans="1:34">
      <c r="A901" s="1" t="s">
        <v>403</v>
      </c>
      <c r="J901">
        <f t="shared" si="323"/>
        <v>35</v>
      </c>
      <c r="K901">
        <f t="shared" si="324"/>
        <v>40</v>
      </c>
      <c r="L901" t="str">
        <f t="shared" si="322"/>
        <v>Good</v>
      </c>
      <c r="M901" t="e">
        <f>MATCH(L901,Sam_Eng!K:K,0)</f>
        <v>#N/A</v>
      </c>
      <c r="N901" t="str">
        <f>IF(ISNA(M901), VLOOKUP(L901,Sam_Eng!F:F,1,FALSE), VLOOKUP(L901,Sam_Eng!K:K,1,FALSE))</f>
        <v>Good</v>
      </c>
      <c r="O901" s="8">
        <f>IF(ISNA(M901), MATCH(N901,Sam_Eng!F:F,0), MATCH(N901,Sam_Eng!K:K,0))</f>
        <v>353</v>
      </c>
      <c r="P901" t="str">
        <f t="shared" ca="1" si="313"/>
        <v>"Bon"</v>
      </c>
      <c r="Q901" t="str">
        <f t="shared" ca="1" si="314"/>
        <v>"Gut"</v>
      </c>
      <c r="R901" t="str">
        <f t="shared" ca="1" si="315"/>
        <v>"Buena"</v>
      </c>
      <c r="S901" t="str">
        <f t="shared" ca="1" si="316"/>
        <v>"Buono"</v>
      </c>
      <c r="T901" t="str">
        <f t="shared" ca="1" si="317"/>
        <v>"Goed"</v>
      </c>
      <c r="U901" s="8" t="str">
        <f t="shared" ca="1" si="331"/>
        <v>Bon</v>
      </c>
      <c r="V901" s="8" t="str">
        <f t="shared" ca="1" si="332"/>
        <v>Gut</v>
      </c>
      <c r="W901" s="8" t="str">
        <f t="shared" ca="1" si="333"/>
        <v>Buena</v>
      </c>
      <c r="X901" s="8" t="str">
        <f t="shared" ca="1" si="334"/>
        <v>Buono</v>
      </c>
      <c r="Y901" s="8" t="str">
        <f t="shared" ca="1" si="335"/>
        <v>Goed</v>
      </c>
      <c r="Z901" s="7">
        <f t="shared" si="336"/>
        <v>5</v>
      </c>
      <c r="AA901">
        <f t="shared" si="337"/>
        <v>35</v>
      </c>
      <c r="AB901">
        <f t="shared" si="329"/>
        <v>40</v>
      </c>
      <c r="AC901" t="str">
        <f t="shared" si="330"/>
        <v>&lt;string name="UI_GW_RSSI_Good"&gt;</v>
      </c>
      <c r="AD901" t="s">
        <v>9992</v>
      </c>
      <c r="AE901" t="s">
        <v>9993</v>
      </c>
      <c r="AF901" t="s">
        <v>9994</v>
      </c>
      <c r="AG901" t="s">
        <v>9995</v>
      </c>
      <c r="AH901" t="s">
        <v>9996</v>
      </c>
    </row>
    <row r="902" spans="1:34">
      <c r="A902" s="1" t="s">
        <v>404</v>
      </c>
      <c r="J902">
        <f t="shared" si="323"/>
        <v>35</v>
      </c>
      <c r="K902">
        <f t="shared" si="324"/>
        <v>40</v>
      </c>
      <c r="L902" t="str">
        <f t="shared" si="322"/>
        <v>Poor</v>
      </c>
      <c r="M902" t="e">
        <f>MATCH(L902,Sam_Eng!K:K,0)</f>
        <v>#N/A</v>
      </c>
      <c r="N902" t="str">
        <f>IF(ISNA(M902), VLOOKUP(L902,Sam_Eng!F:F,1,FALSE), VLOOKUP(L902,Sam_Eng!K:K,1,FALSE))</f>
        <v>Poor</v>
      </c>
      <c r="O902" s="8">
        <f>IF(ISNA(M902), MATCH(N902,Sam_Eng!F:F,0), MATCH(N902,Sam_Eng!K:K,0))</f>
        <v>354</v>
      </c>
      <c r="P902" t="str">
        <f t="shared" ca="1" si="313"/>
        <v>"Faible"</v>
      </c>
      <c r="Q902" t="str">
        <f t="shared" ca="1" si="314"/>
        <v>"Schlecht"</v>
      </c>
      <c r="R902" t="str">
        <f t="shared" ca="1" si="315"/>
        <v>"Deficiente"</v>
      </c>
      <c r="S902" t="str">
        <f t="shared" ca="1" si="316"/>
        <v>"Scarso"</v>
      </c>
      <c r="T902" t="str">
        <f t="shared" ca="1" si="317"/>
        <v>"Slecht"</v>
      </c>
      <c r="U902" s="8" t="str">
        <f t="shared" ca="1" si="331"/>
        <v>Faible</v>
      </c>
      <c r="V902" s="8" t="str">
        <f t="shared" ca="1" si="332"/>
        <v>Schlecht</v>
      </c>
      <c r="W902" s="8" t="str">
        <f t="shared" ca="1" si="333"/>
        <v>Deficiente</v>
      </c>
      <c r="X902" s="8" t="str">
        <f t="shared" ca="1" si="334"/>
        <v>Scarso</v>
      </c>
      <c r="Y902" s="8" t="str">
        <f t="shared" ca="1" si="335"/>
        <v>Slecht</v>
      </c>
      <c r="Z902" s="7">
        <f t="shared" si="336"/>
        <v>5</v>
      </c>
      <c r="AA902">
        <f t="shared" si="337"/>
        <v>35</v>
      </c>
      <c r="AB902">
        <f t="shared" si="329"/>
        <v>40</v>
      </c>
      <c r="AC902" t="str">
        <f t="shared" si="330"/>
        <v>&lt;string name="UI_GW_RSSI_Poor"&gt;</v>
      </c>
      <c r="AD902" t="s">
        <v>9997</v>
      </c>
      <c r="AE902" t="s">
        <v>9998</v>
      </c>
      <c r="AF902" t="s">
        <v>9999</v>
      </c>
      <c r="AG902" t="s">
        <v>10000</v>
      </c>
      <c r="AH902" t="s">
        <v>10001</v>
      </c>
    </row>
    <row r="903" spans="1:34">
      <c r="A903" s="1" t="s">
        <v>405</v>
      </c>
      <c r="J903">
        <f t="shared" si="323"/>
        <v>35</v>
      </c>
      <c r="K903">
        <f t="shared" si="324"/>
        <v>45</v>
      </c>
      <c r="L903" t="str">
        <f t="shared" si="322"/>
        <v>No Signal</v>
      </c>
      <c r="M903" t="e">
        <f>MATCH(L903,Sam_Eng!K:K,0)</f>
        <v>#N/A</v>
      </c>
      <c r="N903" t="str">
        <f>IF(ISNA(M903), VLOOKUP(L903,Sam_Eng!F:F,1,FALSE), VLOOKUP(L903,Sam_Eng!K:K,1,FALSE))</f>
        <v>No Signal</v>
      </c>
      <c r="O903" s="8">
        <f>IF(ISNA(M903), MATCH(N903,Sam_Eng!F:F,0), MATCH(N903,Sam_Eng!K:K,0))</f>
        <v>355</v>
      </c>
      <c r="P903" t="str">
        <f t="shared" ca="1" si="313"/>
        <v>"Aucun signal"</v>
      </c>
      <c r="Q903" t="str">
        <f t="shared" ca="1" si="314"/>
        <v>"Kein Signal"</v>
      </c>
      <c r="R903" t="str">
        <f t="shared" ca="1" si="315"/>
        <v>"No hay señal"</v>
      </c>
      <c r="S903" t="str">
        <f t="shared" ca="1" si="316"/>
        <v>"Nessun Segnale"</v>
      </c>
      <c r="T903" t="str">
        <f t="shared" ca="1" si="317"/>
        <v>"Geen signaal"</v>
      </c>
      <c r="U903" s="8" t="str">
        <f t="shared" ca="1" si="331"/>
        <v>Aucun signal</v>
      </c>
      <c r="V903" s="8" t="str">
        <f t="shared" ca="1" si="332"/>
        <v>Kein Signal</v>
      </c>
      <c r="W903" s="8" t="str">
        <f t="shared" ca="1" si="333"/>
        <v>No hay señal</v>
      </c>
      <c r="X903" s="8" t="str">
        <f t="shared" ca="1" si="334"/>
        <v>Nessun Segnale</v>
      </c>
      <c r="Y903" s="8" t="str">
        <f t="shared" ca="1" si="335"/>
        <v>Geen signaal</v>
      </c>
      <c r="Z903" s="7">
        <f t="shared" si="336"/>
        <v>5</v>
      </c>
      <c r="AA903">
        <f t="shared" si="337"/>
        <v>35</v>
      </c>
      <c r="AB903">
        <f t="shared" si="329"/>
        <v>45</v>
      </c>
      <c r="AC903" t="str">
        <f t="shared" si="330"/>
        <v>&lt;string name="UI_GW_RSSI_None"&gt;</v>
      </c>
      <c r="AD903" t="s">
        <v>10002</v>
      </c>
      <c r="AE903" t="s">
        <v>10003</v>
      </c>
      <c r="AF903" t="s">
        <v>10004</v>
      </c>
      <c r="AG903" t="s">
        <v>10005</v>
      </c>
      <c r="AH903" t="s">
        <v>10006</v>
      </c>
    </row>
    <row r="904" spans="1:34">
      <c r="A904" s="1" t="s">
        <v>3161</v>
      </c>
      <c r="J904">
        <f t="shared" si="323"/>
        <v>44</v>
      </c>
      <c r="K904">
        <f t="shared" si="324"/>
        <v>62</v>
      </c>
      <c r="L904" t="str">
        <f t="shared" si="322"/>
        <v>New App Available</v>
      </c>
      <c r="M904" t="e">
        <f>MATCH(L904,Sam_Eng!K:K,0)</f>
        <v>#N/A</v>
      </c>
      <c r="N904" t="str">
        <f>IF(ISNA(M904), VLOOKUP(L904,Sam_Eng!F:F,1,FALSE), VLOOKUP(L904,Sam_Eng!K:K,1,FALSE))</f>
        <v>New App available</v>
      </c>
      <c r="O904" s="8">
        <f>IF(ISNA(M904), MATCH(N904,Sam_Eng!F:F,0), MATCH(N904,Sam_Eng!K:K,0))</f>
        <v>391</v>
      </c>
      <c r="P904" t="str">
        <f t="shared" ca="1" si="313"/>
        <v>"Nouvelle application disponible"</v>
      </c>
      <c r="Q904" t="str">
        <f t="shared" ca="1" si="314"/>
        <v>"Neue App verfügbar"</v>
      </c>
      <c r="R904" t="str">
        <f t="shared" ca="1" si="315"/>
        <v>"Nueva aplicación disponible"</v>
      </c>
      <c r="S904" t="str">
        <f t="shared" ca="1" si="316"/>
        <v>"Nuova App Disponibile"</v>
      </c>
      <c r="T904" t="str">
        <f t="shared" ca="1" si="317"/>
        <v>"Nieuwe app beschikbaar"</v>
      </c>
      <c r="U904" s="8" t="str">
        <f t="shared" ca="1" si="331"/>
        <v>Nouvelle application disponible</v>
      </c>
      <c r="V904" s="8" t="str">
        <f t="shared" ca="1" si="332"/>
        <v>Neue App verfügbar</v>
      </c>
      <c r="W904" s="8" t="str">
        <f t="shared" ca="1" si="333"/>
        <v>Nueva aplicación disponible</v>
      </c>
      <c r="X904" s="8" t="str">
        <f t="shared" ca="1" si="334"/>
        <v>Nuova App Disponibile</v>
      </c>
      <c r="Y904" s="8" t="str">
        <f t="shared" ca="1" si="335"/>
        <v>Nieuwe app beschikbaar</v>
      </c>
      <c r="Z904" s="7">
        <f t="shared" si="336"/>
        <v>5</v>
      </c>
      <c r="AA904">
        <f t="shared" si="337"/>
        <v>44</v>
      </c>
      <c r="AB904">
        <f t="shared" si="329"/>
        <v>62</v>
      </c>
      <c r="AC904" t="str">
        <f t="shared" si="330"/>
        <v>&lt;string name="UI_NewAppAvailable_title"&gt;</v>
      </c>
      <c r="AD904" t="s">
        <v>10007</v>
      </c>
      <c r="AE904" t="s">
        <v>10008</v>
      </c>
      <c r="AF904" t="s">
        <v>10009</v>
      </c>
      <c r="AG904" t="s">
        <v>10010</v>
      </c>
      <c r="AH904" t="s">
        <v>10011</v>
      </c>
    </row>
    <row r="905" spans="1:34">
      <c r="A905" s="1" t="s">
        <v>3111</v>
      </c>
      <c r="J905" s="5">
        <f t="shared" si="323"/>
        <v>43</v>
      </c>
      <c r="K905" s="5">
        <f t="shared" si="324"/>
        <v>120</v>
      </c>
      <c r="L905" s="5" t="str">
        <f t="shared" si="322"/>
        <v>A newer version of App is available; please update it from GooglePlay Store.</v>
      </c>
      <c r="M905">
        <f>MATCH(L905,Sam_Eng!K:K,0)</f>
        <v>755</v>
      </c>
      <c r="N905" t="str">
        <f>IF(ISNA(M905), VLOOKUP(L905,Sam_Eng!F:F,1,FALSE), VLOOKUP(L905,Sam_Eng!K:K,1,FALSE))</f>
        <v>A newer version of App is available; please update it from GooglePlay Store.</v>
      </c>
      <c r="O905" s="8">
        <f>IF(ISNA(M905), MATCH(N905,Sam_Eng!F:F,0), MATCH(N905,Sam_Eng!K:K,0))</f>
        <v>755</v>
      </c>
      <c r="P905" t="str">
        <f t="shared" ca="1" si="313"/>
        <v>Une version plus récente de l'application est disponible, veuillez la mettre à jour depuis GooglePlay Store.</v>
      </c>
      <c r="Q905" t="str">
        <f t="shared" ca="1" si="314"/>
        <v>Eine neuere Version der App ist verfügbar; bitte aktualisieren Sie die App aus dem Google Play Store.</v>
      </c>
      <c r="R905" t="str">
        <f t="shared" ca="1" si="315"/>
        <v>Hay disponible una versión más reciente de la aplicación; actualícela desde GooglePlay Store.</v>
      </c>
      <c r="S905" t="str">
        <f t="shared" ca="1" si="316"/>
        <v>È disponibile una nuova versione%s dell'app; aggiornarla da Google Play Store.</v>
      </c>
      <c r="T905" t="str">
        <f t="shared" ca="1" si="317"/>
        <v>Er is een nieuwere versie van de app beschikbaar; werk deze bij vanuit de GooglePlay Store.</v>
      </c>
      <c r="U905" s="8" t="str">
        <f t="shared" ca="1" si="331"/>
        <v>Une version plus récente de l'application est disponible, veuillez la mettre à jour depuis GooglePlay Store.</v>
      </c>
      <c r="V905" s="8" t="str">
        <f t="shared" ca="1" si="332"/>
        <v>Eine neuere Version der App ist verfügbar; bitte aktualisieren Sie die App aus dem Google Play Store.</v>
      </c>
      <c r="W905" s="8" t="str">
        <f t="shared" ca="1" si="333"/>
        <v>Hay disponible una versión más reciente de la aplicación; actualícela desde GooglePlay Store.</v>
      </c>
      <c r="X905" s="8" t="str">
        <f t="shared" ca="1" si="334"/>
        <v>È disponibile una nuova versione%s dell'app; aggiornarla da Google Play Store.</v>
      </c>
      <c r="Y905" s="8" t="str">
        <f t="shared" ca="1" si="335"/>
        <v>Er is een nieuwere versie van de app beschikbaar; werk deze bij vanuit de GooglePlay Store.</v>
      </c>
      <c r="Z905" s="7">
        <f t="shared" si="336"/>
        <v>5</v>
      </c>
      <c r="AA905">
        <f t="shared" si="337"/>
        <v>43</v>
      </c>
      <c r="AB905">
        <f t="shared" si="329"/>
        <v>120</v>
      </c>
      <c r="AC905" t="str">
        <f t="shared" si="330"/>
        <v>&lt;string name="UI_NewAppAvailable_cont"&gt;</v>
      </c>
      <c r="AD905" t="s">
        <v>11185</v>
      </c>
      <c r="AE905" t="s">
        <v>10012</v>
      </c>
      <c r="AF905" t="s">
        <v>10013</v>
      </c>
      <c r="AG905" t="s">
        <v>11229</v>
      </c>
      <c r="AH905" t="s">
        <v>10014</v>
      </c>
    </row>
    <row r="906" spans="1:34">
      <c r="A906" s="1" t="s">
        <v>3112</v>
      </c>
      <c r="J906" s="5">
        <f t="shared" si="323"/>
        <v>35</v>
      </c>
      <c r="K906" s="5">
        <f t="shared" si="324"/>
        <v>58</v>
      </c>
      <c r="L906" s="5" t="str">
        <f t="shared" si="322"/>
        <v>Go to GooglePlay Store</v>
      </c>
      <c r="M906">
        <f>MATCH(L906,Sam_Eng!K:K,0)</f>
        <v>756</v>
      </c>
      <c r="N906" t="str">
        <f>IF(ISNA(M906), VLOOKUP(L906,Sam_Eng!F:F,1,FALSE), VLOOKUP(L906,Sam_Eng!K:K,1,FALSE))</f>
        <v>Go to GooglePlay Store</v>
      </c>
      <c r="O906" s="8">
        <f>IF(ISNA(M906), MATCH(N906,Sam_Eng!F:F,0), MATCH(N906,Sam_Eng!K:K,0))</f>
        <v>756</v>
      </c>
      <c r="P906" t="str">
        <f t="shared" ca="1" si="313"/>
        <v>Aller à GooglePlay Store</v>
      </c>
      <c r="Q906" t="str">
        <f t="shared" ca="1" si="314"/>
        <v>Google Play Store besuchen</v>
      </c>
      <c r="R906" t="str">
        <f t="shared" ca="1" si="315"/>
        <v>Ir a GooglePlay Store</v>
      </c>
      <c r="S906" t="str">
        <f t="shared" ca="1" si="316"/>
        <v>Vai a Google Play Store</v>
      </c>
      <c r="T906" t="str">
        <f t="shared" ca="1" si="317"/>
        <v>Ga naar de GooglePlay Store</v>
      </c>
      <c r="U906" s="8" t="str">
        <f t="shared" ca="1" si="331"/>
        <v>Aller à GooglePlay Store</v>
      </c>
      <c r="V906" s="8" t="str">
        <f t="shared" ca="1" si="332"/>
        <v>Google Play Store besuchen</v>
      </c>
      <c r="W906" s="8" t="str">
        <f t="shared" ca="1" si="333"/>
        <v>Ir a GooglePlay Store</v>
      </c>
      <c r="X906" s="8" t="str">
        <f t="shared" ca="1" si="334"/>
        <v>Vai a Google Play Store</v>
      </c>
      <c r="Y906" s="8" t="str">
        <f t="shared" ca="1" si="335"/>
        <v>Ga naar de GooglePlay Store</v>
      </c>
      <c r="Z906" s="7">
        <f t="shared" si="336"/>
        <v>5</v>
      </c>
      <c r="AA906">
        <f t="shared" si="337"/>
        <v>35</v>
      </c>
      <c r="AB906">
        <f t="shared" si="329"/>
        <v>58</v>
      </c>
      <c r="AC906" t="str">
        <f t="shared" si="330"/>
        <v>&lt;string name="UI_GoGooglePlay"&gt;</v>
      </c>
      <c r="AD906" t="s">
        <v>10015</v>
      </c>
      <c r="AE906" t="s">
        <v>10016</v>
      </c>
      <c r="AF906" t="s">
        <v>10017</v>
      </c>
      <c r="AG906" t="s">
        <v>10018</v>
      </c>
      <c r="AH906" t="s">
        <v>10019</v>
      </c>
    </row>
    <row r="907" spans="1:34">
      <c r="A907" s="1" t="s">
        <v>406</v>
      </c>
      <c r="J907">
        <f t="shared" si="323"/>
        <v>36</v>
      </c>
      <c r="K907">
        <f t="shared" si="324"/>
        <v>66</v>
      </c>
      <c r="L907" t="str">
        <f t="shared" si="322"/>
        <v>The SSID or password is wrong</v>
      </c>
      <c r="M907" t="e">
        <f>MATCH(L907,Sam_Eng!K:K,0)</f>
        <v>#N/A</v>
      </c>
      <c r="N907" t="str">
        <f>IF(ISNA(M907), VLOOKUP(L907,Sam_Eng!F:F,1,FALSE), VLOOKUP(L907,Sam_Eng!K:K,1,FALSE))</f>
        <v>The SSID or password is wrong</v>
      </c>
      <c r="O907" s="8">
        <f>IF(ISNA(M907), MATCH(N907,Sam_Eng!F:F,0), MATCH(N907,Sam_Eng!K:K,0))</f>
        <v>677</v>
      </c>
      <c r="P907" t="str">
        <f t="shared" ca="1" si="313"/>
        <v>"Le SSID ou le mot de passe est erroné"</v>
      </c>
      <c r="Q907" t="str">
        <f t="shared" ca="1" si="314"/>
        <v>"SSID oder Kennwort ist ungültig"</v>
      </c>
      <c r="R907" t="str">
        <f t="shared" ca="1" si="315"/>
        <v>"SSID o contraseña incorrecta."</v>
      </c>
      <c r="S907" t="str">
        <f t="shared" ca="1" si="316"/>
        <v>"SSID o password errati"</v>
      </c>
      <c r="T907" t="str">
        <f t="shared" ca="1" si="317"/>
        <v>"SSID of wachtwoord is onjuist"</v>
      </c>
      <c r="U907" s="8" t="str">
        <f t="shared" ca="1" si="331"/>
        <v>Le SSID ou le mot de passe est erroné</v>
      </c>
      <c r="V907" s="8" t="str">
        <f t="shared" ca="1" si="332"/>
        <v>SSID oder Kennwort ist ungültig</v>
      </c>
      <c r="W907" s="8" t="str">
        <f t="shared" ca="1" si="333"/>
        <v>SSID o contraseña incorrecta.</v>
      </c>
      <c r="X907" s="8" t="str">
        <f t="shared" ca="1" si="334"/>
        <v>SSID o password errati</v>
      </c>
      <c r="Y907" s="8" t="str">
        <f t="shared" ca="1" si="335"/>
        <v>SSID of wachtwoord is onjuist</v>
      </c>
      <c r="Z907" s="7">
        <f t="shared" si="336"/>
        <v>5</v>
      </c>
      <c r="AA907">
        <f t="shared" si="337"/>
        <v>36</v>
      </c>
      <c r="AB907">
        <f t="shared" si="329"/>
        <v>66</v>
      </c>
      <c r="AC907" t="str">
        <f t="shared" si="330"/>
        <v>&lt;string name="UI_GW_SSID_Wrong"&gt;</v>
      </c>
      <c r="AD907" t="s">
        <v>10020</v>
      </c>
      <c r="AE907" t="s">
        <v>10021</v>
      </c>
      <c r="AF907" t="s">
        <v>10022</v>
      </c>
      <c r="AG907" t="s">
        <v>10023</v>
      </c>
      <c r="AH907" t="s">
        <v>10024</v>
      </c>
    </row>
    <row r="908" spans="1:34">
      <c r="A908" s="1" t="s">
        <v>3114</v>
      </c>
      <c r="J908">
        <f t="shared" si="323"/>
        <v>41</v>
      </c>
      <c r="K908">
        <f t="shared" si="324"/>
        <v>125</v>
      </c>
      <c r="L908" t="str">
        <f t="shared" si="322"/>
        <v>The battery level is currently low, please replace the old batteries with new ones.</v>
      </c>
      <c r="M908" t="e">
        <f>MATCH(L908,Sam_Eng!K:K,0)</f>
        <v>#N/A</v>
      </c>
      <c r="N908" t="str">
        <f>IF(ISNA(M908), VLOOKUP(L908,Sam_Eng!F:F,1,FALSE), VLOOKUP(L908,Sam_Eng!K:K,1,FALSE))</f>
        <v>The battery level is currently low, please replace the old batteries with new ones.</v>
      </c>
      <c r="O908" s="8">
        <f>IF(ISNA(M908), MATCH(N908,Sam_Eng!F:F,0), MATCH(N908,Sam_Eng!K:K,0))</f>
        <v>527</v>
      </c>
      <c r="P908" t="str">
        <f t="shared" ca="1" si="313"/>
        <v>"Le niveau des piles est actuellement faible, veuillez remplacer les piles usagées par des neuves."</v>
      </c>
      <c r="Q908" t="str">
        <f t="shared" ca="1" si="314"/>
        <v>"Die Batterieleistung ist derzeit schwach, bitte ersetzen Sie die alten Batterien durch neue."</v>
      </c>
      <c r="R908" t="str">
        <f t="shared" ca="1" si="315"/>
        <v>"En este momento, el nivel de carga de las pilas es bajo. Cambie las pilas antiguas por otras nuevas."</v>
      </c>
      <c r="S908" t="str">
        <f t="shared" ca="1" si="316"/>
        <v>"Il livello della batteria è al momento basso, sostituire le vecchie batterie con delle nuove."</v>
      </c>
      <c r="T908" t="str">
        <f t="shared" ca="1" si="317"/>
        <v>"De batterijspanning is laag, vervang de oude batterijen door nieuwe."</v>
      </c>
      <c r="U908" s="8" t="str">
        <f t="shared" ca="1" si="331"/>
        <v>Le niveau des piles est actuellement faible, veuillez remplacer les piles usagées par des neuves.</v>
      </c>
      <c r="V908" s="8" t="str">
        <f t="shared" ca="1" si="332"/>
        <v>Die Batterieleistung ist derzeit schwach, bitte ersetzen Sie die alten Batterien durch neue.</v>
      </c>
      <c r="W908" s="8" t="str">
        <f t="shared" ca="1" si="333"/>
        <v>En este momento, el nivel de carga de las pilas es bajo. Cambie las pilas antiguas por otras nuevas.</v>
      </c>
      <c r="X908" s="8" t="str">
        <f t="shared" ca="1" si="334"/>
        <v>Il livello della batteria è al momento basso, sostituire le vecchie batterie con delle nuove.</v>
      </c>
      <c r="Y908" s="8" t="str">
        <f t="shared" ca="1" si="335"/>
        <v>De batterijspanning is laag, vervang de oude batterijen door nieuwe.</v>
      </c>
      <c r="Z908" s="7">
        <f t="shared" si="336"/>
        <v>5</v>
      </c>
      <c r="AA908">
        <f t="shared" si="337"/>
        <v>41</v>
      </c>
      <c r="AB908">
        <f t="shared" si="329"/>
        <v>125</v>
      </c>
      <c r="AC908" t="str">
        <f t="shared" si="330"/>
        <v>&lt;string name="UI_LowBattery_FW_cont"&gt;</v>
      </c>
      <c r="AD908" t="s">
        <v>10025</v>
      </c>
      <c r="AE908" t="s">
        <v>10026</v>
      </c>
      <c r="AF908" t="s">
        <v>10027</v>
      </c>
      <c r="AG908" t="s">
        <v>10028</v>
      </c>
      <c r="AH908" t="s">
        <v>10029</v>
      </c>
    </row>
    <row r="909" spans="1:34">
      <c r="A909" s="1" t="s">
        <v>407</v>
      </c>
      <c r="J909">
        <f t="shared" si="323"/>
        <v>39</v>
      </c>
      <c r="K909">
        <f t="shared" si="324"/>
        <v>53</v>
      </c>
      <c r="L909" t="str">
        <f t="shared" si="322"/>
        <v>Edit Nickname</v>
      </c>
      <c r="M909" t="e">
        <f>MATCH(L909,Sam_Eng!K:K,0)</f>
        <v>#N/A</v>
      </c>
      <c r="N909" t="str">
        <f>IF(ISNA(M909), VLOOKUP(L909,Sam_Eng!F:F,1,FALSE), VLOOKUP(L909,Sam_Eng!K:K,1,FALSE))</f>
        <v>Edit Nickname</v>
      </c>
      <c r="O909" s="8">
        <f>IF(ISNA(M909), MATCH(N909,Sam_Eng!F:F,0), MATCH(N909,Sam_Eng!K:K,0))</f>
        <v>50</v>
      </c>
      <c r="P909" t="str">
        <f t="shared" ca="1" si="313"/>
        <v>"Modifier le pseudonyme"</v>
      </c>
      <c r="Q909" t="str">
        <f t="shared" ca="1" si="314"/>
        <v>"Anzeigenamen bearbeiten"</v>
      </c>
      <c r="R909" t="str">
        <f t="shared" ca="1" si="315"/>
        <v>"Editar sobrenombre"</v>
      </c>
      <c r="S909" t="str">
        <f t="shared" ca="1" si="316"/>
        <v>"Modifica Nickname"</v>
      </c>
      <c r="T909" t="str">
        <f t="shared" ca="1" si="317"/>
        <v>"Bijnaam bewerken"</v>
      </c>
      <c r="U909" s="8" t="str">
        <f t="shared" ca="1" si="331"/>
        <v>Modifier le pseudonyme</v>
      </c>
      <c r="V909" s="8" t="str">
        <f t="shared" ca="1" si="332"/>
        <v>Anzeigenamen bearbeiten</v>
      </c>
      <c r="W909" s="8" t="str">
        <f t="shared" ca="1" si="333"/>
        <v>Editar sobrenombre</v>
      </c>
      <c r="X909" s="8" t="str">
        <f t="shared" ca="1" si="334"/>
        <v>Modifica Nickname</v>
      </c>
      <c r="Y909" s="8" t="str">
        <f t="shared" ca="1" si="335"/>
        <v>Bijnaam bewerken</v>
      </c>
      <c r="Z909" s="7">
        <f t="shared" si="336"/>
        <v>5</v>
      </c>
      <c r="AA909">
        <f t="shared" si="337"/>
        <v>39</v>
      </c>
      <c r="AB909">
        <f t="shared" si="329"/>
        <v>53</v>
      </c>
      <c r="AC909" t="str">
        <f t="shared" si="330"/>
        <v>&lt;string name="UI_change_nick_name"&gt;</v>
      </c>
      <c r="AD909" t="s">
        <v>10030</v>
      </c>
      <c r="AE909" t="s">
        <v>10031</v>
      </c>
      <c r="AF909" t="s">
        <v>10032</v>
      </c>
      <c r="AG909" t="s">
        <v>10033</v>
      </c>
      <c r="AH909" t="s">
        <v>10034</v>
      </c>
    </row>
    <row r="910" spans="1:34">
      <c r="A910" s="1" t="s">
        <v>408</v>
      </c>
      <c r="J910">
        <f t="shared" si="323"/>
        <v>32</v>
      </c>
      <c r="K910">
        <f t="shared" si="324"/>
        <v>42</v>
      </c>
      <c r="L910" t="str">
        <f t="shared" si="322"/>
        <v>Restoring</v>
      </c>
      <c r="M910" t="e">
        <f>MATCH(L910,Sam_Eng!K:K,0)</f>
        <v>#N/A</v>
      </c>
      <c r="N910" t="str">
        <f>IF(ISNA(M910), VLOOKUP(L910,Sam_Eng!F:F,1,FALSE), VLOOKUP(L910,Sam_Eng!K:K,1,FALSE))</f>
        <v>Restoring</v>
      </c>
      <c r="O910" s="8">
        <f>IF(ISNA(M910), MATCH(N910,Sam_Eng!F:F,0), MATCH(N910,Sam_Eng!K:K,0))</f>
        <v>234</v>
      </c>
      <c r="P910" t="str">
        <f t="shared" ca="1" si="313"/>
        <v>"Restauration"</v>
      </c>
      <c r="Q910" t="str">
        <f t="shared" ca="1" si="314"/>
        <v>"Wiederherstellen erfolgt"</v>
      </c>
      <c r="R910" t="str">
        <f t="shared" ca="1" si="315"/>
        <v>"Restauración"</v>
      </c>
      <c r="S910" t="str">
        <f t="shared" ca="1" si="316"/>
        <v>"Ripristino in Corso"</v>
      </c>
      <c r="T910" t="str">
        <f t="shared" ca="1" si="317"/>
        <v>"Herstellen"</v>
      </c>
      <c r="U910" s="8" t="str">
        <f t="shared" ca="1" si="331"/>
        <v>Restauration</v>
      </c>
      <c r="V910" s="8" t="str">
        <f t="shared" ca="1" si="332"/>
        <v>Wiederherstellen erfolgt</v>
      </c>
      <c r="W910" s="8" t="str">
        <f t="shared" ca="1" si="333"/>
        <v>Restauración</v>
      </c>
      <c r="X910" s="8" t="str">
        <f t="shared" ca="1" si="334"/>
        <v>Ripristino in Corso</v>
      </c>
      <c r="Y910" s="8" t="str">
        <f t="shared" ca="1" si="335"/>
        <v>Herstellen</v>
      </c>
      <c r="Z910" s="7">
        <f t="shared" si="336"/>
        <v>5</v>
      </c>
      <c r="AA910">
        <f t="shared" si="337"/>
        <v>32</v>
      </c>
      <c r="AB910">
        <f t="shared" si="329"/>
        <v>42</v>
      </c>
      <c r="AC910" t="str">
        <f t="shared" si="330"/>
        <v>&lt;string name="UI_Restoring"&gt;</v>
      </c>
      <c r="AD910" t="s">
        <v>10035</v>
      </c>
      <c r="AE910" t="s">
        <v>10036</v>
      </c>
      <c r="AF910" t="s">
        <v>10037</v>
      </c>
      <c r="AG910" t="s">
        <v>10038</v>
      </c>
      <c r="AH910" t="s">
        <v>10039</v>
      </c>
    </row>
    <row r="911" spans="1:34">
      <c r="A911" s="1" t="s">
        <v>409</v>
      </c>
      <c r="J911">
        <f t="shared" si="323"/>
        <v>25</v>
      </c>
      <c r="K911">
        <f t="shared" si="324"/>
        <v>31</v>
      </c>
      <c r="L911" t="str">
        <f t="shared" si="322"/>
        <v>Locks</v>
      </c>
      <c r="M911" t="e">
        <f>MATCH(L911,Sam_Eng!K:K,0)</f>
        <v>#N/A</v>
      </c>
      <c r="N911" t="str">
        <f>IF(ISNA(M911), VLOOKUP(L911,Sam_Eng!F:F,1,FALSE), VLOOKUP(L911,Sam_Eng!K:K,1,FALSE))</f>
        <v>Locks</v>
      </c>
      <c r="O911" s="8">
        <f>IF(ISNA(M911), MATCH(N911,Sam_Eng!F:F,0), MATCH(N911,Sam_Eng!K:K,0))</f>
        <v>29</v>
      </c>
      <c r="P911" t="str">
        <f t="shared" ca="1" si="313"/>
        <v>"Serrures"</v>
      </c>
      <c r="Q911" t="str">
        <f t="shared" ca="1" si="314"/>
        <v>"Schlösser"</v>
      </c>
      <c r="R911" t="str">
        <f t="shared" ca="1" si="315"/>
        <v>"Cerraduras"</v>
      </c>
      <c r="S911" t="str">
        <f t="shared" ca="1" si="316"/>
        <v>"Serrature"</v>
      </c>
      <c r="T911" t="str">
        <f t="shared" ca="1" si="317"/>
        <v>"Sloten"</v>
      </c>
      <c r="U911" s="8" t="str">
        <f t="shared" ca="1" si="331"/>
        <v>Serrures</v>
      </c>
      <c r="V911" s="8" t="str">
        <f t="shared" ca="1" si="332"/>
        <v>Schlösser</v>
      </c>
      <c r="W911" s="8" t="str">
        <f t="shared" ca="1" si="333"/>
        <v>Cerraduras</v>
      </c>
      <c r="X911" s="8" t="str">
        <f t="shared" ca="1" si="334"/>
        <v>Serrature</v>
      </c>
      <c r="Y911" s="8" t="str">
        <f t="shared" ca="1" si="335"/>
        <v>Sloten</v>
      </c>
      <c r="Z911" s="7">
        <f t="shared" si="336"/>
        <v>5</v>
      </c>
      <c r="AA911">
        <f t="shared" si="337"/>
        <v>25</v>
      </c>
      <c r="AB911">
        <f t="shared" si="329"/>
        <v>31</v>
      </c>
      <c r="AC911" t="str">
        <f t="shared" si="330"/>
        <v>&lt;string name="locks"&gt;</v>
      </c>
      <c r="AD911" t="s">
        <v>10040</v>
      </c>
      <c r="AE911" t="s">
        <v>10041</v>
      </c>
      <c r="AF911" t="s">
        <v>10042</v>
      </c>
      <c r="AG911" t="s">
        <v>10043</v>
      </c>
      <c r="AH911" t="s">
        <v>10044</v>
      </c>
    </row>
    <row r="912" spans="1:34">
      <c r="A912" s="1"/>
    </row>
    <row r="913" spans="1:34">
      <c r="A913" s="1"/>
    </row>
    <row r="914" spans="1:34">
      <c r="A914" s="1" t="s">
        <v>410</v>
      </c>
      <c r="J914">
        <f t="shared" si="323"/>
        <v>33</v>
      </c>
      <c r="K914">
        <f t="shared" si="324"/>
        <v>78</v>
      </c>
      <c r="L914" t="str">
        <f t="shared" si="322"/>
        <v>The gateway is updated to the latest version</v>
      </c>
      <c r="M914" t="e">
        <f>MATCH(L914,Sam_Eng!K:K,0)</f>
        <v>#N/A</v>
      </c>
      <c r="N914" t="str">
        <f>IF(ISNA(M914), VLOOKUP(L914,Sam_Eng!F:F,1,FALSE), VLOOKUP(L914,Sam_Eng!K:K,1,FALSE))</f>
        <v>The gateway is updated to the latest version</v>
      </c>
      <c r="O914" s="8">
        <f>IF(ISNA(M914), MATCH(N914,Sam_Eng!F:F,0), MATCH(N914,Sam_Eng!K:K,0))</f>
        <v>408</v>
      </c>
      <c r="P914" t="str">
        <f t="shared" ref="P914:P977" ca="1" si="338">INDIRECT("'Sam_Eng'!" &amp; "M" &amp; $O914)</f>
        <v>"La passerelle est mise à jour à la dernière version"</v>
      </c>
      <c r="Q914" t="str">
        <f t="shared" ref="Q914:Q977" ca="1" si="339">INDIRECT("'Sam_Eng'!" &amp; "N" &amp; $O914)</f>
        <v>"Das Gateway wird auf die neueste Version aktualisiert"</v>
      </c>
      <c r="R914" t="str">
        <f t="shared" ref="R914:R977" ca="1" si="340">INDIRECT("'Sam_Eng'!" &amp; "O" &amp; $O914)</f>
        <v>"La puerta de enlace está actualizada a la versión más reciente."</v>
      </c>
      <c r="S914" t="str">
        <f t="shared" ref="S914:S977" ca="1" si="341">INDIRECT("'Sam_Eng'!" &amp; "P" &amp; $O914)</f>
        <v>"Il gateway è aggiornato all'ultima versione"</v>
      </c>
      <c r="T914" t="str">
        <f t="shared" ref="T914:T977" ca="1" si="342">INDIRECT("'Sam_Eng'!" &amp; "Q" &amp; $O914)</f>
        <v>"De gateway is bijgewerkt naar de nieuwste versie."</v>
      </c>
      <c r="U914" s="8" t="str">
        <f t="shared" ca="1" si="331"/>
        <v>La passerelle est mise à jour à la dernière version</v>
      </c>
      <c r="V914" s="8" t="str">
        <f t="shared" ca="1" si="332"/>
        <v>Das Gateway wird auf die neueste Version aktualisiert</v>
      </c>
      <c r="W914" s="8" t="str">
        <f t="shared" ca="1" si="333"/>
        <v>La puerta de enlace está actualizada a la versión más reciente.</v>
      </c>
      <c r="X914" s="8" t="str">
        <f t="shared" ca="1" si="334"/>
        <v>Il gateway è aggiornato all'ultima versione</v>
      </c>
      <c r="Y914" s="8" t="str">
        <f t="shared" ca="1" si="335"/>
        <v>De gateway is bijgewerkt naar de nieuwste versie.</v>
      </c>
      <c r="Z914" s="7">
        <f t="shared" si="336"/>
        <v>5</v>
      </c>
      <c r="AA914">
        <f t="shared" si="337"/>
        <v>33</v>
      </c>
      <c r="AB914">
        <f t="shared" ref="AB914:AB923" si="343" xml:space="preserve"> FIND("&lt;/",A914)</f>
        <v>78</v>
      </c>
      <c r="AC914" t="str">
        <f t="shared" ref="AC914:AC923" si="344">MID(A914, Z914, AA914-Z914+ 1)</f>
        <v>&lt;string name="GW_FW_OK_cont"&gt;</v>
      </c>
      <c r="AD914" t="s">
        <v>10045</v>
      </c>
      <c r="AE914" t="s">
        <v>10046</v>
      </c>
      <c r="AF914" t="s">
        <v>10047</v>
      </c>
      <c r="AG914" t="s">
        <v>11230</v>
      </c>
      <c r="AH914" t="s">
        <v>10048</v>
      </c>
    </row>
    <row r="915" spans="1:34">
      <c r="A915" s="1" t="s">
        <v>3134</v>
      </c>
      <c r="J915">
        <f t="shared" si="323"/>
        <v>32</v>
      </c>
      <c r="K915">
        <f t="shared" si="324"/>
        <v>56</v>
      </c>
      <c r="L915" t="str">
        <f t="shared" si="322"/>
        <v>Gateway updating result</v>
      </c>
      <c r="M915" t="e">
        <f>MATCH(L915,Sam_Eng!K:K,0)</f>
        <v>#N/A</v>
      </c>
      <c r="N915" t="e">
        <f>IF(ISNA(M915), VLOOKUP(L915,Sam_Eng!F:F,1,FALSE), VLOOKUP(L915,Sam_Eng!K:K,1,FALSE))</f>
        <v>#N/A</v>
      </c>
      <c r="O915" s="8">
        <v>615</v>
      </c>
      <c r="P915" t="str">
        <f t="shared" ca="1" si="338"/>
        <v>"Résultat de mise à jour de la passerelle (%@)"</v>
      </c>
      <c r="Q915" t="str">
        <f t="shared" ca="1" si="339"/>
        <v>"Ergebnis der Gateway-Aktualisierung (%@)"</v>
      </c>
      <c r="R915" t="str">
        <f t="shared" ca="1" si="340"/>
        <v>"Resultado de la actualización de la puerta de enlace (%@)"</v>
      </c>
      <c r="S915" t="str">
        <f t="shared" ca="1" si="341"/>
        <v>"Risultati aggiornamento gateway (%@)"</v>
      </c>
      <c r="T915" t="str">
        <f t="shared" ca="1" si="342"/>
        <v>"Resultaat bijwerken gateway (%@)"</v>
      </c>
      <c r="U915" s="8" t="str">
        <f t="shared" ca="1" si="331"/>
        <v>Résultat de mise à jour de la passerelle (%@)</v>
      </c>
      <c r="V915" s="8" t="str">
        <f t="shared" ca="1" si="332"/>
        <v>Ergebnis der Gateway-Aktualisierung (%@)</v>
      </c>
      <c r="W915" s="8" t="str">
        <f t="shared" ca="1" si="333"/>
        <v>Resultado de la actualización de la puerta de enlace (%@)</v>
      </c>
      <c r="X915" s="8" t="str">
        <f t="shared" ca="1" si="334"/>
        <v>Risultati aggiornamento gateway (%@)</v>
      </c>
      <c r="Y915" s="8" t="str">
        <f t="shared" ca="1" si="335"/>
        <v>Resultaat bijwerken gateway (%@)</v>
      </c>
      <c r="Z915" s="7">
        <f t="shared" si="336"/>
        <v>5</v>
      </c>
      <c r="AA915">
        <f t="shared" si="337"/>
        <v>32</v>
      </c>
      <c r="AB915">
        <f t="shared" si="343"/>
        <v>56</v>
      </c>
      <c r="AC915" t="str">
        <f t="shared" si="344"/>
        <v>&lt;string name="GW_FW_result"&gt;</v>
      </c>
      <c r="AD915" t="s">
        <v>10388</v>
      </c>
      <c r="AE915" t="s">
        <v>10389</v>
      </c>
      <c r="AF915" t="s">
        <v>10390</v>
      </c>
      <c r="AG915" t="s">
        <v>10391</v>
      </c>
      <c r="AH915" t="s">
        <v>10392</v>
      </c>
    </row>
    <row r="916" spans="1:34">
      <c r="A916" s="1" t="s">
        <v>411</v>
      </c>
      <c r="J916">
        <f t="shared" si="323"/>
        <v>37</v>
      </c>
      <c r="K916">
        <f t="shared" si="324"/>
        <v>45</v>
      </c>
      <c r="L916" t="str">
        <f t="shared" si="322"/>
        <v>Success</v>
      </c>
      <c r="M916" t="e">
        <f>MATCH(L916,Sam_Eng!K:K,0)</f>
        <v>#N/A</v>
      </c>
      <c r="N916" t="str">
        <f>IF(ISNA(M916), VLOOKUP(L916,Sam_Eng!F:F,1,FALSE), VLOOKUP(L916,Sam_Eng!K:K,1,FALSE))</f>
        <v>Success</v>
      </c>
      <c r="O916" s="8">
        <f>IF(ISNA(M916), MATCH(N916,Sam_Eng!F:F,0), MATCH(N916,Sam_Eng!K:K,0))</f>
        <v>23</v>
      </c>
      <c r="P916" t="str">
        <f t="shared" ca="1" si="338"/>
        <v>"Succès"</v>
      </c>
      <c r="Q916" t="str">
        <f t="shared" ca="1" si="339"/>
        <v>"Erfolgreich"</v>
      </c>
      <c r="R916" t="str">
        <f t="shared" ca="1" si="340"/>
        <v>"Operación correcta"</v>
      </c>
      <c r="S916" t="str">
        <f t="shared" ca="1" si="341"/>
        <v>"Riuscito"</v>
      </c>
      <c r="T916" t="str">
        <f t="shared" ca="1" si="342"/>
        <v>"Geslaagd"</v>
      </c>
      <c r="U916" s="8" t="str">
        <f t="shared" ca="1" si="331"/>
        <v>Succès</v>
      </c>
      <c r="V916" s="8" t="str">
        <f t="shared" ca="1" si="332"/>
        <v>Erfolgreich</v>
      </c>
      <c r="W916" s="8" t="str">
        <f t="shared" ca="1" si="333"/>
        <v>Operación correcta</v>
      </c>
      <c r="X916" s="8" t="str">
        <f t="shared" ca="1" si="334"/>
        <v>Riuscito</v>
      </c>
      <c r="Y916" s="8" t="str">
        <f t="shared" ca="1" si="335"/>
        <v>Geslaagd</v>
      </c>
      <c r="Z916" s="7">
        <f t="shared" si="336"/>
        <v>5</v>
      </c>
      <c r="AA916">
        <f t="shared" si="337"/>
        <v>37</v>
      </c>
      <c r="AB916">
        <f t="shared" si="343"/>
        <v>45</v>
      </c>
      <c r="AC916" t="str">
        <f t="shared" si="344"/>
        <v>&lt;string name="LockFW_Done_title"&gt;</v>
      </c>
      <c r="AD916" t="s">
        <v>10049</v>
      </c>
      <c r="AE916" t="s">
        <v>10050</v>
      </c>
      <c r="AF916" t="s">
        <v>10051</v>
      </c>
      <c r="AG916" t="s">
        <v>10052</v>
      </c>
      <c r="AH916" t="s">
        <v>10053</v>
      </c>
    </row>
    <row r="917" spans="1:34">
      <c r="A917" s="1" t="s">
        <v>3136</v>
      </c>
      <c r="J917">
        <f t="shared" si="323"/>
        <v>36</v>
      </c>
      <c r="K917">
        <f t="shared" si="324"/>
        <v>84</v>
      </c>
      <c r="L917" t="str">
        <f t="shared" si="322"/>
        <v>The lock has been updated to the latest version</v>
      </c>
      <c r="M917" t="e">
        <f>MATCH(L917,Sam_Eng!K:K,0)</f>
        <v>#N/A</v>
      </c>
      <c r="N917" t="str">
        <f>IF(ISNA(M917), VLOOKUP(L917,Sam_Eng!F:F,1,FALSE), VLOOKUP(L917,Sam_Eng!K:K,1,FALSE))</f>
        <v>The lock has been updated to the latest version</v>
      </c>
      <c r="O917" s="8">
        <f>IF(ISNA(M917), MATCH(N917,Sam_Eng!F:F,0), MATCH(N917,Sam_Eng!K:K,0))</f>
        <v>584</v>
      </c>
      <c r="P917" t="str">
        <f t="shared" ca="1" si="338"/>
        <v>"La serrure a été mise à jour à la dernière version"</v>
      </c>
      <c r="Q917" t="str">
        <f t="shared" ca="1" si="339"/>
        <v>"Das Schloss wurde auf die neueste Version aktualisiert"</v>
      </c>
      <c r="R917" t="str">
        <f t="shared" ca="1" si="340"/>
        <v>"La cerradura se ha actualizado a la versión más reciente."</v>
      </c>
      <c r="S917" t="str">
        <f t="shared" ca="1" si="341"/>
        <v>"La serratura è stata aggiornata all'ultima versione"</v>
      </c>
      <c r="T917" t="str">
        <f t="shared" ca="1" si="342"/>
        <v>"Het slot is bijgewerkt naar de nieuwste versie."</v>
      </c>
      <c r="U917" s="8" t="str">
        <f t="shared" ca="1" si="331"/>
        <v>La serrure a été mise à jour à la dernière version</v>
      </c>
      <c r="V917" s="8" t="str">
        <f t="shared" ca="1" si="332"/>
        <v>Das Schloss wurde auf die neueste Version aktualisiert</v>
      </c>
      <c r="W917" s="8" t="str">
        <f t="shared" ca="1" si="333"/>
        <v>La cerradura se ha actualizado a la versión más reciente.</v>
      </c>
      <c r="X917" s="8" t="str">
        <f t="shared" ca="1" si="334"/>
        <v>La serratura è stata aggiornata all'ultima versione</v>
      </c>
      <c r="Y917" s="8" t="str">
        <f t="shared" ca="1" si="335"/>
        <v>Het slot is bijgewerkt naar de nieuwste versie.</v>
      </c>
      <c r="Z917" s="7">
        <f t="shared" si="336"/>
        <v>5</v>
      </c>
      <c r="AA917">
        <f t="shared" si="337"/>
        <v>36</v>
      </c>
      <c r="AB917">
        <f t="shared" si="343"/>
        <v>84</v>
      </c>
      <c r="AC917" t="str">
        <f t="shared" si="344"/>
        <v>&lt;string name="LockFW_Done_cont"&gt;</v>
      </c>
      <c r="AD917" t="s">
        <v>10054</v>
      </c>
      <c r="AE917" t="s">
        <v>10055</v>
      </c>
      <c r="AF917" t="s">
        <v>10056</v>
      </c>
      <c r="AG917" t="s">
        <v>11231</v>
      </c>
      <c r="AH917" t="s">
        <v>10057</v>
      </c>
    </row>
    <row r="918" spans="1:34">
      <c r="A918" s="1" t="s">
        <v>412</v>
      </c>
      <c r="J918">
        <f t="shared" si="323"/>
        <v>38</v>
      </c>
      <c r="K918">
        <f t="shared" si="324"/>
        <v>84</v>
      </c>
      <c r="L918" t="str">
        <f t="shared" si="322"/>
        <v>The lock is not updated to the latest version</v>
      </c>
      <c r="M918" t="e">
        <f>MATCH(L918,Sam_Eng!K:K,0)</f>
        <v>#N/A</v>
      </c>
      <c r="N918" t="str">
        <f>IF(ISNA(M918), VLOOKUP(L918,Sam_Eng!F:F,1,FALSE), VLOOKUP(L918,Sam_Eng!K:K,1,FALSE))</f>
        <v>The lock is not updated to the latest version</v>
      </c>
      <c r="O918" s="8">
        <f>IF(ISNA(M918), MATCH(N918,Sam_Eng!F:F,0), MATCH(N918,Sam_Eng!K:K,0))</f>
        <v>585</v>
      </c>
      <c r="P918" t="str">
        <f t="shared" ca="1" si="338"/>
        <v>"La serrure n'est pas mise à jour à la dernière version"</v>
      </c>
      <c r="Q918" t="str">
        <f t="shared" ca="1" si="339"/>
        <v>"Das Schloss wurde nicht auf die neueste Version aktualisiert"</v>
      </c>
      <c r="R918" t="str">
        <f t="shared" ca="1" si="340"/>
        <v>"La cerradura no está actualizada a la versión más reciente."</v>
      </c>
      <c r="S918" t="str">
        <f t="shared" ca="1" si="341"/>
        <v>"La serratura non è aggiornata all'ultima versione"</v>
      </c>
      <c r="T918" t="str">
        <f t="shared" ca="1" si="342"/>
        <v>"Het slot is niet bijgewerkt naar de nieuwste versie."</v>
      </c>
      <c r="U918" s="8" t="str">
        <f t="shared" ca="1" si="331"/>
        <v>La serrure n'est pas mise à jour à la dernière version</v>
      </c>
      <c r="V918" s="8" t="str">
        <f t="shared" ca="1" si="332"/>
        <v>Das Schloss wurde nicht auf die neueste Version aktualisiert</v>
      </c>
      <c r="W918" s="8" t="str">
        <f t="shared" ca="1" si="333"/>
        <v>La cerradura no está actualizada a la versión más reciente.</v>
      </c>
      <c r="X918" s="8" t="str">
        <f t="shared" ca="1" si="334"/>
        <v>La serratura non è aggiornata all'ultima versione</v>
      </c>
      <c r="Y918" s="8" t="str">
        <f t="shared" ca="1" si="335"/>
        <v>Het slot is niet bijgewerkt naar de nieuwste versie.</v>
      </c>
      <c r="Z918" s="7">
        <f t="shared" si="336"/>
        <v>5</v>
      </c>
      <c r="AA918">
        <f t="shared" si="337"/>
        <v>38</v>
      </c>
      <c r="AB918">
        <f t="shared" si="343"/>
        <v>84</v>
      </c>
      <c r="AC918" t="str">
        <f t="shared" si="344"/>
        <v>&lt;string name="LockFW_DoneNG_cont"&gt;</v>
      </c>
      <c r="AD918" t="s">
        <v>11186</v>
      </c>
      <c r="AE918" t="s">
        <v>10058</v>
      </c>
      <c r="AF918" t="s">
        <v>10059</v>
      </c>
      <c r="AG918" t="s">
        <v>11232</v>
      </c>
      <c r="AH918" t="s">
        <v>10060</v>
      </c>
    </row>
    <row r="919" spans="1:34">
      <c r="A919" s="1" t="s">
        <v>413</v>
      </c>
      <c r="J919">
        <f t="shared" si="323"/>
        <v>39</v>
      </c>
      <c r="K919">
        <f t="shared" si="324"/>
        <v>50</v>
      </c>
      <c r="L919" t="str">
        <f t="shared" si="322"/>
        <v>Setup Mode</v>
      </c>
      <c r="M919" t="e">
        <f>MATCH(L919,Sam_Eng!K:K,0)</f>
        <v>#N/A</v>
      </c>
      <c r="N919" t="str">
        <f>IF(ISNA(M919), VLOOKUP(L919,Sam_Eng!F:F,1,FALSE), VLOOKUP(L919,Sam_Eng!K:K,1,FALSE))</f>
        <v>Setup Mode</v>
      </c>
      <c r="O919" s="8">
        <f>IF(ISNA(M919), MATCH(N919,Sam_Eng!F:F,0), MATCH(N919,Sam_Eng!K:K,0))</f>
        <v>12</v>
      </c>
      <c r="P919" t="str">
        <f t="shared" ca="1" si="338"/>
        <v>"Mode configuration"</v>
      </c>
      <c r="Q919" t="str">
        <f t="shared" ca="1" si="339"/>
        <v>"Konfigurationsmodus"</v>
      </c>
      <c r="R919" t="str">
        <f t="shared" ca="1" si="340"/>
        <v>"Modo de configuración"</v>
      </c>
      <c r="S919" t="str">
        <f t="shared" ca="1" si="341"/>
        <v>"Modalità di Configurazione"</v>
      </c>
      <c r="T919" t="str">
        <f t="shared" ca="1" si="342"/>
        <v>"Instellingsmodus"</v>
      </c>
      <c r="U919" s="8" t="str">
        <f t="shared" ca="1" si="331"/>
        <v>Mode configuration</v>
      </c>
      <c r="V919" s="8" t="str">
        <f t="shared" ca="1" si="332"/>
        <v>Konfigurationsmodus</v>
      </c>
      <c r="W919" s="8" t="str">
        <f t="shared" ca="1" si="333"/>
        <v>Modo de configuración</v>
      </c>
      <c r="X919" s="8" t="str">
        <f t="shared" ca="1" si="334"/>
        <v>Modalità di Configurazione</v>
      </c>
      <c r="Y919" s="8" t="str">
        <f t="shared" ca="1" si="335"/>
        <v>Instellingsmodus</v>
      </c>
      <c r="Z919" s="7">
        <f t="shared" si="336"/>
        <v>5</v>
      </c>
      <c r="AA919">
        <f t="shared" si="337"/>
        <v>39</v>
      </c>
      <c r="AB919">
        <f t="shared" si="343"/>
        <v>50</v>
      </c>
      <c r="AC919" t="str">
        <f t="shared" si="344"/>
        <v>&lt;string name="LockFW_Search_title"&gt;</v>
      </c>
      <c r="AD919" t="s">
        <v>10061</v>
      </c>
      <c r="AE919" t="s">
        <v>10062</v>
      </c>
      <c r="AF919" t="s">
        <v>10063</v>
      </c>
      <c r="AG919" t="s">
        <v>10064</v>
      </c>
      <c r="AH919" t="s">
        <v>10065</v>
      </c>
    </row>
    <row r="920" spans="1:34">
      <c r="A920" s="1" t="s">
        <v>414</v>
      </c>
      <c r="J920">
        <f t="shared" si="323"/>
        <v>38</v>
      </c>
      <c r="K920">
        <f t="shared" si="324"/>
        <v>80</v>
      </c>
      <c r="L920" t="str">
        <f t="shared" si="322"/>
        <v>Please make the lock enter the setup mode</v>
      </c>
      <c r="M920" t="e">
        <f>MATCH(L920,Sam_Eng!K:K,0)</f>
        <v>#N/A</v>
      </c>
      <c r="N920" t="str">
        <f>IF(ISNA(M920), VLOOKUP(L920,Sam_Eng!F:F,1,FALSE), VLOOKUP(L920,Sam_Eng!K:K,1,FALSE))</f>
        <v>Please make the lock enter the setup mode</v>
      </c>
      <c r="O920" s="8">
        <f>IF(ISNA(M920), MATCH(N920,Sam_Eng!F:F,0), MATCH(N920,Sam_Eng!K:K,0))</f>
        <v>454</v>
      </c>
      <c r="P920" t="str">
        <f t="shared" ca="1" si="338"/>
        <v>"Veuillez faire entrer la serrure en mode configuration"</v>
      </c>
      <c r="Q920" t="str">
        <f t="shared" ca="1" si="339"/>
        <v>"Bitte versetzen Sie das Schloss in den Konfigurationsmodus"</v>
      </c>
      <c r="R920" t="str">
        <f t="shared" ca="1" si="340"/>
        <v>"Haga que la cerradura entre en el modo de configuración."</v>
      </c>
      <c r="S920" t="str">
        <f t="shared" ca="1" si="341"/>
        <v>"Accertarsi che la serratura entri in modalità di configurazione"</v>
      </c>
      <c r="T920" t="str">
        <f t="shared" ca="1" si="342"/>
        <v>"Laat het slot naar de instelmodus gaan"</v>
      </c>
      <c r="U920" s="8" t="str">
        <f t="shared" ca="1" si="331"/>
        <v>Veuillez faire entrer la serrure en mode configuration</v>
      </c>
      <c r="V920" s="8" t="str">
        <f t="shared" ca="1" si="332"/>
        <v>Bitte versetzen Sie das Schloss in den Konfigurationsmodus</v>
      </c>
      <c r="W920" s="8" t="str">
        <f t="shared" ca="1" si="333"/>
        <v>Haga que la cerradura entre en el modo de configuración.</v>
      </c>
      <c r="X920" s="8" t="str">
        <f t="shared" ca="1" si="334"/>
        <v>Accertarsi che la serratura entri in modalità di configurazione</v>
      </c>
      <c r="Y920" s="8" t="str">
        <f t="shared" ca="1" si="335"/>
        <v>Laat het slot naar de instelmodus gaan</v>
      </c>
      <c r="Z920" s="7">
        <f t="shared" si="336"/>
        <v>5</v>
      </c>
      <c r="AA920">
        <f t="shared" si="337"/>
        <v>38</v>
      </c>
      <c r="AB920">
        <f t="shared" si="343"/>
        <v>80</v>
      </c>
      <c r="AC920" t="str">
        <f t="shared" si="344"/>
        <v>&lt;string name="LockFW_Search_cont"&gt;</v>
      </c>
      <c r="AD920" t="s">
        <v>10066</v>
      </c>
      <c r="AE920" t="s">
        <v>10067</v>
      </c>
      <c r="AF920" t="s">
        <v>10068</v>
      </c>
      <c r="AG920" t="s">
        <v>10069</v>
      </c>
      <c r="AH920" t="s">
        <v>10070</v>
      </c>
    </row>
    <row r="921" spans="1:34">
      <c r="A921" s="1" t="s">
        <v>415</v>
      </c>
      <c r="J921">
        <f t="shared" si="323"/>
        <v>36</v>
      </c>
      <c r="K921">
        <f t="shared" si="324"/>
        <v>47</v>
      </c>
      <c r="L921" t="str">
        <f t="shared" si="322"/>
        <v>Update Now</v>
      </c>
      <c r="M921" t="e">
        <f>MATCH(L921,Sam_Eng!K:K,0)</f>
        <v>#N/A</v>
      </c>
      <c r="N921" t="str">
        <f>IF(ISNA(M921), VLOOKUP(L921,Sam_Eng!F:F,1,FALSE), VLOOKUP(L921,Sam_Eng!K:K,1,FALSE))</f>
        <v>Update Now</v>
      </c>
      <c r="O921" s="8">
        <f>IF(ISNA(M921), MATCH(N921,Sam_Eng!F:F,0), MATCH(N921,Sam_Eng!K:K,0))</f>
        <v>69</v>
      </c>
      <c r="P921" t="str">
        <f t="shared" ca="1" si="338"/>
        <v>"Mettre à jour maintenant"</v>
      </c>
      <c r="Q921" t="str">
        <f t="shared" ca="1" si="339"/>
        <v>"Jetzt aktualisieren"</v>
      </c>
      <c r="R921" t="str">
        <f t="shared" ca="1" si="340"/>
        <v>"Actualizar ahora"</v>
      </c>
      <c r="S921" t="str">
        <f t="shared" ca="1" si="341"/>
        <v>"Aggiorna Subito"</v>
      </c>
      <c r="T921" t="str">
        <f t="shared" ca="1" si="342"/>
        <v>"Nu bijwerken"</v>
      </c>
      <c r="U921" s="8" t="str">
        <f t="shared" ca="1" si="331"/>
        <v>Mettre à jour maintenant</v>
      </c>
      <c r="V921" s="8" t="str">
        <f t="shared" ca="1" si="332"/>
        <v>Jetzt aktualisieren</v>
      </c>
      <c r="W921" s="8" t="str">
        <f t="shared" ca="1" si="333"/>
        <v>Actualizar ahora</v>
      </c>
      <c r="X921" s="8" t="str">
        <f t="shared" ca="1" si="334"/>
        <v>Aggiorna Subito</v>
      </c>
      <c r="Y921" s="8" t="str">
        <f t="shared" ca="1" si="335"/>
        <v>Nu bijwerken</v>
      </c>
      <c r="Z921" s="7">
        <f t="shared" si="336"/>
        <v>5</v>
      </c>
      <c r="AA921">
        <f t="shared" si="337"/>
        <v>36</v>
      </c>
      <c r="AB921">
        <f t="shared" si="343"/>
        <v>47</v>
      </c>
      <c r="AC921" t="str">
        <f t="shared" si="344"/>
        <v>&lt;string name="LockFW_UpdateNow"&gt;</v>
      </c>
      <c r="AD921" t="s">
        <v>10071</v>
      </c>
      <c r="AE921" t="s">
        <v>10072</v>
      </c>
      <c r="AF921" t="s">
        <v>10073</v>
      </c>
      <c r="AG921" t="s">
        <v>10074</v>
      </c>
      <c r="AH921" t="s">
        <v>10075</v>
      </c>
    </row>
    <row r="922" spans="1:34">
      <c r="A922" s="1" t="s">
        <v>416</v>
      </c>
      <c r="J922">
        <f t="shared" si="323"/>
        <v>33</v>
      </c>
      <c r="K922">
        <f t="shared" si="324"/>
        <v>44</v>
      </c>
      <c r="L922" t="str">
        <f t="shared" si="322"/>
        <v>Update Now</v>
      </c>
      <c r="M922" t="e">
        <f>MATCH(L922,Sam_Eng!K:K,0)</f>
        <v>#N/A</v>
      </c>
      <c r="N922" t="str">
        <f>IF(ISNA(M922), VLOOKUP(L922,Sam_Eng!F:F,1,FALSE), VLOOKUP(L922,Sam_Eng!K:K,1,FALSE))</f>
        <v>Update Now</v>
      </c>
      <c r="O922" s="8">
        <f>IF(ISNA(M922), MATCH(N922,Sam_Eng!F:F,0), MATCH(N922,Sam_Eng!K:K,0))</f>
        <v>69</v>
      </c>
      <c r="P922" t="str">
        <f t="shared" ca="1" si="338"/>
        <v>"Mettre à jour maintenant"</v>
      </c>
      <c r="Q922" t="str">
        <f t="shared" ca="1" si="339"/>
        <v>"Jetzt aktualisieren"</v>
      </c>
      <c r="R922" t="str">
        <f t="shared" ca="1" si="340"/>
        <v>"Actualizar ahora"</v>
      </c>
      <c r="S922" t="str">
        <f t="shared" ca="1" si="341"/>
        <v>"Aggiorna Subito"</v>
      </c>
      <c r="T922" t="str">
        <f t="shared" ca="1" si="342"/>
        <v>"Nu bijwerken"</v>
      </c>
      <c r="U922" s="8" t="str">
        <f t="shared" ca="1" si="331"/>
        <v>Mettre à jour maintenant</v>
      </c>
      <c r="V922" s="8" t="str">
        <f t="shared" ca="1" si="332"/>
        <v>Jetzt aktualisieren</v>
      </c>
      <c r="W922" s="8" t="str">
        <f t="shared" ca="1" si="333"/>
        <v>Actualizar ahora</v>
      </c>
      <c r="X922" s="8" t="str">
        <f t="shared" ca="1" si="334"/>
        <v>Aggiorna Subito</v>
      </c>
      <c r="Y922" s="8" t="str">
        <f t="shared" ca="1" si="335"/>
        <v>Nu bijwerken</v>
      </c>
      <c r="Z922" s="7">
        <f t="shared" si="336"/>
        <v>5</v>
      </c>
      <c r="AA922">
        <f t="shared" si="337"/>
        <v>33</v>
      </c>
      <c r="AB922">
        <f t="shared" si="343"/>
        <v>44</v>
      </c>
      <c r="AC922" t="str">
        <f t="shared" si="344"/>
        <v>&lt;string name="FW_Update_Now"&gt;</v>
      </c>
      <c r="AD922" t="s">
        <v>10076</v>
      </c>
      <c r="AE922" t="s">
        <v>10077</v>
      </c>
      <c r="AF922" t="s">
        <v>10078</v>
      </c>
      <c r="AG922" t="s">
        <v>10079</v>
      </c>
      <c r="AH922" t="s">
        <v>10080</v>
      </c>
    </row>
    <row r="923" spans="1:34">
      <c r="A923" s="1" t="s">
        <v>10393</v>
      </c>
      <c r="J923">
        <f t="shared" si="323"/>
        <v>53</v>
      </c>
      <c r="K923">
        <f t="shared" si="324"/>
        <v>67</v>
      </c>
      <c r="L923" t="str">
        <f t="shared" si="322"/>
        <v>%s locking %s</v>
      </c>
      <c r="M923" t="e">
        <f>MATCH(L923,Sam_Eng!K:K,0)</f>
        <v>#N/A</v>
      </c>
      <c r="N923" t="e">
        <f>IF(ISNA(M923), VLOOKUP(L923,Sam_Eng!F:F,1,FALSE), VLOOKUP(L923,Sam_Eng!K:K,1,FALSE))</f>
        <v>#N/A</v>
      </c>
      <c r="O923" s="53">
        <v>453</v>
      </c>
      <c r="P923" t="str">
        <f t="shared" ca="1" si="338"/>
        <v>"Verrouillage de %@"</v>
      </c>
      <c r="Q923" t="str">
        <f t="shared" ca="1" si="339"/>
        <v>%@ wird verriegelt</v>
      </c>
      <c r="R923" t="str">
        <f t="shared" ca="1" si="340"/>
        <v>"Bloqueo de %@"</v>
      </c>
      <c r="S923" t="str">
        <f t="shared" ca="1" si="341"/>
        <v>"Blocco in Corso di %@"</v>
      </c>
      <c r="T923" t="str">
        <f t="shared" ca="1" si="342"/>
        <v>%@ wordt vergrendeld</v>
      </c>
      <c r="U923" s="8" t="str">
        <f t="shared" ca="1" si="331"/>
        <v>Verrouillage de %@</v>
      </c>
      <c r="V923" s="8" t="str">
        <f t="shared" ca="1" si="332"/>
        <v>%@ wird verriegelt</v>
      </c>
      <c r="W923" s="8" t="str">
        <f t="shared" ca="1" si="333"/>
        <v>Bloqueo de %@</v>
      </c>
      <c r="X923" s="8" t="str">
        <f t="shared" ca="1" si="334"/>
        <v>Blocco in Corso di %@</v>
      </c>
      <c r="Y923" s="8" t="str">
        <f t="shared" ca="1" si="335"/>
        <v>%@ wordt vergrendeld</v>
      </c>
      <c r="Z923" s="7">
        <f t="shared" si="336"/>
        <v>5</v>
      </c>
      <c r="AA923">
        <f t="shared" si="337"/>
        <v>53</v>
      </c>
      <c r="AB923">
        <f t="shared" si="343"/>
        <v>67</v>
      </c>
      <c r="AC923" t="str">
        <f t="shared" si="344"/>
        <v>&lt;string name="xxx_locking_xxx" formatted="false"&gt;</v>
      </c>
      <c r="AD923" t="s">
        <v>10925</v>
      </c>
      <c r="AE923" t="s">
        <v>10926</v>
      </c>
      <c r="AF923" t="s">
        <v>10927</v>
      </c>
      <c r="AG923" t="s">
        <v>10928</v>
      </c>
      <c r="AH923" t="s">
        <v>10929</v>
      </c>
    </row>
    <row r="924" spans="1:34">
      <c r="A924" s="1"/>
    </row>
    <row r="925" spans="1:34">
      <c r="A925" s="2"/>
    </row>
    <row r="926" spans="1:34">
      <c r="A926" s="1" t="s">
        <v>418</v>
      </c>
      <c r="J926">
        <f t="shared" si="323"/>
        <v>43</v>
      </c>
      <c r="K926">
        <f t="shared" si="324"/>
        <v>55</v>
      </c>
      <c r="L926" t="str">
        <f t="shared" ref="L926:L977" si="345">IF(A926&lt;&gt;"", MID(A926,J926+1, K926-J926 - 1), "")</f>
        <v>Reset Power</v>
      </c>
      <c r="M926" t="e">
        <f>MATCH(L926,Sam_Eng!K:K,0)</f>
        <v>#N/A</v>
      </c>
      <c r="N926" t="str">
        <f>IF(ISNA(M926), VLOOKUP(L926,Sam_Eng!F:F,1,FALSE), VLOOKUP(L926,Sam_Eng!K:K,1,FALSE))</f>
        <v>Reset Power</v>
      </c>
      <c r="O926" s="8">
        <f>IF(ISNA(M926), MATCH(N926,Sam_Eng!F:F,0), MATCH(N926,Sam_Eng!K:K,0))</f>
        <v>372</v>
      </c>
      <c r="P926" t="str">
        <f t="shared" ca="1" si="338"/>
        <v>"Réinitialiser l'alimentation"</v>
      </c>
      <c r="Q926" t="str">
        <f t="shared" ca="1" si="339"/>
        <v>"Versorgung zurücksetzen"</v>
      </c>
      <c r="R926" t="str">
        <f t="shared" ca="1" si="340"/>
        <v>"Restablecer alimentación"</v>
      </c>
      <c r="S926" t="str">
        <f t="shared" ca="1" si="341"/>
        <v>"Ripristino Alimentazione"</v>
      </c>
      <c r="T926" t="str">
        <f t="shared" ca="1" si="342"/>
        <v>"Stroom resetten"</v>
      </c>
      <c r="U926" s="8" t="str">
        <f t="shared" ca="1" si="331"/>
        <v>Réinitialiser l'alimentation</v>
      </c>
      <c r="V926" s="8" t="str">
        <f t="shared" ca="1" si="332"/>
        <v>Versorgung zurücksetzen</v>
      </c>
      <c r="W926" s="8" t="str">
        <f t="shared" ca="1" si="333"/>
        <v>Restablecer alimentación</v>
      </c>
      <c r="X926" s="8" t="str">
        <f t="shared" ca="1" si="334"/>
        <v>Ripristino Alimentazione</v>
      </c>
      <c r="Y926" s="8" t="str">
        <f t="shared" ca="1" si="335"/>
        <v>Stroom resetten</v>
      </c>
      <c r="Z926" s="7">
        <f t="shared" si="336"/>
        <v>5</v>
      </c>
      <c r="AA926">
        <f t="shared" si="337"/>
        <v>43</v>
      </c>
      <c r="AB926">
        <f xml:space="preserve"> FIND("&lt;/",A926)</f>
        <v>55</v>
      </c>
      <c r="AC926" t="str">
        <f>MID(A926, Z926, AA926-Z926+ 1)</f>
        <v>&lt;string name="LockFW_ResetPower_title"&gt;</v>
      </c>
      <c r="AD926" t="s">
        <v>11187</v>
      </c>
      <c r="AE926" t="s">
        <v>10081</v>
      </c>
      <c r="AF926" t="s">
        <v>10082</v>
      </c>
      <c r="AG926" t="s">
        <v>10083</v>
      </c>
      <c r="AH926" t="s">
        <v>10084</v>
      </c>
    </row>
    <row r="927" spans="1:34">
      <c r="A927" s="1" t="s">
        <v>10394</v>
      </c>
      <c r="M927" t="e">
        <f>MATCH(L927,Sam_Eng!K:K,0)</f>
        <v>#N/A</v>
      </c>
      <c r="N927" t="e">
        <f>IF(ISNA(M927), VLOOKUP(L927,Sam_Eng!F:F,1,FALSE), VLOOKUP(L927,Sam_Eng!K:K,1,FALSE))</f>
        <v>#N/A</v>
      </c>
      <c r="O927" s="8">
        <v>390</v>
      </c>
      <c r="P927" t="str">
        <f t="shared" ca="1" si="338"/>
        <v>"Veuillez suivre les instructions ci-dessous pour démarrer la mise à jour du firmware :\n\n1. Retirez les piles de la serrure\n2. Appuyez sur n'importe quel bouton 3 fois \n3. Remplacez les piles\n4. Appuyez sur \"L'alimentation a été réinitialisée\" dans l'application"</v>
      </c>
      <c r="Q927" t="str">
        <f t="shared" ca="1" si="339"/>
        <v>"Bitte befolgen Sie die nachstehenden Anweisungen, um mit der Aktualisierung der Firmware zu beginnen:\n\n1. Entfernen Sie die Batterien aus dem Schloss\n2. Drücken Sie eine beliebige Taste dreimal\n3. Tauschen Sie die Batterien\n4. Tippen Sie auf \"Versorgung wurde zurückgesetzt\" in der App"</v>
      </c>
      <c r="R927" t="str">
        <f t="shared" ca="1" si="340"/>
        <v>"Siga las instrucciones que figuran a continuación para iniciar la actualización del firmware:\n\n1. Extraiga las pilas de la cerradura.\n2. Presione cualquier botón 3 veces.\n3. Cambie las pilas.\n4. Presione \"Alimentación restablecida\" en la aplicación."</v>
      </c>
      <c r="S927" t="str">
        <f t="shared" ca="1" si="341"/>
        <v>"Attenersi alle istruzioni di seguito per avviare l'aggiornamento del firmware:\n\n1. Rimuovere le batterie dalla serratura\n2. Premere un tasto qualsiasi 3 volte \n3. Sostituire le batterie\n4. Premere \"Alimentazione ripristina\" nell'app"</v>
      </c>
      <c r="T927" t="str">
        <f t="shared" ca="1" si="342"/>
        <v>"Volg de volgende aanwijzingen om de firmware bij te werken:\n\n1. Verwijder de batterijen uit het slot\n2. Druk 3 maal op een knop\n3. Vervang de batterijen\n4. Druk op \"Stroom is gereset\" in de app"</v>
      </c>
      <c r="U927" s="8" t="str">
        <f t="shared" ca="1" si="331"/>
        <v>Veuillez suivre les instructions ci-dessous pour démarrer la mise à jour du firmware :\n\n1. Retirez les piles de la serrure\n2. Appuyez sur n'importe quel bouton 3 fois \n3. Remplacez les piles\n4. Appuyez sur \L'alimentation a été réinitialisée\ dans l'application</v>
      </c>
      <c r="V927" s="8" t="str">
        <f t="shared" ca="1" si="332"/>
        <v>Bitte befolgen Sie die nachstehenden Anweisungen, um mit der Aktualisierung der Firmware zu beginnen:\n\n1. Entfernen Sie die Batterien aus dem Schloss\n2. Drücken Sie eine beliebige Taste dreimal\n3. Tauschen Sie die Batterien\n4. Tippen Sie auf \Versorgung wurde zurückgesetzt\ in der App</v>
      </c>
      <c r="W927" s="8" t="str">
        <f t="shared" ca="1" si="333"/>
        <v>Siga las instrucciones que figuran a continuación para iniciar la actualización del firmware:\n\n1. Extraiga las pilas de la cerradura.\n2. Presione cualquier botón 3 veces.\n3. Cambie las pilas.\n4. Presione \Alimentación restablecida\ en la aplicación.</v>
      </c>
      <c r="X927" s="8" t="str">
        <f t="shared" ca="1" si="334"/>
        <v>Attenersi alle istruzioni di seguito per avviare l'aggiornamento del firmware:\n\n1. Rimuovere le batterie dalla serratura\n2. Premere un tasto qualsiasi 3 volte \n3. Sostituire le batterie\n4. Premere \Alimentazione ripristina\ nell'app</v>
      </c>
      <c r="Y927" s="8" t="str">
        <f t="shared" ca="1" si="335"/>
        <v>Volg de volgende aanwijzingen om de firmware bij te werken:\n\n1. Verwijder de batterijen uit het slot\n2. Druk 3 maal op een knop\n3. Vervang de batterijen\n4. Druk op \Stroom is gereset\ in de app</v>
      </c>
      <c r="Z927" s="7">
        <f t="shared" si="336"/>
        <v>5</v>
      </c>
      <c r="AA927">
        <f t="shared" si="337"/>
        <v>42</v>
      </c>
      <c r="AB927" t="e">
        <f xml:space="preserve"> FIND("&lt;/",A927)</f>
        <v>#VALUE!</v>
      </c>
      <c r="AC927" t="str">
        <f>MID(A927, Z927, AA927-Z927+ 1)</f>
        <v>&lt;string name="LockFW_ResetPower_cont"&gt;</v>
      </c>
      <c r="AD927" t="s">
        <v>11188</v>
      </c>
      <c r="AE927" t="s">
        <v>10395</v>
      </c>
      <c r="AF927" t="s">
        <v>10396</v>
      </c>
      <c r="AG927" t="s">
        <v>11233</v>
      </c>
      <c r="AH927" t="s">
        <v>10398</v>
      </c>
    </row>
    <row r="928" spans="1:34">
      <c r="A928" s="1"/>
      <c r="O928" s="7"/>
    </row>
    <row r="929" spans="1:34">
      <c r="A929" s="1"/>
      <c r="O929" s="7"/>
    </row>
    <row r="930" spans="1:34">
      <c r="A930" s="1"/>
      <c r="O930" s="7"/>
    </row>
    <row r="931" spans="1:34">
      <c r="A931" s="1"/>
      <c r="O931" s="7"/>
    </row>
    <row r="932" spans="1:34">
      <c r="A932" s="1" t="s">
        <v>424</v>
      </c>
      <c r="J932">
        <f t="shared" si="323"/>
        <v>41</v>
      </c>
      <c r="K932">
        <f t="shared" si="324"/>
        <v>62</v>
      </c>
      <c r="L932" t="str">
        <f t="shared" si="345"/>
        <v>Power has been Reset</v>
      </c>
      <c r="M932" t="e">
        <f>MATCH(L932,Sam_Eng!K:K,0)</f>
        <v>#N/A</v>
      </c>
      <c r="N932" t="str">
        <f>IF(ISNA(M932), VLOOKUP(L932,Sam_Eng!F:F,1,FALSE), VLOOKUP(L932,Sam_Eng!K:K,1,FALSE))</f>
        <v>Power has been Reset</v>
      </c>
      <c r="O932" s="8">
        <f>IF(ISNA(M932), MATCH(N932,Sam_Eng!F:F,0), MATCH(N932,Sam_Eng!K:K,0))</f>
        <v>373</v>
      </c>
      <c r="P932" t="str">
        <f t="shared" ca="1" si="338"/>
        <v>"L'alimentation a été réinitialisée"</v>
      </c>
      <c r="Q932" t="str">
        <f t="shared" ca="1" si="339"/>
        <v>"Versorgung wurde zurückgesetzt"</v>
      </c>
      <c r="R932" t="str">
        <f t="shared" ca="1" si="340"/>
        <v>"Alimentación restablecida"</v>
      </c>
      <c r="S932" t="str">
        <f t="shared" ca="1" si="341"/>
        <v>"Alimentazione Ripristinata"</v>
      </c>
      <c r="T932" t="str">
        <f t="shared" ca="1" si="342"/>
        <v>"Stroom is gereset"</v>
      </c>
      <c r="U932" s="8" t="str">
        <f t="shared" ca="1" si="331"/>
        <v>L'alimentation a été réinitialisée</v>
      </c>
      <c r="V932" s="8" t="str">
        <f t="shared" ca="1" si="332"/>
        <v>Versorgung wurde zurückgesetzt</v>
      </c>
      <c r="W932" s="8" t="str">
        <f t="shared" ca="1" si="333"/>
        <v>Alimentación restablecida</v>
      </c>
      <c r="X932" s="8" t="str">
        <f t="shared" ca="1" si="334"/>
        <v>Alimentazione Ripristinata</v>
      </c>
      <c r="Y932" s="8" t="str">
        <f t="shared" ca="1" si="335"/>
        <v>Stroom is gereset</v>
      </c>
      <c r="Z932" s="7">
        <f t="shared" si="336"/>
        <v>5</v>
      </c>
      <c r="AA932">
        <f t="shared" si="337"/>
        <v>41</v>
      </c>
      <c r="AB932">
        <f t="shared" ref="AB932:AB941" si="346" xml:space="preserve"> FIND("&lt;/",A932)</f>
        <v>62</v>
      </c>
      <c r="AC932" t="str">
        <f t="shared" ref="AC932:AC941" si="347">MID(A932, Z932, AA932-Z932+ 1)</f>
        <v>&lt;string name="LockFW_ResetPower_btn"&gt;</v>
      </c>
      <c r="AD932" t="s">
        <v>11189</v>
      </c>
      <c r="AE932" t="s">
        <v>10085</v>
      </c>
      <c r="AF932" t="s">
        <v>10086</v>
      </c>
      <c r="AG932" t="s">
        <v>10087</v>
      </c>
      <c r="AH932" t="s">
        <v>10088</v>
      </c>
    </row>
    <row r="933" spans="1:34">
      <c r="A933" s="1" t="s">
        <v>425</v>
      </c>
      <c r="J933">
        <f t="shared" si="323"/>
        <v>32</v>
      </c>
      <c r="K933">
        <f t="shared" si="324"/>
        <v>46</v>
      </c>
      <c r="L933" t="str">
        <f t="shared" si="345"/>
        <v>REM Behaviour</v>
      </c>
      <c r="M933" t="e">
        <f>MATCH(L933,Sam_Eng!K:K,0)</f>
        <v>#N/A</v>
      </c>
      <c r="N933" t="str">
        <f>IF(ISNA(M933), VLOOKUP(L933,Sam_Eng!F:F,1,FALSE), VLOOKUP(L933,Sam_Eng!K:K,1,FALSE))</f>
        <v>REM Behaviour</v>
      </c>
      <c r="O933" s="8">
        <f>IF(ISNA(M933), MATCH(N933,Sam_Eng!F:F,0), MATCH(N933,Sam_Eng!K:K,0))</f>
        <v>366</v>
      </c>
      <c r="P933" t="str">
        <f t="shared" ca="1" si="338"/>
        <v>"Comportement REM"</v>
      </c>
      <c r="Q933" t="str">
        <f t="shared" ca="1" si="339"/>
        <v>"REM-Verhalten"</v>
      </c>
      <c r="R933" t="str">
        <f t="shared" ca="1" si="340"/>
        <v>"Comportamiento REM"</v>
      </c>
      <c r="S933" t="str">
        <f t="shared" ca="1" si="341"/>
        <v>"Comportamento REM"</v>
      </c>
      <c r="T933" t="str">
        <f t="shared" ca="1" si="342"/>
        <v>"REM-gedrag"</v>
      </c>
      <c r="U933" s="8" t="str">
        <f t="shared" ca="1" si="331"/>
        <v>Comportement REM</v>
      </c>
      <c r="V933" s="8" t="str">
        <f t="shared" ca="1" si="332"/>
        <v>REM-Verhalten</v>
      </c>
      <c r="W933" s="8" t="str">
        <f t="shared" ca="1" si="333"/>
        <v>Comportamiento REM</v>
      </c>
      <c r="X933" s="8" t="str">
        <f t="shared" ca="1" si="334"/>
        <v>Comportamento REM</v>
      </c>
      <c r="Y933" s="8" t="str">
        <f t="shared" ca="1" si="335"/>
        <v>REM-gedrag</v>
      </c>
      <c r="Z933" s="7">
        <f t="shared" si="336"/>
        <v>5</v>
      </c>
      <c r="AA933">
        <f t="shared" si="337"/>
        <v>32</v>
      </c>
      <c r="AB933">
        <f t="shared" si="346"/>
        <v>46</v>
      </c>
      <c r="AC933" t="str">
        <f t="shared" si="347"/>
        <v>&lt;string name="REM_Behavior"&gt;</v>
      </c>
      <c r="AD933" t="s">
        <v>10089</v>
      </c>
      <c r="AE933" t="s">
        <v>10090</v>
      </c>
      <c r="AF933" t="s">
        <v>10091</v>
      </c>
      <c r="AG933" t="s">
        <v>10092</v>
      </c>
      <c r="AH933" t="s">
        <v>10093</v>
      </c>
    </row>
    <row r="934" spans="1:34">
      <c r="A934" s="1" t="s">
        <v>426</v>
      </c>
      <c r="J934">
        <f t="shared" si="323"/>
        <v>38</v>
      </c>
      <c r="K934">
        <f t="shared" si="324"/>
        <v>63</v>
      </c>
      <c r="L934" t="str">
        <f t="shared" si="345"/>
        <v>Default (Remote Release)</v>
      </c>
      <c r="M934" t="e">
        <f>MATCH(L934,Sam_Eng!K:K,0)</f>
        <v>#N/A</v>
      </c>
      <c r="N934" t="str">
        <f>IF(ISNA(M934), VLOOKUP(L934,Sam_Eng!F:F,1,FALSE), VLOOKUP(L934,Sam_Eng!K:K,1,FALSE))</f>
        <v>Default (Remote Release)</v>
      </c>
      <c r="O934" s="8">
        <f>IF(ISNA(M934), MATCH(N934,Sam_Eng!F:F,0), MATCH(N934,Sam_Eng!K:K,0))</f>
        <v>367</v>
      </c>
      <c r="P934" t="str">
        <f t="shared" ca="1" si="338"/>
        <v>"Par défaut (Libération à distance)"</v>
      </c>
      <c r="Q934" t="str">
        <f t="shared" ca="1" si="339"/>
        <v>"Standard (Remote-Freigabe)"</v>
      </c>
      <c r="R934" t="str">
        <f t="shared" ca="1" si="340"/>
        <v>"Predeterminado (desbloqueo remoto)"</v>
      </c>
      <c r="S934" t="str">
        <f t="shared" ca="1" si="341"/>
        <v>"Predefinito (Sgancio Remoto)"</v>
      </c>
      <c r="T934" t="str">
        <f t="shared" ca="1" si="342"/>
        <v>"Standaard (ontgrendelen op afstand)"</v>
      </c>
      <c r="U934" s="8" t="str">
        <f t="shared" ca="1" si="331"/>
        <v>Par défaut (Libération à distance)</v>
      </c>
      <c r="V934" s="8" t="str">
        <f t="shared" ca="1" si="332"/>
        <v>Standard (Remote-Freigabe)</v>
      </c>
      <c r="W934" s="8" t="str">
        <f t="shared" ca="1" si="333"/>
        <v>Predeterminado (desbloqueo remoto)</v>
      </c>
      <c r="X934" s="8" t="str">
        <f t="shared" ca="1" si="334"/>
        <v>Predefinito (Sgancio Remoto)</v>
      </c>
      <c r="Y934" s="8" t="str">
        <f t="shared" ca="1" si="335"/>
        <v>Standaard (ontgrendelen op afstand)</v>
      </c>
      <c r="Z934" s="7">
        <f t="shared" si="336"/>
        <v>5</v>
      </c>
      <c r="AA934">
        <f t="shared" si="337"/>
        <v>38</v>
      </c>
      <c r="AB934">
        <f t="shared" si="346"/>
        <v>63</v>
      </c>
      <c r="AC934" t="str">
        <f t="shared" si="347"/>
        <v>&lt;string name="REM_remote_release"&gt;</v>
      </c>
      <c r="AD934" t="s">
        <v>10094</v>
      </c>
      <c r="AE934" t="s">
        <v>10095</v>
      </c>
      <c r="AF934" t="s">
        <v>10096</v>
      </c>
      <c r="AG934" t="s">
        <v>10097</v>
      </c>
      <c r="AH934" t="s">
        <v>10098</v>
      </c>
    </row>
    <row r="935" spans="1:34">
      <c r="A935" s="1" t="s">
        <v>427</v>
      </c>
      <c r="J935">
        <f t="shared" si="323"/>
        <v>35</v>
      </c>
      <c r="K935">
        <f t="shared" si="324"/>
        <v>47</v>
      </c>
      <c r="L935" t="str">
        <f t="shared" si="345"/>
        <v>Sensor Mode</v>
      </c>
      <c r="M935" t="e">
        <f>MATCH(L935,Sam_Eng!K:K,0)</f>
        <v>#N/A</v>
      </c>
      <c r="N935" t="str">
        <f>IF(ISNA(M935), VLOOKUP(L935,Sam_Eng!F:F,1,FALSE), VLOOKUP(L935,Sam_Eng!K:K,1,FALSE))</f>
        <v>Sensor Mode</v>
      </c>
      <c r="O935" s="8">
        <f>IF(ISNA(M935), MATCH(N935,Sam_Eng!F:F,0), MATCH(N935,Sam_Eng!K:K,0))</f>
        <v>368</v>
      </c>
      <c r="P935" t="str">
        <f t="shared" ca="1" si="338"/>
        <v>"Mode capteur"</v>
      </c>
      <c r="Q935" t="str">
        <f t="shared" ca="1" si="339"/>
        <v>"Sensormodus"</v>
      </c>
      <c r="R935" t="str">
        <f t="shared" ca="1" si="340"/>
        <v>"Modo de sensor"</v>
      </c>
      <c r="S935" t="str">
        <f t="shared" ca="1" si="341"/>
        <v>"Modalità Sensore"</v>
      </c>
      <c r="T935" t="str">
        <f t="shared" ca="1" si="342"/>
        <v>"Sensormodus"</v>
      </c>
      <c r="U935" s="8" t="str">
        <f t="shared" ca="1" si="331"/>
        <v>Mode capteur</v>
      </c>
      <c r="V935" s="8" t="str">
        <f t="shared" ca="1" si="332"/>
        <v>Sensormodus</v>
      </c>
      <c r="W935" s="8" t="str">
        <f t="shared" ca="1" si="333"/>
        <v>Modo de sensor</v>
      </c>
      <c r="X935" s="8" t="str">
        <f t="shared" ca="1" si="334"/>
        <v>Modalità Sensore</v>
      </c>
      <c r="Y935" s="8" t="str">
        <f t="shared" ca="1" si="335"/>
        <v>Sensormodus</v>
      </c>
      <c r="Z935" s="7">
        <f t="shared" si="336"/>
        <v>5</v>
      </c>
      <c r="AA935">
        <f t="shared" si="337"/>
        <v>35</v>
      </c>
      <c r="AB935">
        <f t="shared" si="346"/>
        <v>47</v>
      </c>
      <c r="AC935" t="str">
        <f t="shared" si="347"/>
        <v>&lt;string name="REM_sensor_mode"&gt;</v>
      </c>
      <c r="AD935" t="s">
        <v>10099</v>
      </c>
      <c r="AE935" t="s">
        <v>10100</v>
      </c>
      <c r="AF935" t="s">
        <v>10101</v>
      </c>
      <c r="AG935" t="s">
        <v>10102</v>
      </c>
      <c r="AH935" t="s">
        <v>10100</v>
      </c>
    </row>
    <row r="936" spans="1:34">
      <c r="A936" s="1" t="s">
        <v>428</v>
      </c>
      <c r="J936">
        <f t="shared" si="323"/>
        <v>36</v>
      </c>
      <c r="K936">
        <f t="shared" si="324"/>
        <v>51</v>
      </c>
      <c r="L936" t="str">
        <f t="shared" si="345"/>
        <v>Sensor + Alert</v>
      </c>
      <c r="M936" t="e">
        <f>MATCH(L936,Sam_Eng!K:K,0)</f>
        <v>#N/A</v>
      </c>
      <c r="N936" t="str">
        <f>IF(ISNA(M936), VLOOKUP(L936,Sam_Eng!F:F,1,FALSE), VLOOKUP(L936,Sam_Eng!K:K,1,FALSE))</f>
        <v>Sensor + Alert</v>
      </c>
      <c r="O936" s="8">
        <f>IF(ISNA(M936), MATCH(N936,Sam_Eng!F:F,0), MATCH(N936,Sam_Eng!K:K,0))</f>
        <v>369</v>
      </c>
      <c r="P936" t="str">
        <f t="shared" ca="1" si="338"/>
        <v>"Capteur + Alerte"</v>
      </c>
      <c r="Q936" t="str">
        <f t="shared" ca="1" si="339"/>
        <v>"Sensor + Warnung"</v>
      </c>
      <c r="R936" t="str">
        <f t="shared" ca="1" si="340"/>
        <v>"Sensor + Alerta"</v>
      </c>
      <c r="S936" t="str">
        <f t="shared" ca="1" si="341"/>
        <v>"Sensore + Allarme"</v>
      </c>
      <c r="T936" t="str">
        <f t="shared" ca="1" si="342"/>
        <v>"Sensor + waarschuwing"</v>
      </c>
      <c r="U936" s="8" t="str">
        <f t="shared" ca="1" si="331"/>
        <v>Capteur + Alerte</v>
      </c>
      <c r="V936" s="8" t="str">
        <f t="shared" ca="1" si="332"/>
        <v>Sensor + Warnung</v>
      </c>
      <c r="W936" s="8" t="str">
        <f t="shared" ca="1" si="333"/>
        <v>Sensor + Alerta</v>
      </c>
      <c r="X936" s="8" t="str">
        <f t="shared" ca="1" si="334"/>
        <v>Sensore + Allarme</v>
      </c>
      <c r="Y936" s="8" t="str">
        <f t="shared" ca="1" si="335"/>
        <v>Sensor + waarschuwing</v>
      </c>
      <c r="Z936" s="7">
        <f t="shared" si="336"/>
        <v>5</v>
      </c>
      <c r="AA936">
        <f t="shared" si="337"/>
        <v>36</v>
      </c>
      <c r="AB936">
        <f t="shared" si="346"/>
        <v>51</v>
      </c>
      <c r="AC936" t="str">
        <f t="shared" si="347"/>
        <v>&lt;string name="REM_sensor_alert"&gt;</v>
      </c>
      <c r="AD936" t="s">
        <v>10103</v>
      </c>
      <c r="AE936" t="s">
        <v>10104</v>
      </c>
      <c r="AF936" t="s">
        <v>10105</v>
      </c>
      <c r="AG936" t="s">
        <v>10106</v>
      </c>
      <c r="AH936" t="s">
        <v>10107</v>
      </c>
    </row>
    <row r="937" spans="1:34">
      <c r="A937" s="1" t="s">
        <v>429</v>
      </c>
      <c r="J937">
        <f t="shared" si="323"/>
        <v>39</v>
      </c>
      <c r="K937">
        <f t="shared" si="324"/>
        <v>58</v>
      </c>
      <c r="L937" t="str">
        <f t="shared" si="345"/>
        <v>Unlock + Lock Down</v>
      </c>
      <c r="M937" t="e">
        <f>MATCH(L937,Sam_Eng!K:K,0)</f>
        <v>#N/A</v>
      </c>
      <c r="N937" t="str">
        <f>IF(ISNA(M937), VLOOKUP(L937,Sam_Eng!F:F,1,FALSE), VLOOKUP(L937,Sam_Eng!K:K,1,FALSE))</f>
        <v>Unlock + Lock Down</v>
      </c>
      <c r="O937" s="8">
        <f>IF(ISNA(M937), MATCH(N937,Sam_Eng!F:F,0), MATCH(N937,Sam_Eng!K:K,0))</f>
        <v>370</v>
      </c>
      <c r="P937" t="str">
        <f t="shared" ca="1" si="338"/>
        <v>"Déverrouiller + Verrouiller"</v>
      </c>
      <c r="Q937" t="str">
        <f t="shared" ca="1" si="339"/>
        <v>"Entriegeln + Sperren"</v>
      </c>
      <c r="R937" t="str">
        <f t="shared" ca="1" si="340"/>
        <v>"Desbloqueo + Bloqueo"</v>
      </c>
      <c r="S937" t="str">
        <f t="shared" ca="1" si="341"/>
        <v>"Sblocco + Blocco"</v>
      </c>
      <c r="T937" t="str">
        <f t="shared" ca="1" si="342"/>
        <v>"Ontgrendelen + afsluiten"</v>
      </c>
      <c r="U937" s="8" t="str">
        <f t="shared" ca="1" si="331"/>
        <v>Déverrouiller + Verrouiller</v>
      </c>
      <c r="V937" s="8" t="str">
        <f t="shared" ca="1" si="332"/>
        <v>Entriegeln + Sperren</v>
      </c>
      <c r="W937" s="8" t="str">
        <f t="shared" ca="1" si="333"/>
        <v>Desbloqueo + Bloqueo</v>
      </c>
      <c r="X937" s="8" t="str">
        <f t="shared" ca="1" si="334"/>
        <v>Sblocco + Blocco</v>
      </c>
      <c r="Y937" s="8" t="str">
        <f t="shared" ca="1" si="335"/>
        <v>Ontgrendelen + afsluiten</v>
      </c>
      <c r="Z937" s="7">
        <f t="shared" si="336"/>
        <v>5</v>
      </c>
      <c r="AA937">
        <f t="shared" si="337"/>
        <v>39</v>
      </c>
      <c r="AB937">
        <f t="shared" si="346"/>
        <v>58</v>
      </c>
      <c r="AC937" t="str">
        <f t="shared" si="347"/>
        <v>&lt;string name="REM_unlock_lockdown"&gt;</v>
      </c>
      <c r="AD937" t="s">
        <v>10108</v>
      </c>
      <c r="AE937" t="s">
        <v>10109</v>
      </c>
      <c r="AF937" t="s">
        <v>10110</v>
      </c>
      <c r="AG937" t="s">
        <v>10111</v>
      </c>
      <c r="AH937" t="s">
        <v>10112</v>
      </c>
    </row>
    <row r="938" spans="1:34">
      <c r="A938" s="1" t="s">
        <v>3029</v>
      </c>
      <c r="J938">
        <f t="shared" si="323"/>
        <v>39</v>
      </c>
      <c r="K938">
        <f t="shared" si="324"/>
        <v>60</v>
      </c>
      <c r="L938" t="str">
        <f t="shared" si="345"/>
        <v>NetCode Grace Period</v>
      </c>
      <c r="M938" t="e">
        <f>MATCH(L938,Sam_Eng!K:K,0)</f>
        <v>#N/A</v>
      </c>
      <c r="N938" t="e">
        <f>IF(ISNA(M938), VLOOKUP(L938,Sam_Eng!F:F,1,FALSE), VLOOKUP(L938,Sam_Eng!K:K,1,FALSE))</f>
        <v>#N/A</v>
      </c>
      <c r="O938" s="8">
        <v>11</v>
      </c>
      <c r="P938" t="str">
        <f t="shared" ca="1" si="338"/>
        <v>Délai de grâce % @</v>
      </c>
      <c r="Q938" t="str">
        <f t="shared" ca="1" si="339"/>
        <v>%@ Spielraum</v>
      </c>
      <c r="R938" t="str">
        <f t="shared" ca="1" si="340"/>
        <v>Período de cortesía de %@</v>
      </c>
      <c r="S938" t="str">
        <f t="shared" ca="1" si="341"/>
        <v>%@ Periodo di Tolleranza</v>
      </c>
      <c r="T938" t="str">
        <f t="shared" ca="1" si="342"/>
        <v>%@ respijtperiode</v>
      </c>
      <c r="U938" s="8" t="str">
        <f t="shared" ca="1" si="331"/>
        <v>Délai de grâce % @</v>
      </c>
      <c r="V938" s="8" t="str">
        <f t="shared" ca="1" si="332"/>
        <v>%@ Spielraum</v>
      </c>
      <c r="W938" s="8" t="str">
        <f t="shared" ca="1" si="333"/>
        <v>Período de cortesía de %@</v>
      </c>
      <c r="X938" s="8" t="str">
        <f t="shared" ca="1" si="334"/>
        <v>%@ Periodo di Tolleranza</v>
      </c>
      <c r="Y938" s="8" t="str">
        <f t="shared" ca="1" si="335"/>
        <v>%@ respijtperiode</v>
      </c>
      <c r="Z938" s="7">
        <f t="shared" si="336"/>
        <v>5</v>
      </c>
      <c r="AA938">
        <f t="shared" si="337"/>
        <v>39</v>
      </c>
      <c r="AB938">
        <f t="shared" si="346"/>
        <v>60</v>
      </c>
      <c r="AC938" t="str">
        <f t="shared" si="347"/>
        <v>&lt;string name="NetCodeGrace_Period"&gt;</v>
      </c>
      <c r="AD938" t="s">
        <v>10404</v>
      </c>
      <c r="AE938" t="s">
        <v>10405</v>
      </c>
      <c r="AF938" t="s">
        <v>10406</v>
      </c>
      <c r="AG938" t="s">
        <v>10407</v>
      </c>
      <c r="AH938" t="s">
        <v>10408</v>
      </c>
    </row>
    <row r="939" spans="1:34">
      <c r="A939" s="1" t="s">
        <v>10409</v>
      </c>
      <c r="J939">
        <f t="shared" si="323"/>
        <v>44</v>
      </c>
      <c r="K939">
        <f t="shared" si="324"/>
        <v>48</v>
      </c>
      <c r="L939" t="str">
        <f t="shared" si="345"/>
        <v>min</v>
      </c>
      <c r="M939" t="e">
        <f>MATCH(L939,Sam_Eng!K:K,0)</f>
        <v>#N/A</v>
      </c>
      <c r="N939" t="str">
        <f>IF(ISNA(M939), VLOOKUP(L939,Sam_Eng!F:F,1,FALSE), VLOOKUP(L939,Sam_Eng!K:K,1,FALSE))</f>
        <v>min</v>
      </c>
      <c r="O939" s="8">
        <f>IF(ISNA(M939), MATCH(N939,Sam_Eng!F:F,0), MATCH(N939,Sam_Eng!K:K,0))</f>
        <v>9</v>
      </c>
      <c r="P939" t="str">
        <f t="shared" ca="1" si="338"/>
        <v>"min"</v>
      </c>
      <c r="Q939" t="str">
        <f t="shared" ca="1" si="339"/>
        <v>"Min."</v>
      </c>
      <c r="R939" t="str">
        <f t="shared" ca="1" si="340"/>
        <v>"min"</v>
      </c>
      <c r="S939" t="str">
        <f t="shared" ca="1" si="341"/>
        <v>"min"</v>
      </c>
      <c r="T939" t="str">
        <f t="shared" ca="1" si="342"/>
        <v>"min"</v>
      </c>
      <c r="U939" s="8" t="str">
        <f t="shared" ca="1" si="331"/>
        <v>min</v>
      </c>
      <c r="V939" s="8" t="str">
        <f t="shared" ca="1" si="332"/>
        <v>Min.</v>
      </c>
      <c r="W939" s="8" t="str">
        <f t="shared" ca="1" si="333"/>
        <v>min</v>
      </c>
      <c r="X939" s="8" t="str">
        <f t="shared" ca="1" si="334"/>
        <v>min</v>
      </c>
      <c r="Y939" s="8" t="str">
        <f t="shared" ca="1" si="335"/>
        <v>min</v>
      </c>
      <c r="Z939" s="7">
        <f t="shared" si="336"/>
        <v>5</v>
      </c>
      <c r="AA939">
        <f t="shared" si="337"/>
        <v>44</v>
      </c>
      <c r="AB939">
        <f t="shared" si="346"/>
        <v>48</v>
      </c>
      <c r="AC939" t="str">
        <f t="shared" si="347"/>
        <v>&lt;string name="NetCodeGrace_Period_cont"&gt;</v>
      </c>
      <c r="AD939" t="s">
        <v>10555</v>
      </c>
      <c r="AE939" t="s">
        <v>10556</v>
      </c>
      <c r="AF939" t="s">
        <v>10555</v>
      </c>
      <c r="AG939" t="s">
        <v>10555</v>
      </c>
      <c r="AH939" t="s">
        <v>10555</v>
      </c>
    </row>
    <row r="940" spans="1:34">
      <c r="A940" s="1" t="s">
        <v>10410</v>
      </c>
      <c r="J940">
        <f t="shared" si="323"/>
        <v>44</v>
      </c>
      <c r="K940">
        <f t="shared" si="324"/>
        <v>52</v>
      </c>
      <c r="L940" t="str">
        <f t="shared" si="345"/>
        <v>Minutes</v>
      </c>
      <c r="M940" t="e">
        <f>MATCH(L940,Sam_Eng!K:K,0)</f>
        <v>#N/A</v>
      </c>
      <c r="N940" t="str">
        <f>IF(ISNA(M940), VLOOKUP(L940,Sam_Eng!F:F,1,FALSE), VLOOKUP(L940,Sam_Eng!K:K,1,FALSE))</f>
        <v>Minutes</v>
      </c>
      <c r="O940" s="8">
        <f>IF(ISNA(M940), MATCH(N940,Sam_Eng!F:F,0), MATCH(N940,Sam_Eng!K:K,0))</f>
        <v>374</v>
      </c>
      <c r="P940" t="str">
        <f t="shared" ca="1" si="338"/>
        <v>"Minutes"</v>
      </c>
      <c r="Q940" t="str">
        <f t="shared" ca="1" si="339"/>
        <v>"Minuten"</v>
      </c>
      <c r="R940" t="str">
        <f t="shared" ca="1" si="340"/>
        <v>"Minutos"</v>
      </c>
      <c r="S940" t="str">
        <f t="shared" ca="1" si="341"/>
        <v>"Minuti"</v>
      </c>
      <c r="T940" t="str">
        <f t="shared" ca="1" si="342"/>
        <v>"Minuten"</v>
      </c>
      <c r="U940" s="8" t="str">
        <f t="shared" ca="1" si="331"/>
        <v>Minutes</v>
      </c>
      <c r="V940" s="8" t="str">
        <f t="shared" ca="1" si="332"/>
        <v>Minuten</v>
      </c>
      <c r="W940" s="8" t="str">
        <f t="shared" ca="1" si="333"/>
        <v>Minutos</v>
      </c>
      <c r="X940" s="8" t="str">
        <f t="shared" ca="1" si="334"/>
        <v>Minuti</v>
      </c>
      <c r="Y940" s="8" t="str">
        <f t="shared" ca="1" si="335"/>
        <v>Minuten</v>
      </c>
      <c r="Z940" s="7">
        <f t="shared" si="336"/>
        <v>5</v>
      </c>
      <c r="AA940">
        <f t="shared" si="337"/>
        <v>44</v>
      </c>
      <c r="AB940">
        <f t="shared" si="346"/>
        <v>52</v>
      </c>
      <c r="AC940" t="str">
        <f t="shared" si="347"/>
        <v>&lt;string name="NetCodeGrace_Period_unit"&gt;</v>
      </c>
      <c r="AD940" t="s">
        <v>10557</v>
      </c>
      <c r="AE940" t="s">
        <v>10558</v>
      </c>
      <c r="AF940" t="s">
        <v>10559</v>
      </c>
      <c r="AG940" t="s">
        <v>10560</v>
      </c>
      <c r="AH940" t="s">
        <v>10558</v>
      </c>
    </row>
    <row r="941" spans="1:34">
      <c r="A941" s="1" t="s">
        <v>432</v>
      </c>
      <c r="J941">
        <f t="shared" si="323"/>
        <v>41</v>
      </c>
      <c r="K941">
        <f t="shared" si="324"/>
        <v>61</v>
      </c>
      <c r="L941" t="str">
        <f t="shared" si="345"/>
        <v>New Blocks Previous</v>
      </c>
      <c r="M941" t="e">
        <f>MATCH(L941,Sam_Eng!K:K,0)</f>
        <v>#N/A</v>
      </c>
      <c r="N941" t="str">
        <f>IF(ISNA(M941), VLOOKUP(L941,Sam_Eng!F:F,1,FALSE), VLOOKUP(L941,Sam_Eng!K:K,1,FALSE))</f>
        <v>New Blocks Previous</v>
      </c>
      <c r="O941" s="8">
        <f>IF(ISNA(M941), MATCH(N941,Sam_Eng!F:F,0), MATCH(N941,Sam_Eng!K:K,0))</f>
        <v>10</v>
      </c>
      <c r="P941" t="str">
        <f t="shared" ca="1" si="338"/>
        <v>"Nouveaux blocs précédents"</v>
      </c>
      <c r="Q941" t="str">
        <f t="shared" ca="1" si="339"/>
        <v>"Neuer Code sperrt alten"</v>
      </c>
      <c r="R941" t="str">
        <f t="shared" ca="1" si="340"/>
        <v>"El nuevo bloquea a los anteriores"</v>
      </c>
      <c r="S941" t="str">
        <f t="shared" ca="1" si="341"/>
        <v>"Nuovo Blocca Precedente"</v>
      </c>
      <c r="T941" t="str">
        <f t="shared" ca="1" si="342"/>
        <v>"Nieuw Blokken Vorige"</v>
      </c>
      <c r="U941" s="8" t="str">
        <f t="shared" ca="1" si="331"/>
        <v>Nouveaux blocs précédents</v>
      </c>
      <c r="V941" s="8" t="str">
        <f t="shared" ca="1" si="332"/>
        <v>Neuer Code sperrt alten</v>
      </c>
      <c r="W941" s="8" t="str">
        <f t="shared" ca="1" si="333"/>
        <v>El nuevo bloquea a los anteriores</v>
      </c>
      <c r="X941" s="8" t="str">
        <f t="shared" ca="1" si="334"/>
        <v>Nuovo Blocca Precedente</v>
      </c>
      <c r="Y941" s="8" t="str">
        <f t="shared" ca="1" si="335"/>
        <v>Nieuw Blokken Vorige</v>
      </c>
      <c r="Z941" s="7">
        <f t="shared" si="336"/>
        <v>5</v>
      </c>
      <c r="AA941">
        <f t="shared" si="337"/>
        <v>41</v>
      </c>
      <c r="AB941">
        <f t="shared" si="346"/>
        <v>61</v>
      </c>
      <c r="AC941" t="str">
        <f t="shared" si="347"/>
        <v>&lt;string name="NetCodeBlock_Previous"&gt;</v>
      </c>
      <c r="AD941" t="s">
        <v>10113</v>
      </c>
      <c r="AE941" t="s">
        <v>10114</v>
      </c>
      <c r="AF941" t="s">
        <v>10115</v>
      </c>
      <c r="AG941" t="s">
        <v>10116</v>
      </c>
      <c r="AH941" t="s">
        <v>10117</v>
      </c>
    </row>
    <row r="942" spans="1:34">
      <c r="A942" s="1"/>
    </row>
    <row r="943" spans="1:34">
      <c r="A943" s="1"/>
    </row>
    <row r="944" spans="1:34">
      <c r="A944" s="1" t="s">
        <v>434</v>
      </c>
      <c r="J944">
        <f t="shared" ref="J944:J977" si="348">FIND("&gt;",A944)</f>
        <v>45</v>
      </c>
      <c r="K944">
        <f t="shared" ref="K944:K977" si="349">FIND("&lt;/", A944)</f>
        <v>54</v>
      </c>
      <c r="L944" t="str">
        <f t="shared" si="345"/>
        <v>One Hour</v>
      </c>
      <c r="M944" t="e">
        <f>MATCH(L944,Sam_Eng!K:K,0)</f>
        <v>#N/A</v>
      </c>
      <c r="N944" t="str">
        <f>IF(ISNA(M944), VLOOKUP(L944,Sam_Eng!F:F,1,FALSE), VLOOKUP(L944,Sam_Eng!K:K,1,FALSE))</f>
        <v>One Hour</v>
      </c>
      <c r="O944" s="8">
        <f>IF(ISNA(M944), MATCH(N944,Sam_Eng!F:F,0), MATCH(N944,Sam_Eng!K:K,0))</f>
        <v>85</v>
      </c>
      <c r="P944" t="str">
        <f t="shared" ca="1" si="338"/>
        <v>"Une heure"</v>
      </c>
      <c r="Q944" t="str">
        <f t="shared" ca="1" si="339"/>
        <v>"Eine Stunde"</v>
      </c>
      <c r="R944" t="str">
        <f t="shared" ca="1" si="340"/>
        <v>"Una hora"</v>
      </c>
      <c r="S944" t="str">
        <f t="shared" ca="1" si="341"/>
        <v>"Un'Ora"</v>
      </c>
      <c r="T944" t="str">
        <f t="shared" ca="1" si="342"/>
        <v>"Een uur"</v>
      </c>
      <c r="U944" s="8" t="str">
        <f t="shared" ca="1" si="331"/>
        <v>Une heure</v>
      </c>
      <c r="V944" s="8" t="str">
        <f t="shared" ca="1" si="332"/>
        <v>Eine Stunde</v>
      </c>
      <c r="W944" s="8" t="str">
        <f t="shared" ca="1" si="333"/>
        <v>Una hora</v>
      </c>
      <c r="X944" s="8" t="str">
        <f t="shared" ca="1" si="334"/>
        <v>Un'Ora</v>
      </c>
      <c r="Y944" s="8" t="str">
        <f t="shared" ca="1" si="335"/>
        <v>Een uur</v>
      </c>
      <c r="Z944" s="7">
        <f t="shared" si="336"/>
        <v>5</v>
      </c>
      <c r="AA944">
        <f t="shared" si="337"/>
        <v>45</v>
      </c>
      <c r="AB944">
        <f t="shared" ref="AB944:AB950" si="350" xml:space="preserve"> FIND("&lt;/",A944)</f>
        <v>54</v>
      </c>
      <c r="AC944" t="str">
        <f t="shared" ref="AC944:AC950" si="351">MID(A944, Z944, AA944-Z944+ 1)</f>
        <v>&lt;string name="NetCode_standard_one_hour"&gt;</v>
      </c>
      <c r="AD944" t="s">
        <v>10118</v>
      </c>
      <c r="AE944" t="s">
        <v>10119</v>
      </c>
      <c r="AF944" t="s">
        <v>10120</v>
      </c>
      <c r="AG944" t="s">
        <v>11234</v>
      </c>
      <c r="AH944" t="s">
        <v>10121</v>
      </c>
    </row>
    <row r="945" spans="1:34">
      <c r="A945" s="1" t="s">
        <v>435</v>
      </c>
      <c r="J945">
        <f t="shared" si="348"/>
        <v>43</v>
      </c>
      <c r="K945">
        <f t="shared" si="349"/>
        <v>50</v>
      </c>
      <c r="L945" t="str">
        <f t="shared" si="345"/>
        <v>Normal</v>
      </c>
      <c r="M945" t="e">
        <f>MATCH(L945,Sam_Eng!K:K,0)</f>
        <v>#N/A</v>
      </c>
      <c r="N945" t="str">
        <f>IF(ISNA(M945), VLOOKUP(L945,Sam_Eng!F:F,1,FALSE), VLOOKUP(L945,Sam_Eng!K:K,1,FALSE))</f>
        <v>Normal</v>
      </c>
      <c r="O945" s="8">
        <f>IF(ISNA(M945), MATCH(N945,Sam_Eng!F:F,0), MATCH(N945,Sam_Eng!K:K,0))</f>
        <v>231</v>
      </c>
      <c r="P945" t="str">
        <f t="shared" ca="1" si="338"/>
        <v>"Normal"</v>
      </c>
      <c r="Q945" t="str">
        <f t="shared" ca="1" si="339"/>
        <v>"Normal"</v>
      </c>
      <c r="R945" t="str">
        <f t="shared" ca="1" si="340"/>
        <v>"Normal"</v>
      </c>
      <c r="S945" t="str">
        <f t="shared" ca="1" si="341"/>
        <v>"Normale"</v>
      </c>
      <c r="T945" t="str">
        <f t="shared" ca="1" si="342"/>
        <v>"Normaal"</v>
      </c>
      <c r="U945" s="8" t="str">
        <f t="shared" ca="1" si="331"/>
        <v>Normal</v>
      </c>
      <c r="V945" s="8" t="str">
        <f t="shared" ca="1" si="332"/>
        <v>Normal</v>
      </c>
      <c r="W945" s="8" t="str">
        <f t="shared" ca="1" si="333"/>
        <v>Normal</v>
      </c>
      <c r="X945" s="8" t="str">
        <f t="shared" ca="1" si="334"/>
        <v>Normale</v>
      </c>
      <c r="Y945" s="8" t="str">
        <f t="shared" ca="1" si="335"/>
        <v>Normaal</v>
      </c>
      <c r="Z945" s="7">
        <f t="shared" si="336"/>
        <v>5</v>
      </c>
      <c r="AA945">
        <f t="shared" si="337"/>
        <v>43</v>
      </c>
      <c r="AB945">
        <f t="shared" si="350"/>
        <v>50</v>
      </c>
      <c r="AC945" t="str">
        <f t="shared" si="351"/>
        <v>&lt;string name="NetCode_standard_Normal"&gt;</v>
      </c>
      <c r="AD945" t="s">
        <v>10122</v>
      </c>
      <c r="AE945" t="s">
        <v>10122</v>
      </c>
      <c r="AF945" t="s">
        <v>10122</v>
      </c>
      <c r="AG945" t="s">
        <v>10123</v>
      </c>
      <c r="AH945" t="s">
        <v>10124</v>
      </c>
    </row>
    <row r="946" spans="1:34">
      <c r="A946" s="1" t="s">
        <v>436</v>
      </c>
      <c r="J946">
        <f t="shared" si="348"/>
        <v>37</v>
      </c>
      <c r="K946">
        <f t="shared" si="349"/>
        <v>54</v>
      </c>
      <c r="L946" t="str">
        <f t="shared" si="345"/>
        <v>Account Disabled</v>
      </c>
      <c r="M946" t="e">
        <f>MATCH(L946,Sam_Eng!K:K,0)</f>
        <v>#N/A</v>
      </c>
      <c r="N946" t="str">
        <f>IF(ISNA(M946), VLOOKUP(L946,Sam_Eng!F:F,1,FALSE), VLOOKUP(L946,Sam_Eng!K:K,1,FALSE))</f>
        <v>Account Disabled</v>
      </c>
      <c r="O946" s="8">
        <f>IF(ISNA(M946), MATCH(N946,Sam_Eng!F:F,0), MATCH(N946,Sam_Eng!K:K,0))</f>
        <v>117</v>
      </c>
      <c r="P946" t="str">
        <f t="shared" ca="1" si="338"/>
        <v>"Compte désactivé"</v>
      </c>
      <c r="Q946" t="str">
        <f t="shared" ca="1" si="339"/>
        <v>"Konto deaktiviert"</v>
      </c>
      <c r="R946" t="str">
        <f t="shared" ca="1" si="340"/>
        <v>"Cuenta deshabilitada"</v>
      </c>
      <c r="S946" t="str">
        <f t="shared" ca="1" si="341"/>
        <v>"Account Disattivato"</v>
      </c>
      <c r="T946" t="str">
        <f t="shared" ca="1" si="342"/>
        <v>"Rekening uitgeschakeld"</v>
      </c>
      <c r="U946" s="8" t="str">
        <f t="shared" ca="1" si="331"/>
        <v>Compte désactivé</v>
      </c>
      <c r="V946" s="8" t="str">
        <f t="shared" ca="1" si="332"/>
        <v>Konto deaktiviert</v>
      </c>
      <c r="W946" s="8" t="str">
        <f t="shared" ca="1" si="333"/>
        <v>Cuenta deshabilitada</v>
      </c>
      <c r="X946" s="8" t="str">
        <f t="shared" ca="1" si="334"/>
        <v>Account Disattivato</v>
      </c>
      <c r="Y946" s="8" t="str">
        <f t="shared" ca="1" si="335"/>
        <v>Rekening uitgeschakeld</v>
      </c>
      <c r="Z946" s="7">
        <f t="shared" si="336"/>
        <v>5</v>
      </c>
      <c r="AA946">
        <f t="shared" si="337"/>
        <v>37</v>
      </c>
      <c r="AB946">
        <f t="shared" si="350"/>
        <v>54</v>
      </c>
      <c r="AC946" t="str">
        <f t="shared" si="351"/>
        <v>&lt;string name="UI_InvalidAccount"&gt;</v>
      </c>
      <c r="AD946" t="s">
        <v>10125</v>
      </c>
      <c r="AE946" t="s">
        <v>10126</v>
      </c>
      <c r="AF946" t="s">
        <v>10127</v>
      </c>
      <c r="AG946" t="s">
        <v>10128</v>
      </c>
      <c r="AH946" t="s">
        <v>10129</v>
      </c>
    </row>
    <row r="947" spans="1:34">
      <c r="A947" s="1" t="s">
        <v>437</v>
      </c>
      <c r="J947">
        <f t="shared" si="348"/>
        <v>36</v>
      </c>
      <c r="K947">
        <f t="shared" si="349"/>
        <v>54</v>
      </c>
      <c r="L947" t="str">
        <f t="shared" si="345"/>
        <v>Choose Known Card</v>
      </c>
      <c r="M947" t="e">
        <f>MATCH(L947,Sam_Eng!K:K,0)</f>
        <v>#N/A</v>
      </c>
      <c r="N947" t="str">
        <f>IF(ISNA(M947), VLOOKUP(L947,Sam_Eng!F:F,1,FALSE), VLOOKUP(L947,Sam_Eng!K:K,1,FALSE))</f>
        <v>Choose Known Card</v>
      </c>
      <c r="O947" s="8">
        <f>IF(ISNA(M947), MATCH(N947,Sam_Eng!F:F,0), MATCH(N947,Sam_Eng!K:K,0))</f>
        <v>363</v>
      </c>
      <c r="P947" t="str">
        <f t="shared" ca="1" si="338"/>
        <v>"Choisir une carte connue"</v>
      </c>
      <c r="Q947" t="str">
        <f t="shared" ca="1" si="339"/>
        <v>"Bekannte Karte wählen"</v>
      </c>
      <c r="R947" t="str">
        <f t="shared" ca="1" si="340"/>
        <v>"Elegir tarjeta conocida"</v>
      </c>
      <c r="S947" t="str">
        <f t="shared" ca="1" si="341"/>
        <v>"Scegli Scheda Conosciuta"</v>
      </c>
      <c r="T947" t="str">
        <f t="shared" ca="1" si="342"/>
        <v>"Bekende kaart kiezen"</v>
      </c>
      <c r="U947" s="8" t="str">
        <f t="shared" ca="1" si="331"/>
        <v>Choisir une carte connue</v>
      </c>
      <c r="V947" s="8" t="str">
        <f t="shared" ca="1" si="332"/>
        <v>Bekannte Karte wählen</v>
      </c>
      <c r="W947" s="8" t="str">
        <f t="shared" ca="1" si="333"/>
        <v>Elegir tarjeta conocida</v>
      </c>
      <c r="X947" s="8" t="str">
        <f t="shared" ca="1" si="334"/>
        <v>Scegli Scheda Conosciuta</v>
      </c>
      <c r="Y947" s="8" t="str">
        <f t="shared" ca="1" si="335"/>
        <v>Bekende kaart kiezen</v>
      </c>
      <c r="Z947" s="7">
        <f t="shared" si="336"/>
        <v>5</v>
      </c>
      <c r="AA947">
        <f t="shared" si="337"/>
        <v>36</v>
      </c>
      <c r="AB947">
        <f t="shared" si="350"/>
        <v>54</v>
      </c>
      <c r="AC947" t="str">
        <f t="shared" si="351"/>
        <v>&lt;string name="from_known_cards"&gt;</v>
      </c>
      <c r="AD947" t="s">
        <v>10130</v>
      </c>
      <c r="AE947" t="s">
        <v>10131</v>
      </c>
      <c r="AF947" t="s">
        <v>10132</v>
      </c>
      <c r="AG947" t="s">
        <v>10133</v>
      </c>
      <c r="AH947" t="s">
        <v>10134</v>
      </c>
    </row>
    <row r="948" spans="1:34">
      <c r="A948" s="1" t="s">
        <v>438</v>
      </c>
      <c r="J948">
        <f t="shared" si="348"/>
        <v>33</v>
      </c>
      <c r="K948">
        <f t="shared" si="349"/>
        <v>40</v>
      </c>
      <c r="L948" t="str">
        <f t="shared" si="345"/>
        <v>Adding</v>
      </c>
      <c r="M948" t="e">
        <f>MATCH(L948,Sam_Eng!K:K,0)</f>
        <v>#N/A</v>
      </c>
      <c r="N948" t="str">
        <f>IF(ISNA(M948), VLOOKUP(L948,Sam_Eng!F:F,1,FALSE), VLOOKUP(L948,Sam_Eng!K:K,1,FALSE))</f>
        <v>Adding</v>
      </c>
      <c r="O948" s="8">
        <f>IF(ISNA(M948), MATCH(N948,Sam_Eng!F:F,0), MATCH(N948,Sam_Eng!K:K,0))</f>
        <v>230</v>
      </c>
      <c r="P948" t="str">
        <f t="shared" ca="1" si="338"/>
        <v>"Ajout"</v>
      </c>
      <c r="Q948" t="str">
        <f t="shared" ca="1" si="339"/>
        <v>"Hinzufügen erfolgt"</v>
      </c>
      <c r="R948" t="str">
        <f t="shared" ca="1" si="340"/>
        <v>"Adición"</v>
      </c>
      <c r="S948" t="str">
        <f t="shared" ca="1" si="341"/>
        <v>"Aggiunta in Corso"</v>
      </c>
      <c r="T948" t="str">
        <f t="shared" ca="1" si="342"/>
        <v>"Toevoegen"</v>
      </c>
      <c r="U948" s="8" t="str">
        <f t="shared" ca="1" si="331"/>
        <v>Ajout</v>
      </c>
      <c r="V948" s="8" t="str">
        <f t="shared" ca="1" si="332"/>
        <v>Hinzufügen erfolgt</v>
      </c>
      <c r="W948" s="8" t="str">
        <f t="shared" ca="1" si="333"/>
        <v>Adición</v>
      </c>
      <c r="X948" s="8" t="str">
        <f t="shared" ca="1" si="334"/>
        <v>Aggiunta in Corso</v>
      </c>
      <c r="Y948" s="8" t="str">
        <f t="shared" ca="1" si="335"/>
        <v>Toevoegen</v>
      </c>
      <c r="Z948" s="7">
        <f t="shared" si="336"/>
        <v>5</v>
      </c>
      <c r="AA948">
        <f t="shared" si="337"/>
        <v>33</v>
      </c>
      <c r="AB948">
        <f t="shared" si="350"/>
        <v>40</v>
      </c>
      <c r="AC948" t="str">
        <f t="shared" si="351"/>
        <v>&lt;string name="Status_Adding"&gt;</v>
      </c>
      <c r="AD948" t="s">
        <v>10135</v>
      </c>
      <c r="AE948" t="s">
        <v>10136</v>
      </c>
      <c r="AF948" t="s">
        <v>10137</v>
      </c>
      <c r="AG948" t="s">
        <v>10138</v>
      </c>
      <c r="AH948" t="s">
        <v>10139</v>
      </c>
    </row>
    <row r="949" spans="1:34">
      <c r="A949" s="1" t="s">
        <v>439</v>
      </c>
      <c r="J949">
        <f t="shared" si="348"/>
        <v>42</v>
      </c>
      <c r="K949">
        <f t="shared" si="349"/>
        <v>56</v>
      </c>
      <c r="L949" t="str">
        <f t="shared" si="345"/>
        <v>No More Locks</v>
      </c>
      <c r="M949" t="e">
        <f>MATCH(L949,Sam_Eng!K:K,0)</f>
        <v>#N/A</v>
      </c>
      <c r="N949" t="str">
        <f>IF(ISNA(M949), VLOOKUP(L949,Sam_Eng!F:F,1,FALSE), VLOOKUP(L949,Sam_Eng!K:K,1,FALSE))</f>
        <v>No More Locks</v>
      </c>
      <c r="O949" s="8">
        <f>IF(ISNA(M949), MATCH(N949,Sam_Eng!F:F,0), MATCH(N949,Sam_Eng!K:K,0))</f>
        <v>103</v>
      </c>
      <c r="P949" t="str">
        <f t="shared" ca="1" si="338"/>
        <v>"Plus aucune serrure"</v>
      </c>
      <c r="Q949" t="str">
        <f t="shared" ca="1" si="339"/>
        <v>"Keine weiteren Schlösser"</v>
      </c>
      <c r="R949" t="str">
        <f t="shared" ca="1" si="340"/>
        <v>"No más cerraduras"</v>
      </c>
      <c r="S949" t="str">
        <f t="shared" ca="1" si="341"/>
        <v>"Nessun Altra Serratura"</v>
      </c>
      <c r="T949" t="str">
        <f t="shared" ca="1" si="342"/>
        <v>"Verder geen sloten"</v>
      </c>
      <c r="U949" s="8" t="str">
        <f t="shared" ca="1" si="331"/>
        <v>Plus aucune serrure</v>
      </c>
      <c r="V949" s="8" t="str">
        <f t="shared" ca="1" si="332"/>
        <v>Keine weiteren Schlösser</v>
      </c>
      <c r="W949" s="8" t="str">
        <f t="shared" ca="1" si="333"/>
        <v>No más cerraduras</v>
      </c>
      <c r="X949" s="8" t="str">
        <f t="shared" ca="1" si="334"/>
        <v>Nessun Altra Serratura</v>
      </c>
      <c r="Y949" s="8" t="str">
        <f t="shared" ca="1" si="335"/>
        <v>Verder geen sloten</v>
      </c>
      <c r="Z949" s="7">
        <f t="shared" si="336"/>
        <v>5</v>
      </c>
      <c r="AA949">
        <f t="shared" si="337"/>
        <v>42</v>
      </c>
      <c r="AB949">
        <f t="shared" si="350"/>
        <v>56</v>
      </c>
      <c r="AC949" t="str">
        <f t="shared" si="351"/>
        <v>&lt;string name="KnownCard_NoLock_title"&gt;</v>
      </c>
      <c r="AD949" t="s">
        <v>10140</v>
      </c>
      <c r="AE949" t="s">
        <v>10141</v>
      </c>
      <c r="AF949" t="s">
        <v>10142</v>
      </c>
      <c r="AG949" t="s">
        <v>10143</v>
      </c>
      <c r="AH949" t="s">
        <v>10144</v>
      </c>
    </row>
    <row r="950" spans="1:34">
      <c r="A950" s="1" t="s">
        <v>440</v>
      </c>
      <c r="J950">
        <f t="shared" si="348"/>
        <v>41</v>
      </c>
      <c r="K950">
        <f t="shared" si="349"/>
        <v>71</v>
      </c>
      <c r="L950" t="str">
        <f t="shared" si="345"/>
        <v>No more locks for this client</v>
      </c>
      <c r="M950" t="e">
        <f>MATCH(L950,Sam_Eng!K:K,0)</f>
        <v>#N/A</v>
      </c>
      <c r="N950" t="str">
        <f>IF(ISNA(M950), VLOOKUP(L950,Sam_Eng!F:F,1,FALSE), VLOOKUP(L950,Sam_Eng!K:K,1,FALSE))</f>
        <v>No more locks for this client</v>
      </c>
      <c r="O950" s="8">
        <f>IF(ISNA(M950), MATCH(N950,Sam_Eng!F:F,0), MATCH(N950,Sam_Eng!K:K,0))</f>
        <v>477</v>
      </c>
      <c r="P950" t="str">
        <f t="shared" ca="1" si="338"/>
        <v>"Plus aucune serrure pour ce client"</v>
      </c>
      <c r="Q950" t="str">
        <f t="shared" ca="1" si="339"/>
        <v>"Keine weiteren Schlösser für diesen Client"</v>
      </c>
      <c r="R950" t="str">
        <f t="shared" ca="1" si="340"/>
        <v>"No hay más cerraduras para este cliente"</v>
      </c>
      <c r="S950" t="str">
        <f t="shared" ca="1" si="341"/>
        <v>"Nessun'altra serratura per questo client"</v>
      </c>
      <c r="T950" t="str">
        <f t="shared" ca="1" si="342"/>
        <v>"Geen sloten meer voor deze klant"</v>
      </c>
      <c r="U950" s="8" t="str">
        <f t="shared" ca="1" si="331"/>
        <v>Plus aucune serrure pour ce client</v>
      </c>
      <c r="V950" s="8" t="str">
        <f t="shared" ca="1" si="332"/>
        <v>Keine weiteren Schlösser für diesen Client</v>
      </c>
      <c r="W950" s="8" t="str">
        <f t="shared" ca="1" si="333"/>
        <v>No hay más cerraduras para este cliente</v>
      </c>
      <c r="X950" s="8" t="str">
        <f t="shared" ca="1" si="334"/>
        <v>Nessun'altra serratura per questo client</v>
      </c>
      <c r="Y950" s="8" t="str">
        <f t="shared" ca="1" si="335"/>
        <v>Geen sloten meer voor deze klant</v>
      </c>
      <c r="Z950" s="7">
        <f t="shared" si="336"/>
        <v>5</v>
      </c>
      <c r="AA950">
        <f t="shared" si="337"/>
        <v>41</v>
      </c>
      <c r="AB950">
        <f t="shared" si="350"/>
        <v>71</v>
      </c>
      <c r="AC950" t="str">
        <f t="shared" si="351"/>
        <v>&lt;string name="KnownCard_NoLock_cont"&gt;</v>
      </c>
      <c r="AD950" t="s">
        <v>10145</v>
      </c>
      <c r="AE950" t="s">
        <v>10146</v>
      </c>
      <c r="AF950" t="s">
        <v>10147</v>
      </c>
      <c r="AG950" t="s">
        <v>11235</v>
      </c>
      <c r="AH950" t="s">
        <v>10148</v>
      </c>
    </row>
    <row r="951" spans="1:34">
      <c r="A951" s="1"/>
    </row>
    <row r="952" spans="1:34">
      <c r="A952" s="1"/>
    </row>
    <row r="953" spans="1:34">
      <c r="A953" s="1" t="s">
        <v>441</v>
      </c>
      <c r="J953">
        <f t="shared" si="348"/>
        <v>42</v>
      </c>
      <c r="K953">
        <f t="shared" si="349"/>
        <v>118</v>
      </c>
      <c r="L953" t="str">
        <f t="shared" si="345"/>
        <v>Your account has been disabled because you have signed in on another phone.</v>
      </c>
      <c r="M953" t="e">
        <f>MATCH(L953,Sam_Eng!K:K,0)</f>
        <v>#N/A</v>
      </c>
      <c r="N953" t="str">
        <f>IF(ISNA(M953), VLOOKUP(L953,Sam_Eng!F:F,1,FALSE), VLOOKUP(L953,Sam_Eng!K:K,1,FALSE))</f>
        <v>Your account has been disabled because you have signed in on another phone.</v>
      </c>
      <c r="O953" s="8">
        <f>IF(ISNA(M953), MATCH(N953,Sam_Eng!F:F,0), MATCH(N953,Sam_Eng!K:K,0))</f>
        <v>498</v>
      </c>
      <c r="P953" t="str">
        <f t="shared" ca="1" si="338"/>
        <v>"Votre compte a été désactivé car vous vous êtes connecté sur un autre téléphone."</v>
      </c>
      <c r="Q953" t="str">
        <f t="shared" ca="1" si="339"/>
        <v>"Ihr Konto wurde deaktiviert, weil Sie sich mit einem anderen Telefon angemeldet haben."</v>
      </c>
      <c r="R953" t="str">
        <f t="shared" ca="1" si="340"/>
        <v>"La cuenta se ha deshabilitado porque ha iniciado sesión en otro teléfono."</v>
      </c>
      <c r="S953" t="str">
        <f t="shared" ca="1" si="341"/>
        <v>"L'account è stato disattivato perché è stato eseguito l'accesso da un altro telefono."</v>
      </c>
      <c r="T953" t="str">
        <f t="shared" ca="1" si="342"/>
        <v>"Uw account is uitgeschakeld omdat u zich op een andere telefoon hebt aangemeld."</v>
      </c>
      <c r="U953" s="8" t="str">
        <f t="shared" ca="1" si="331"/>
        <v>Votre compte a été désactivé car vous vous êtes connecté sur un autre téléphone.</v>
      </c>
      <c r="V953" s="8" t="str">
        <f t="shared" ca="1" si="332"/>
        <v>Ihr Konto wurde deaktiviert, weil Sie sich mit einem anderen Telefon angemeldet haben.</v>
      </c>
      <c r="W953" s="8" t="str">
        <f t="shared" ca="1" si="333"/>
        <v>La cuenta se ha deshabilitado porque ha iniciado sesión en otro teléfono.</v>
      </c>
      <c r="X953" s="8" t="str">
        <f t="shared" ca="1" si="334"/>
        <v>L'account è stato disattivato perché è stato eseguito l'accesso da un altro telefono.</v>
      </c>
      <c r="Y953" s="8" t="str">
        <f t="shared" ca="1" si="335"/>
        <v>Uw account is uitgeschakeld omdat u zich op een andere telefoon hebt aangemeld.</v>
      </c>
      <c r="Z953" s="7">
        <f t="shared" si="336"/>
        <v>5</v>
      </c>
      <c r="AA953">
        <f t="shared" si="337"/>
        <v>42</v>
      </c>
      <c r="AB953">
        <f xml:space="preserve"> FIND("&lt;/",A953)</f>
        <v>118</v>
      </c>
      <c r="AC953" t="str">
        <f>MID(A953, Z953, AA953-Z953+ 1)</f>
        <v>&lt;string name="UI_InvalidAccount_cont"&gt;</v>
      </c>
      <c r="AD953" t="s">
        <v>10149</v>
      </c>
      <c r="AE953" t="s">
        <v>10150</v>
      </c>
      <c r="AF953" t="s">
        <v>10151</v>
      </c>
      <c r="AG953" t="s">
        <v>11236</v>
      </c>
      <c r="AH953" t="s">
        <v>10152</v>
      </c>
    </row>
    <row r="954" spans="1:34">
      <c r="A954" s="2"/>
    </row>
    <row r="955" spans="1:34">
      <c r="A955" s="1" t="s">
        <v>442</v>
      </c>
      <c r="J955">
        <f t="shared" si="348"/>
        <v>40</v>
      </c>
      <c r="K955">
        <f t="shared" si="349"/>
        <v>50</v>
      </c>
      <c r="L955" t="str">
        <f t="shared" si="345"/>
        <v>Leashed !</v>
      </c>
      <c r="M955" t="e">
        <f>MATCH(L955,Sam_Eng!K:K,0)</f>
        <v>#N/A</v>
      </c>
      <c r="N955" t="str">
        <f>IF(ISNA(M955), VLOOKUP(L955,Sam_Eng!F:F,1,FALSE), VLOOKUP(L955,Sam_Eng!K:K,1,FALSE))</f>
        <v>Leashed !</v>
      </c>
      <c r="O955" s="8">
        <f>IF(ISNA(M955), MATCH(N955,Sam_Eng!F:F,0), MATCH(N955,Sam_Eng!K:K,0))</f>
        <v>375</v>
      </c>
      <c r="P955" t="str">
        <f t="shared" ca="1" si="338"/>
        <v>"Restreint !"</v>
      </c>
      <c r="Q955" t="str">
        <f t="shared" ca="1" si="339"/>
        <v>"Eingeschränkt!"</v>
      </c>
      <c r="R955" t="str">
        <f t="shared" ca="1" si="340"/>
        <v>"¡Bloqueado!"</v>
      </c>
      <c r="S955" t="str">
        <f t="shared" ca="1" si="341"/>
        <v>"Legato !"</v>
      </c>
      <c r="T955" t="str">
        <f t="shared" ca="1" si="342"/>
        <v>"Vergrendeld!"</v>
      </c>
      <c r="U955" s="8" t="str">
        <f t="shared" ca="1" si="331"/>
        <v>Restreint !</v>
      </c>
      <c r="V955" s="8" t="str">
        <f t="shared" ca="1" si="332"/>
        <v>Eingeschränkt!</v>
      </c>
      <c r="W955" s="8" t="str">
        <f t="shared" ca="1" si="333"/>
        <v>¡Bloqueado!</v>
      </c>
      <c r="X955" s="8" t="str">
        <f t="shared" ca="1" si="334"/>
        <v>Legato !</v>
      </c>
      <c r="Y955" s="8" t="str">
        <f t="shared" ca="1" si="335"/>
        <v>Vergrendeld!</v>
      </c>
      <c r="Z955" s="7">
        <f t="shared" si="336"/>
        <v>5</v>
      </c>
      <c r="AA955">
        <f t="shared" si="337"/>
        <v>40</v>
      </c>
      <c r="AB955">
        <f xml:space="preserve"> FIND("&lt;/",A955)</f>
        <v>50</v>
      </c>
      <c r="AC955" t="str">
        <f>MID(A955, Z955, AA955-Z955+ 1)</f>
        <v>&lt;string name="leash_lockinfo_title"&gt;</v>
      </c>
      <c r="AD955" t="s">
        <v>10153</v>
      </c>
      <c r="AE955" t="s">
        <v>10154</v>
      </c>
      <c r="AF955" t="s">
        <v>10155</v>
      </c>
      <c r="AG955" t="s">
        <v>10156</v>
      </c>
      <c r="AH955" t="s">
        <v>10157</v>
      </c>
    </row>
    <row r="956" spans="1:34">
      <c r="A956" s="1" t="s">
        <v>11004</v>
      </c>
      <c r="J956">
        <f t="shared" si="348"/>
        <v>39</v>
      </c>
      <c r="K956">
        <f t="shared" si="349"/>
        <v>137</v>
      </c>
      <c r="L956" t="str">
        <f t="shared" si="345"/>
        <v>The function is leased for lock %s, please check with lock supplier to get full function control.</v>
      </c>
      <c r="M956" t="e">
        <f>MATCH(L956,Sam_Eng!K:K,0)</f>
        <v>#N/A</v>
      </c>
      <c r="N956" t="e">
        <f>IF(ISNA(M956), VLOOKUP(L956,Sam_Eng!F:F,1,FALSE), VLOOKUP(L956,Sam_Eng!K:K,1,FALSE))</f>
        <v>#N/A</v>
      </c>
      <c r="O956" s="53">
        <v>389</v>
      </c>
      <c r="P956" t="str">
        <f t="shared" ca="1" si="338"/>
        <v>"La fonction est restreinte pour la serrure %@, veuillez consulter le fournisseur de la serrure pour obtenir le contrôle complet de la fonction."</v>
      </c>
      <c r="Q956" t="str">
        <f t="shared" ca="1" si="339"/>
        <v>"Die Funktion ist für Schloss %@ eingeschränkt, bitte erkundigen Sie sich bei Ihrem Schlosslieferanten, um die volle Kontrolle über die Funktion zu erlangen."</v>
      </c>
      <c r="R956" t="str">
        <f t="shared" ca="1" si="340"/>
        <v>"La función está bloqueada para la cerradura %@. Consulte al proveedor de la cerradura para obtener control total de las funciones."</v>
      </c>
      <c r="S956" t="str">
        <f t="shared" ca="1" si="341"/>
        <v>"La funzione è legata alla serratura %@, rivolgiti al fornitore della serratura per ottenere il controllo completo della funzione."</v>
      </c>
      <c r="T956" t="str">
        <f t="shared" ca="1" si="342"/>
        <v>"De functie is vergrendeld voor slot %@, neem contact op met de leverancier van het slot om alle functies te verkrijgen."</v>
      </c>
      <c r="U956" s="8" t="str">
        <f t="shared" ca="1" si="331"/>
        <v>La fonction est restreinte pour la serrure %@, veuillez consulter le fournisseur de la serrure pour obtenir le contrôle complet de la fonction.</v>
      </c>
      <c r="V956" s="8" t="str">
        <f t="shared" ca="1" si="332"/>
        <v>Die Funktion ist für Schloss %@ eingeschränkt, bitte erkundigen Sie sich bei Ihrem Schlosslieferanten, um die volle Kontrolle über die Funktion zu erlangen.</v>
      </c>
      <c r="W956" s="8" t="str">
        <f t="shared" ca="1" si="333"/>
        <v>La función está bloqueada para la cerradura %@. Consulte al proveedor de la cerradura para obtener control total de las funciones.</v>
      </c>
      <c r="X956" s="8" t="str">
        <f t="shared" ca="1" si="334"/>
        <v>La funzione è legata alla serratura %@, rivolgiti al fornitore della serratura per ottenere il controllo completo della funzione.</v>
      </c>
      <c r="Y956" s="8" t="str">
        <f t="shared" ca="1" si="335"/>
        <v>De functie is vergrendeld voor slot %@, neem contact op met de leverancier van het slot om alle functies te verkrijgen.</v>
      </c>
      <c r="Z956" s="7">
        <f t="shared" si="336"/>
        <v>5</v>
      </c>
      <c r="AA956">
        <f t="shared" si="337"/>
        <v>39</v>
      </c>
      <c r="AB956">
        <f xml:space="preserve"> FIND("&lt;/",A956)</f>
        <v>137</v>
      </c>
      <c r="AC956" t="str">
        <f>MID(A956, Z956, AA956-Z956+ 1)</f>
        <v>&lt;string name="leash_lockinfo_cont"&gt;</v>
      </c>
      <c r="AD956" t="s">
        <v>11005</v>
      </c>
      <c r="AE956" t="s">
        <v>11006</v>
      </c>
      <c r="AF956" t="s">
        <v>11007</v>
      </c>
      <c r="AG956" t="s">
        <v>11008</v>
      </c>
      <c r="AH956" t="s">
        <v>11009</v>
      </c>
    </row>
    <row r="957" spans="1:34">
      <c r="A957" s="1"/>
    </row>
    <row r="958" spans="1:34">
      <c r="A958" s="2"/>
    </row>
    <row r="959" spans="1:34">
      <c r="A959" s="1" t="s">
        <v>445</v>
      </c>
      <c r="J959">
        <f t="shared" si="348"/>
        <v>31</v>
      </c>
      <c r="K959">
        <f t="shared" si="349"/>
        <v>43</v>
      </c>
      <c r="L959" t="str">
        <f t="shared" si="345"/>
        <v>APP Version</v>
      </c>
      <c r="M959" t="e">
        <f>MATCH(L959,Sam_Eng!K:K,0)</f>
        <v>#N/A</v>
      </c>
      <c r="N959" t="str">
        <f>IF(ISNA(M959), VLOOKUP(L959,Sam_Eng!F:F,1,FALSE), VLOOKUP(L959,Sam_Eng!K:K,1,FALSE))</f>
        <v>App Version</v>
      </c>
      <c r="O959" s="8">
        <f>IF(ISNA(M959), MATCH(N959,Sam_Eng!F:F,0), MATCH(N959,Sam_Eng!K:K,0))</f>
        <v>78</v>
      </c>
      <c r="P959" t="str">
        <f t="shared" ca="1" si="338"/>
        <v>"Version de l'application"</v>
      </c>
      <c r="Q959" t="str">
        <f t="shared" ca="1" si="339"/>
        <v>"App-Version"</v>
      </c>
      <c r="R959" t="str">
        <f t="shared" ca="1" si="340"/>
        <v>"Versión de la aplicación"</v>
      </c>
      <c r="S959" t="str">
        <f t="shared" ca="1" si="341"/>
        <v>"Versione App"</v>
      </c>
      <c r="T959" t="str">
        <f t="shared" ca="1" si="342"/>
        <v>"App-versie"</v>
      </c>
      <c r="U959" s="8" t="str">
        <f t="shared" ca="1" si="331"/>
        <v>Version de l'application</v>
      </c>
      <c r="V959" s="8" t="str">
        <f t="shared" ca="1" si="332"/>
        <v>App-Version</v>
      </c>
      <c r="W959" s="8" t="str">
        <f t="shared" ca="1" si="333"/>
        <v>Versión de la aplicación</v>
      </c>
      <c r="X959" s="8" t="str">
        <f t="shared" ca="1" si="334"/>
        <v>Versione App</v>
      </c>
      <c r="Y959" s="8" t="str">
        <f t="shared" ca="1" si="335"/>
        <v>App-versie</v>
      </c>
      <c r="Z959" s="7">
        <f t="shared" si="336"/>
        <v>5</v>
      </c>
      <c r="AA959">
        <f t="shared" si="337"/>
        <v>31</v>
      </c>
      <c r="AB959">
        <f xml:space="preserve"> FIND("&lt;/",A959)</f>
        <v>43</v>
      </c>
      <c r="AC959" t="str">
        <f>MID(A959, Z959, AA959-Z959+ 1)</f>
        <v>&lt;string name="app_version"&gt;</v>
      </c>
      <c r="AD959" t="s">
        <v>11190</v>
      </c>
      <c r="AE959" t="s">
        <v>10158</v>
      </c>
      <c r="AF959" t="s">
        <v>10159</v>
      </c>
      <c r="AG959" t="s">
        <v>10160</v>
      </c>
      <c r="AH959" t="s">
        <v>10161</v>
      </c>
    </row>
    <row r="960" spans="1:34">
      <c r="A960" s="1" t="s">
        <v>446</v>
      </c>
      <c r="J960">
        <f t="shared" si="348"/>
        <v>37</v>
      </c>
      <c r="K960">
        <f t="shared" si="349"/>
        <v>46</v>
      </c>
      <c r="L960" t="str">
        <f t="shared" si="345"/>
        <v>Previous</v>
      </c>
      <c r="M960" t="e">
        <f>MATCH(L960,Sam_Eng!K:K,0)</f>
        <v>#N/A</v>
      </c>
      <c r="N960" t="str">
        <f>IF(ISNA(M960), VLOOKUP(L960,Sam_Eng!F:F,1,FALSE), VLOOKUP(L960,Sam_Eng!K:K,1,FALSE))</f>
        <v>Previous</v>
      </c>
      <c r="O960" s="8">
        <f>IF(ISNA(M960), MATCH(N960,Sam_Eng!F:F,0), MATCH(N960,Sam_Eng!K:K,0))</f>
        <v>253</v>
      </c>
      <c r="P960" t="str">
        <f t="shared" ca="1" si="338"/>
        <v>"Précédent"</v>
      </c>
      <c r="Q960" t="str">
        <f t="shared" ca="1" si="339"/>
        <v>"Zurück"</v>
      </c>
      <c r="R960" t="str">
        <f t="shared" ca="1" si="340"/>
        <v>"Anterior"</v>
      </c>
      <c r="S960" t="str">
        <f t="shared" ca="1" si="341"/>
        <v>"Precedente"</v>
      </c>
      <c r="T960" t="str">
        <f t="shared" ca="1" si="342"/>
        <v>"Vorige"</v>
      </c>
      <c r="U960" s="8" t="str">
        <f t="shared" ca="1" si="331"/>
        <v>Précédent</v>
      </c>
      <c r="V960" s="8" t="str">
        <f t="shared" ca="1" si="332"/>
        <v>Zurück</v>
      </c>
      <c r="W960" s="8" t="str">
        <f t="shared" ca="1" si="333"/>
        <v>Anterior</v>
      </c>
      <c r="X960" s="8" t="str">
        <f t="shared" ca="1" si="334"/>
        <v>Precedente</v>
      </c>
      <c r="Y960" s="8" t="str">
        <f t="shared" ca="1" si="335"/>
        <v>Vorige</v>
      </c>
      <c r="Z960" s="7">
        <f t="shared" si="336"/>
        <v>5</v>
      </c>
      <c r="AA960">
        <f t="shared" si="337"/>
        <v>37</v>
      </c>
      <c r="AB960">
        <f xml:space="preserve"> FIND("&lt;/",A960)</f>
        <v>46</v>
      </c>
      <c r="AC960" t="str">
        <f>MID(A960, Z960, AA960-Z960+ 1)</f>
        <v>&lt;string name="Register_Previous"&gt;</v>
      </c>
      <c r="AD960" t="s">
        <v>10162</v>
      </c>
      <c r="AE960" t="s">
        <v>10163</v>
      </c>
      <c r="AF960" t="s">
        <v>10164</v>
      </c>
      <c r="AG960" t="s">
        <v>10165</v>
      </c>
      <c r="AH960" t="s">
        <v>10166</v>
      </c>
    </row>
    <row r="961" spans="1:34">
      <c r="A961" s="1" t="s">
        <v>447</v>
      </c>
      <c r="J961">
        <f t="shared" si="348"/>
        <v>32</v>
      </c>
      <c r="K961">
        <f t="shared" si="349"/>
        <v>55</v>
      </c>
      <c r="L961" t="str">
        <f t="shared" si="345"/>
        <v>Sending Diagnosis Logs</v>
      </c>
      <c r="M961" t="e">
        <f>MATCH(L961,Sam_Eng!K:K,0)</f>
        <v>#N/A</v>
      </c>
      <c r="N961" t="str">
        <f>IF(ISNA(M961), VLOOKUP(L961,Sam_Eng!F:F,1,FALSE), VLOOKUP(L961,Sam_Eng!K:K,1,FALSE))</f>
        <v>Sending Diagnosis Logs</v>
      </c>
      <c r="O961" s="8">
        <f>IF(ISNA(M961), MATCH(N961,Sam_Eng!F:F,0), MATCH(N961,Sam_Eng!K:K,0))</f>
        <v>376</v>
      </c>
      <c r="P961" t="str">
        <f t="shared" ca="1" si="338"/>
        <v>"Envoi des journaux de diagnostic"</v>
      </c>
      <c r="Q961" t="str">
        <f t="shared" ca="1" si="339"/>
        <v>"Diagnoseprotokolle werden gesendet"</v>
      </c>
      <c r="R961" t="str">
        <f t="shared" ca="1" si="340"/>
        <v>"Envío de registros de diagnóstico"</v>
      </c>
      <c r="S961" t="str">
        <f t="shared" ca="1" si="341"/>
        <v>"Invia Registri Diagnostica"</v>
      </c>
      <c r="T961" t="str">
        <f t="shared" ca="1" si="342"/>
        <v>"Diagnoselogboeken verzenden"</v>
      </c>
      <c r="U961" s="8" t="str">
        <f t="shared" ca="1" si="331"/>
        <v>Envoi des journaux de diagnostic</v>
      </c>
      <c r="V961" s="8" t="str">
        <f t="shared" ca="1" si="332"/>
        <v>Diagnoseprotokolle werden gesendet</v>
      </c>
      <c r="W961" s="8" t="str">
        <f t="shared" ca="1" si="333"/>
        <v>Envío de registros de diagnóstico</v>
      </c>
      <c r="X961" s="8" t="str">
        <f t="shared" ca="1" si="334"/>
        <v>Invia Registri Diagnostica</v>
      </c>
      <c r="Y961" s="8" t="str">
        <f t="shared" ca="1" si="335"/>
        <v>Diagnoselogboeken verzenden</v>
      </c>
      <c r="Z961" s="7">
        <f t="shared" si="336"/>
        <v>5</v>
      </c>
      <c r="AA961">
        <f t="shared" si="337"/>
        <v>32</v>
      </c>
      <c r="AB961">
        <f xml:space="preserve"> FIND("&lt;/",A961)</f>
        <v>55</v>
      </c>
      <c r="AC961" t="str">
        <f>MID(A961, Z961, AA961-Z961+ 1)</f>
        <v>&lt;string name="DiagnosisLog"&gt;</v>
      </c>
      <c r="AD961" t="s">
        <v>10167</v>
      </c>
      <c r="AE961" t="s">
        <v>10168</v>
      </c>
      <c r="AF961" t="s">
        <v>10169</v>
      </c>
      <c r="AG961" t="s">
        <v>10170</v>
      </c>
      <c r="AH961" t="s">
        <v>10171</v>
      </c>
    </row>
    <row r="962" spans="1:34">
      <c r="A962" s="1" t="s">
        <v>448</v>
      </c>
      <c r="J962">
        <f t="shared" si="348"/>
        <v>43</v>
      </c>
      <c r="K962">
        <f t="shared" si="349"/>
        <v>61</v>
      </c>
      <c r="L962" t="str">
        <f t="shared" si="345"/>
        <v>Privacy Agreement</v>
      </c>
      <c r="M962" t="e">
        <f>MATCH(L962,Sam_Eng!K:K,0)</f>
        <v>#N/A</v>
      </c>
      <c r="N962" t="str">
        <f>IF(ISNA(M962), VLOOKUP(L962,Sam_Eng!F:F,1,FALSE), VLOOKUP(L962,Sam_Eng!K:K,1,FALSE))</f>
        <v>Privacy Agreement</v>
      </c>
      <c r="O962" s="8">
        <f>IF(ISNA(M962), MATCH(N962,Sam_Eng!F:F,0), MATCH(N962,Sam_Eng!K:K,0))</f>
        <v>77</v>
      </c>
      <c r="P962" t="str">
        <f t="shared" ca="1" si="338"/>
        <v>"Accord de confidentialité"</v>
      </c>
      <c r="Q962" t="str">
        <f t="shared" ca="1" si="339"/>
        <v>"Datenschutzvereinbarung"</v>
      </c>
      <c r="R962" t="str">
        <f t="shared" ca="1" si="340"/>
        <v>"Acuerdo de privacidad"</v>
      </c>
      <c r="S962" t="str">
        <f t="shared" ca="1" si="341"/>
        <v>"Informativa sulla Privacy"</v>
      </c>
      <c r="T962" t="str">
        <f t="shared" ca="1" si="342"/>
        <v>"Privacy-overeenkomst"</v>
      </c>
      <c r="U962" s="8" t="str">
        <f t="shared" ca="1" si="331"/>
        <v>Accord de confidentialité</v>
      </c>
      <c r="V962" s="8" t="str">
        <f t="shared" ca="1" si="332"/>
        <v>Datenschutzvereinbarung</v>
      </c>
      <c r="W962" s="8" t="str">
        <f t="shared" ca="1" si="333"/>
        <v>Acuerdo de privacidad</v>
      </c>
      <c r="X962" s="8" t="str">
        <f t="shared" ca="1" si="334"/>
        <v>Informativa sulla Privacy</v>
      </c>
      <c r="Y962" s="8" t="str">
        <f t="shared" ca="1" si="335"/>
        <v>Privacy-overeenkomst</v>
      </c>
      <c r="Z962" s="7">
        <f t="shared" si="336"/>
        <v>5</v>
      </c>
      <c r="AA962">
        <f t="shared" si="337"/>
        <v>43</v>
      </c>
      <c r="AB962">
        <f xml:space="preserve"> FIND("&lt;/",A962)</f>
        <v>61</v>
      </c>
      <c r="AC962" t="str">
        <f>MID(A962, Z962, AA962-Z962+ 1)</f>
        <v>&lt;string name="DiagnosisLog_Warn_title"&gt;</v>
      </c>
      <c r="AD962" t="s">
        <v>10172</v>
      </c>
      <c r="AE962" t="s">
        <v>10173</v>
      </c>
      <c r="AF962" t="s">
        <v>10174</v>
      </c>
      <c r="AG962" t="s">
        <v>10175</v>
      </c>
      <c r="AH962" t="s">
        <v>10176</v>
      </c>
    </row>
    <row r="963" spans="1:34">
      <c r="A963" s="1" t="s">
        <v>1851</v>
      </c>
      <c r="J963">
        <f t="shared" si="348"/>
        <v>42</v>
      </c>
      <c r="K963">
        <f t="shared" si="349"/>
        <v>155</v>
      </c>
      <c r="L963" t="str">
        <f t="shared" si="345"/>
        <v>The diagnosis logs may contain some of your private information. Please confirm you agree to enable this option.</v>
      </c>
      <c r="M963" t="e">
        <f>MATCH(L963,Sam_Eng!K:K,0)</f>
        <v>#N/A</v>
      </c>
      <c r="N963" t="str">
        <f>IF(ISNA(M963), VLOOKUP(L963,Sam_Eng!F:F,1,FALSE), VLOOKUP(L963,Sam_Eng!K:K,1,FALSE))</f>
        <v>The diagnosis logs may contain some of your private information. Please confirm you agree to enable this option.</v>
      </c>
      <c r="O963" s="8">
        <f>IF(ISNA(M963), MATCH(N963,Sam_Eng!F:F,0), MATCH(N963,Sam_Eng!K:K,0))</f>
        <v>388</v>
      </c>
      <c r="P963" t="str">
        <f t="shared" ca="1" si="338"/>
        <v>"Les journaux de diagnostic peuvent contenir certaines de vos informations privées. Veuillez confirmer que vous acceptez d'activer cette option."</v>
      </c>
      <c r="Q963" t="str">
        <f t="shared" ca="1" si="339"/>
        <v>"Die Diagnoseprotokolle können persönliche Daten enthalten. Bitte bestätigen Sie Ihr Einverständnis, um diese Option zu aktivieren."</v>
      </c>
      <c r="R963" t="str">
        <f t="shared" ca="1" si="340"/>
        <v>"Los registros de diagnóstico pueden contener parte de su información privada. Confirme que acepta habilitar esta opción."</v>
      </c>
      <c r="S963" t="str">
        <f t="shared" ca="1" si="341"/>
        <v>"I registri diagnostici possono contenere alcune informazioni private. Conferma che accetti l'attivazione di questa opzione."</v>
      </c>
      <c r="T963" t="str">
        <f t="shared" ca="1" si="342"/>
        <v>"De diagnoselogboeken kunnen enige persoonlijke informatie bevatten. Bevestig dat u instemt met deze handeling."</v>
      </c>
      <c r="U963" s="8" t="str">
        <f t="shared" ref="U963:U977" ca="1" si="352">SUBSTITUTE(P963,"""","")</f>
        <v>Les journaux de diagnostic peuvent contenir certaines de vos informations privées. Veuillez confirmer que vous acceptez d'activer cette option.</v>
      </c>
      <c r="V963" s="8" t="str">
        <f t="shared" ref="V963:V977" ca="1" si="353">SUBSTITUTE(Q963,"""","")</f>
        <v>Die Diagnoseprotokolle können persönliche Daten enthalten. Bitte bestätigen Sie Ihr Einverständnis, um diese Option zu aktivieren.</v>
      </c>
      <c r="W963" s="8" t="str">
        <f t="shared" ref="W963:W977" ca="1" si="354">SUBSTITUTE(R963,"""","")</f>
        <v>Los registros de diagnóstico pueden contener parte de su información privada. Confirme que acepta habilitar esta opción.</v>
      </c>
      <c r="X963" s="8" t="str">
        <f t="shared" ref="X963:X977" ca="1" si="355">SUBSTITUTE(S963,"""","")</f>
        <v>I registri diagnostici possono contenere alcune informazioni private. Conferma che accetti l'attivazione di questa opzione.</v>
      </c>
      <c r="Y963" s="8" t="str">
        <f t="shared" ref="Y963:Y977" ca="1" si="356">SUBSTITUTE(T963,"""","")</f>
        <v>De diagnoselogboeken kunnen enige persoonlijke informatie bevatten. Bevestig dat u instemt met deze handeling.</v>
      </c>
      <c r="Z963" s="7">
        <f>FIND("&lt;",A963)</f>
        <v>5</v>
      </c>
      <c r="AA963">
        <f>FIND("&gt;",A963)</f>
        <v>42</v>
      </c>
      <c r="AB963">
        <f xml:space="preserve"> FIND("&lt;/",A963)</f>
        <v>155</v>
      </c>
      <c r="AC963" t="str">
        <f>MID(A963, Z963, AA963-Z963+ 1)</f>
        <v>&lt;string name="DiagnosisLog_Warn_cont"&gt;</v>
      </c>
      <c r="AD963" t="s">
        <v>11191</v>
      </c>
      <c r="AE963" t="s">
        <v>10177</v>
      </c>
      <c r="AF963" t="s">
        <v>10178</v>
      </c>
      <c r="AG963" t="s">
        <v>11237</v>
      </c>
      <c r="AH963" t="s">
        <v>10179</v>
      </c>
    </row>
    <row r="964" spans="1:34">
      <c r="A964" s="1"/>
    </row>
    <row r="965" spans="1:34">
      <c r="A965" s="1"/>
    </row>
    <row r="966" spans="1:34">
      <c r="A966" s="1" t="s">
        <v>10400</v>
      </c>
      <c r="J966">
        <f t="shared" si="348"/>
        <v>41</v>
      </c>
      <c r="K966">
        <f t="shared" si="349"/>
        <v>53</v>
      </c>
      <c r="L966" t="str">
        <f t="shared" si="345"/>
        <v>%s Blocking</v>
      </c>
      <c r="M966" t="e">
        <f>MATCH(L966,Sam_Eng!K:K,0)</f>
        <v>#N/A</v>
      </c>
      <c r="N966" t="e">
        <f>IF(ISNA(M966), VLOOKUP(L966,Sam_Eng!F:F,1,FALSE), VLOOKUP(L966,Sam_Eng!K:K,1,FALSE))</f>
        <v>#N/A</v>
      </c>
      <c r="O966" s="53">
        <v>704</v>
      </c>
      <c r="P966" t="str">
        <f t="shared" ca="1" si="338"/>
        <v>%@ bloqué</v>
      </c>
      <c r="Q966" t="str">
        <f t="shared" ca="1" si="339"/>
        <v>%@ blockiert</v>
      </c>
      <c r="R966" t="str">
        <f t="shared" ca="1" si="340"/>
        <v>%@ bloqueada</v>
      </c>
      <c r="S966" t="str">
        <f t="shared" ca="1" si="341"/>
        <v>%@ Bloccato</v>
      </c>
      <c r="T966" t="str">
        <f t="shared" ca="1" si="342"/>
        <v>%@ geblokkeerd</v>
      </c>
      <c r="U966" s="8" t="str">
        <f t="shared" ca="1" si="352"/>
        <v>%@ bloqué</v>
      </c>
      <c r="V966" s="8" t="str">
        <f t="shared" ca="1" si="353"/>
        <v>%@ blockiert</v>
      </c>
      <c r="W966" s="8" t="str">
        <f t="shared" ca="1" si="354"/>
        <v>%@ bloqueada</v>
      </c>
      <c r="X966" s="8" t="str">
        <f t="shared" ca="1" si="355"/>
        <v>%@ Bloccato</v>
      </c>
      <c r="Y966" s="8" t="str">
        <f t="shared" ca="1" si="356"/>
        <v>%@ geblokkeerd</v>
      </c>
      <c r="Z966" s="7">
        <f>FIND("&lt;",A966)</f>
        <v>5</v>
      </c>
      <c r="AA966">
        <f>FIND("&gt;",A966)</f>
        <v>41</v>
      </c>
      <c r="AB966">
        <f xml:space="preserve"> FIND("&lt;/",A966)</f>
        <v>53</v>
      </c>
      <c r="AC966" t="str">
        <f>MID(A966, Z966, AA966-Z966+ 1)</f>
        <v>&lt;string name="Tran_log_NetCodeBlock"&gt;</v>
      </c>
      <c r="AD966" t="s">
        <v>10915</v>
      </c>
      <c r="AE966" t="s">
        <v>10916</v>
      </c>
      <c r="AF966" t="s">
        <v>10917</v>
      </c>
      <c r="AG966" t="s">
        <v>10918</v>
      </c>
      <c r="AH966" t="s">
        <v>10919</v>
      </c>
    </row>
    <row r="967" spans="1:34">
      <c r="A967" s="1" t="s">
        <v>10401</v>
      </c>
      <c r="J967">
        <f t="shared" si="348"/>
        <v>41</v>
      </c>
      <c r="K967">
        <f t="shared" si="349"/>
        <v>67</v>
      </c>
      <c r="L967" t="str">
        <f t="shared" si="345"/>
        <v>Sensor Alert(S/C)(REM %s)</v>
      </c>
      <c r="M967" t="e">
        <f>MATCH(L967,Sam_Eng!K:K,0)</f>
        <v>#N/A</v>
      </c>
      <c r="N967" t="e">
        <f>IF(ISNA(M967), VLOOKUP(L967,Sam_Eng!F:F,1,FALSE), VLOOKUP(L967,Sam_Eng!K:K,1,FALSE))</f>
        <v>#N/A</v>
      </c>
      <c r="O967" s="53">
        <v>706</v>
      </c>
      <c r="P967" t="str">
        <f t="shared" ca="1" si="338"/>
        <v>Alerte du capteur (S/C) (REM %d)</v>
      </c>
      <c r="Q967" t="str">
        <f t="shared" ca="1" si="339"/>
        <v>Sensorwarnung (S/C) (REM %d)</v>
      </c>
      <c r="R967" t="str">
        <f t="shared" ca="1" si="340"/>
        <v>Alerta de sensor (S/C) (REM %d)</v>
      </c>
      <c r="S967" t="str">
        <f t="shared" ca="1" si="341"/>
        <v>Allarme sensore (S/C) (REM %d)</v>
      </c>
      <c r="T967" t="str">
        <f t="shared" ca="1" si="342"/>
        <v>Sensorwaarschuwing (S/C) (REM %d)</v>
      </c>
      <c r="U967" s="8" t="str">
        <f t="shared" ca="1" si="352"/>
        <v>Alerte du capteur (S/C) (REM %d)</v>
      </c>
      <c r="V967" s="8" t="str">
        <f t="shared" ca="1" si="353"/>
        <v>Sensorwarnung (S/C) (REM %d)</v>
      </c>
      <c r="W967" s="8" t="str">
        <f t="shared" ca="1" si="354"/>
        <v>Alerta de sensor (S/C) (REM %d)</v>
      </c>
      <c r="X967" s="8" t="str">
        <f t="shared" ca="1" si="355"/>
        <v>Allarme sensore (S/C) (REM %d)</v>
      </c>
      <c r="Y967" s="8" t="str">
        <f t="shared" ca="1" si="356"/>
        <v>Sensorwaarschuwing (S/C) (REM %d)</v>
      </c>
      <c r="Z967" s="7">
        <f>FIND("&lt;",A967)</f>
        <v>5</v>
      </c>
      <c r="AA967">
        <f>FIND("&gt;",A967)</f>
        <v>41</v>
      </c>
      <c r="AB967">
        <f xml:space="preserve"> FIND("&lt;/",A967)</f>
        <v>67</v>
      </c>
      <c r="AC967" t="str">
        <f>MID(A967, Z967, AA967-Z967+ 1)</f>
        <v>&lt;string name="log_rem_sense_release"&gt;</v>
      </c>
      <c r="AD967" t="s">
        <v>10920</v>
      </c>
      <c r="AE967" t="s">
        <v>10921</v>
      </c>
      <c r="AF967" t="s">
        <v>10922</v>
      </c>
      <c r="AG967" t="s">
        <v>10923</v>
      </c>
      <c r="AH967" t="s">
        <v>10924</v>
      </c>
    </row>
    <row r="968" spans="1:34">
      <c r="A968" s="1"/>
    </row>
    <row r="969" spans="1:34">
      <c r="A969" s="1" t="s">
        <v>451</v>
      </c>
      <c r="J969">
        <f t="shared" si="348"/>
        <v>32</v>
      </c>
      <c r="K969">
        <f t="shared" si="349"/>
        <v>42</v>
      </c>
      <c r="L969" t="str">
        <f t="shared" si="345"/>
        <v>Lock Down</v>
      </c>
      <c r="M969">
        <f>MATCH(L969,Sam_Eng!K:K,0)</f>
        <v>768</v>
      </c>
      <c r="N969" t="str">
        <f>IF(ISNA(M969), VLOOKUP(L969,Sam_Eng!F:F,1,FALSE), VLOOKUP(L969,Sam_Eng!K:K,1,FALSE))</f>
        <v>Lock Down</v>
      </c>
      <c r="O969" s="8">
        <f>IF(ISNA(M969), MATCH(N969,Sam_Eng!F:F,0), MATCH(N969,Sam_Eng!K:K,0))</f>
        <v>768</v>
      </c>
      <c r="P969" t="str">
        <f t="shared" ca="1" si="338"/>
        <v>Verrouiller</v>
      </c>
      <c r="Q969" t="str">
        <f t="shared" ca="1" si="339"/>
        <v>Sperre</v>
      </c>
      <c r="R969" t="str">
        <f t="shared" ca="1" si="340"/>
        <v>Bloquear</v>
      </c>
      <c r="S969" t="str">
        <f t="shared" ca="1" si="341"/>
        <v>Blocca</v>
      </c>
      <c r="T969" t="str">
        <f t="shared" ca="1" si="342"/>
        <v>Slot uitgeschakeld</v>
      </c>
      <c r="U969" s="8" t="str">
        <f t="shared" ca="1" si="352"/>
        <v>Verrouiller</v>
      </c>
      <c r="V969" s="8" t="str">
        <f t="shared" ca="1" si="353"/>
        <v>Sperre</v>
      </c>
      <c r="W969" s="8" t="str">
        <f t="shared" ca="1" si="354"/>
        <v>Bloquear</v>
      </c>
      <c r="X969" s="8" t="str">
        <f t="shared" ca="1" si="355"/>
        <v>Blocca</v>
      </c>
      <c r="Y969" s="8" t="str">
        <f t="shared" ca="1" si="356"/>
        <v>Slot uitgeschakeld</v>
      </c>
      <c r="Z969" s="7">
        <f>FIND("&lt;",A969)</f>
        <v>5</v>
      </c>
      <c r="AA969">
        <f>FIND("&gt;",A969)</f>
        <v>32</v>
      </c>
      <c r="AB969">
        <f xml:space="preserve"> FIND("&lt;/",A969)</f>
        <v>42</v>
      </c>
      <c r="AC969" t="str">
        <f>MID(A969, Z969, AA969-Z969+ 1)</f>
        <v>&lt;string name="log_lockdown"&gt;</v>
      </c>
      <c r="AD969" t="s">
        <v>10180</v>
      </c>
      <c r="AE969" t="s">
        <v>10181</v>
      </c>
      <c r="AF969" t="s">
        <v>10182</v>
      </c>
      <c r="AG969" t="s">
        <v>10183</v>
      </c>
      <c r="AH969" t="s">
        <v>10184</v>
      </c>
    </row>
    <row r="970" spans="1:34">
      <c r="A970" s="2"/>
    </row>
    <row r="971" spans="1:34">
      <c r="A971" s="1" t="s">
        <v>3028</v>
      </c>
      <c r="J971">
        <f t="shared" si="348"/>
        <v>37</v>
      </c>
      <c r="K971">
        <f t="shared" si="349"/>
        <v>44</v>
      </c>
      <c r="L971" t="str">
        <f t="shared" si="345"/>
        <v>Failed</v>
      </c>
      <c r="M971" t="e">
        <f>MATCH(L971,Sam_Eng!K:K,0)</f>
        <v>#N/A</v>
      </c>
      <c r="N971" t="str">
        <f>IF(ISNA(M971), VLOOKUP(L971,Sam_Eng!F:F,1,FALSE), VLOOKUP(L971,Sam_Eng!K:K,1,FALSE))</f>
        <v>Failed</v>
      </c>
      <c r="O971" s="8">
        <f>IF(ISNA(M971), MATCH(N971,Sam_Eng!F:F,0), MATCH(N971,Sam_Eng!K:K,0))</f>
        <v>35</v>
      </c>
      <c r="P971" t="str">
        <f t="shared" ca="1" si="338"/>
        <v>"Échec"</v>
      </c>
      <c r="Q971" t="str">
        <f t="shared" ca="1" si="339"/>
        <v>"Fehlgeschlagen"</v>
      </c>
      <c r="R971" t="str">
        <f t="shared" ca="1" si="340"/>
        <v>"Error"</v>
      </c>
      <c r="S971" t="str">
        <f t="shared" ca="1" si="341"/>
        <v>"Non Riuscito"</v>
      </c>
      <c r="T971" t="str">
        <f t="shared" ca="1" si="342"/>
        <v>"Mislukt"</v>
      </c>
      <c r="U971" s="8" t="str">
        <f t="shared" ca="1" si="352"/>
        <v>Échec</v>
      </c>
      <c r="V971" s="8" t="str">
        <f t="shared" ca="1" si="353"/>
        <v>Fehlgeschlagen</v>
      </c>
      <c r="W971" s="8" t="str">
        <f t="shared" ca="1" si="354"/>
        <v>Error</v>
      </c>
      <c r="X971" s="8" t="str">
        <f t="shared" ca="1" si="355"/>
        <v>Non Riuscito</v>
      </c>
      <c r="Y971" s="8" t="str">
        <f t="shared" ca="1" si="356"/>
        <v>Mislukt</v>
      </c>
      <c r="Z971" s="7">
        <f>FIND("&lt;",A971)</f>
        <v>5</v>
      </c>
      <c r="AA971">
        <f>FIND("&gt;",A971)</f>
        <v>37</v>
      </c>
      <c r="AB971">
        <f xml:space="preserve"> FIND("&lt;/",A971)</f>
        <v>44</v>
      </c>
      <c r="AC971" t="str">
        <f>MID(A971, Z971, AA971-Z971+ 1)</f>
        <v>&lt;string name="LockFW_Fail_title"&gt;</v>
      </c>
      <c r="AD971" t="s">
        <v>10185</v>
      </c>
      <c r="AE971" t="s">
        <v>10186</v>
      </c>
      <c r="AF971" t="s">
        <v>10187</v>
      </c>
      <c r="AG971" t="s">
        <v>10188</v>
      </c>
      <c r="AH971" t="s">
        <v>10189</v>
      </c>
    </row>
    <row r="972" spans="1:34">
      <c r="A972" s="1" t="s">
        <v>3138</v>
      </c>
      <c r="J972">
        <f t="shared" si="348"/>
        <v>36</v>
      </c>
      <c r="K972">
        <f t="shared" si="349"/>
        <v>82</v>
      </c>
      <c r="L972" t="str">
        <f t="shared" si="345"/>
        <v>The lock is not updated to the latest version</v>
      </c>
      <c r="M972" t="e">
        <f>MATCH(L972,Sam_Eng!K:K,0)</f>
        <v>#N/A</v>
      </c>
      <c r="N972" t="str">
        <f>IF(ISNA(M972), VLOOKUP(L972,Sam_Eng!F:F,1,FALSE), VLOOKUP(L972,Sam_Eng!K:K,1,FALSE))</f>
        <v>The lock is not updated to the latest version</v>
      </c>
      <c r="O972" s="8">
        <f>IF(ISNA(M972), MATCH(N972,Sam_Eng!F:F,0), MATCH(N972,Sam_Eng!K:K,0))</f>
        <v>585</v>
      </c>
      <c r="P972" t="str">
        <f t="shared" ca="1" si="338"/>
        <v>"La serrure n'est pas mise à jour à la dernière version"</v>
      </c>
      <c r="Q972" t="str">
        <f t="shared" ca="1" si="339"/>
        <v>"Das Schloss wurde nicht auf die neueste Version aktualisiert"</v>
      </c>
      <c r="R972" t="str">
        <f t="shared" ca="1" si="340"/>
        <v>"La cerradura no está actualizada a la versión más reciente."</v>
      </c>
      <c r="S972" t="str">
        <f t="shared" ca="1" si="341"/>
        <v>"La serratura non è aggiornata all'ultima versione"</v>
      </c>
      <c r="T972" t="str">
        <f t="shared" ca="1" si="342"/>
        <v>"Het slot is niet bijgewerkt naar de nieuwste versie."</v>
      </c>
      <c r="U972" s="8" t="str">
        <f t="shared" ca="1" si="352"/>
        <v>La serrure n'est pas mise à jour à la dernière version</v>
      </c>
      <c r="V972" s="8" t="str">
        <f t="shared" ca="1" si="353"/>
        <v>Das Schloss wurde nicht auf die neueste Version aktualisiert</v>
      </c>
      <c r="W972" s="8" t="str">
        <f t="shared" ca="1" si="354"/>
        <v>La cerradura no está actualizada a la versión más reciente.</v>
      </c>
      <c r="X972" s="8" t="str">
        <f t="shared" ca="1" si="355"/>
        <v>La serratura non è aggiornata all'ultima versione</v>
      </c>
      <c r="Y972" s="8" t="str">
        <f t="shared" ca="1" si="356"/>
        <v>Het slot is niet bijgewerkt naar de nieuwste versie.</v>
      </c>
      <c r="Z972" s="7">
        <f>FIND("&lt;",A972)</f>
        <v>5</v>
      </c>
      <c r="AA972">
        <f>FIND("&gt;",A972)</f>
        <v>36</v>
      </c>
      <c r="AB972">
        <f xml:space="preserve"> FIND("&lt;/",A972)</f>
        <v>82</v>
      </c>
      <c r="AC972" t="str">
        <f>MID(A972, Z972, AA972-Z972+ 1)</f>
        <v>&lt;string name="LockFW_Fail_cont"&gt;</v>
      </c>
      <c r="AD972" t="s">
        <v>11192</v>
      </c>
      <c r="AE972" t="s">
        <v>10190</v>
      </c>
      <c r="AF972" t="s">
        <v>10191</v>
      </c>
      <c r="AG972" t="s">
        <v>11238</v>
      </c>
      <c r="AH972" t="s">
        <v>10192</v>
      </c>
    </row>
    <row r="973" spans="1:34">
      <c r="A973" s="1" t="s">
        <v>452</v>
      </c>
      <c r="J973">
        <f t="shared" si="348"/>
        <v>52</v>
      </c>
      <c r="K973">
        <f t="shared" si="349"/>
        <v>67</v>
      </c>
      <c r="L973" t="str">
        <f t="shared" si="345"/>
        <v>Diagnosis Logs</v>
      </c>
      <c r="M973">
        <f>MATCH(L973,Sam_Eng!K:K,0)</f>
        <v>708</v>
      </c>
      <c r="N973" t="str">
        <f>IF(ISNA(M973), VLOOKUP(L973,Sam_Eng!F:F,1,FALSE), VLOOKUP(L973,Sam_Eng!K:K,1,FALSE))</f>
        <v>Diagnosis Logs</v>
      </c>
      <c r="O973" s="8">
        <f>IF(ISNA(M973), MATCH(N973,Sam_Eng!F:F,0), MATCH(N973,Sam_Eng!K:K,0))</f>
        <v>708</v>
      </c>
      <c r="P973" t="str">
        <f t="shared" ca="1" si="338"/>
        <v>Journaux de diagnostic</v>
      </c>
      <c r="Q973" t="str">
        <f t="shared" ca="1" si="339"/>
        <v>Diagnoseprotokolle</v>
      </c>
      <c r="R973" t="str">
        <f t="shared" ca="1" si="340"/>
        <v>Registros de diagnóstico</v>
      </c>
      <c r="S973" t="str">
        <f t="shared" ca="1" si="341"/>
        <v>Registri Diagnostica</v>
      </c>
      <c r="T973" t="str">
        <f t="shared" ca="1" si="342"/>
        <v>Diagnoselogboeken</v>
      </c>
      <c r="U973" s="8" t="str">
        <f t="shared" ca="1" si="352"/>
        <v>Journaux de diagnostic</v>
      </c>
      <c r="V973" s="8" t="str">
        <f t="shared" ca="1" si="353"/>
        <v>Diagnoseprotokolle</v>
      </c>
      <c r="W973" s="8" t="str">
        <f t="shared" ca="1" si="354"/>
        <v>Registros de diagnóstico</v>
      </c>
      <c r="X973" s="8" t="str">
        <f t="shared" ca="1" si="355"/>
        <v>Registri Diagnostica</v>
      </c>
      <c r="Y973" s="8" t="str">
        <f t="shared" ca="1" si="356"/>
        <v>Diagnoselogboeken</v>
      </c>
      <c r="Z973" s="7">
        <f>FIND("&lt;",A973)</f>
        <v>5</v>
      </c>
      <c r="AA973">
        <f>FIND("&gt;",A973)</f>
        <v>52</v>
      </c>
      <c r="AB973">
        <f xml:space="preserve"> FIND("&lt;/",A973)</f>
        <v>67</v>
      </c>
      <c r="AC973" t="str">
        <f>MID(A973, Z973, AA973-Z973+ 1)</f>
        <v>&lt;string name="DiagnosisLog_Warn_IsBackup_title"&gt;</v>
      </c>
      <c r="AD973" t="s">
        <v>10193</v>
      </c>
      <c r="AE973" t="s">
        <v>10194</v>
      </c>
      <c r="AF973" t="s">
        <v>10195</v>
      </c>
      <c r="AG973" t="s">
        <v>10196</v>
      </c>
      <c r="AH973" t="s">
        <v>10197</v>
      </c>
    </row>
    <row r="974" spans="1:34">
      <c r="A974" s="1" t="s">
        <v>1849</v>
      </c>
      <c r="J974">
        <f t="shared" si="348"/>
        <v>51</v>
      </c>
      <c r="K974">
        <f t="shared" si="349"/>
        <v>109</v>
      </c>
      <c r="L974" t="str">
        <f t="shared" si="345"/>
        <v>Help us improve the product by sending the diagnosis logs</v>
      </c>
      <c r="M974">
        <f>MATCH(L974,Sam_Eng!K:K,0)</f>
        <v>715</v>
      </c>
      <c r="N974" t="str">
        <f>IF(ISNA(M974), VLOOKUP(L974,Sam_Eng!F:F,1,FALSE), VLOOKUP(L974,Sam_Eng!K:K,1,FALSE))</f>
        <v>Help us improve the product by sending the diagnosis logs</v>
      </c>
      <c r="O974" s="8">
        <f>IF(ISNA(M974), MATCH(N974,Sam_Eng!F:F,0), MATCH(N974,Sam_Eng!K:K,0))</f>
        <v>715</v>
      </c>
      <c r="P974" t="str">
        <f t="shared" ca="1" si="338"/>
        <v>Aidez-nous à améliorer le produit en nous envoyant les journaux de diagnostic</v>
      </c>
      <c r="Q974" t="str">
        <f t="shared" ca="1" si="339"/>
        <v>Helfen Sie uns, das Produkt zu verbessern, indem Sie uns die Diagnoseprotokolle übermitteln</v>
      </c>
      <c r="R974" t="str">
        <f t="shared" ca="1" si="340"/>
        <v>Ayúdenos a mejorar el producto enviándonos los registros de diagnóstico.</v>
      </c>
      <c r="S974" t="str">
        <f t="shared" ca="1" si="341"/>
        <v>Aiutaci a migliorare il prodotto inviando i registri diagnostici</v>
      </c>
      <c r="T974" t="str">
        <f t="shared" ca="1" si="342"/>
        <v>Help ons met het verbeteren van het product door de diagnostische logboeken op te sturen</v>
      </c>
      <c r="U974" s="8" t="str">
        <f t="shared" ca="1" si="352"/>
        <v>Aidez-nous à améliorer le produit en nous envoyant les journaux de diagnostic</v>
      </c>
      <c r="V974" s="8" t="str">
        <f t="shared" ca="1" si="353"/>
        <v>Helfen Sie uns, das Produkt zu verbessern, indem Sie uns die Diagnoseprotokolle übermitteln</v>
      </c>
      <c r="W974" s="8" t="str">
        <f t="shared" ca="1" si="354"/>
        <v>Ayúdenos a mejorar el producto enviándonos los registros de diagnóstico.</v>
      </c>
      <c r="X974" s="8" t="str">
        <f t="shared" ca="1" si="355"/>
        <v>Aiutaci a migliorare il prodotto inviando i registri diagnostici</v>
      </c>
      <c r="Y974" s="8" t="str">
        <f t="shared" ca="1" si="356"/>
        <v>Help ons met het verbeteren van het product door de diagnostische logboeken op te sturen</v>
      </c>
      <c r="Z974" s="7">
        <f>FIND("&lt;",A974)</f>
        <v>5</v>
      </c>
      <c r="AA974">
        <f>FIND("&gt;",A974)</f>
        <v>51</v>
      </c>
      <c r="AB974">
        <f xml:space="preserve"> FIND("&lt;/",A974)</f>
        <v>109</v>
      </c>
      <c r="AC974" t="str">
        <f>MID(A974, Z974, AA974-Z974+ 1)</f>
        <v>&lt;string name="DiagnosisLog_Warn_IsBackup_cont"&gt;</v>
      </c>
      <c r="AD974" t="s">
        <v>10198</v>
      </c>
      <c r="AE974" t="s">
        <v>10199</v>
      </c>
      <c r="AF974" t="s">
        <v>10200</v>
      </c>
      <c r="AG974" t="s">
        <v>10201</v>
      </c>
      <c r="AH974" t="s">
        <v>10202</v>
      </c>
    </row>
    <row r="975" spans="1:34">
      <c r="A975" s="2"/>
    </row>
    <row r="976" spans="1:34">
      <c r="A976" s="1" t="s">
        <v>453</v>
      </c>
      <c r="J976">
        <f t="shared" si="348"/>
        <v>33</v>
      </c>
      <c r="K976">
        <f t="shared" si="349"/>
        <v>59</v>
      </c>
      <c r="L976" t="str">
        <f t="shared" si="345"/>
        <v>Require Updating Firmware</v>
      </c>
      <c r="M976">
        <f>MATCH(L976,Sam_Eng!K:K,0)</f>
        <v>709</v>
      </c>
      <c r="N976" t="str">
        <f>IF(ISNA(M976), VLOOKUP(L976,Sam_Eng!F:F,1,FALSE), VLOOKUP(L976,Sam_Eng!K:K,1,FALSE))</f>
        <v>Require Updating Firmware</v>
      </c>
      <c r="O976" s="8">
        <f>IF(ISNA(M976), MATCH(N976,Sam_Eng!F:F,0), MATCH(N976,Sam_Eng!K:K,0))</f>
        <v>709</v>
      </c>
      <c r="P976" t="str">
        <f t="shared" ca="1" si="338"/>
        <v>Mise à jour du firmware nécessaire</v>
      </c>
      <c r="Q976" t="str">
        <f t="shared" ca="1" si="339"/>
        <v>Aktualisieren der Firmware erzwingen</v>
      </c>
      <c r="R976" t="str">
        <f t="shared" ca="1" si="340"/>
        <v>Es necesario actualizar el firmware</v>
      </c>
      <c r="S976" t="str">
        <f t="shared" ca="1" si="341"/>
        <v>Occorre Aggiornamento Firmware</v>
      </c>
      <c r="T976" t="str">
        <f t="shared" ca="1" si="342"/>
        <v>Firmware bijwerken vereist</v>
      </c>
      <c r="U976" s="8" t="str">
        <f t="shared" ca="1" si="352"/>
        <v>Mise à jour du firmware nécessaire</v>
      </c>
      <c r="V976" s="8" t="str">
        <f t="shared" ca="1" si="353"/>
        <v>Aktualisieren der Firmware erzwingen</v>
      </c>
      <c r="W976" s="8" t="str">
        <f t="shared" ca="1" si="354"/>
        <v>Es necesario actualizar el firmware</v>
      </c>
      <c r="X976" s="8" t="str">
        <f t="shared" ca="1" si="355"/>
        <v>Occorre Aggiornamento Firmware</v>
      </c>
      <c r="Y976" s="8" t="str">
        <f t="shared" ca="1" si="356"/>
        <v>Firmware bijwerken vereist</v>
      </c>
      <c r="Z976" s="7">
        <f>FIND("&lt;",A976)</f>
        <v>5</v>
      </c>
      <c r="AA976">
        <f>FIND("&gt;",A976)</f>
        <v>33</v>
      </c>
      <c r="AB976">
        <f xml:space="preserve"> FIND("&lt;/",A976)</f>
        <v>59</v>
      </c>
      <c r="AC976" t="str">
        <f>MID(A976, Z976, AA976-Z976+ 1)</f>
        <v>&lt;string name="Card_50_title"&gt;</v>
      </c>
      <c r="AD976" t="s">
        <v>10203</v>
      </c>
      <c r="AE976" t="s">
        <v>10204</v>
      </c>
      <c r="AF976" t="s">
        <v>10205</v>
      </c>
      <c r="AG976" t="s">
        <v>10206</v>
      </c>
      <c r="AH976" t="s">
        <v>10207</v>
      </c>
    </row>
    <row r="977" spans="1:34">
      <c r="A977" s="1" t="s">
        <v>3071</v>
      </c>
      <c r="J977">
        <f t="shared" si="348"/>
        <v>32</v>
      </c>
      <c r="K977">
        <f t="shared" si="349"/>
        <v>119</v>
      </c>
      <c r="L977" t="str">
        <f t="shared" si="345"/>
        <v>Please update the lock\'s firmware to the newest version, then you can add more cards.</v>
      </c>
      <c r="M977" t="e">
        <f>MATCH(L977,Sam_Eng!K:K,0)</f>
        <v>#N/A</v>
      </c>
      <c r="N977" t="e">
        <f>IF(ISNA(M977), VLOOKUP(L977,Sam_Eng!F:F,1,FALSE), VLOOKUP(L977,Sam_Eng!K:K,1,FALSE))</f>
        <v>#N/A</v>
      </c>
      <c r="O977" s="53">
        <v>716</v>
      </c>
      <c r="P977" t="str">
        <f t="shared" ca="1" si="338"/>
        <v>Veuillez mettre à jour le firmware de la serrure à la dernière version, vous pourrez ensuite ajouter d'autres cartes</v>
      </c>
      <c r="Q977" t="str">
        <f t="shared" ca="1" si="339"/>
        <v>Bitte aktualisieren Sie die Firmware des Schlosses auf die neueste Version, dann können Sie weitere Karten hinzufügen</v>
      </c>
      <c r="R977" t="str">
        <f t="shared" ca="1" si="340"/>
        <v>Actualice el firmware de la cerradura a la versión más reciente. A continuación, puede agregar más tarjetas.</v>
      </c>
      <c r="S977" t="str">
        <f t="shared" ca="1" si="341"/>
        <v>Aggiorna il firmware della serratura alla versione più recente, quindi sarà possibile aggiungere altre schede</v>
      </c>
      <c r="T977" t="str">
        <f t="shared" ca="1" si="342"/>
        <v>Werk de firmware van het slot bij naar de nieuwste versie, daarna kunt u meer kaarten toevoegen</v>
      </c>
      <c r="U977" s="8" t="str">
        <f t="shared" ca="1" si="352"/>
        <v>Veuillez mettre à jour le firmware de la serrure à la dernière version, vous pourrez ensuite ajouter d'autres cartes</v>
      </c>
      <c r="V977" s="8" t="str">
        <f t="shared" ca="1" si="353"/>
        <v>Bitte aktualisieren Sie die Firmware des Schlosses auf die neueste Version, dann können Sie weitere Karten hinzufügen</v>
      </c>
      <c r="W977" s="8" t="str">
        <f t="shared" ca="1" si="354"/>
        <v>Actualice el firmware de la cerradura a la versión más reciente. A continuación, puede agregar más tarjetas.</v>
      </c>
      <c r="X977" s="8" t="str">
        <f t="shared" ca="1" si="355"/>
        <v>Aggiorna il firmware della serratura alla versione più recente, quindi sarà possibile aggiungere altre schede</v>
      </c>
      <c r="Y977" s="8" t="str">
        <f t="shared" ca="1" si="356"/>
        <v>Werk de firmware van het slot bij naar de nieuwste versie, daarna kunt u meer kaarten toevoegen</v>
      </c>
      <c r="Z977" s="7">
        <f>FIND("&lt;",A977)</f>
        <v>5</v>
      </c>
      <c r="AA977">
        <f>FIND("&gt;",A977)</f>
        <v>32</v>
      </c>
      <c r="AB977">
        <f xml:space="preserve"> FIND("&lt;/",A977)</f>
        <v>119</v>
      </c>
      <c r="AC977" t="str">
        <f>MID(A977, Z977, AA977-Z977+ 1)</f>
        <v>&lt;string name="Card_50_cont"&gt;</v>
      </c>
      <c r="AD977" t="s">
        <v>11193</v>
      </c>
      <c r="AE977" t="s">
        <v>10561</v>
      </c>
      <c r="AF977" t="s">
        <v>10562</v>
      </c>
      <c r="AG977" t="s">
        <v>10563</v>
      </c>
      <c r="AH977" t="s">
        <v>10564</v>
      </c>
    </row>
    <row r="978" spans="1:34">
      <c r="A978" s="2"/>
    </row>
    <row r="979" spans="1:34">
      <c r="A979" s="1" t="s">
        <v>454</v>
      </c>
    </row>
    <row r="980" spans="1:34">
      <c r="A980" s="3" t="s">
        <v>455</v>
      </c>
    </row>
    <row r="981" spans="1:34">
      <c r="A981" s="1" t="s">
        <v>456</v>
      </c>
    </row>
    <row r="982" spans="1:34">
      <c r="A982" s="1" t="s">
        <v>457</v>
      </c>
    </row>
    <row r="983" spans="1:34">
      <c r="A983" s="2"/>
    </row>
    <row r="984" spans="1:34">
      <c r="A984" s="2"/>
    </row>
    <row r="985" spans="1:34">
      <c r="A985" s="1" t="s">
        <v>458</v>
      </c>
    </row>
    <row r="986" spans="1:34">
      <c r="A986" s="1" t="s">
        <v>459</v>
      </c>
    </row>
    <row r="987" spans="1:34">
      <c r="A987" s="1" t="s">
        <v>460</v>
      </c>
    </row>
    <row r="988" spans="1:34">
      <c r="A988" s="1" t="s">
        <v>461</v>
      </c>
    </row>
    <row r="989" spans="1:34">
      <c r="A989" s="1" t="s">
        <v>462</v>
      </c>
    </row>
    <row r="990" spans="1:34">
      <c r="A990" s="1" t="s">
        <v>463</v>
      </c>
    </row>
    <row r="991" spans="1:34">
      <c r="A991" s="1" t="s">
        <v>464</v>
      </c>
    </row>
    <row r="992" spans="1:34">
      <c r="A992" s="1" t="s">
        <v>465</v>
      </c>
    </row>
    <row r="993" spans="1:1">
      <c r="A993" s="1" t="s">
        <v>466</v>
      </c>
    </row>
    <row r="994" spans="1:1">
      <c r="A994" s="1" t="s">
        <v>467</v>
      </c>
    </row>
    <row r="995" spans="1:1">
      <c r="A995" s="1" t="s">
        <v>468</v>
      </c>
    </row>
    <row r="996" spans="1:1">
      <c r="A996" s="2"/>
    </row>
    <row r="997" spans="1:1">
      <c r="A997" s="1" t="s">
        <v>469</v>
      </c>
    </row>
    <row r="998" spans="1:1">
      <c r="A998" s="3" t="s">
        <v>470</v>
      </c>
    </row>
    <row r="999" spans="1:1">
      <c r="A999" s="1" t="s">
        <v>471</v>
      </c>
    </row>
    <row r="1000" spans="1:1">
      <c r="A1000" s="1" t="s">
        <v>472</v>
      </c>
    </row>
    <row r="1001" spans="1:1">
      <c r="A1001" s="1" t="s">
        <v>473</v>
      </c>
    </row>
    <row r="1002" spans="1:1">
      <c r="A1002" s="1" t="s">
        <v>474</v>
      </c>
    </row>
    <row r="1003" spans="1:1">
      <c r="A1003" s="1" t="s">
        <v>475</v>
      </c>
    </row>
    <row r="1004" spans="1:1">
      <c r="A1004" s="1" t="s">
        <v>476</v>
      </c>
    </row>
  </sheetData>
  <phoneticPr fontId="6"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H1004"/>
  <sheetViews>
    <sheetView topLeftCell="A834" workbookViewId="0">
      <selection activeCell="A837" sqref="A837:XFD837"/>
    </sheetView>
  </sheetViews>
  <sheetFormatPr defaultRowHeight="16.5"/>
  <cols>
    <col min="1" max="1" width="42.625" customWidth="1"/>
    <col min="2" max="11" width="0" hidden="1" customWidth="1"/>
    <col min="12" max="12" width="18.625" bestFit="1" customWidth="1"/>
    <col min="13" max="13" width="24.625" hidden="1" customWidth="1"/>
    <col min="14" max="14" width="12.875" customWidth="1"/>
    <col min="15" max="15" width="8.875" style="8" customWidth="1"/>
    <col min="16" max="16" width="30.75" hidden="1" customWidth="1"/>
    <col min="17" max="17" width="23.5" hidden="1" customWidth="1"/>
    <col min="18" max="18" width="18" hidden="1" customWidth="1"/>
    <col min="19" max="19" width="18.875" hidden="1" customWidth="1"/>
    <col min="20" max="20" width="41" hidden="1" customWidth="1"/>
    <col min="21" max="21" width="17.375" style="8" hidden="1" customWidth="1"/>
    <col min="22" max="22" width="17.5" style="8" hidden="1" customWidth="1"/>
    <col min="23" max="23" width="16.375" style="8" hidden="1" customWidth="1"/>
    <col min="24" max="24" width="17.125" style="8" hidden="1" customWidth="1"/>
    <col min="25" max="25" width="13.5" style="8" hidden="1" customWidth="1"/>
    <col min="26" max="26" width="8.875" style="7" hidden="1" customWidth="1"/>
    <col min="27" max="28" width="9" hidden="1" customWidth="1"/>
    <col min="29" max="29" width="29.875" hidden="1" customWidth="1"/>
    <col min="30" max="30" width="60.125" customWidth="1"/>
    <col min="31" max="31" width="36.875" customWidth="1"/>
    <col min="32" max="33" width="9" customWidth="1"/>
    <col min="34" max="34" width="17.25" customWidth="1"/>
  </cols>
  <sheetData>
    <row r="1" spans="1:34">
      <c r="A1" s="1" t="s">
        <v>8001</v>
      </c>
      <c r="J1">
        <f>FIND("&gt;",A1)</f>
        <v>28</v>
      </c>
      <c r="K1">
        <f>FIND("&lt;/", A1)</f>
        <v>39</v>
      </c>
      <c r="L1" t="str">
        <f>IF(A1&lt;&gt;"", MID(A1,J1+1, K1-J1 - 1), "")</f>
        <v>K3 Connect</v>
      </c>
      <c r="P1" s="21" t="s">
        <v>3849</v>
      </c>
      <c r="Q1" s="21" t="s">
        <v>8000</v>
      </c>
      <c r="R1" s="21" t="s">
        <v>3850</v>
      </c>
      <c r="S1" s="21" t="s">
        <v>3851</v>
      </c>
      <c r="T1" s="21" t="s">
        <v>3852</v>
      </c>
      <c r="U1" s="21" t="s">
        <v>3849</v>
      </c>
      <c r="V1" s="21" t="s">
        <v>8000</v>
      </c>
      <c r="W1" s="21" t="s">
        <v>3850</v>
      </c>
      <c r="X1" s="21" t="s">
        <v>3851</v>
      </c>
      <c r="Y1" s="21" t="s">
        <v>3852</v>
      </c>
      <c r="Z1" s="51"/>
      <c r="AC1" t="s">
        <v>8002</v>
      </c>
      <c r="AD1" s="21" t="s">
        <v>3849</v>
      </c>
      <c r="AE1" s="21" t="s">
        <v>8000</v>
      </c>
      <c r="AF1" s="21" t="s">
        <v>3850</v>
      </c>
      <c r="AG1" s="21" t="s">
        <v>3851</v>
      </c>
      <c r="AH1" s="21" t="s">
        <v>3852</v>
      </c>
    </row>
    <row r="2" spans="1:34">
      <c r="A2" s="1" t="s">
        <v>3845</v>
      </c>
      <c r="J2">
        <f t="shared" ref="J2:J26" si="0">FIND("&gt;",A2)</f>
        <v>28</v>
      </c>
      <c r="K2">
        <f t="shared" ref="K2:K26" si="1">FIND("&lt;/", A2)</f>
        <v>37</v>
      </c>
      <c r="L2" t="str">
        <f t="shared" ref="L2:L26" si="2">IF(A2&lt;&gt;"", MID(A2,J2+1, K2-J2 - 1), "")</f>
        <v>Add Lock</v>
      </c>
      <c r="M2" t="e">
        <f>MATCH(L2,Sam_Eng!K:K,0)</f>
        <v>#N/A</v>
      </c>
      <c r="N2" t="str">
        <f>IF(ISNA(M2), VLOOKUP(L2,Sam_Eng!F:F,1,FALSE), VLOOKUP(L2,Sam_Eng!K:K,1,FALSE))</f>
        <v>Add Lock</v>
      </c>
      <c r="O2" s="8">
        <f>IF(ISNA(M2), MATCH(N2,Sam_Eng!F:F,0), MATCH(N2,Sam_Eng!K:K,0))</f>
        <v>26</v>
      </c>
      <c r="P2" t="str">
        <f t="shared" ref="P2:P16" ca="1" si="3">INDIRECT("'Sam_Eng'!" &amp; "M" &amp; $O2)</f>
        <v>"Ajouter une serrure"</v>
      </c>
      <c r="Q2" t="str">
        <f t="shared" ref="Q2:Q16" ca="1" si="4">INDIRECT("'Sam_Eng'!" &amp; "N" &amp; $O2)</f>
        <v>"Schloss hinzufügen"</v>
      </c>
      <c r="R2" t="str">
        <f t="shared" ref="R2:R16" ca="1" si="5">INDIRECT("'Sam_Eng'!" &amp; "O" &amp; $O2)</f>
        <v>"Agregar cerradura"</v>
      </c>
      <c r="S2" t="str">
        <f t="shared" ref="S2:S16" ca="1" si="6">INDIRECT("'Sam_Eng'!" &amp; "P" &amp; $O2)</f>
        <v>"Aggiungi Serratura"</v>
      </c>
      <c r="T2" t="str">
        <f t="shared" ref="T2:T16" ca="1" si="7">INDIRECT("'Sam_Eng'!" &amp; "Q" &amp; $O2)</f>
        <v>"Slot toevoegen"</v>
      </c>
      <c r="U2" s="8" t="str">
        <f t="shared" ref="U2:U27" ca="1" si="8">SUBSTITUTE(P2,"""","")</f>
        <v>Ajouter une serrure</v>
      </c>
      <c r="V2" s="8" t="str">
        <f t="shared" ref="V2:Y17" ca="1" si="9">SUBSTITUTE(Q2,"""","")</f>
        <v>Schloss hinzufügen</v>
      </c>
      <c r="W2" s="8" t="str">
        <f t="shared" ca="1" si="9"/>
        <v>Agregar cerradura</v>
      </c>
      <c r="X2" s="8" t="str">
        <f t="shared" ca="1" si="9"/>
        <v>Aggiungi Serratura</v>
      </c>
      <c r="Y2" s="8" t="str">
        <f t="shared" ca="1" si="9"/>
        <v>Slot toevoegen</v>
      </c>
      <c r="Z2" s="7">
        <f t="shared" ref="Z2:Z27" si="10">FIND("&lt;",A2)</f>
        <v>5</v>
      </c>
      <c r="AA2">
        <f t="shared" ref="AA2:AA27" si="11">FIND("&gt;",A2)</f>
        <v>28</v>
      </c>
      <c r="AB2">
        <f t="shared" ref="AB2:AB27" si="12" xml:space="preserve"> FIND("&lt;/",A2)</f>
        <v>37</v>
      </c>
      <c r="AC2" t="str">
        <f t="shared" ref="AC2:AC27" si="13">MID(A2, Z2, AA2-Z2+ 1)</f>
        <v>&lt;string name="add_lock"&gt;</v>
      </c>
      <c r="AD2" t="str">
        <f t="shared" ref="AD2:AD10" ca="1" si="14">$AC2 &amp; U2 &amp; $AC$1</f>
        <v>&lt;string name="add_lock"&gt;Ajouter une serrure&lt;/string&gt;</v>
      </c>
      <c r="AE2" t="str">
        <f ca="1">$AC2 &amp; V2 &amp; $AC$1</f>
        <v>&lt;string name="add_lock"&gt;Schloss hinzufügen&lt;/string&gt;</v>
      </c>
      <c r="AF2" t="str">
        <f ca="1">$AC2 &amp; W2 &amp; $AC$1</f>
        <v>&lt;string name="add_lock"&gt;Agregar cerradura&lt;/string&gt;</v>
      </c>
      <c r="AG2" t="str">
        <f ca="1">$AC2 &amp; X2 &amp; $AC$1</f>
        <v>&lt;string name="add_lock"&gt;Aggiungi Serratura&lt;/string&gt;</v>
      </c>
      <c r="AH2" t="str">
        <f ca="1">$AC2 &amp; Y2 &amp; $AC$1</f>
        <v>&lt;string name="add_lock"&gt;Slot toevoegen&lt;/string&gt;</v>
      </c>
    </row>
    <row r="3" spans="1:34">
      <c r="A3" s="1" t="s">
        <v>2</v>
      </c>
      <c r="J3">
        <f t="shared" si="0"/>
        <v>36</v>
      </c>
      <c r="K3">
        <f t="shared" si="1"/>
        <v>46</v>
      </c>
      <c r="L3" t="str">
        <f t="shared" si="2"/>
        <v>User Info</v>
      </c>
      <c r="M3" t="e">
        <f>MATCH(L3,Sam_Eng!K:K,0)</f>
        <v>#N/A</v>
      </c>
      <c r="N3" t="str">
        <f>IF(ISNA(M3), VLOOKUP(L3,Sam_Eng!F:F,1,FALSE), VLOOKUP(L3,Sam_Eng!K:K,1,FALSE))</f>
        <v>User Info</v>
      </c>
      <c r="O3" s="8">
        <f>IF(ISNA(M3), MATCH(N3,Sam_Eng!F:F,0), MATCH(N3,Sam_Eng!K:K,0))</f>
        <v>79</v>
      </c>
      <c r="P3" t="str">
        <f t="shared" ca="1" si="3"/>
        <v>"Informations utilisateur"</v>
      </c>
      <c r="Q3" t="str">
        <f t="shared" ca="1" si="4"/>
        <v>"Benutzerinformationen"</v>
      </c>
      <c r="R3" t="str">
        <f t="shared" ca="1" si="5"/>
        <v>"Información del usuario"</v>
      </c>
      <c r="S3" t="str">
        <f t="shared" ca="1" si="6"/>
        <v>"Informazioni Utente"</v>
      </c>
      <c r="T3" t="str">
        <f t="shared" ca="1" si="7"/>
        <v>"Gebruikersinfo"</v>
      </c>
      <c r="U3" s="8" t="str">
        <f t="shared" ca="1" si="8"/>
        <v>Informations utilisateur</v>
      </c>
      <c r="V3" s="8" t="str">
        <f t="shared" ca="1" si="9"/>
        <v>Benutzerinformationen</v>
      </c>
      <c r="W3" s="8" t="str">
        <f t="shared" ca="1" si="9"/>
        <v>Información del usuario</v>
      </c>
      <c r="X3" s="8" t="str">
        <f t="shared" ca="1" si="9"/>
        <v>Informazioni Utente</v>
      </c>
      <c r="Y3" s="8" t="str">
        <f t="shared" ca="1" si="9"/>
        <v>Gebruikersinfo</v>
      </c>
      <c r="Z3" s="7">
        <f t="shared" si="10"/>
        <v>5</v>
      </c>
      <c r="AA3">
        <f t="shared" si="11"/>
        <v>36</v>
      </c>
      <c r="AB3">
        <f t="shared" si="12"/>
        <v>46</v>
      </c>
      <c r="AC3" t="str">
        <f t="shared" si="13"/>
        <v>&lt;string name="personal_setting"&gt;</v>
      </c>
      <c r="AD3" t="str">
        <f t="shared" ca="1" si="14"/>
        <v>&lt;string name="personal_setting"&gt;Informations utilisateur&lt;/string&gt;</v>
      </c>
      <c r="AE3" t="str">
        <f t="shared" ref="AE3:AH10" ca="1" si="15">$AC3 &amp; V3 &amp; $AC$1</f>
        <v>&lt;string name="personal_setting"&gt;Benutzerinformationen&lt;/string&gt;</v>
      </c>
      <c r="AF3" t="str">
        <f t="shared" ca="1" si="15"/>
        <v>&lt;string name="personal_setting"&gt;Información del usuario&lt;/string&gt;</v>
      </c>
      <c r="AG3" t="str">
        <f t="shared" ca="1" si="15"/>
        <v>&lt;string name="personal_setting"&gt;Informazioni Utente&lt;/string&gt;</v>
      </c>
      <c r="AH3" t="str">
        <f t="shared" ca="1" si="15"/>
        <v>&lt;string name="personal_setting"&gt;Gebruikersinfo&lt;/string&gt;</v>
      </c>
    </row>
    <row r="4" spans="1:34">
      <c r="A4" s="1" t="s">
        <v>3</v>
      </c>
      <c r="J4">
        <f t="shared" si="0"/>
        <v>24</v>
      </c>
      <c r="K4">
        <f t="shared" si="1"/>
        <v>34</v>
      </c>
      <c r="L4" t="str">
        <f t="shared" si="2"/>
        <v>User Name</v>
      </c>
      <c r="M4" t="e">
        <f>MATCH(L4,Sam_Eng!K:K,0)</f>
        <v>#N/A</v>
      </c>
      <c r="N4" t="str">
        <f>IF(ISNA(M4), VLOOKUP(L4,Sam_Eng!F:F,1,FALSE), VLOOKUP(L4,Sam_Eng!K:K,1,FALSE))</f>
        <v>User Name</v>
      </c>
      <c r="O4" s="8">
        <f>IF(ISNA(M4), MATCH(N4,Sam_Eng!F:F,0), MATCH(N4,Sam_Eng!K:K,0))</f>
        <v>38</v>
      </c>
      <c r="P4" t="str">
        <f t="shared" ca="1" si="3"/>
        <v>"Nom d'utilisateur"</v>
      </c>
      <c r="Q4" t="str">
        <f t="shared" ca="1" si="4"/>
        <v>"Benutzername"</v>
      </c>
      <c r="R4" t="str">
        <f t="shared" ca="1" si="5"/>
        <v>"Nombre de usuario"</v>
      </c>
      <c r="S4" t="str">
        <f t="shared" ca="1" si="6"/>
        <v>"Nome Utente"</v>
      </c>
      <c r="T4" t="str">
        <f t="shared" ca="1" si="7"/>
        <v>"Gebruikersnaam"</v>
      </c>
      <c r="U4" s="8" t="str">
        <f t="shared" ca="1" si="8"/>
        <v>Nom d'utilisateur</v>
      </c>
      <c r="V4" s="8" t="str">
        <f t="shared" ca="1" si="9"/>
        <v>Benutzername</v>
      </c>
      <c r="W4" s="8" t="str">
        <f t="shared" ca="1" si="9"/>
        <v>Nombre de usuario</v>
      </c>
      <c r="X4" s="8" t="str">
        <f t="shared" ca="1" si="9"/>
        <v>Nome Utente</v>
      </c>
      <c r="Y4" s="8" t="str">
        <f t="shared" ca="1" si="9"/>
        <v>Gebruikersnaam</v>
      </c>
      <c r="Z4" s="7">
        <f t="shared" si="10"/>
        <v>5</v>
      </c>
      <c r="AA4">
        <f t="shared" si="11"/>
        <v>24</v>
      </c>
      <c r="AB4">
        <f t="shared" si="12"/>
        <v>34</v>
      </c>
      <c r="AC4" t="str">
        <f t="shared" si="13"/>
        <v>&lt;string name="name"&gt;</v>
      </c>
      <c r="AD4" t="str">
        <f t="shared" ca="1" si="14"/>
        <v>&lt;string name="name"&gt;Nom d'utilisateur&lt;/string&gt;</v>
      </c>
      <c r="AE4" t="str">
        <f t="shared" ca="1" si="15"/>
        <v>&lt;string name="name"&gt;Benutzername&lt;/string&gt;</v>
      </c>
      <c r="AF4" t="str">
        <f t="shared" ca="1" si="15"/>
        <v>&lt;string name="name"&gt;Nombre de usuario&lt;/string&gt;</v>
      </c>
      <c r="AG4" t="str">
        <f t="shared" ca="1" si="15"/>
        <v>&lt;string name="name"&gt;Nome Utente&lt;/string&gt;</v>
      </c>
      <c r="AH4" t="str">
        <f t="shared" ca="1" si="15"/>
        <v>&lt;string name="name"&gt;Gebruikersnaam&lt;/string&gt;</v>
      </c>
    </row>
    <row r="5" spans="1:34">
      <c r="A5" s="1" t="s">
        <v>4</v>
      </c>
      <c r="J5">
        <f t="shared" si="0"/>
        <v>28</v>
      </c>
      <c r="K5">
        <f t="shared" si="1"/>
        <v>37</v>
      </c>
      <c r="L5" t="str">
        <f t="shared" si="2"/>
        <v>Nickname</v>
      </c>
      <c r="M5" t="e">
        <f>MATCH(L5,Sam_Eng!K:K,0)</f>
        <v>#N/A</v>
      </c>
      <c r="N5" t="str">
        <f>IF(ISNA(M5), VLOOKUP(L5,Sam_Eng!F:F,1,FALSE), VLOOKUP(L5,Sam_Eng!K:K,1,FALSE))</f>
        <v>Nickname</v>
      </c>
      <c r="O5" s="8">
        <f>IF(ISNA(M5), MATCH(N5,Sam_Eng!F:F,0), MATCH(N5,Sam_Eng!K:K,0))</f>
        <v>168</v>
      </c>
      <c r="P5" t="str">
        <f t="shared" ca="1" si="3"/>
        <v>"Pseudonyme"</v>
      </c>
      <c r="Q5" t="str">
        <f t="shared" ca="1" si="4"/>
        <v>"Anzeigename"</v>
      </c>
      <c r="R5" t="str">
        <f t="shared" ca="1" si="5"/>
        <v>"Sobrenombre"</v>
      </c>
      <c r="S5" t="str">
        <f t="shared" ca="1" si="6"/>
        <v>"Nickname"</v>
      </c>
      <c r="T5" t="str">
        <f t="shared" ca="1" si="7"/>
        <v>"Bijnaam"</v>
      </c>
      <c r="U5" s="8" t="str">
        <f t="shared" ca="1" si="8"/>
        <v>Pseudonyme</v>
      </c>
      <c r="V5" s="8" t="str">
        <f t="shared" ca="1" si="9"/>
        <v>Anzeigename</v>
      </c>
      <c r="W5" s="8" t="str">
        <f t="shared" ca="1" si="9"/>
        <v>Sobrenombre</v>
      </c>
      <c r="X5" s="8" t="str">
        <f t="shared" ca="1" si="9"/>
        <v>Nickname</v>
      </c>
      <c r="Y5" s="8" t="str">
        <f t="shared" ca="1" si="9"/>
        <v>Bijnaam</v>
      </c>
      <c r="Z5" s="7">
        <f t="shared" si="10"/>
        <v>5</v>
      </c>
      <c r="AA5">
        <f t="shared" si="11"/>
        <v>28</v>
      </c>
      <c r="AB5">
        <f t="shared" si="12"/>
        <v>37</v>
      </c>
      <c r="AC5" t="str">
        <f t="shared" si="13"/>
        <v>&lt;string name="nickname"&gt;</v>
      </c>
      <c r="AD5" t="str">
        <f t="shared" ca="1" si="14"/>
        <v>&lt;string name="nickname"&gt;Pseudonyme&lt;/string&gt;</v>
      </c>
      <c r="AE5" t="str">
        <f t="shared" ca="1" si="15"/>
        <v>&lt;string name="nickname"&gt;Anzeigename&lt;/string&gt;</v>
      </c>
      <c r="AF5" t="str">
        <f t="shared" ca="1" si="15"/>
        <v>&lt;string name="nickname"&gt;Sobrenombre&lt;/string&gt;</v>
      </c>
      <c r="AG5" t="str">
        <f t="shared" ca="1" si="15"/>
        <v>&lt;string name="nickname"&gt;Nickname&lt;/string&gt;</v>
      </c>
      <c r="AH5" t="str">
        <f t="shared" ca="1" si="15"/>
        <v>&lt;string name="nickname"&gt;Bijnaam&lt;/string&gt;</v>
      </c>
    </row>
    <row r="6" spans="1:34">
      <c r="A6" s="1" t="s">
        <v>5</v>
      </c>
      <c r="J6">
        <f t="shared" si="0"/>
        <v>25</v>
      </c>
      <c r="K6">
        <f t="shared" si="1"/>
        <v>31</v>
      </c>
      <c r="L6" t="str">
        <f t="shared" si="2"/>
        <v>Email</v>
      </c>
      <c r="M6" t="e">
        <f>MATCH(L6,Sam_Eng!K:K,0)</f>
        <v>#N/A</v>
      </c>
      <c r="N6" t="str">
        <f>IF(ISNA(M6), VLOOKUP(L6,Sam_Eng!F:F,1,FALSE), VLOOKUP(L6,Sam_Eng!K:K,1,FALSE))</f>
        <v>Email</v>
      </c>
      <c r="O6" s="8">
        <f>IF(ISNA(M6), MATCH(N6,Sam_Eng!F:F,0), MATCH(N6,Sam_Eng!K:K,0))</f>
        <v>40</v>
      </c>
      <c r="P6" t="str">
        <f t="shared" ca="1" si="3"/>
        <v>"E-mail"</v>
      </c>
      <c r="Q6" t="str">
        <f t="shared" ca="1" si="4"/>
        <v>"E-Mail"</v>
      </c>
      <c r="R6" t="str">
        <f t="shared" ca="1" si="5"/>
        <v>"Correo electrónico"</v>
      </c>
      <c r="S6" t="str">
        <f t="shared" ca="1" si="6"/>
        <v>"Email"</v>
      </c>
      <c r="T6" t="str">
        <f t="shared" ca="1" si="7"/>
        <v>"E-mail"</v>
      </c>
      <c r="U6" s="8" t="str">
        <f t="shared" ca="1" si="8"/>
        <v>E-mail</v>
      </c>
      <c r="V6" s="8" t="str">
        <f t="shared" ca="1" si="9"/>
        <v>E-Mail</v>
      </c>
      <c r="W6" s="8" t="str">
        <f t="shared" ca="1" si="9"/>
        <v>Correo electrónico</v>
      </c>
      <c r="X6" s="8" t="str">
        <f t="shared" ca="1" si="9"/>
        <v>Email</v>
      </c>
      <c r="Y6" s="8" t="str">
        <f t="shared" ca="1" si="9"/>
        <v>E-mail</v>
      </c>
      <c r="Z6" s="7">
        <f t="shared" si="10"/>
        <v>5</v>
      </c>
      <c r="AA6">
        <f t="shared" si="11"/>
        <v>25</v>
      </c>
      <c r="AB6">
        <f t="shared" si="12"/>
        <v>31</v>
      </c>
      <c r="AC6" t="str">
        <f t="shared" si="13"/>
        <v>&lt;string name="email"&gt;</v>
      </c>
      <c r="AD6" t="str">
        <f t="shared" ca="1" si="14"/>
        <v>&lt;string name="email"&gt;E-mail&lt;/string&gt;</v>
      </c>
      <c r="AE6" t="str">
        <f t="shared" ca="1" si="15"/>
        <v>&lt;string name="email"&gt;E-Mail&lt;/string&gt;</v>
      </c>
      <c r="AF6" t="str">
        <f t="shared" ca="1" si="15"/>
        <v>&lt;string name="email"&gt;Correo electrónico&lt;/string&gt;</v>
      </c>
      <c r="AG6" t="str">
        <f t="shared" ca="1" si="15"/>
        <v>&lt;string name="email"&gt;Email&lt;/string&gt;</v>
      </c>
      <c r="AH6" t="str">
        <f t="shared" ca="1" si="15"/>
        <v>&lt;string name="email"&gt;E-mail&lt;/string&gt;</v>
      </c>
    </row>
    <row r="7" spans="1:34">
      <c r="A7" s="1" t="s">
        <v>6</v>
      </c>
      <c r="J7">
        <f t="shared" si="0"/>
        <v>29</v>
      </c>
      <c r="K7">
        <f t="shared" si="1"/>
        <v>39</v>
      </c>
      <c r="L7" t="str">
        <f t="shared" si="2"/>
        <v>Lock Name</v>
      </c>
      <c r="M7" t="e">
        <f>MATCH(L7,Sam_Eng!K:K,0)</f>
        <v>#N/A</v>
      </c>
      <c r="N7" t="str">
        <f>IF(ISNA(M7), VLOOKUP(L7,Sam_Eng!F:F,1,FALSE), VLOOKUP(L7,Sam_Eng!K:K,1,FALSE))</f>
        <v>Lock Name</v>
      </c>
      <c r="O7" s="8">
        <f>IF(ISNA(M7), MATCH(N7,Sam_Eng!F:F,0), MATCH(N7,Sam_Eng!K:K,0))</f>
        <v>64</v>
      </c>
      <c r="P7" t="str">
        <f t="shared" ca="1" si="3"/>
        <v>"Nom de la serrure"</v>
      </c>
      <c r="Q7" t="str">
        <f t="shared" ca="1" si="4"/>
        <v>"Schlossname"</v>
      </c>
      <c r="R7" t="str">
        <f t="shared" ca="1" si="5"/>
        <v>"Nombre de cerradura"</v>
      </c>
      <c r="S7" t="str">
        <f t="shared" ca="1" si="6"/>
        <v>"Blocca Nome"</v>
      </c>
      <c r="T7" t="str">
        <f t="shared" ca="1" si="7"/>
        <v>"Naam slot"</v>
      </c>
      <c r="U7" s="8" t="str">
        <f t="shared" ca="1" si="8"/>
        <v>Nom de la serrure</v>
      </c>
      <c r="V7" s="8" t="str">
        <f t="shared" ca="1" si="9"/>
        <v>Schlossname</v>
      </c>
      <c r="W7" s="8" t="str">
        <f t="shared" ca="1" si="9"/>
        <v>Nombre de cerradura</v>
      </c>
      <c r="X7" s="8" t="str">
        <f t="shared" ca="1" si="9"/>
        <v>Blocca Nome</v>
      </c>
      <c r="Y7" s="8" t="str">
        <f t="shared" ca="1" si="9"/>
        <v>Naam slot</v>
      </c>
      <c r="Z7" s="7">
        <f t="shared" si="10"/>
        <v>5</v>
      </c>
      <c r="AA7">
        <f t="shared" si="11"/>
        <v>29</v>
      </c>
      <c r="AB7">
        <f t="shared" si="12"/>
        <v>39</v>
      </c>
      <c r="AC7" t="str">
        <f t="shared" si="13"/>
        <v>&lt;string name="lock_name"&gt;</v>
      </c>
      <c r="AD7" t="str">
        <f t="shared" ca="1" si="14"/>
        <v>&lt;string name="lock_name"&gt;Nom de la serrure&lt;/string&gt;</v>
      </c>
      <c r="AE7" t="str">
        <f t="shared" ca="1" si="15"/>
        <v>&lt;string name="lock_name"&gt;Schlossname&lt;/string&gt;</v>
      </c>
      <c r="AF7" t="str">
        <f t="shared" ca="1" si="15"/>
        <v>&lt;string name="lock_name"&gt;Nombre de cerradura&lt;/string&gt;</v>
      </c>
      <c r="AG7" t="str">
        <f t="shared" ca="1" si="15"/>
        <v>&lt;string name="lock_name"&gt;Blocca Nome&lt;/string&gt;</v>
      </c>
      <c r="AH7" t="str">
        <f t="shared" ca="1" si="15"/>
        <v>&lt;string name="lock_name"&gt;Naam slot&lt;/string&gt;</v>
      </c>
    </row>
    <row r="8" spans="1:34">
      <c r="A8" s="1" t="s">
        <v>7</v>
      </c>
      <c r="J8">
        <f t="shared" si="0"/>
        <v>30</v>
      </c>
      <c r="K8">
        <f t="shared" si="1"/>
        <v>36</v>
      </c>
      <c r="L8" t="str">
        <f t="shared" si="2"/>
        <v>Admin</v>
      </c>
      <c r="M8" t="e">
        <f>MATCH(L8,Sam_Eng!K:K,0)</f>
        <v>#N/A</v>
      </c>
      <c r="N8" t="str">
        <f>IF(ISNA(M8), VLOOKUP(L8,Sam_Eng!F:F,1,FALSE), VLOOKUP(L8,Sam_Eng!K:K,1,FALSE))</f>
        <v>Admin</v>
      </c>
      <c r="O8" s="8">
        <f>IF(ISNA(M8), MATCH(N8,Sam_Eng!F:F,0), MATCH(N8,Sam_Eng!K:K,0))</f>
        <v>88</v>
      </c>
      <c r="P8" t="str">
        <f t="shared" ca="1" si="3"/>
        <v>"Administrateur"</v>
      </c>
      <c r="Q8" t="str">
        <f t="shared" ca="1" si="4"/>
        <v>"Admin"</v>
      </c>
      <c r="R8" t="str">
        <f t="shared" ca="1" si="5"/>
        <v>"Administración"</v>
      </c>
      <c r="S8" t="str">
        <f t="shared" ca="1" si="6"/>
        <v>"Amministratore"</v>
      </c>
      <c r="T8" t="str">
        <f t="shared" ca="1" si="7"/>
        <v>"Admin"</v>
      </c>
      <c r="U8" s="8" t="str">
        <f t="shared" ca="1" si="8"/>
        <v>Administrateur</v>
      </c>
      <c r="V8" s="8" t="str">
        <f t="shared" ca="1" si="9"/>
        <v>Admin</v>
      </c>
      <c r="W8" s="8" t="str">
        <f t="shared" ca="1" si="9"/>
        <v>Administración</v>
      </c>
      <c r="X8" s="8" t="str">
        <f t="shared" ca="1" si="9"/>
        <v>Amministratore</v>
      </c>
      <c r="Y8" s="8" t="str">
        <f t="shared" ca="1" si="9"/>
        <v>Admin</v>
      </c>
      <c r="Z8" s="7">
        <f t="shared" si="10"/>
        <v>5</v>
      </c>
      <c r="AA8">
        <f t="shared" si="11"/>
        <v>30</v>
      </c>
      <c r="AB8">
        <f t="shared" si="12"/>
        <v>36</v>
      </c>
      <c r="AC8" t="str">
        <f t="shared" si="13"/>
        <v>&lt;string name="pure_admin"&gt;</v>
      </c>
      <c r="AD8" t="str">
        <f t="shared" ca="1" si="14"/>
        <v>&lt;string name="pure_admin"&gt;Administrateur&lt;/string&gt;</v>
      </c>
      <c r="AE8" t="str">
        <f t="shared" ca="1" si="15"/>
        <v>&lt;string name="pure_admin"&gt;Admin&lt;/string&gt;</v>
      </c>
      <c r="AF8" t="str">
        <f t="shared" ca="1" si="15"/>
        <v>&lt;string name="pure_admin"&gt;Administración&lt;/string&gt;</v>
      </c>
      <c r="AG8" t="str">
        <f t="shared" ca="1" si="15"/>
        <v>&lt;string name="pure_admin"&gt;Amministratore&lt;/string&gt;</v>
      </c>
      <c r="AH8" t="str">
        <f t="shared" ca="1" si="15"/>
        <v>&lt;string name="pure_admin"&gt;Admin&lt;/string&gt;</v>
      </c>
    </row>
    <row r="9" spans="1:34">
      <c r="A9" s="1" t="s">
        <v>8</v>
      </c>
      <c r="J9">
        <f t="shared" si="0"/>
        <v>30</v>
      </c>
      <c r="K9">
        <f t="shared" si="1"/>
        <v>37</v>
      </c>
      <c r="L9" t="str">
        <f t="shared" si="2"/>
        <v>Client</v>
      </c>
      <c r="M9" t="e">
        <f>MATCH(L9,Sam_Eng!K:K,0)</f>
        <v>#N/A</v>
      </c>
      <c r="N9" t="str">
        <f>IF(ISNA(M9), VLOOKUP(L9,Sam_Eng!F:F,1,FALSE), VLOOKUP(L9,Sam_Eng!K:K,1,FALSE))</f>
        <v>Client</v>
      </c>
      <c r="O9" s="8">
        <f>IF(ISNA(M9), MATCH(N9,Sam_Eng!F:F,0), MATCH(N9,Sam_Eng!K:K,0))</f>
        <v>136</v>
      </c>
      <c r="P9" t="str">
        <f t="shared" ca="1" si="3"/>
        <v>"Client"</v>
      </c>
      <c r="Q9" t="str">
        <f t="shared" ca="1" si="4"/>
        <v>"Client"</v>
      </c>
      <c r="R9" t="str">
        <f t="shared" ca="1" si="5"/>
        <v>"Cliente"</v>
      </c>
      <c r="S9" t="str">
        <f t="shared" ca="1" si="6"/>
        <v>"Client"</v>
      </c>
      <c r="T9" t="str">
        <f t="shared" ca="1" si="7"/>
        <v>"klant"</v>
      </c>
      <c r="U9" s="8" t="str">
        <f t="shared" ca="1" si="8"/>
        <v>Client</v>
      </c>
      <c r="V9" s="8" t="str">
        <f t="shared" ca="1" si="9"/>
        <v>Client</v>
      </c>
      <c r="W9" s="8" t="str">
        <f t="shared" ca="1" si="9"/>
        <v>Cliente</v>
      </c>
      <c r="X9" s="8" t="str">
        <f t="shared" ca="1" si="9"/>
        <v>Client</v>
      </c>
      <c r="Y9" s="8" t="str">
        <f t="shared" ca="1" si="9"/>
        <v>klant</v>
      </c>
      <c r="Z9" s="7">
        <f t="shared" si="10"/>
        <v>5</v>
      </c>
      <c r="AA9">
        <f t="shared" si="11"/>
        <v>30</v>
      </c>
      <c r="AB9">
        <f t="shared" si="12"/>
        <v>37</v>
      </c>
      <c r="AC9" t="str">
        <f t="shared" si="13"/>
        <v>&lt;string name="pure_guest"&gt;</v>
      </c>
      <c r="AD9" t="str">
        <f t="shared" ca="1" si="14"/>
        <v>&lt;string name="pure_guest"&gt;Client&lt;/string&gt;</v>
      </c>
      <c r="AE9" t="str">
        <f t="shared" ca="1" si="15"/>
        <v>&lt;string name="pure_guest"&gt;Client&lt;/string&gt;</v>
      </c>
      <c r="AF9" t="str">
        <f t="shared" ca="1" si="15"/>
        <v>&lt;string name="pure_guest"&gt;Cliente&lt;/string&gt;</v>
      </c>
      <c r="AG9" t="str">
        <f t="shared" ca="1" si="15"/>
        <v>&lt;string name="pure_guest"&gt;Client&lt;/string&gt;</v>
      </c>
      <c r="AH9" t="str">
        <f t="shared" ca="1" si="15"/>
        <v>&lt;string name="pure_guest"&gt;klant&lt;/string&gt;</v>
      </c>
    </row>
    <row r="10" spans="1:34">
      <c r="A10" s="1" t="s">
        <v>9</v>
      </c>
      <c r="J10">
        <f t="shared" si="0"/>
        <v>26</v>
      </c>
      <c r="K10">
        <f t="shared" si="1"/>
        <v>33</v>
      </c>
      <c r="L10" t="str">
        <f t="shared" si="2"/>
        <v>Access</v>
      </c>
      <c r="M10" t="e">
        <f>MATCH(L10,Sam_Eng!K:K,0)</f>
        <v>#N/A</v>
      </c>
      <c r="N10" t="str">
        <f>IF(ISNA(M10), VLOOKUP(L10,Sam_Eng!F:F,1,FALSE), VLOOKUP(L10,Sam_Eng!K:K,1,FALSE))</f>
        <v>Access</v>
      </c>
      <c r="O10" s="8">
        <f>IF(ISNA(M10), MATCH(N10,Sam_Eng!F:F,0), MATCH(N10,Sam_Eng!K:K,0))</f>
        <v>284</v>
      </c>
      <c r="P10" t="str">
        <f t="shared" ca="1" si="3"/>
        <v>"Accès"</v>
      </c>
      <c r="Q10" t="str">
        <f t="shared" ca="1" si="4"/>
        <v>"Zugang"</v>
      </c>
      <c r="R10" t="str">
        <f t="shared" ca="1" si="5"/>
        <v>"Acceder"</v>
      </c>
      <c r="S10" t="str">
        <f t="shared" ca="1" si="6"/>
        <v>"Accesso"</v>
      </c>
      <c r="T10" t="str">
        <f t="shared" ca="1" si="7"/>
        <v>"Toegang"</v>
      </c>
      <c r="U10" s="8" t="str">
        <f t="shared" ca="1" si="8"/>
        <v>Accès</v>
      </c>
      <c r="V10" s="8" t="str">
        <f t="shared" ca="1" si="9"/>
        <v>Zugang</v>
      </c>
      <c r="W10" s="8" t="str">
        <f t="shared" ca="1" si="9"/>
        <v>Acceder</v>
      </c>
      <c r="X10" s="8" t="str">
        <f t="shared" ca="1" si="9"/>
        <v>Accesso</v>
      </c>
      <c r="Y10" s="8" t="str">
        <f t="shared" ca="1" si="9"/>
        <v>Toegang</v>
      </c>
      <c r="Z10" s="7">
        <f t="shared" si="10"/>
        <v>5</v>
      </c>
      <c r="AA10">
        <f t="shared" si="11"/>
        <v>26</v>
      </c>
      <c r="AB10">
        <f t="shared" si="12"/>
        <v>33</v>
      </c>
      <c r="AC10" t="str">
        <f t="shared" si="13"/>
        <v>&lt;string name="access"&gt;</v>
      </c>
      <c r="AD10" t="str">
        <f t="shared" ca="1" si="14"/>
        <v>&lt;string name="access"&gt;Accès&lt;/string&gt;</v>
      </c>
      <c r="AE10" t="str">
        <f t="shared" ca="1" si="15"/>
        <v>&lt;string name="access"&gt;Zugang&lt;/string&gt;</v>
      </c>
      <c r="AF10" t="str">
        <f t="shared" ca="1" si="15"/>
        <v>&lt;string name="access"&gt;Acceder&lt;/string&gt;</v>
      </c>
      <c r="AG10" t="str">
        <f t="shared" ca="1" si="15"/>
        <v>&lt;string name="access"&gt;Accesso&lt;/string&gt;</v>
      </c>
      <c r="AH10" t="str">
        <f t="shared" ca="1" si="15"/>
        <v>&lt;string name="access"&gt;Toegang&lt;/string&gt;</v>
      </c>
    </row>
    <row r="11" spans="1:34">
      <c r="A11" s="1" t="s">
        <v>10</v>
      </c>
      <c r="J11">
        <f t="shared" si="0"/>
        <v>25</v>
      </c>
      <c r="K11">
        <f t="shared" si="1"/>
        <v>27</v>
      </c>
      <c r="L11" t="str">
        <f t="shared" si="2"/>
        <v>:</v>
      </c>
      <c r="M11" t="e">
        <f>MATCH(L11,Sam_Eng!K:K,0)</f>
        <v>#N/A</v>
      </c>
      <c r="N11" t="e">
        <f>IF(ISNA(M11), VLOOKUP(L11,Sam_Eng!F:F,1,FALSE), VLOOKUP(L11,Sam_Eng!K:K,1,FALSE))</f>
        <v>#N/A</v>
      </c>
      <c r="O11" s="8" t="e">
        <f>IF(ISNA(M11), MATCH(N11,Sam_Eng!F:F,0), MATCH(N11,Sam_Eng!K:K,0))</f>
        <v>#N/A</v>
      </c>
      <c r="P11" t="e">
        <f t="shared" ca="1" si="3"/>
        <v>#N/A</v>
      </c>
      <c r="Q11" t="e">
        <f t="shared" ca="1" si="4"/>
        <v>#N/A</v>
      </c>
      <c r="R11" t="e">
        <f t="shared" ca="1" si="5"/>
        <v>#N/A</v>
      </c>
      <c r="S11" t="e">
        <f t="shared" ca="1" si="6"/>
        <v>#N/A</v>
      </c>
      <c r="T11" t="e">
        <f t="shared" ca="1" si="7"/>
        <v>#N/A</v>
      </c>
      <c r="U11" s="8" t="e">
        <f t="shared" ca="1" si="8"/>
        <v>#N/A</v>
      </c>
      <c r="V11" s="8" t="e">
        <f t="shared" ca="1" si="9"/>
        <v>#N/A</v>
      </c>
      <c r="W11" s="8" t="e">
        <f t="shared" ca="1" si="9"/>
        <v>#N/A</v>
      </c>
      <c r="X11" s="8" t="e">
        <f t="shared" ca="1" si="9"/>
        <v>#N/A</v>
      </c>
      <c r="Y11" s="8" t="e">
        <f t="shared" ca="1" si="9"/>
        <v>#N/A</v>
      </c>
      <c r="Z11" s="7">
        <f t="shared" si="10"/>
        <v>5</v>
      </c>
      <c r="AA11">
        <f t="shared" si="11"/>
        <v>25</v>
      </c>
      <c r="AB11">
        <f t="shared" si="12"/>
        <v>27</v>
      </c>
      <c r="AC11" t="str">
        <f t="shared" si="13"/>
        <v>&lt;string name="colon"&gt;</v>
      </c>
      <c r="AD11" t="str">
        <f>IF(ISNA(O11), $AC11 &amp; L11 &amp; $AC$1, $AC11 &amp; U11 &amp; $AC$1)</f>
        <v>&lt;string name="colon"&gt;:&lt;/string&gt;</v>
      </c>
      <c r="AE11" t="s">
        <v>8004</v>
      </c>
      <c r="AF11" t="s">
        <v>8004</v>
      </c>
      <c r="AG11" t="s">
        <v>8004</v>
      </c>
      <c r="AH11" t="s">
        <v>8004</v>
      </c>
    </row>
    <row r="12" spans="1:34">
      <c r="A12" s="1" t="s">
        <v>11</v>
      </c>
      <c r="J12">
        <f t="shared" si="0"/>
        <v>25</v>
      </c>
      <c r="K12">
        <f t="shared" si="1"/>
        <v>31</v>
      </c>
      <c r="L12" t="str">
        <f t="shared" si="2"/>
        <v>Close</v>
      </c>
      <c r="M12" t="e">
        <f>MATCH(L12,Sam_Eng!K:K,0)</f>
        <v>#N/A</v>
      </c>
      <c r="N12" t="str">
        <f>IF(ISNA(M12), VLOOKUP(L12,Sam_Eng!F:F,1,FALSE), VLOOKUP(L12,Sam_Eng!K:K,1,FALSE))</f>
        <v>Close</v>
      </c>
      <c r="O12" s="8">
        <f>IF(ISNA(M12), MATCH(N12,Sam_Eng!F:F,0), MATCH(N12,Sam_Eng!K:K,0))</f>
        <v>195</v>
      </c>
      <c r="P12" t="str">
        <f t="shared" ca="1" si="3"/>
        <v>"Fermer"</v>
      </c>
      <c r="Q12" t="str">
        <f t="shared" ca="1" si="4"/>
        <v>"Schließen"</v>
      </c>
      <c r="R12" t="str">
        <f t="shared" ca="1" si="5"/>
        <v>"Cerrar"</v>
      </c>
      <c r="S12" t="str">
        <f t="shared" ca="1" si="6"/>
        <v>"Chiudi"</v>
      </c>
      <c r="T12" t="str">
        <f t="shared" ca="1" si="7"/>
        <v>"Sluiten"</v>
      </c>
      <c r="U12" s="8" t="str">
        <f t="shared" ca="1" si="8"/>
        <v>Fermer</v>
      </c>
      <c r="V12" s="8" t="str">
        <f t="shared" ca="1" si="9"/>
        <v>Schließen</v>
      </c>
      <c r="W12" s="8" t="str">
        <f t="shared" ca="1" si="9"/>
        <v>Cerrar</v>
      </c>
      <c r="X12" s="8" t="str">
        <f t="shared" ca="1" si="9"/>
        <v>Chiudi</v>
      </c>
      <c r="Y12" s="8" t="str">
        <f t="shared" ca="1" si="9"/>
        <v>Sluiten</v>
      </c>
      <c r="Z12" s="7">
        <f t="shared" si="10"/>
        <v>5</v>
      </c>
      <c r="AA12">
        <f t="shared" si="11"/>
        <v>25</v>
      </c>
      <c r="AB12">
        <f t="shared" si="12"/>
        <v>31</v>
      </c>
      <c r="AC12" t="str">
        <f t="shared" si="13"/>
        <v>&lt;string name="close"&gt;</v>
      </c>
      <c r="AD12" t="str">
        <f t="shared" ref="AD12:AD27" ca="1" si="16">$AC12 &amp; U12 &amp; $AC$1</f>
        <v>&lt;string name="close"&gt;Fermer&lt;/string&gt;</v>
      </c>
      <c r="AE12" t="str">
        <f t="shared" ref="AE12:AE27" ca="1" si="17">$AC12 &amp; V12 &amp; $AC$1</f>
        <v>&lt;string name="close"&gt;Schließen&lt;/string&gt;</v>
      </c>
      <c r="AF12" t="str">
        <f t="shared" ref="AF12:AF27" ca="1" si="18">$AC12 &amp; W12 &amp; $AC$1</f>
        <v>&lt;string name="close"&gt;Cerrar&lt;/string&gt;</v>
      </c>
      <c r="AG12" t="str">
        <f t="shared" ref="AG12:AG27" ca="1" si="19">$AC12 &amp; X12 &amp; $AC$1</f>
        <v>&lt;string name="close"&gt;Chiudi&lt;/string&gt;</v>
      </c>
      <c r="AH12" t="str">
        <f t="shared" ref="AH12:AH27" ca="1" si="20">$AC12 &amp; Y12 &amp; $AC$1</f>
        <v>&lt;string name="close"&gt;Sluiten&lt;/string&gt;</v>
      </c>
    </row>
    <row r="13" spans="1:34">
      <c r="A13" s="1" t="s">
        <v>12</v>
      </c>
      <c r="J13">
        <f t="shared" si="0"/>
        <v>26</v>
      </c>
      <c r="K13">
        <f t="shared" si="1"/>
        <v>33</v>
      </c>
      <c r="L13" t="str">
        <f t="shared" si="2"/>
        <v>Cancel</v>
      </c>
      <c r="M13" t="e">
        <f>MATCH(L13,Sam_Eng!K:K,0)</f>
        <v>#N/A</v>
      </c>
      <c r="N13" t="str">
        <f>IF(ISNA(M13), VLOOKUP(L13,Sam_Eng!F:F,1,FALSE), VLOOKUP(L13,Sam_Eng!K:K,1,FALSE))</f>
        <v>Cancel</v>
      </c>
      <c r="O13" s="8">
        <f>IF(ISNA(M13), MATCH(N13,Sam_Eng!F:F,0), MATCH(N13,Sam_Eng!K:K,0))</f>
        <v>22</v>
      </c>
      <c r="P13" t="str">
        <f t="shared" ca="1" si="3"/>
        <v>"Annuler"</v>
      </c>
      <c r="Q13" t="str">
        <f t="shared" ca="1" si="4"/>
        <v>"Abbrechen"</v>
      </c>
      <c r="R13" t="str">
        <f t="shared" ca="1" si="5"/>
        <v>"Cancelar"</v>
      </c>
      <c r="S13" t="str">
        <f t="shared" ca="1" si="6"/>
        <v>"Annulla"</v>
      </c>
      <c r="T13" t="str">
        <f t="shared" ca="1" si="7"/>
        <v>"Annuleren"</v>
      </c>
      <c r="U13" s="8" t="str">
        <f t="shared" ca="1" si="8"/>
        <v>Annuler</v>
      </c>
      <c r="V13" s="8" t="str">
        <f t="shared" ca="1" si="9"/>
        <v>Abbrechen</v>
      </c>
      <c r="W13" s="8" t="str">
        <f t="shared" ca="1" si="9"/>
        <v>Cancelar</v>
      </c>
      <c r="X13" s="8" t="str">
        <f t="shared" ca="1" si="9"/>
        <v>Annulla</v>
      </c>
      <c r="Y13" s="8" t="str">
        <f t="shared" ca="1" si="9"/>
        <v>Annuleren</v>
      </c>
      <c r="Z13" s="7">
        <f t="shared" si="10"/>
        <v>5</v>
      </c>
      <c r="AA13">
        <f t="shared" si="11"/>
        <v>26</v>
      </c>
      <c r="AB13">
        <f t="shared" si="12"/>
        <v>33</v>
      </c>
      <c r="AC13" t="str">
        <f t="shared" si="13"/>
        <v>&lt;string name="cancel"&gt;</v>
      </c>
      <c r="AD13" t="str">
        <f t="shared" ca="1" si="16"/>
        <v>&lt;string name="cancel"&gt;Annuler&lt;/string&gt;</v>
      </c>
      <c r="AE13" t="str">
        <f t="shared" ca="1" si="17"/>
        <v>&lt;string name="cancel"&gt;Abbrechen&lt;/string&gt;</v>
      </c>
      <c r="AF13" t="str">
        <f t="shared" ca="1" si="18"/>
        <v>&lt;string name="cancel"&gt;Cancelar&lt;/string&gt;</v>
      </c>
      <c r="AG13" t="str">
        <f t="shared" ca="1" si="19"/>
        <v>&lt;string name="cancel"&gt;Annulla&lt;/string&gt;</v>
      </c>
      <c r="AH13" t="str">
        <f t="shared" ca="1" si="20"/>
        <v>&lt;string name="cancel"&gt;Annuleren&lt;/string&gt;</v>
      </c>
    </row>
    <row r="14" spans="1:34">
      <c r="A14" s="10" t="s">
        <v>2880</v>
      </c>
      <c r="J14">
        <f t="shared" si="0"/>
        <v>25</v>
      </c>
      <c r="K14">
        <f t="shared" si="1"/>
        <v>31</v>
      </c>
      <c r="L14" s="5" t="str">
        <f t="shared" si="2"/>
        <v>Retry</v>
      </c>
      <c r="M14">
        <f>MATCH(L14,Sam_Eng!K:K,0)</f>
        <v>727</v>
      </c>
      <c r="N14" t="str">
        <f>IF(ISNA(M14), VLOOKUP(L14,Sam_Eng!F:F,1,FALSE), VLOOKUP(L14,Sam_Eng!K:K,1,FALSE))</f>
        <v>Retry</v>
      </c>
      <c r="O14" s="8">
        <f>IF(ISNA(M14), MATCH(N14,Sam_Eng!F:F,0), MATCH(N14,Sam_Eng!K:K,0))</f>
        <v>727</v>
      </c>
      <c r="P14" t="str">
        <f t="shared" ca="1" si="3"/>
        <v>Réessayer</v>
      </c>
      <c r="Q14" t="str">
        <f t="shared" ca="1" si="4"/>
        <v>Wiederholen</v>
      </c>
      <c r="R14" t="str">
        <f t="shared" ca="1" si="5"/>
        <v>Reintentar</v>
      </c>
      <c r="S14" t="str">
        <f t="shared" ca="1" si="6"/>
        <v>Ritenta</v>
      </c>
      <c r="T14" t="str">
        <f t="shared" ca="1" si="7"/>
        <v>Opnieuw proberen</v>
      </c>
      <c r="U14" s="8" t="str">
        <f t="shared" ca="1" si="8"/>
        <v>Réessayer</v>
      </c>
      <c r="V14" s="8" t="str">
        <f t="shared" ca="1" si="9"/>
        <v>Wiederholen</v>
      </c>
      <c r="W14" s="8" t="str">
        <f t="shared" ca="1" si="9"/>
        <v>Reintentar</v>
      </c>
      <c r="X14" s="8" t="str">
        <f t="shared" ca="1" si="9"/>
        <v>Ritenta</v>
      </c>
      <c r="Y14" s="8" t="str">
        <f t="shared" ca="1" si="9"/>
        <v>Opnieuw proberen</v>
      </c>
      <c r="Z14" s="7">
        <f t="shared" si="10"/>
        <v>5</v>
      </c>
      <c r="AA14">
        <f t="shared" si="11"/>
        <v>25</v>
      </c>
      <c r="AB14">
        <f t="shared" si="12"/>
        <v>31</v>
      </c>
      <c r="AC14" t="str">
        <f t="shared" si="13"/>
        <v>&lt;string name="retry"&gt;</v>
      </c>
      <c r="AD14" t="str">
        <f t="shared" ca="1" si="16"/>
        <v>&lt;string name="retry"&gt;Réessayer&lt;/string&gt;</v>
      </c>
      <c r="AE14" t="str">
        <f t="shared" ca="1" si="17"/>
        <v>&lt;string name="retry"&gt;Wiederholen&lt;/string&gt;</v>
      </c>
      <c r="AF14" t="str">
        <f t="shared" ca="1" si="18"/>
        <v>&lt;string name="retry"&gt;Reintentar&lt;/string&gt;</v>
      </c>
      <c r="AG14" t="str">
        <f t="shared" ca="1" si="19"/>
        <v>&lt;string name="retry"&gt;Ritenta&lt;/string&gt;</v>
      </c>
      <c r="AH14" t="str">
        <f t="shared" ca="1" si="20"/>
        <v>&lt;string name="retry"&gt;Opnieuw proberen&lt;/string&gt;</v>
      </c>
    </row>
    <row r="15" spans="1:34">
      <c r="A15" s="1" t="s">
        <v>13</v>
      </c>
      <c r="J15">
        <f t="shared" si="0"/>
        <v>23</v>
      </c>
      <c r="K15">
        <f t="shared" si="1"/>
        <v>27</v>
      </c>
      <c r="L15" t="str">
        <f t="shared" si="2"/>
        <v>Yes</v>
      </c>
      <c r="M15" t="e">
        <f>MATCH(L15,Sam_Eng!K:K,0)</f>
        <v>#N/A</v>
      </c>
      <c r="N15" t="str">
        <f>IF(ISNA(M15), VLOOKUP(L15,Sam_Eng!F:F,1,FALSE), VLOOKUP(L15,Sam_Eng!K:K,1,FALSE))</f>
        <v>Yes</v>
      </c>
      <c r="O15" s="8">
        <f>IF(ISNA(M15), MATCH(N15,Sam_Eng!F:F,0), MATCH(N15,Sam_Eng!K:K,0))</f>
        <v>133</v>
      </c>
      <c r="P15" t="str">
        <f t="shared" ca="1" si="3"/>
        <v>"Oui"</v>
      </c>
      <c r="Q15" t="str">
        <f t="shared" ca="1" si="4"/>
        <v>"Ja"</v>
      </c>
      <c r="R15" t="str">
        <f t="shared" ca="1" si="5"/>
        <v>"Sí"</v>
      </c>
      <c r="S15" t="str">
        <f t="shared" ca="1" si="6"/>
        <v>"Sì"</v>
      </c>
      <c r="T15" t="str">
        <f t="shared" ca="1" si="7"/>
        <v>"Ja"</v>
      </c>
      <c r="U15" s="8" t="str">
        <f t="shared" ca="1" si="8"/>
        <v>Oui</v>
      </c>
      <c r="V15" s="8" t="str">
        <f t="shared" ca="1" si="9"/>
        <v>Ja</v>
      </c>
      <c r="W15" s="8" t="str">
        <f t="shared" ca="1" si="9"/>
        <v>Sí</v>
      </c>
      <c r="X15" s="8" t="str">
        <f t="shared" ca="1" si="9"/>
        <v>Sì</v>
      </c>
      <c r="Y15" s="8" t="str">
        <f t="shared" ca="1" si="9"/>
        <v>Ja</v>
      </c>
      <c r="Z15" s="7">
        <f t="shared" si="10"/>
        <v>5</v>
      </c>
      <c r="AA15">
        <f t="shared" si="11"/>
        <v>23</v>
      </c>
      <c r="AB15">
        <f t="shared" si="12"/>
        <v>27</v>
      </c>
      <c r="AC15" t="str">
        <f t="shared" si="13"/>
        <v>&lt;string name="yes"&gt;</v>
      </c>
      <c r="AD15" t="str">
        <f t="shared" ca="1" si="16"/>
        <v>&lt;string name="yes"&gt;Oui&lt;/string&gt;</v>
      </c>
      <c r="AE15" t="str">
        <f t="shared" ca="1" si="17"/>
        <v>&lt;string name="yes"&gt;Ja&lt;/string&gt;</v>
      </c>
      <c r="AF15" t="str">
        <f t="shared" ca="1" si="18"/>
        <v>&lt;string name="yes"&gt;Sí&lt;/string&gt;</v>
      </c>
      <c r="AG15" t="str">
        <f t="shared" ca="1" si="19"/>
        <v>&lt;string name="yes"&gt;Sì&lt;/string&gt;</v>
      </c>
      <c r="AH15" t="str">
        <f t="shared" ca="1" si="20"/>
        <v>&lt;string name="yes"&gt;Ja&lt;/string&gt;</v>
      </c>
    </row>
    <row r="16" spans="1:34">
      <c r="A16" s="1" t="s">
        <v>14</v>
      </c>
      <c r="J16">
        <f t="shared" si="0"/>
        <v>27</v>
      </c>
      <c r="K16">
        <f t="shared" si="1"/>
        <v>35</v>
      </c>
      <c r="L16" t="str">
        <f t="shared" si="2"/>
        <v>Warning</v>
      </c>
      <c r="M16" t="e">
        <f>MATCH(L16,Sam_Eng!K:K,0)</f>
        <v>#N/A</v>
      </c>
      <c r="N16" t="str">
        <f>IF(ISNA(M16), VLOOKUP(L16,Sam_Eng!F:F,1,FALSE), VLOOKUP(L16,Sam_Eng!K:K,1,FALSE))</f>
        <v>Warning</v>
      </c>
      <c r="O16" s="8">
        <f>IF(ISNA(M16), MATCH(N16,Sam_Eng!F:F,0), MATCH(N16,Sam_Eng!K:K,0))</f>
        <v>151</v>
      </c>
      <c r="P16" t="str">
        <f t="shared" ca="1" si="3"/>
        <v>"Avertissement"</v>
      </c>
      <c r="Q16" t="str">
        <f t="shared" ca="1" si="4"/>
        <v>"Warnung"</v>
      </c>
      <c r="R16" t="str">
        <f t="shared" ca="1" si="5"/>
        <v>"Advertencia"</v>
      </c>
      <c r="S16" t="str">
        <f t="shared" ca="1" si="6"/>
        <v>"Attenzione"</v>
      </c>
      <c r="T16" t="str">
        <f t="shared" ca="1" si="7"/>
        <v>"Waarschuwing"</v>
      </c>
      <c r="U16" s="8" t="str">
        <f t="shared" ca="1" si="8"/>
        <v>Avertissement</v>
      </c>
      <c r="V16" s="8" t="str">
        <f t="shared" ca="1" si="9"/>
        <v>Warnung</v>
      </c>
      <c r="W16" s="8" t="str">
        <f t="shared" ca="1" si="9"/>
        <v>Advertencia</v>
      </c>
      <c r="X16" s="8" t="str">
        <f t="shared" ca="1" si="9"/>
        <v>Attenzione</v>
      </c>
      <c r="Y16" s="8" t="str">
        <f t="shared" ca="1" si="9"/>
        <v>Waarschuwing</v>
      </c>
      <c r="Z16" s="7">
        <f t="shared" si="10"/>
        <v>5</v>
      </c>
      <c r="AA16">
        <f t="shared" si="11"/>
        <v>27</v>
      </c>
      <c r="AB16">
        <f t="shared" si="12"/>
        <v>35</v>
      </c>
      <c r="AC16" t="str">
        <f t="shared" si="13"/>
        <v>&lt;string name="warning"&gt;</v>
      </c>
      <c r="AD16" t="str">
        <f t="shared" ca="1" si="16"/>
        <v>&lt;string name="warning"&gt;Avertissement&lt;/string&gt;</v>
      </c>
      <c r="AE16" t="str">
        <f t="shared" ca="1" si="17"/>
        <v>&lt;string name="warning"&gt;Warnung&lt;/string&gt;</v>
      </c>
      <c r="AF16" t="str">
        <f t="shared" ca="1" si="18"/>
        <v>&lt;string name="warning"&gt;Advertencia&lt;/string&gt;</v>
      </c>
      <c r="AG16" t="str">
        <f t="shared" ca="1" si="19"/>
        <v>&lt;string name="warning"&gt;Attenzione&lt;/string&gt;</v>
      </c>
      <c r="AH16" t="str">
        <f t="shared" ca="1" si="20"/>
        <v>&lt;string name="warning"&gt;Waarschuwing&lt;/string&gt;</v>
      </c>
    </row>
    <row r="17" spans="1:34">
      <c r="A17" s="1" t="s">
        <v>8005</v>
      </c>
      <c r="J17">
        <f t="shared" si="0"/>
        <v>54</v>
      </c>
      <c r="K17">
        <f t="shared" si="1"/>
        <v>98</v>
      </c>
      <c r="L17" t="str">
        <f t="shared" si="2"/>
        <v>Are you sure you want to delete client %s ?</v>
      </c>
      <c r="M17" t="e">
        <f>MATCH(L17,Sam_Eng!K:K,0)</f>
        <v>#N/A</v>
      </c>
      <c r="N17" t="e">
        <f>IF(ISNA(M17), VLOOKUP(L17,Sam_Eng!F:F,1,FALSE), VLOOKUP(L17,Sam_Eng!K:K,1,FALSE))</f>
        <v>#N/A</v>
      </c>
      <c r="O17" s="52">
        <v>480</v>
      </c>
      <c r="P17" t="str">
        <f ca="1">INDIRECT("'Sam_Eng'!" &amp; "M" &amp; $O17)</f>
        <v>"Êtes-vous sûr de vouloir supprimer le client \"%@\" ?"</v>
      </c>
      <c r="Q17" t="str">
        <f ca="1">INDIRECT("'Sam_Eng'!" &amp; "N" &amp; $O17)</f>
        <v>"Möchten Sie Client \"%@\" wirklich löschen?"</v>
      </c>
      <c r="R17" t="str">
        <f ca="1">INDIRECT("'Sam_Eng'!" &amp; "O" &amp; $O17)</f>
        <v>"¿Está seguro de que desea eliminar el cliente \"%@\"?"</v>
      </c>
      <c r="S17" t="str">
        <f ca="1">INDIRECT("'Sam_Eng'!" &amp; "P" &amp; $O17)</f>
        <v>"Eliminare il client \"%@\"?"</v>
      </c>
      <c r="T17" t="str">
        <f ca="1">INDIRECT("'Sam_Eng'!" &amp; "Q" &amp; $O17)</f>
        <v>"Weet u zeker dat u klant \"%@\" wilt verwijderen?"</v>
      </c>
      <c r="U17" s="8" t="str">
        <f t="shared" ca="1" si="8"/>
        <v>Êtes-vous sûr de vouloir supprimer le client \%@\ ?</v>
      </c>
      <c r="V17" s="8" t="str">
        <f t="shared" ca="1" si="9"/>
        <v>Möchten Sie Client \%@\ wirklich löschen?</v>
      </c>
      <c r="W17" s="8" t="str">
        <f t="shared" ca="1" si="9"/>
        <v>¿Está seguro de que desea eliminar el cliente \%@\?</v>
      </c>
      <c r="X17" s="8" t="str">
        <f t="shared" ca="1" si="9"/>
        <v>Eliminare il client \%@\?</v>
      </c>
      <c r="Y17" s="8" t="str">
        <f t="shared" ca="1" si="9"/>
        <v>Weet u zeker dat u klant \%@\ wilt verwijderen?</v>
      </c>
      <c r="Z17" s="7">
        <f t="shared" si="10"/>
        <v>5</v>
      </c>
      <c r="AA17">
        <f t="shared" si="11"/>
        <v>54</v>
      </c>
      <c r="AB17">
        <f t="shared" si="12"/>
        <v>98</v>
      </c>
      <c r="AC17" t="str">
        <f t="shared" si="13"/>
        <v>&lt;string name="note_action_apply_after_touch_lock"&gt;</v>
      </c>
      <c r="AD17" t="str">
        <f t="shared" ca="1" si="16"/>
        <v>&lt;string name="note_action_apply_after_touch_lock"&gt;Êtes-vous sûr de vouloir supprimer le client \%@\ ?&lt;/string&gt;</v>
      </c>
      <c r="AE17" t="str">
        <f t="shared" ca="1" si="17"/>
        <v>&lt;string name="note_action_apply_after_touch_lock"&gt;Möchten Sie Client \%@\ wirklich löschen?&lt;/string&gt;</v>
      </c>
      <c r="AF17" t="str">
        <f t="shared" ca="1" si="18"/>
        <v>&lt;string name="note_action_apply_after_touch_lock"&gt;¿Está seguro de que desea eliminar el cliente \%@\?&lt;/string&gt;</v>
      </c>
      <c r="AG17" t="str">
        <f t="shared" ca="1" si="19"/>
        <v>&lt;string name="note_action_apply_after_touch_lock"&gt;Eliminare il client \%@\?&lt;/string&gt;</v>
      </c>
      <c r="AH17" t="str">
        <f t="shared" ca="1" si="20"/>
        <v>&lt;string name="note_action_apply_after_touch_lock"&gt;Weet u zeker dat u klant \%@\ wilt verwijderen?&lt;/string&gt;</v>
      </c>
    </row>
    <row r="18" spans="1:34">
      <c r="A18" s="1" t="s">
        <v>16</v>
      </c>
      <c r="J18">
        <f t="shared" si="0"/>
        <v>32</v>
      </c>
      <c r="K18">
        <f t="shared" si="1"/>
        <v>45</v>
      </c>
      <c r="L18" t="str">
        <f t="shared" si="2"/>
        <v>Pairing Fail</v>
      </c>
      <c r="M18" t="e">
        <f>MATCH(L18,Sam_Eng!K:K,0)</f>
        <v>#N/A</v>
      </c>
      <c r="N18" t="str">
        <f>IF(ISNA(M18), VLOOKUP(L18,Sam_Eng!F:F,1,FALSE), VLOOKUP(L18,Sam_Eng!K:K,1,FALSE))</f>
        <v>Pairing Fail</v>
      </c>
      <c r="O18" s="8">
        <f>IF(ISNA(M18), MATCH(N18,Sam_Eng!F:F,0), MATCH(N18,Sam_Eng!K:K,0))</f>
        <v>315</v>
      </c>
      <c r="P18" t="str">
        <f t="shared" ref="P18:P81" ca="1" si="21">INDIRECT("'Sam_Eng'!" &amp; "M" &amp; $O18)</f>
        <v>"Échec de l'appairage"</v>
      </c>
      <c r="Q18" t="str">
        <f t="shared" ref="Q18:Q81" ca="1" si="22">INDIRECT("'Sam_Eng'!" &amp; "N" &amp; $O18)</f>
        <v>"Koppelung fehlgeschlagen"</v>
      </c>
      <c r="R18" t="str">
        <f t="shared" ref="R18:R81" ca="1" si="23">INDIRECT("'Sam_Eng'!" &amp; "O" &amp; $O18)</f>
        <v>"Error de asociación"</v>
      </c>
      <c r="S18" t="str">
        <f t="shared" ref="S18:S81" ca="1" si="24">INDIRECT("'Sam_Eng'!" &amp; "P" &amp; $O18)</f>
        <v>"Abbinamento non Riuscito"</v>
      </c>
      <c r="T18" t="str">
        <f t="shared" ref="T18:T81" ca="1" si="25">INDIRECT("'Sam_Eng'!" &amp; "Q" &amp; $O18)</f>
        <v>"Koppelen mislukt"</v>
      </c>
      <c r="U18" s="8" t="str">
        <f t="shared" ca="1" si="8"/>
        <v>Échec de l'appairage</v>
      </c>
      <c r="V18" s="8" t="str">
        <f t="shared" ref="V18:V27" ca="1" si="26">SUBSTITUTE(Q18,"""","")</f>
        <v>Koppelung fehlgeschlagen</v>
      </c>
      <c r="W18" s="8" t="str">
        <f t="shared" ref="W18:W27" ca="1" si="27">SUBSTITUTE(R18,"""","")</f>
        <v>Error de asociación</v>
      </c>
      <c r="X18" s="8" t="str">
        <f t="shared" ref="X18:X27" ca="1" si="28">SUBSTITUTE(S18,"""","")</f>
        <v>Abbinamento non Riuscito</v>
      </c>
      <c r="Y18" s="8" t="str">
        <f t="shared" ref="Y18:Y27" ca="1" si="29">SUBSTITUTE(T18,"""","")</f>
        <v>Koppelen mislukt</v>
      </c>
      <c r="Z18" s="7">
        <f t="shared" si="10"/>
        <v>5</v>
      </c>
      <c r="AA18">
        <f t="shared" si="11"/>
        <v>32</v>
      </c>
      <c r="AB18">
        <f t="shared" si="12"/>
        <v>45</v>
      </c>
      <c r="AC18" t="str">
        <f t="shared" si="13"/>
        <v>&lt;string name="pairing_fail"&gt;</v>
      </c>
      <c r="AD18" t="str">
        <f t="shared" ca="1" si="16"/>
        <v>&lt;string name="pairing_fail"&gt;Échec de l'appairage&lt;/string&gt;</v>
      </c>
      <c r="AE18" t="str">
        <f t="shared" ca="1" si="17"/>
        <v>&lt;string name="pairing_fail"&gt;Koppelung fehlgeschlagen&lt;/string&gt;</v>
      </c>
      <c r="AF18" t="str">
        <f t="shared" ca="1" si="18"/>
        <v>&lt;string name="pairing_fail"&gt;Error de asociación&lt;/string&gt;</v>
      </c>
      <c r="AG18" t="str">
        <f t="shared" ca="1" si="19"/>
        <v>&lt;string name="pairing_fail"&gt;Abbinamento non Riuscito&lt;/string&gt;</v>
      </c>
      <c r="AH18" t="str">
        <f t="shared" ca="1" si="20"/>
        <v>&lt;string name="pairing_fail"&gt;Koppelen mislukt&lt;/string&gt;</v>
      </c>
    </row>
    <row r="19" spans="1:34">
      <c r="A19" s="1" t="s">
        <v>17</v>
      </c>
      <c r="J19">
        <f t="shared" si="0"/>
        <v>36</v>
      </c>
      <c r="K19">
        <f t="shared" si="1"/>
        <v>46</v>
      </c>
      <c r="L19" t="str">
        <f t="shared" si="2"/>
        <v>Lock DIN:</v>
      </c>
      <c r="M19" t="e">
        <f>MATCH(L19,Sam_Eng!K:K,0)</f>
        <v>#N/A</v>
      </c>
      <c r="N19" t="str">
        <f>IF(ISNA(M19), VLOOKUP(L19,Sam_Eng!F:F,1,FALSE), VLOOKUP(L19,Sam_Eng!K:K,1,FALSE))</f>
        <v>Lock DIN:</v>
      </c>
      <c r="O19" s="8">
        <f>IF(ISNA(M19), MATCH(N19,Sam_Eng!F:F,0), MATCH(N19,Sam_Eng!K:K,0))</f>
        <v>462</v>
      </c>
      <c r="P19" t="str">
        <f t="shared" ca="1" si="21"/>
        <v>"Serrure DIN :"</v>
      </c>
      <c r="Q19" t="str">
        <f t="shared" ca="1" si="22"/>
        <v>"Schloss-DIN:"</v>
      </c>
      <c r="R19" t="str">
        <f t="shared" ca="1" si="23"/>
        <v>"DIN de cerradura:"</v>
      </c>
      <c r="S19" t="str">
        <f t="shared" ca="1" si="24"/>
        <v>"DIN serratura:"</v>
      </c>
      <c r="T19" t="str">
        <f t="shared" ca="1" si="25"/>
        <v>"DIN slot:"</v>
      </c>
      <c r="U19" s="8" t="str">
        <f t="shared" ca="1" si="8"/>
        <v>Serrure DIN :</v>
      </c>
      <c r="V19" s="8" t="str">
        <f t="shared" ca="1" si="26"/>
        <v>Schloss-DIN:</v>
      </c>
      <c r="W19" s="8" t="str">
        <f t="shared" ca="1" si="27"/>
        <v>DIN de cerradura:</v>
      </c>
      <c r="X19" s="8" t="str">
        <f t="shared" ca="1" si="28"/>
        <v>DIN serratura:</v>
      </c>
      <c r="Y19" s="8" t="str">
        <f t="shared" ca="1" si="29"/>
        <v>DIN slot:</v>
      </c>
      <c r="Z19" s="7">
        <f t="shared" si="10"/>
        <v>5</v>
      </c>
      <c r="AA19">
        <f t="shared" si="11"/>
        <v>36</v>
      </c>
      <c r="AB19">
        <f t="shared" si="12"/>
        <v>46</v>
      </c>
      <c r="AC19" t="str">
        <f t="shared" si="13"/>
        <v>&lt;string name="enter_din_number"&gt;</v>
      </c>
      <c r="AD19" t="str">
        <f t="shared" ca="1" si="16"/>
        <v>&lt;string name="enter_din_number"&gt;Serrure DIN :&lt;/string&gt;</v>
      </c>
      <c r="AE19" t="str">
        <f t="shared" ca="1" si="17"/>
        <v>&lt;string name="enter_din_number"&gt;Schloss-DIN:&lt;/string&gt;</v>
      </c>
      <c r="AF19" t="str">
        <f t="shared" ca="1" si="18"/>
        <v>&lt;string name="enter_din_number"&gt;DIN de cerradura:&lt;/string&gt;</v>
      </c>
      <c r="AG19" t="str">
        <f t="shared" ca="1" si="19"/>
        <v>&lt;string name="enter_din_number"&gt;DIN serratura:&lt;/string&gt;</v>
      </c>
      <c r="AH19" t="str">
        <f t="shared" ca="1" si="20"/>
        <v>&lt;string name="enter_din_number"&gt;DIN slot:&lt;/string&gt;</v>
      </c>
    </row>
    <row r="20" spans="1:34">
      <c r="A20" s="1" t="s">
        <v>18</v>
      </c>
      <c r="J20">
        <f t="shared" si="0"/>
        <v>35</v>
      </c>
      <c r="K20">
        <f t="shared" si="1"/>
        <v>60</v>
      </c>
      <c r="L20" t="str">
        <f t="shared" si="2"/>
        <v>Please enter a lock name</v>
      </c>
      <c r="M20" t="e">
        <f>MATCH(L20,Sam_Eng!K:K,0)</f>
        <v>#N/A</v>
      </c>
      <c r="N20" t="str">
        <f>IF(ISNA(M20), VLOOKUP(L20,Sam_Eng!F:F,1,FALSE), VLOOKUP(L20,Sam_Eng!K:K,1,FALSE))</f>
        <v>Please enter a lock name</v>
      </c>
      <c r="O20" s="8">
        <f>IF(ISNA(M20), MATCH(N20,Sam_Eng!F:F,0), MATCH(N20,Sam_Eng!K:K,0))</f>
        <v>467</v>
      </c>
      <c r="P20" t="str">
        <f t="shared" ca="1" si="21"/>
        <v>"Veuillez saisir un nom de serrure"</v>
      </c>
      <c r="Q20" t="str">
        <f t="shared" ca="1" si="22"/>
        <v>"Bitte geben Sie einen Schlossnamen ein"</v>
      </c>
      <c r="R20" t="str">
        <f t="shared" ca="1" si="23"/>
        <v>"Escriba un nombre de cerradura."</v>
      </c>
      <c r="S20" t="str">
        <f t="shared" ca="1" si="24"/>
        <v>"Inserire un nome per la serratura"</v>
      </c>
      <c r="T20" t="str">
        <f t="shared" ca="1" si="25"/>
        <v>"Voer een slotnaam in"</v>
      </c>
      <c r="U20" s="8" t="str">
        <f t="shared" ca="1" si="8"/>
        <v>Veuillez saisir un nom de serrure</v>
      </c>
      <c r="V20" s="8" t="str">
        <f t="shared" ca="1" si="26"/>
        <v>Bitte geben Sie einen Schlossnamen ein</v>
      </c>
      <c r="W20" s="8" t="str">
        <f t="shared" ca="1" si="27"/>
        <v>Escriba un nombre de cerradura.</v>
      </c>
      <c r="X20" s="8" t="str">
        <f t="shared" ca="1" si="28"/>
        <v>Inserire un nome per la serratura</v>
      </c>
      <c r="Y20" s="8" t="str">
        <f t="shared" ca="1" si="29"/>
        <v>Voer een slotnaam in</v>
      </c>
      <c r="Z20" s="7">
        <f t="shared" si="10"/>
        <v>5</v>
      </c>
      <c r="AA20">
        <f t="shared" si="11"/>
        <v>35</v>
      </c>
      <c r="AB20">
        <f t="shared" si="12"/>
        <v>60</v>
      </c>
      <c r="AC20" t="str">
        <f t="shared" si="13"/>
        <v>&lt;string name="set_device_name"&gt;</v>
      </c>
      <c r="AD20" t="str">
        <f t="shared" ca="1" si="16"/>
        <v>&lt;string name="set_device_name"&gt;Veuillez saisir un nom de serrure&lt;/string&gt;</v>
      </c>
      <c r="AE20" t="str">
        <f t="shared" ca="1" si="17"/>
        <v>&lt;string name="set_device_name"&gt;Bitte geben Sie einen Schlossnamen ein&lt;/string&gt;</v>
      </c>
      <c r="AF20" t="str">
        <f t="shared" ca="1" si="18"/>
        <v>&lt;string name="set_device_name"&gt;Escriba un nombre de cerradura.&lt;/string&gt;</v>
      </c>
      <c r="AG20" t="str">
        <f t="shared" ca="1" si="19"/>
        <v>&lt;string name="set_device_name"&gt;Inserire un nome per la serratura&lt;/string&gt;</v>
      </c>
      <c r="AH20" t="str">
        <f t="shared" ca="1" si="20"/>
        <v>&lt;string name="set_device_name"&gt;Voer een slotnaam in&lt;/string&gt;</v>
      </c>
    </row>
    <row r="21" spans="1:34">
      <c r="A21" s="1" t="s">
        <v>19</v>
      </c>
      <c r="J21">
        <f t="shared" si="0"/>
        <v>34</v>
      </c>
      <c r="K21">
        <f t="shared" si="1"/>
        <v>43</v>
      </c>
      <c r="L21" t="str">
        <f t="shared" si="2"/>
        <v>Add Lock</v>
      </c>
      <c r="M21" t="e">
        <f>MATCH(L21,Sam_Eng!K:K,0)</f>
        <v>#N/A</v>
      </c>
      <c r="N21" t="str">
        <f>IF(ISNA(M21), VLOOKUP(L21,Sam_Eng!F:F,1,FALSE), VLOOKUP(L21,Sam_Eng!K:K,1,FALSE))</f>
        <v>Add Lock</v>
      </c>
      <c r="O21" s="8">
        <f>IF(ISNA(M21), MATCH(N21,Sam_Eng!F:F,0), MATCH(N21,Sam_Eng!K:K,0))</f>
        <v>26</v>
      </c>
      <c r="P21" t="str">
        <f t="shared" ca="1" si="21"/>
        <v>"Ajouter une serrure"</v>
      </c>
      <c r="Q21" t="str">
        <f t="shared" ca="1" si="22"/>
        <v>"Schloss hinzufügen"</v>
      </c>
      <c r="R21" t="str">
        <f t="shared" ca="1" si="23"/>
        <v>"Agregar cerradura"</v>
      </c>
      <c r="S21" t="str">
        <f t="shared" ca="1" si="24"/>
        <v>"Aggiungi Serratura"</v>
      </c>
      <c r="T21" t="str">
        <f t="shared" ca="1" si="25"/>
        <v>"Slot toevoegen"</v>
      </c>
      <c r="U21" s="8" t="str">
        <f t="shared" ca="1" si="8"/>
        <v>Ajouter une serrure</v>
      </c>
      <c r="V21" s="8" t="str">
        <f t="shared" ca="1" si="26"/>
        <v>Schloss hinzufügen</v>
      </c>
      <c r="W21" s="8" t="str">
        <f t="shared" ca="1" si="27"/>
        <v>Agregar cerradura</v>
      </c>
      <c r="X21" s="8" t="str">
        <f t="shared" ca="1" si="28"/>
        <v>Aggiungi Serratura</v>
      </c>
      <c r="Y21" s="8" t="str">
        <f t="shared" ca="1" si="29"/>
        <v>Slot toevoegen</v>
      </c>
      <c r="Z21" s="7">
        <f t="shared" si="10"/>
        <v>5</v>
      </c>
      <c r="AA21">
        <f t="shared" si="11"/>
        <v>34</v>
      </c>
      <c r="AB21">
        <f t="shared" si="12"/>
        <v>43</v>
      </c>
      <c r="AC21" t="str">
        <f t="shared" si="13"/>
        <v>&lt;string name="title_add_lock"&gt;</v>
      </c>
      <c r="AD21" t="str">
        <f t="shared" ca="1" si="16"/>
        <v>&lt;string name="title_add_lock"&gt;Ajouter une serrure&lt;/string&gt;</v>
      </c>
      <c r="AE21" t="str">
        <f t="shared" ca="1" si="17"/>
        <v>&lt;string name="title_add_lock"&gt;Schloss hinzufügen&lt;/string&gt;</v>
      </c>
      <c r="AF21" t="str">
        <f t="shared" ca="1" si="18"/>
        <v>&lt;string name="title_add_lock"&gt;Agregar cerradura&lt;/string&gt;</v>
      </c>
      <c r="AG21" t="str">
        <f t="shared" ca="1" si="19"/>
        <v>&lt;string name="title_add_lock"&gt;Aggiungi Serratura&lt;/string&gt;</v>
      </c>
      <c r="AH21" t="str">
        <f t="shared" ca="1" si="20"/>
        <v>&lt;string name="title_add_lock"&gt;Slot toevoegen&lt;/string&gt;</v>
      </c>
    </row>
    <row r="22" spans="1:34">
      <c r="A22" s="1" t="s">
        <v>20</v>
      </c>
      <c r="J22">
        <f t="shared" si="0"/>
        <v>30</v>
      </c>
      <c r="K22">
        <f t="shared" si="1"/>
        <v>41</v>
      </c>
      <c r="L22" t="str">
        <f t="shared" si="2"/>
        <v>Model Name</v>
      </c>
      <c r="M22" t="e">
        <f>MATCH(L22,Sam_Eng!K:K,0)</f>
        <v>#N/A</v>
      </c>
      <c r="N22" t="str">
        <f>IF(ISNA(M22), VLOOKUP(L22,Sam_Eng!F:F,1,FALSE), VLOOKUP(L22,Sam_Eng!K:K,1,FALSE))</f>
        <v>Model Name</v>
      </c>
      <c r="O22" s="8">
        <f>IF(ISNA(M22), MATCH(N22,Sam_Eng!F:F,0), MATCH(N22,Sam_Eng!K:K,0))</f>
        <v>82</v>
      </c>
      <c r="P22" t="str">
        <f t="shared" ca="1" si="21"/>
        <v>"Nom du modèle"</v>
      </c>
      <c r="Q22" t="str">
        <f t="shared" ca="1" si="22"/>
        <v>"Modellbezeichnung"</v>
      </c>
      <c r="R22" t="str">
        <f t="shared" ca="1" si="23"/>
        <v>"Nombre de modelo"</v>
      </c>
      <c r="S22" t="str">
        <f t="shared" ca="1" si="24"/>
        <v>"Nome Modello"</v>
      </c>
      <c r="T22" t="str">
        <f t="shared" ca="1" si="25"/>
        <v>"Modelnaam"</v>
      </c>
      <c r="U22" s="8" t="str">
        <f t="shared" ca="1" si="8"/>
        <v>Nom du modèle</v>
      </c>
      <c r="V22" s="8" t="str">
        <f t="shared" ca="1" si="26"/>
        <v>Modellbezeichnung</v>
      </c>
      <c r="W22" s="8" t="str">
        <f t="shared" ca="1" si="27"/>
        <v>Nombre de modelo</v>
      </c>
      <c r="X22" s="8" t="str">
        <f t="shared" ca="1" si="28"/>
        <v>Nome Modello</v>
      </c>
      <c r="Y22" s="8" t="str">
        <f t="shared" ca="1" si="29"/>
        <v>Modelnaam</v>
      </c>
      <c r="Z22" s="7">
        <f t="shared" si="10"/>
        <v>5</v>
      </c>
      <c r="AA22">
        <f t="shared" si="11"/>
        <v>30</v>
      </c>
      <c r="AB22">
        <f t="shared" si="12"/>
        <v>41</v>
      </c>
      <c r="AC22" t="str">
        <f t="shared" si="13"/>
        <v>&lt;string name="model_name"&gt;</v>
      </c>
      <c r="AD22" t="str">
        <f t="shared" ca="1" si="16"/>
        <v>&lt;string name="model_name"&gt;Nom du modèle&lt;/string&gt;</v>
      </c>
      <c r="AE22" t="str">
        <f t="shared" ca="1" si="17"/>
        <v>&lt;string name="model_name"&gt;Modellbezeichnung&lt;/string&gt;</v>
      </c>
      <c r="AF22" t="str">
        <f t="shared" ca="1" si="18"/>
        <v>&lt;string name="model_name"&gt;Nombre de modelo&lt;/string&gt;</v>
      </c>
      <c r="AG22" t="str">
        <f t="shared" ca="1" si="19"/>
        <v>&lt;string name="model_name"&gt;Nome Modello&lt;/string&gt;</v>
      </c>
      <c r="AH22" t="str">
        <f t="shared" ca="1" si="20"/>
        <v>&lt;string name="model_name"&gt;Modelnaam&lt;/string&gt;</v>
      </c>
    </row>
    <row r="23" spans="1:34">
      <c r="A23" s="1" t="s">
        <v>21</v>
      </c>
      <c r="J23">
        <f t="shared" si="0"/>
        <v>30</v>
      </c>
      <c r="K23">
        <f t="shared" si="1"/>
        <v>47</v>
      </c>
      <c r="L23" t="str">
        <f t="shared" si="2"/>
        <v>Firmware Version</v>
      </c>
      <c r="M23" t="e">
        <f>MATCH(L23,Sam_Eng!K:K,0)</f>
        <v>#N/A</v>
      </c>
      <c r="N23" t="str">
        <f>IF(ISNA(M23), VLOOKUP(L23,Sam_Eng!F:F,1,FALSE), VLOOKUP(L23,Sam_Eng!K:K,1,FALSE))</f>
        <v>Firmware Version</v>
      </c>
      <c r="O23" s="8">
        <f>IF(ISNA(M23), MATCH(N23,Sam_Eng!F:F,0), MATCH(N23,Sam_Eng!K:K,0))</f>
        <v>68</v>
      </c>
      <c r="P23" t="str">
        <f t="shared" ca="1" si="21"/>
        <v>"Version du firmware"</v>
      </c>
      <c r="Q23" t="str">
        <f t="shared" ca="1" si="22"/>
        <v>"Firmware-Version"</v>
      </c>
      <c r="R23" t="str">
        <f t="shared" ca="1" si="23"/>
        <v>"Versión de firmware"</v>
      </c>
      <c r="S23" t="str">
        <f t="shared" ca="1" si="24"/>
        <v>"Versione Firmware"</v>
      </c>
      <c r="T23" t="str">
        <f t="shared" ca="1" si="25"/>
        <v>"Versie firmware"</v>
      </c>
      <c r="U23" s="8" t="str">
        <f t="shared" ca="1" si="8"/>
        <v>Version du firmware</v>
      </c>
      <c r="V23" s="8" t="str">
        <f t="shared" ca="1" si="26"/>
        <v>Firmware-Version</v>
      </c>
      <c r="W23" s="8" t="str">
        <f t="shared" ca="1" si="27"/>
        <v>Versión de firmware</v>
      </c>
      <c r="X23" s="8" t="str">
        <f t="shared" ca="1" si="28"/>
        <v>Versione Firmware</v>
      </c>
      <c r="Y23" s="8" t="str">
        <f t="shared" ca="1" si="29"/>
        <v>Versie firmware</v>
      </c>
      <c r="Z23" s="7">
        <f t="shared" si="10"/>
        <v>5</v>
      </c>
      <c r="AA23">
        <f t="shared" si="11"/>
        <v>30</v>
      </c>
      <c r="AB23">
        <f t="shared" si="12"/>
        <v>47</v>
      </c>
      <c r="AC23" t="str">
        <f t="shared" si="13"/>
        <v>&lt;string name="fw_version"&gt;</v>
      </c>
      <c r="AD23" t="str">
        <f t="shared" ca="1" si="16"/>
        <v>&lt;string name="fw_version"&gt;Version du firmware&lt;/string&gt;</v>
      </c>
      <c r="AE23" t="str">
        <f t="shared" ca="1" si="17"/>
        <v>&lt;string name="fw_version"&gt;Firmware-Version&lt;/string&gt;</v>
      </c>
      <c r="AF23" t="str">
        <f t="shared" ca="1" si="18"/>
        <v>&lt;string name="fw_version"&gt;Versión de firmware&lt;/string&gt;</v>
      </c>
      <c r="AG23" t="str">
        <f t="shared" ca="1" si="19"/>
        <v>&lt;string name="fw_version"&gt;Versione Firmware&lt;/string&gt;</v>
      </c>
      <c r="AH23" t="str">
        <f t="shared" ca="1" si="20"/>
        <v>&lt;string name="fw_version"&gt;Versie firmware&lt;/string&gt;</v>
      </c>
    </row>
    <row r="24" spans="1:34">
      <c r="A24" s="10" t="s">
        <v>2876</v>
      </c>
      <c r="J24">
        <f t="shared" si="0"/>
        <v>38</v>
      </c>
      <c r="K24">
        <f t="shared" si="1"/>
        <v>54</v>
      </c>
      <c r="L24" t="str">
        <f t="shared" si="2"/>
        <v>Firmware Update</v>
      </c>
      <c r="M24" t="e">
        <f>MATCH(L24,Sam_Eng!K:K,0)</f>
        <v>#N/A</v>
      </c>
      <c r="N24" t="str">
        <f>IF(ISNA(M24), VLOOKUP(L24,Sam_Eng!F:F,1,FALSE), VLOOKUP(L24,Sam_Eng!K:K,1,FALSE))</f>
        <v>Firmware Update</v>
      </c>
      <c r="O24" s="8">
        <f>IF(ISNA(M24), MATCH(N24,Sam_Eng!F:F,0), MATCH(N24,Sam_Eng!K:K,0))</f>
        <v>60</v>
      </c>
      <c r="P24" t="str">
        <f t="shared" ca="1" si="21"/>
        <v>"Mise à jour du firmware"</v>
      </c>
      <c r="Q24" t="str">
        <f t="shared" ca="1" si="22"/>
        <v>"Firmware-Aktualisierung"</v>
      </c>
      <c r="R24" t="str">
        <f t="shared" ca="1" si="23"/>
        <v>"Actualización de firmware"</v>
      </c>
      <c r="S24" t="str">
        <f t="shared" ca="1" si="24"/>
        <v>"Aggiornamento Firmware"</v>
      </c>
      <c r="T24" t="str">
        <f t="shared" ca="1" si="25"/>
        <v>"Firmware-update"</v>
      </c>
      <c r="U24" s="8" t="str">
        <f t="shared" ca="1" si="8"/>
        <v>Mise à jour du firmware</v>
      </c>
      <c r="V24" s="8" t="str">
        <f t="shared" ca="1" si="26"/>
        <v>Firmware-Aktualisierung</v>
      </c>
      <c r="W24" s="8" t="str">
        <f t="shared" ca="1" si="27"/>
        <v>Actualización de firmware</v>
      </c>
      <c r="X24" s="8" t="str">
        <f t="shared" ca="1" si="28"/>
        <v>Aggiornamento Firmware</v>
      </c>
      <c r="Y24" s="8" t="str">
        <f t="shared" ca="1" si="29"/>
        <v>Firmware-update</v>
      </c>
      <c r="Z24" s="7">
        <f t="shared" si="10"/>
        <v>5</v>
      </c>
      <c r="AA24">
        <f t="shared" si="11"/>
        <v>38</v>
      </c>
      <c r="AB24">
        <f t="shared" si="12"/>
        <v>54</v>
      </c>
      <c r="AC24" t="str">
        <f t="shared" si="13"/>
        <v>&lt;string name="UI_fw_update_title"&gt;</v>
      </c>
      <c r="AD24" t="str">
        <f t="shared" ca="1" si="16"/>
        <v>&lt;string name="UI_fw_update_title"&gt;Mise à jour du firmware&lt;/string&gt;</v>
      </c>
      <c r="AE24" t="str">
        <f t="shared" ca="1" si="17"/>
        <v>&lt;string name="UI_fw_update_title"&gt;Firmware-Aktualisierung&lt;/string&gt;</v>
      </c>
      <c r="AF24" t="str">
        <f t="shared" ca="1" si="18"/>
        <v>&lt;string name="UI_fw_update_title"&gt;Actualización de firmware&lt;/string&gt;</v>
      </c>
      <c r="AG24" t="str">
        <f t="shared" ca="1" si="19"/>
        <v>&lt;string name="UI_fw_update_title"&gt;Aggiornamento Firmware&lt;/string&gt;</v>
      </c>
      <c r="AH24" t="str">
        <f t="shared" ca="1" si="20"/>
        <v>&lt;string name="UI_fw_update_title"&gt;Firmware-update&lt;/string&gt;</v>
      </c>
    </row>
    <row r="25" spans="1:34">
      <c r="A25" s="1" t="s">
        <v>22</v>
      </c>
      <c r="J25">
        <f t="shared" si="0"/>
        <v>32</v>
      </c>
      <c r="K25">
        <f t="shared" si="1"/>
        <v>45</v>
      </c>
      <c r="L25" t="str">
        <f t="shared" si="2"/>
        <v>Pairing Time</v>
      </c>
      <c r="M25" t="e">
        <f>MATCH(L25,Sam_Eng!K:K,0)</f>
        <v>#N/A</v>
      </c>
      <c r="N25" t="str">
        <f>IF(ISNA(M25), VLOOKUP(L25,Sam_Eng!F:F,1,FALSE), VLOOKUP(L25,Sam_Eng!K:K,1,FALSE))</f>
        <v>Pairing Time</v>
      </c>
      <c r="O25" s="8">
        <f>IF(ISNA(M25), MATCH(N25,Sam_Eng!F:F,0), MATCH(N25,Sam_Eng!K:K,0))</f>
        <v>70</v>
      </c>
      <c r="P25" t="str">
        <f t="shared" ca="1" si="21"/>
        <v>"Temps d'appairage"</v>
      </c>
      <c r="Q25" t="str">
        <f t="shared" ca="1" si="22"/>
        <v>"Koppelungszeit"</v>
      </c>
      <c r="R25" t="str">
        <f t="shared" ca="1" si="23"/>
        <v>"Tiempo de asociación"</v>
      </c>
      <c r="S25" t="str">
        <f t="shared" ca="1" si="24"/>
        <v>"Durata Abbinamento"</v>
      </c>
      <c r="T25" t="str">
        <f t="shared" ca="1" si="25"/>
        <v>"Koppeltijd"</v>
      </c>
      <c r="U25" s="8" t="str">
        <f t="shared" ca="1" si="8"/>
        <v>Temps d'appairage</v>
      </c>
      <c r="V25" s="8" t="str">
        <f t="shared" ca="1" si="26"/>
        <v>Koppelungszeit</v>
      </c>
      <c r="W25" s="8" t="str">
        <f t="shared" ca="1" si="27"/>
        <v>Tiempo de asociación</v>
      </c>
      <c r="X25" s="8" t="str">
        <f t="shared" ca="1" si="28"/>
        <v>Durata Abbinamento</v>
      </c>
      <c r="Y25" s="8" t="str">
        <f t="shared" ca="1" si="29"/>
        <v>Koppeltijd</v>
      </c>
      <c r="Z25" s="7">
        <f t="shared" si="10"/>
        <v>5</v>
      </c>
      <c r="AA25">
        <f t="shared" si="11"/>
        <v>32</v>
      </c>
      <c r="AB25">
        <f t="shared" si="12"/>
        <v>45</v>
      </c>
      <c r="AC25" t="str">
        <f t="shared" si="13"/>
        <v>&lt;string name="pairing_time"&gt;</v>
      </c>
      <c r="AD25" t="str">
        <f t="shared" ca="1" si="16"/>
        <v>&lt;string name="pairing_time"&gt;Temps d'appairage&lt;/string&gt;</v>
      </c>
      <c r="AE25" t="str">
        <f t="shared" ca="1" si="17"/>
        <v>&lt;string name="pairing_time"&gt;Koppelungszeit&lt;/string&gt;</v>
      </c>
      <c r="AF25" t="str">
        <f t="shared" ca="1" si="18"/>
        <v>&lt;string name="pairing_time"&gt;Tiempo de asociación&lt;/string&gt;</v>
      </c>
      <c r="AG25" t="str">
        <f t="shared" ca="1" si="19"/>
        <v>&lt;string name="pairing_time"&gt;Durata Abbinamento&lt;/string&gt;</v>
      </c>
      <c r="AH25" t="str">
        <f t="shared" ca="1" si="20"/>
        <v>&lt;string name="pairing_time"&gt;Koppeltijd&lt;/string&gt;</v>
      </c>
    </row>
    <row r="26" spans="1:34">
      <c r="A26" s="1" t="s">
        <v>23</v>
      </c>
      <c r="J26">
        <f t="shared" si="0"/>
        <v>40</v>
      </c>
      <c r="K26">
        <f t="shared" si="1"/>
        <v>50</v>
      </c>
      <c r="L26" t="str">
        <f t="shared" si="2"/>
        <v>User Info</v>
      </c>
      <c r="M26" t="e">
        <f>MATCH(L26,Sam_Eng!K:K,0)</f>
        <v>#N/A</v>
      </c>
      <c r="N26" t="str">
        <f>IF(ISNA(M26), VLOOKUP(L26,Sam_Eng!F:F,1,FALSE), VLOOKUP(L26,Sam_Eng!K:K,1,FALSE))</f>
        <v>User Info</v>
      </c>
      <c r="O26" s="8">
        <f>IF(ISNA(M26), MATCH(N26,Sam_Eng!F:F,0), MATCH(N26,Sam_Eng!K:K,0))</f>
        <v>79</v>
      </c>
      <c r="P26" t="str">
        <f t="shared" ca="1" si="21"/>
        <v>"Informations utilisateur"</v>
      </c>
      <c r="Q26" t="str">
        <f t="shared" ca="1" si="22"/>
        <v>"Benutzerinformationen"</v>
      </c>
      <c r="R26" t="str">
        <f t="shared" ca="1" si="23"/>
        <v>"Información del usuario"</v>
      </c>
      <c r="S26" t="str">
        <f t="shared" ca="1" si="24"/>
        <v>"Informazioni Utente"</v>
      </c>
      <c r="T26" t="str">
        <f t="shared" ca="1" si="25"/>
        <v>"Gebruikersinfo"</v>
      </c>
      <c r="U26" s="8" t="str">
        <f t="shared" ca="1" si="8"/>
        <v>Informations utilisateur</v>
      </c>
      <c r="V26" s="8" t="str">
        <f t="shared" ca="1" si="26"/>
        <v>Benutzerinformationen</v>
      </c>
      <c r="W26" s="8" t="str">
        <f t="shared" ca="1" si="27"/>
        <v>Información del usuario</v>
      </c>
      <c r="X26" s="8" t="str">
        <f t="shared" ca="1" si="28"/>
        <v>Informazioni Utente</v>
      </c>
      <c r="Y26" s="8" t="str">
        <f t="shared" ca="1" si="29"/>
        <v>Gebruikersinfo</v>
      </c>
      <c r="Z26" s="7">
        <f t="shared" si="10"/>
        <v>5</v>
      </c>
      <c r="AA26">
        <f t="shared" si="11"/>
        <v>40</v>
      </c>
      <c r="AB26">
        <f t="shared" si="12"/>
        <v>50</v>
      </c>
      <c r="AC26" t="str">
        <f t="shared" si="13"/>
        <v>&lt;string name="personal_information"&gt;</v>
      </c>
      <c r="AD26" t="str">
        <f t="shared" ca="1" si="16"/>
        <v>&lt;string name="personal_information"&gt;Informations utilisateur&lt;/string&gt;</v>
      </c>
      <c r="AE26" t="str">
        <f t="shared" ca="1" si="17"/>
        <v>&lt;string name="personal_information"&gt;Benutzerinformationen&lt;/string&gt;</v>
      </c>
      <c r="AF26" t="str">
        <f t="shared" ca="1" si="18"/>
        <v>&lt;string name="personal_information"&gt;Información del usuario&lt;/string&gt;</v>
      </c>
      <c r="AG26" t="str">
        <f t="shared" ca="1" si="19"/>
        <v>&lt;string name="personal_information"&gt;Informazioni Utente&lt;/string&gt;</v>
      </c>
      <c r="AH26" t="str">
        <f t="shared" ca="1" si="20"/>
        <v>&lt;string name="personal_information"&gt;Gebruikersinfo&lt;/string&gt;</v>
      </c>
    </row>
    <row r="27" spans="1:34">
      <c r="A27" s="11" t="s">
        <v>10209</v>
      </c>
      <c r="M27" t="e">
        <f>MATCH(L27,Sam_Eng!K:K,0)</f>
        <v>#N/A</v>
      </c>
      <c r="N27" t="e">
        <f>IF(ISNA(M27), VLOOKUP(L27,Sam_Eng!F:F,1,FALSE), VLOOKUP(L27,Sam_Eng!K:K,1,FALSE))</f>
        <v>#N/A</v>
      </c>
      <c r="O27" s="8" t="e">
        <f>IF(ISNA(M27), MATCH(N27,Sam_Eng!F:F,0), MATCH(N27,Sam_Eng!K:K,0))</f>
        <v>#N/A</v>
      </c>
      <c r="P27" t="e">
        <f t="shared" ca="1" si="21"/>
        <v>#N/A</v>
      </c>
      <c r="Q27" t="e">
        <f t="shared" ca="1" si="22"/>
        <v>#N/A</v>
      </c>
      <c r="R27" t="e">
        <f t="shared" ca="1" si="23"/>
        <v>#N/A</v>
      </c>
      <c r="S27" t="e">
        <f t="shared" ca="1" si="24"/>
        <v>#N/A</v>
      </c>
      <c r="T27" t="e">
        <f t="shared" ca="1" si="25"/>
        <v>#N/A</v>
      </c>
      <c r="U27" s="8" t="e">
        <f t="shared" ca="1" si="8"/>
        <v>#N/A</v>
      </c>
      <c r="V27" s="8" t="e">
        <f t="shared" ca="1" si="26"/>
        <v>#N/A</v>
      </c>
      <c r="W27" s="8" t="e">
        <f t="shared" ca="1" si="27"/>
        <v>#N/A</v>
      </c>
      <c r="X27" s="8" t="e">
        <f t="shared" ca="1" si="28"/>
        <v>#N/A</v>
      </c>
      <c r="Y27" s="8" t="e">
        <f t="shared" ca="1" si="29"/>
        <v>#N/A</v>
      </c>
      <c r="Z27" s="7">
        <f t="shared" si="10"/>
        <v>9</v>
      </c>
      <c r="AA27">
        <f t="shared" si="11"/>
        <v>39</v>
      </c>
      <c r="AB27" t="e">
        <f t="shared" si="12"/>
        <v>#VALUE!</v>
      </c>
      <c r="AC27" t="str">
        <f t="shared" si="13"/>
        <v>&lt;string name="legal_info_text"&gt;</v>
      </c>
      <c r="AD27" t="e">
        <f t="shared" ca="1" si="16"/>
        <v>#N/A</v>
      </c>
      <c r="AE27" t="e">
        <f t="shared" ca="1" si="17"/>
        <v>#N/A</v>
      </c>
      <c r="AF27" t="e">
        <f t="shared" ca="1" si="18"/>
        <v>#N/A</v>
      </c>
      <c r="AG27" t="e">
        <f t="shared" ca="1" si="19"/>
        <v>#N/A</v>
      </c>
      <c r="AH27" t="e">
        <f t="shared" ca="1" si="20"/>
        <v>#N/A</v>
      </c>
    </row>
    <row r="28" spans="1:34">
      <c r="A28" s="11" t="s">
        <v>10208</v>
      </c>
      <c r="AE28" t="str">
        <f t="shared" ref="AE28:AE44" si="30">$AC28 &amp; V28 &amp; $AC$1</f>
        <v>&lt;/string&gt;</v>
      </c>
      <c r="AF28" t="str">
        <f t="shared" ref="AF28:AF44" si="31">$AC28 &amp; W28 &amp; $AC$1</f>
        <v>&lt;/string&gt;</v>
      </c>
      <c r="AG28" t="str">
        <f t="shared" ref="AG28:AG44" si="32">$AC28 &amp; X28 &amp; $AC$1</f>
        <v>&lt;/string&gt;</v>
      </c>
      <c r="AH28" t="str">
        <f t="shared" ref="AH28:AH44" si="33">$AC28 &amp; Y28 &amp; $AC$1</f>
        <v>&lt;/string&gt;</v>
      </c>
    </row>
    <row r="29" spans="1:34">
      <c r="A29" s="11" t="s">
        <v>1920</v>
      </c>
      <c r="AE29" t="str">
        <f t="shared" si="30"/>
        <v>&lt;/string&gt;</v>
      </c>
      <c r="AF29" t="str">
        <f t="shared" si="31"/>
        <v>&lt;/string&gt;</v>
      </c>
      <c r="AG29" t="str">
        <f t="shared" si="32"/>
        <v>&lt;/string&gt;</v>
      </c>
      <c r="AH29" t="str">
        <f t="shared" si="33"/>
        <v>&lt;/string&gt;</v>
      </c>
    </row>
    <row r="30" spans="1:34">
      <c r="A30" s="11" t="s">
        <v>1921</v>
      </c>
      <c r="AE30" t="str">
        <f t="shared" si="30"/>
        <v>&lt;/string&gt;</v>
      </c>
      <c r="AF30" t="str">
        <f t="shared" si="31"/>
        <v>&lt;/string&gt;</v>
      </c>
      <c r="AG30" t="str">
        <f t="shared" si="32"/>
        <v>&lt;/string&gt;</v>
      </c>
      <c r="AH30" t="str">
        <f t="shared" si="33"/>
        <v>&lt;/string&gt;</v>
      </c>
    </row>
    <row r="31" spans="1:34">
      <c r="A31" s="11" t="s">
        <v>2905</v>
      </c>
      <c r="AE31" t="str">
        <f t="shared" si="30"/>
        <v>&lt;/string&gt;</v>
      </c>
      <c r="AF31" t="str">
        <f t="shared" si="31"/>
        <v>&lt;/string&gt;</v>
      </c>
      <c r="AG31" t="str">
        <f t="shared" si="32"/>
        <v>&lt;/string&gt;</v>
      </c>
      <c r="AH31" t="str">
        <f t="shared" si="33"/>
        <v>&lt;/string&gt;</v>
      </c>
    </row>
    <row r="32" spans="1:34">
      <c r="A32" s="11" t="s">
        <v>1923</v>
      </c>
      <c r="AE32" t="str">
        <f t="shared" si="30"/>
        <v>&lt;/string&gt;</v>
      </c>
      <c r="AF32" t="str">
        <f t="shared" si="31"/>
        <v>&lt;/string&gt;</v>
      </c>
      <c r="AG32" t="str">
        <f t="shared" si="32"/>
        <v>&lt;/string&gt;</v>
      </c>
      <c r="AH32" t="str">
        <f t="shared" si="33"/>
        <v>&lt;/string&gt;</v>
      </c>
    </row>
    <row r="33" spans="1:34">
      <c r="A33" s="11" t="s">
        <v>2906</v>
      </c>
      <c r="AE33" t="str">
        <f t="shared" si="30"/>
        <v>&lt;/string&gt;</v>
      </c>
      <c r="AF33" t="str">
        <f t="shared" si="31"/>
        <v>&lt;/string&gt;</v>
      </c>
      <c r="AG33" t="str">
        <f t="shared" si="32"/>
        <v>&lt;/string&gt;</v>
      </c>
      <c r="AH33" t="str">
        <f t="shared" si="33"/>
        <v>&lt;/string&gt;</v>
      </c>
    </row>
    <row r="34" spans="1:34">
      <c r="A34" s="1"/>
      <c r="AE34" t="str">
        <f t="shared" si="30"/>
        <v>&lt;/string&gt;</v>
      </c>
      <c r="AF34" t="str">
        <f t="shared" si="31"/>
        <v>&lt;/string&gt;</v>
      </c>
      <c r="AG34" t="str">
        <f t="shared" si="32"/>
        <v>&lt;/string&gt;</v>
      </c>
      <c r="AH34" t="str">
        <f t="shared" si="33"/>
        <v>&lt;/string&gt;</v>
      </c>
    </row>
    <row r="35" spans="1:34">
      <c r="A35" s="1"/>
      <c r="AE35" t="str">
        <f t="shared" si="30"/>
        <v>&lt;/string&gt;</v>
      </c>
      <c r="AF35" t="str">
        <f t="shared" si="31"/>
        <v>&lt;/string&gt;</v>
      </c>
      <c r="AG35" t="str">
        <f t="shared" si="32"/>
        <v>&lt;/string&gt;</v>
      </c>
      <c r="AH35" t="str">
        <f t="shared" si="33"/>
        <v>&lt;/string&gt;</v>
      </c>
    </row>
    <row r="36" spans="1:34">
      <c r="A36" s="1"/>
      <c r="AE36" t="str">
        <f t="shared" si="30"/>
        <v>&lt;/string&gt;</v>
      </c>
      <c r="AF36" t="str">
        <f t="shared" si="31"/>
        <v>&lt;/string&gt;</v>
      </c>
      <c r="AG36" t="str">
        <f t="shared" si="32"/>
        <v>&lt;/string&gt;</v>
      </c>
      <c r="AH36" t="str">
        <f t="shared" si="33"/>
        <v>&lt;/string&gt;</v>
      </c>
    </row>
    <row r="37" spans="1:34">
      <c r="A37" s="1"/>
      <c r="AE37" t="str">
        <f t="shared" si="30"/>
        <v>&lt;/string&gt;</v>
      </c>
      <c r="AF37" t="str">
        <f t="shared" si="31"/>
        <v>&lt;/string&gt;</v>
      </c>
      <c r="AG37" t="str">
        <f t="shared" si="32"/>
        <v>&lt;/string&gt;</v>
      </c>
      <c r="AH37" t="str">
        <f t="shared" si="33"/>
        <v>&lt;/string&gt;</v>
      </c>
    </row>
    <row r="38" spans="1:34">
      <c r="A38" s="1"/>
      <c r="AE38" t="str">
        <f t="shared" si="30"/>
        <v>&lt;/string&gt;</v>
      </c>
      <c r="AF38" t="str">
        <f t="shared" si="31"/>
        <v>&lt;/string&gt;</v>
      </c>
      <c r="AG38" t="str">
        <f t="shared" si="32"/>
        <v>&lt;/string&gt;</v>
      </c>
      <c r="AH38" t="str">
        <f t="shared" si="33"/>
        <v>&lt;/string&gt;</v>
      </c>
    </row>
    <row r="39" spans="1:34">
      <c r="A39" s="1"/>
      <c r="AE39" t="str">
        <f t="shared" si="30"/>
        <v>&lt;/string&gt;</v>
      </c>
      <c r="AF39" t="str">
        <f t="shared" si="31"/>
        <v>&lt;/string&gt;</v>
      </c>
      <c r="AG39" t="str">
        <f t="shared" si="32"/>
        <v>&lt;/string&gt;</v>
      </c>
      <c r="AH39" t="str">
        <f t="shared" si="33"/>
        <v>&lt;/string&gt;</v>
      </c>
    </row>
    <row r="40" spans="1:34">
      <c r="A40" s="1"/>
      <c r="AE40" t="str">
        <f t="shared" si="30"/>
        <v>&lt;/string&gt;</v>
      </c>
      <c r="AF40" t="str">
        <f t="shared" si="31"/>
        <v>&lt;/string&gt;</v>
      </c>
      <c r="AG40" t="str">
        <f t="shared" si="32"/>
        <v>&lt;/string&gt;</v>
      </c>
      <c r="AH40" t="str">
        <f t="shared" si="33"/>
        <v>&lt;/string&gt;</v>
      </c>
    </row>
    <row r="41" spans="1:34">
      <c r="A41" s="1"/>
      <c r="AE41" t="str">
        <f t="shared" si="30"/>
        <v>&lt;/string&gt;</v>
      </c>
      <c r="AF41" t="str">
        <f t="shared" si="31"/>
        <v>&lt;/string&gt;</v>
      </c>
      <c r="AG41" t="str">
        <f t="shared" si="32"/>
        <v>&lt;/string&gt;</v>
      </c>
      <c r="AH41" t="str">
        <f t="shared" si="33"/>
        <v>&lt;/string&gt;</v>
      </c>
    </row>
    <row r="42" spans="1:34">
      <c r="A42" s="1"/>
      <c r="AE42" t="str">
        <f t="shared" si="30"/>
        <v>&lt;/string&gt;</v>
      </c>
      <c r="AF42" t="str">
        <f t="shared" si="31"/>
        <v>&lt;/string&gt;</v>
      </c>
      <c r="AG42" t="str">
        <f t="shared" si="32"/>
        <v>&lt;/string&gt;</v>
      </c>
      <c r="AH42" t="str">
        <f t="shared" si="33"/>
        <v>&lt;/string&gt;</v>
      </c>
    </row>
    <row r="43" spans="1:34">
      <c r="A43" s="1"/>
      <c r="AE43" t="str">
        <f t="shared" si="30"/>
        <v>&lt;/string&gt;</v>
      </c>
      <c r="AF43" t="str">
        <f t="shared" si="31"/>
        <v>&lt;/string&gt;</v>
      </c>
      <c r="AG43" t="str">
        <f t="shared" si="32"/>
        <v>&lt;/string&gt;</v>
      </c>
      <c r="AH43" t="str">
        <f t="shared" si="33"/>
        <v>&lt;/string&gt;</v>
      </c>
    </row>
    <row r="44" spans="1:34">
      <c r="A44" s="1" t="s">
        <v>24</v>
      </c>
      <c r="J44">
        <f t="shared" ref="J44:J107" si="34">FIND("&gt;",A44)</f>
        <v>27</v>
      </c>
      <c r="K44">
        <f t="shared" ref="K44:K107" si="35">FIND("&lt;/", A44)</f>
        <v>36</v>
      </c>
      <c r="L44" t="str">
        <f t="shared" ref="L44:L107" si="36">IF(A44&lt;&gt;"", MID(A44,J44+1, K44-J44 - 1), "")</f>
        <v>Settings</v>
      </c>
      <c r="M44" t="e">
        <f>MATCH(L44,Sam_Eng!K:K,0)</f>
        <v>#N/A</v>
      </c>
      <c r="N44" t="str">
        <f>IF(ISNA(M44), VLOOKUP(L44,Sam_Eng!F:F,1,FALSE), VLOOKUP(L44,Sam_Eng!K:K,1,FALSE))</f>
        <v>Settings</v>
      </c>
      <c r="O44" s="8">
        <f>IF(ISNA(M44), MATCH(N44,Sam_Eng!F:F,0), MATCH(N44,Sam_Eng!K:K,0))</f>
        <v>80</v>
      </c>
      <c r="P44" t="str">
        <f t="shared" ca="1" si="21"/>
        <v>"Paramètres"</v>
      </c>
      <c r="Q44" t="str">
        <f t="shared" ca="1" si="22"/>
        <v>"Einstellungen"</v>
      </c>
      <c r="R44" t="str">
        <f t="shared" ca="1" si="23"/>
        <v>"Ajustes"</v>
      </c>
      <c r="S44" t="str">
        <f t="shared" ca="1" si="24"/>
        <v>"Impostazioni"</v>
      </c>
      <c r="T44" t="str">
        <f t="shared" ca="1" si="25"/>
        <v>"Settings (Instellingen)"</v>
      </c>
      <c r="U44" s="8" t="str">
        <f ca="1">SUBSTITUTE(P44,"""","")</f>
        <v>Paramètres</v>
      </c>
      <c r="V44" s="8" t="str">
        <f ca="1">SUBSTITUTE(Q44,"""","")</f>
        <v>Einstellungen</v>
      </c>
      <c r="W44" s="8" t="str">
        <f ca="1">SUBSTITUTE(R44,"""","")</f>
        <v>Ajustes</v>
      </c>
      <c r="X44" s="8" t="str">
        <f ca="1">SUBSTITUTE(S44,"""","")</f>
        <v>Impostazioni</v>
      </c>
      <c r="Y44" s="8" t="str">
        <f ca="1">SUBSTITUTE(T44,"""","")</f>
        <v>Settings (Instellingen)</v>
      </c>
      <c r="Z44" s="7">
        <f>FIND("&lt;",A44)</f>
        <v>5</v>
      </c>
      <c r="AA44">
        <f>FIND("&gt;",A44)</f>
        <v>27</v>
      </c>
      <c r="AB44">
        <f xml:space="preserve"> FIND("&lt;/",A44)</f>
        <v>36</v>
      </c>
      <c r="AC44" t="str">
        <f>MID(A44, Z44, AA44-Z44+ 1)</f>
        <v>&lt;string name="setting"&gt;</v>
      </c>
      <c r="AD44" t="str">
        <f ca="1">$AC44 &amp; U44 &amp; $AC$1</f>
        <v>&lt;string name="setting"&gt;Paramètres&lt;/string&gt;</v>
      </c>
      <c r="AE44" t="str">
        <f t="shared" ca="1" si="30"/>
        <v>&lt;string name="setting"&gt;Einstellungen&lt;/string&gt;</v>
      </c>
      <c r="AF44" t="str">
        <f t="shared" ca="1" si="31"/>
        <v>&lt;string name="setting"&gt;Ajustes&lt;/string&gt;</v>
      </c>
      <c r="AG44" t="str">
        <f t="shared" ca="1" si="32"/>
        <v>&lt;string name="setting"&gt;Impostazioni&lt;/string&gt;</v>
      </c>
      <c r="AH44" t="str">
        <f t="shared" ca="1" si="33"/>
        <v>&lt;string name="setting"&gt;Settings (Instellingen)&lt;/string&gt;</v>
      </c>
    </row>
    <row r="45" spans="1:34">
      <c r="A45" s="1" t="s">
        <v>10210</v>
      </c>
      <c r="J45">
        <f t="shared" si="34"/>
        <v>30</v>
      </c>
      <c r="K45">
        <f t="shared" si="35"/>
        <v>32</v>
      </c>
      <c r="L45" t="str">
        <f t="shared" si="36"/>
        <v>1</v>
      </c>
      <c r="AE45" t="s">
        <v>10212</v>
      </c>
      <c r="AF45" t="s">
        <v>10211</v>
      </c>
      <c r="AG45" t="s">
        <v>10211</v>
      </c>
      <c r="AH45" t="s">
        <v>10211</v>
      </c>
    </row>
    <row r="46" spans="1:34">
      <c r="A46" s="1" t="s">
        <v>26</v>
      </c>
      <c r="J46">
        <f t="shared" si="34"/>
        <v>30</v>
      </c>
      <c r="K46">
        <f t="shared" si="35"/>
        <v>41</v>
      </c>
      <c r="L46" t="str">
        <f t="shared" si="36"/>
        <v>Parameters</v>
      </c>
      <c r="M46" t="e">
        <f>MATCH(L46,Sam_Eng!K:K,0)</f>
        <v>#N/A</v>
      </c>
      <c r="N46" t="str">
        <f>IF(ISNA(M46), VLOOKUP(L46,Sam_Eng!F:F,1,FALSE), VLOOKUP(L46,Sam_Eng!K:K,1,FALSE))</f>
        <v>Parameters</v>
      </c>
      <c r="O46" s="8">
        <f>IF(ISNA(M46), MATCH(N46,Sam_Eng!F:F,0), MATCH(N46,Sam_Eng!K:K,0))</f>
        <v>208</v>
      </c>
      <c r="P46" t="str">
        <f t="shared" ca="1" si="21"/>
        <v>"Paramètres"</v>
      </c>
      <c r="Q46" t="str">
        <f t="shared" ca="1" si="22"/>
        <v>"Parameter"</v>
      </c>
      <c r="R46" t="str">
        <f t="shared" ca="1" si="23"/>
        <v>"Parámetros"</v>
      </c>
      <c r="S46" t="str">
        <f t="shared" ca="1" si="24"/>
        <v>"Parametri"</v>
      </c>
      <c r="T46" t="str">
        <f t="shared" ca="1" si="25"/>
        <v>"Parameters"</v>
      </c>
      <c r="U46" s="8" t="str">
        <f t="shared" ref="U46:Y47" ca="1" si="37">SUBSTITUTE(P46,"""","")</f>
        <v>Paramètres</v>
      </c>
      <c r="V46" s="8" t="str">
        <f t="shared" ca="1" si="37"/>
        <v>Parameter</v>
      </c>
      <c r="W46" s="8" t="str">
        <f t="shared" ca="1" si="37"/>
        <v>Parámetros</v>
      </c>
      <c r="X46" s="8" t="str">
        <f t="shared" ca="1" si="37"/>
        <v>Parametri</v>
      </c>
      <c r="Y46" s="8" t="str">
        <f t="shared" ca="1" si="37"/>
        <v>Parameters</v>
      </c>
      <c r="Z46" s="7">
        <f>FIND("&lt;",A46)</f>
        <v>5</v>
      </c>
      <c r="AA46">
        <f>FIND("&gt;",A46)</f>
        <v>30</v>
      </c>
      <c r="AB46">
        <f xml:space="preserve"> FIND("&lt;/",A46)</f>
        <v>41</v>
      </c>
      <c r="AC46" t="str">
        <f>MID(A46, Z46, AA46-Z46+ 1)</f>
        <v>&lt;string name="lock_param"&gt;</v>
      </c>
      <c r="AD46" t="str">
        <f t="shared" ref="AD46:AH47" ca="1" si="38">$AC46 &amp; U46 &amp; $AC$1</f>
        <v>&lt;string name="lock_param"&gt;Paramètres&lt;/string&gt;</v>
      </c>
      <c r="AE46" t="str">
        <f t="shared" ca="1" si="38"/>
        <v>&lt;string name="lock_param"&gt;Parameter&lt;/string&gt;</v>
      </c>
      <c r="AF46" t="str">
        <f t="shared" ca="1" si="38"/>
        <v>&lt;string name="lock_param"&gt;Parámetros&lt;/string&gt;</v>
      </c>
      <c r="AG46" t="str">
        <f t="shared" ca="1" si="38"/>
        <v>&lt;string name="lock_param"&gt;Parametri&lt;/string&gt;</v>
      </c>
      <c r="AH46" t="str">
        <f t="shared" ca="1" si="38"/>
        <v>&lt;string name="lock_param"&gt;Parameters&lt;/string&gt;</v>
      </c>
    </row>
    <row r="47" spans="1:34">
      <c r="A47" s="1" t="s">
        <v>27</v>
      </c>
      <c r="J47">
        <f t="shared" si="34"/>
        <v>35</v>
      </c>
      <c r="K47">
        <f t="shared" si="35"/>
        <v>40</v>
      </c>
      <c r="L47" t="str">
        <f t="shared" si="36"/>
        <v>Mute</v>
      </c>
      <c r="M47" t="e">
        <f>MATCH(L47,Sam_Eng!K:K,0)</f>
        <v>#N/A</v>
      </c>
      <c r="N47" t="str">
        <f>IF(ISNA(M47), VLOOKUP(L47,Sam_Eng!F:F,1,FALSE), VLOOKUP(L47,Sam_Eng!K:K,1,FALSE))</f>
        <v>Mute</v>
      </c>
      <c r="O47" s="8">
        <f>IF(ISNA(M47), MATCH(N47,Sam_Eng!F:F,0), MATCH(N47,Sam_Eng!K:K,0))</f>
        <v>66</v>
      </c>
      <c r="P47" t="str">
        <f t="shared" ca="1" si="21"/>
        <v>"Muet"</v>
      </c>
      <c r="Q47" t="str">
        <f t="shared" ca="1" si="22"/>
        <v>"Stumm"</v>
      </c>
      <c r="R47" t="str">
        <f t="shared" ca="1" si="23"/>
        <v>"Silencio"</v>
      </c>
      <c r="S47" t="str">
        <f t="shared" ca="1" si="24"/>
        <v>"Silenzia"</v>
      </c>
      <c r="T47" t="str">
        <f t="shared" ca="1" si="25"/>
        <v>"Dempen"</v>
      </c>
      <c r="U47" s="8" t="str">
        <f t="shared" ca="1" si="37"/>
        <v>Muet</v>
      </c>
      <c r="V47" s="8" t="str">
        <f t="shared" ca="1" si="37"/>
        <v>Stumm</v>
      </c>
      <c r="W47" s="8" t="str">
        <f t="shared" ca="1" si="37"/>
        <v>Silencio</v>
      </c>
      <c r="X47" s="8" t="str">
        <f t="shared" ca="1" si="37"/>
        <v>Silenzia</v>
      </c>
      <c r="Y47" s="8" t="str">
        <f t="shared" ca="1" si="37"/>
        <v>Dempen</v>
      </c>
      <c r="Z47" s="7">
        <f>FIND("&lt;",A47)</f>
        <v>5</v>
      </c>
      <c r="AA47">
        <f>FIND("&gt;",A47)</f>
        <v>35</v>
      </c>
      <c r="AB47">
        <f xml:space="preserve"> FIND("&lt;/",A47)</f>
        <v>40</v>
      </c>
      <c r="AC47" t="str">
        <f>MID(A47, Z47, AA47-Z47+ 1)</f>
        <v>&lt;string name="lock_param_mute"&gt;</v>
      </c>
      <c r="AD47" t="str">
        <f t="shared" ca="1" si="38"/>
        <v>&lt;string name="lock_param_mute"&gt;Muet&lt;/string&gt;</v>
      </c>
      <c r="AE47" t="str">
        <f t="shared" ca="1" si="38"/>
        <v>&lt;string name="lock_param_mute"&gt;Stumm&lt;/string&gt;</v>
      </c>
      <c r="AF47" t="str">
        <f t="shared" ca="1" si="38"/>
        <v>&lt;string name="lock_param_mute"&gt;Silencio&lt;/string&gt;</v>
      </c>
      <c r="AG47" t="str">
        <f t="shared" ca="1" si="38"/>
        <v>&lt;string name="lock_param_mute"&gt;Silenzia&lt;/string&gt;</v>
      </c>
      <c r="AH47" t="str">
        <f t="shared" ca="1" si="38"/>
        <v>&lt;string name="lock_param_mute"&gt;Dempen&lt;/string&gt;</v>
      </c>
    </row>
    <row r="48" spans="1:34">
      <c r="A48" s="1"/>
    </row>
    <row r="49" spans="1:34">
      <c r="A49" s="1"/>
    </row>
    <row r="50" spans="1:34">
      <c r="A50" s="1" t="s">
        <v>28</v>
      </c>
      <c r="J50">
        <f t="shared" si="34"/>
        <v>45</v>
      </c>
      <c r="K50">
        <f t="shared" si="35"/>
        <v>60</v>
      </c>
      <c r="L50" s="5" t="str">
        <f t="shared" si="36"/>
        <v>Access Granted</v>
      </c>
      <c r="M50">
        <f>MATCH(L50,Sam_Eng!K:K,0)</f>
        <v>728</v>
      </c>
      <c r="N50" t="str">
        <f>IF(ISNA(M50), VLOOKUP(L50,Sam_Eng!F:F,1,FALSE), VLOOKUP(L50,Sam_Eng!K:K,1,FALSE))</f>
        <v>Access Granted</v>
      </c>
      <c r="O50" s="8">
        <f>IF(ISNA(M50), MATCH(N50,Sam_Eng!F:F,0), MATCH(N50,Sam_Eng!K:K,0))</f>
        <v>728</v>
      </c>
      <c r="P50" t="str">
        <f t="shared" ca="1" si="21"/>
        <v>Accès autorisé</v>
      </c>
      <c r="Q50" t="str">
        <f t="shared" ca="1" si="22"/>
        <v>Zugang gewährt</v>
      </c>
      <c r="R50" t="str">
        <f t="shared" ca="1" si="23"/>
        <v>Acceso concedido</v>
      </c>
      <c r="S50" t="str">
        <f t="shared" ca="1" si="24"/>
        <v>Accesso eseguito</v>
      </c>
      <c r="T50" t="str">
        <f t="shared" ca="1" si="25"/>
        <v>Toegang toegestaan</v>
      </c>
      <c r="U50" s="8" t="str">
        <f t="shared" ref="U50:Y56" ca="1" si="39">SUBSTITUTE(P50,"""","")</f>
        <v>Accès autorisé</v>
      </c>
      <c r="V50" s="8" t="str">
        <f t="shared" ca="1" si="39"/>
        <v>Zugang gewährt</v>
      </c>
      <c r="W50" s="8" t="str">
        <f t="shared" ca="1" si="39"/>
        <v>Acceso concedido</v>
      </c>
      <c r="X50" s="8" t="str">
        <f t="shared" ca="1" si="39"/>
        <v>Accesso eseguito</v>
      </c>
      <c r="Y50" s="8" t="str">
        <f t="shared" ca="1" si="39"/>
        <v>Toegang toegestaan</v>
      </c>
      <c r="Z50" s="7">
        <f t="shared" ref="Z50:Z56" si="40">FIND("&lt;",A50)</f>
        <v>5</v>
      </c>
      <c r="AA50">
        <f t="shared" ref="AA50:AA56" si="41">FIND("&gt;",A50)</f>
        <v>45</v>
      </c>
      <c r="AB50">
        <f t="shared" ref="AB50:AB56" si="42" xml:space="preserve"> FIND("&lt;/",A50)</f>
        <v>60</v>
      </c>
      <c r="AC50" t="str">
        <f t="shared" ref="AC50:AC56" si="43">MID(A50, Z50, AA50-Z50+ 1)</f>
        <v>&lt;string name="Tran_access_granted_title"&gt;</v>
      </c>
      <c r="AD50" t="str">
        <f t="shared" ref="AD50:AH56" ca="1" si="44">$AC50 &amp; U50 &amp; $AC$1</f>
        <v>&lt;string name="Tran_access_granted_title"&gt;Accès autorisé&lt;/string&gt;</v>
      </c>
      <c r="AE50" t="str">
        <f t="shared" ca="1" si="44"/>
        <v>&lt;string name="Tran_access_granted_title"&gt;Zugang gewährt&lt;/string&gt;</v>
      </c>
      <c r="AF50" t="str">
        <f t="shared" ca="1" si="44"/>
        <v>&lt;string name="Tran_access_granted_title"&gt;Acceso concedido&lt;/string&gt;</v>
      </c>
      <c r="AG50" t="str">
        <f t="shared" ca="1" si="44"/>
        <v>&lt;string name="Tran_access_granted_title"&gt;Accesso eseguito&lt;/string&gt;</v>
      </c>
      <c r="AH50" t="str">
        <f t="shared" ca="1" si="44"/>
        <v>&lt;string name="Tran_access_granted_title"&gt;Toegang toegestaan&lt;/string&gt;</v>
      </c>
    </row>
    <row r="51" spans="1:34">
      <c r="A51" s="1" t="s">
        <v>29</v>
      </c>
      <c r="J51">
        <f t="shared" si="34"/>
        <v>49</v>
      </c>
      <c r="K51">
        <f t="shared" si="35"/>
        <v>58</v>
      </c>
      <c r="L51" s="5" t="str">
        <f t="shared" si="36"/>
        <v>Welcome!</v>
      </c>
      <c r="M51">
        <f>MATCH(L51,Sam_Eng!K:K,0)</f>
        <v>729</v>
      </c>
      <c r="N51" t="str">
        <f>IF(ISNA(M51), VLOOKUP(L51,Sam_Eng!F:F,1,FALSE), VLOOKUP(L51,Sam_Eng!K:K,1,FALSE))</f>
        <v>Welcome!</v>
      </c>
      <c r="O51" s="8">
        <f>IF(ISNA(M51), MATCH(N51,Sam_Eng!F:F,0), MATCH(N51,Sam_Eng!K:K,0))</f>
        <v>729</v>
      </c>
      <c r="P51" t="str">
        <f t="shared" ca="1" si="21"/>
        <v>Bienvenue !</v>
      </c>
      <c r="Q51" t="str">
        <f t="shared" ca="1" si="22"/>
        <v>Willkommen!</v>
      </c>
      <c r="R51" t="str">
        <f t="shared" ca="1" si="23"/>
        <v>¡Bienvenido!</v>
      </c>
      <c r="S51" t="str">
        <f t="shared" ca="1" si="24"/>
        <v>Benvenuto!</v>
      </c>
      <c r="T51" t="str">
        <f t="shared" ca="1" si="25"/>
        <v>Welkom!</v>
      </c>
      <c r="U51" s="8" t="str">
        <f t="shared" ca="1" si="39"/>
        <v>Bienvenue !</v>
      </c>
      <c r="V51" s="8" t="str">
        <f t="shared" ca="1" si="39"/>
        <v>Willkommen!</v>
      </c>
      <c r="W51" s="8" t="str">
        <f t="shared" ca="1" si="39"/>
        <v>¡Bienvenido!</v>
      </c>
      <c r="X51" s="8" t="str">
        <f t="shared" ca="1" si="39"/>
        <v>Benvenuto!</v>
      </c>
      <c r="Y51" s="8" t="str">
        <f t="shared" ca="1" si="39"/>
        <v>Welkom!</v>
      </c>
      <c r="Z51" s="7">
        <f t="shared" si="40"/>
        <v>5</v>
      </c>
      <c r="AA51">
        <f t="shared" si="41"/>
        <v>49</v>
      </c>
      <c r="AB51">
        <f t="shared" si="42"/>
        <v>58</v>
      </c>
      <c r="AC51" t="str">
        <f t="shared" si="43"/>
        <v>&lt;string name="Tran_access_granted_content_1"&gt;</v>
      </c>
      <c r="AD51" t="str">
        <f t="shared" ca="1" si="44"/>
        <v>&lt;string name="Tran_access_granted_content_1"&gt;Bienvenue !&lt;/string&gt;</v>
      </c>
      <c r="AE51" t="str">
        <f t="shared" ca="1" si="44"/>
        <v>&lt;string name="Tran_access_granted_content_1"&gt;Willkommen!&lt;/string&gt;</v>
      </c>
      <c r="AF51" t="str">
        <f t="shared" ca="1" si="44"/>
        <v>&lt;string name="Tran_access_granted_content_1"&gt;¡Bienvenido!&lt;/string&gt;</v>
      </c>
      <c r="AG51" t="str">
        <f t="shared" ca="1" si="44"/>
        <v>&lt;string name="Tran_access_granted_content_1"&gt;Benvenuto!&lt;/string&gt;</v>
      </c>
      <c r="AH51" t="str">
        <f t="shared" ca="1" si="44"/>
        <v>&lt;string name="Tran_access_granted_content_1"&gt;Welkom!&lt;/string&gt;</v>
      </c>
    </row>
    <row r="52" spans="1:34">
      <c r="A52" s="1" t="s">
        <v>30</v>
      </c>
      <c r="J52">
        <f t="shared" si="34"/>
        <v>44</v>
      </c>
      <c r="K52">
        <f t="shared" si="35"/>
        <v>58</v>
      </c>
      <c r="L52" t="str">
        <f t="shared" si="36"/>
        <v>Access Denied</v>
      </c>
      <c r="M52" t="e">
        <f>MATCH(L52,Sam_Eng!K:K,0)</f>
        <v>#N/A</v>
      </c>
      <c r="N52" t="str">
        <f>IF(ISNA(M52), VLOOKUP(L52,Sam_Eng!F:F,1,FALSE), VLOOKUP(L52,Sam_Eng!K:K,1,FALSE))</f>
        <v>Access Denied</v>
      </c>
      <c r="O52" s="8">
        <f>IF(ISNA(M52), MATCH(N52,Sam_Eng!F:F,0), MATCH(N52,Sam_Eng!K:K,0))</f>
        <v>191</v>
      </c>
      <c r="P52" t="str">
        <f t="shared" ca="1" si="21"/>
        <v>"Accès refusé"</v>
      </c>
      <c r="Q52" t="str">
        <f t="shared" ca="1" si="22"/>
        <v>"Zugang verweigert"</v>
      </c>
      <c r="R52" t="str">
        <f t="shared" ca="1" si="23"/>
        <v>"Acceso denegado"</v>
      </c>
      <c r="S52" t="str">
        <f t="shared" ca="1" si="24"/>
        <v>"Accesso Negato"</v>
      </c>
      <c r="T52" t="str">
        <f t="shared" ca="1" si="25"/>
        <v>"Toegang geweigerd"</v>
      </c>
      <c r="U52" s="8" t="str">
        <f t="shared" ca="1" si="39"/>
        <v>Accès refusé</v>
      </c>
      <c r="V52" s="8" t="str">
        <f t="shared" ca="1" si="39"/>
        <v>Zugang verweigert</v>
      </c>
      <c r="W52" s="8" t="str">
        <f t="shared" ca="1" si="39"/>
        <v>Acceso denegado</v>
      </c>
      <c r="X52" s="8" t="str">
        <f t="shared" ca="1" si="39"/>
        <v>Accesso Negato</v>
      </c>
      <c r="Y52" s="8" t="str">
        <f t="shared" ca="1" si="39"/>
        <v>Toegang geweigerd</v>
      </c>
      <c r="Z52" s="7">
        <f t="shared" si="40"/>
        <v>5</v>
      </c>
      <c r="AA52">
        <f t="shared" si="41"/>
        <v>44</v>
      </c>
      <c r="AB52">
        <f t="shared" si="42"/>
        <v>58</v>
      </c>
      <c r="AC52" t="str">
        <f t="shared" si="43"/>
        <v>&lt;string name="Tran_access_denied_title"&gt;</v>
      </c>
      <c r="AD52" t="str">
        <f t="shared" ca="1" si="44"/>
        <v>&lt;string name="Tran_access_denied_title"&gt;Accès refusé&lt;/string&gt;</v>
      </c>
      <c r="AE52" t="str">
        <f t="shared" ca="1" si="44"/>
        <v>&lt;string name="Tran_access_denied_title"&gt;Zugang verweigert&lt;/string&gt;</v>
      </c>
      <c r="AF52" t="str">
        <f t="shared" ca="1" si="44"/>
        <v>&lt;string name="Tran_access_denied_title"&gt;Acceso denegado&lt;/string&gt;</v>
      </c>
      <c r="AG52" t="str">
        <f t="shared" ca="1" si="44"/>
        <v>&lt;string name="Tran_access_denied_title"&gt;Accesso Negato&lt;/string&gt;</v>
      </c>
      <c r="AH52" t="str">
        <f t="shared" ca="1" si="44"/>
        <v>&lt;string name="Tran_access_denied_title"&gt;Toegang geweigerd&lt;/string&gt;</v>
      </c>
    </row>
    <row r="53" spans="1:34">
      <c r="A53" s="1" t="s">
        <v>1806</v>
      </c>
      <c r="J53">
        <f t="shared" si="34"/>
        <v>48</v>
      </c>
      <c r="K53">
        <f t="shared" si="35"/>
        <v>93</v>
      </c>
      <c r="L53" t="str">
        <f t="shared" si="36"/>
        <v>Your are no longer a valid user of this lock</v>
      </c>
      <c r="M53">
        <f>MATCH(L53,Sam_Eng!K:K,0)</f>
        <v>724</v>
      </c>
      <c r="N53" t="str">
        <f>IF(ISNA(M53), VLOOKUP(L53,Sam_Eng!F:F,1,FALSE), VLOOKUP(L53,Sam_Eng!K:K,1,FALSE))</f>
        <v>Your are no longer a valid user of this lock</v>
      </c>
      <c r="O53" s="8">
        <f>IF(ISNA(M53), MATCH(N53,Sam_Eng!F:F,0), MATCH(N53,Sam_Eng!K:K,0))</f>
        <v>724</v>
      </c>
      <c r="P53" t="str">
        <f t="shared" ca="1" si="21"/>
        <v>Vous n'êtes plus un utilisateur valide de cette serrure</v>
      </c>
      <c r="Q53" t="str">
        <f t="shared" ca="1" si="22"/>
        <v>Sie sind kein gültiger Benutzer dieses Schlosses mehr</v>
      </c>
      <c r="R53" t="str">
        <f t="shared" ca="1" si="23"/>
        <v>Ya no es un usuario válido de esta cerradura.</v>
      </c>
      <c r="S53" t="str">
        <f t="shared" ca="1" si="24"/>
        <v>Non sei più un utente valido di questa serratura</v>
      </c>
      <c r="T53" t="str">
        <f t="shared" ca="1" si="25"/>
        <v>U bent niet langer een geldige gebruiker van dit slot</v>
      </c>
      <c r="U53" s="8" t="str">
        <f t="shared" ca="1" si="39"/>
        <v>Vous n'êtes plus un utilisateur valide de cette serrure</v>
      </c>
      <c r="V53" s="8" t="str">
        <f t="shared" ca="1" si="39"/>
        <v>Sie sind kein gültiger Benutzer dieses Schlosses mehr</v>
      </c>
      <c r="W53" s="8" t="str">
        <f t="shared" ca="1" si="39"/>
        <v>Ya no es un usuario válido de esta cerradura.</v>
      </c>
      <c r="X53" s="8" t="str">
        <f t="shared" ca="1" si="39"/>
        <v>Non sei più un utente valido di questa serratura</v>
      </c>
      <c r="Y53" s="8" t="str">
        <f t="shared" ca="1" si="39"/>
        <v>U bent niet langer een geldige gebruiker van dit slot</v>
      </c>
      <c r="Z53" s="7">
        <f t="shared" si="40"/>
        <v>5</v>
      </c>
      <c r="AA53">
        <f t="shared" si="41"/>
        <v>48</v>
      </c>
      <c r="AB53">
        <f t="shared" si="42"/>
        <v>93</v>
      </c>
      <c r="AC53" t="str">
        <f t="shared" si="43"/>
        <v>&lt;string name="Tran_access_denied_content_1"&gt;</v>
      </c>
      <c r="AD53" t="str">
        <f t="shared" ca="1" si="44"/>
        <v>&lt;string name="Tran_access_denied_content_1"&gt;Vous n'êtes plus un utilisateur valide de cette serrure&lt;/string&gt;</v>
      </c>
      <c r="AE53" t="str">
        <f t="shared" ca="1" si="44"/>
        <v>&lt;string name="Tran_access_denied_content_1"&gt;Sie sind kein gültiger Benutzer dieses Schlosses mehr&lt;/string&gt;</v>
      </c>
      <c r="AF53" t="str">
        <f t="shared" ca="1" si="44"/>
        <v>&lt;string name="Tran_access_denied_content_1"&gt;Ya no es un usuario válido de esta cerradura.&lt;/string&gt;</v>
      </c>
      <c r="AG53" t="str">
        <f t="shared" ca="1" si="44"/>
        <v>&lt;string name="Tran_access_denied_content_1"&gt;Non sei più un utente valido di questa serratura&lt;/string&gt;</v>
      </c>
      <c r="AH53" t="str">
        <f t="shared" ca="1" si="44"/>
        <v>&lt;string name="Tran_access_denied_content_1"&gt;U bent niet langer een geldige gebruiker van dit slot&lt;/string&gt;</v>
      </c>
    </row>
    <row r="54" spans="1:34">
      <c r="A54" s="1" t="s">
        <v>31</v>
      </c>
      <c r="J54">
        <f t="shared" si="34"/>
        <v>46</v>
      </c>
      <c r="K54">
        <f t="shared" si="35"/>
        <v>66</v>
      </c>
      <c r="L54" t="str">
        <f t="shared" si="36"/>
        <v>Communication Issue</v>
      </c>
      <c r="M54" t="e">
        <f>MATCH(L54,Sam_Eng!K:K,0)</f>
        <v>#N/A</v>
      </c>
      <c r="N54" t="str">
        <f>IF(ISNA(M54), VLOOKUP(L54,Sam_Eng!F:F,1,FALSE), VLOOKUP(L54,Sam_Eng!K:K,1,FALSE))</f>
        <v>Communication issue</v>
      </c>
      <c r="O54" s="8">
        <f>IF(ISNA(M54), MATCH(N54,Sam_Eng!F:F,0), MATCH(N54,Sam_Eng!K:K,0))</f>
        <v>652</v>
      </c>
      <c r="P54" t="str">
        <f t="shared" ca="1" si="21"/>
        <v>"Problème de communication"</v>
      </c>
      <c r="Q54" t="str">
        <f t="shared" ca="1" si="22"/>
        <v>"Kommunikationsproblem"</v>
      </c>
      <c r="R54" t="str">
        <f t="shared" ca="1" si="23"/>
        <v>"Problema de comunicación"</v>
      </c>
      <c r="S54" t="str">
        <f t="shared" ca="1" si="24"/>
        <v>"Problema di comunicazione"</v>
      </c>
      <c r="T54" t="str">
        <f t="shared" ca="1" si="25"/>
        <v>"Communicatieprobleem"</v>
      </c>
      <c r="U54" s="8" t="str">
        <f t="shared" ca="1" si="39"/>
        <v>Problème de communication</v>
      </c>
      <c r="V54" s="8" t="str">
        <f t="shared" ca="1" si="39"/>
        <v>Kommunikationsproblem</v>
      </c>
      <c r="W54" s="8" t="str">
        <f t="shared" ca="1" si="39"/>
        <v>Problema de comunicación</v>
      </c>
      <c r="X54" s="8" t="str">
        <f t="shared" ca="1" si="39"/>
        <v>Problema di comunicazione</v>
      </c>
      <c r="Y54" s="8" t="str">
        <f t="shared" ca="1" si="39"/>
        <v>Communicatieprobleem</v>
      </c>
      <c r="Z54" s="7">
        <f t="shared" si="40"/>
        <v>5</v>
      </c>
      <c r="AA54">
        <f t="shared" si="41"/>
        <v>46</v>
      </c>
      <c r="AB54">
        <f t="shared" si="42"/>
        <v>66</v>
      </c>
      <c r="AC54" t="str">
        <f t="shared" si="43"/>
        <v>&lt;string name="Tran_operation_issue_title"&gt;</v>
      </c>
      <c r="AD54" t="str">
        <f t="shared" ca="1" si="44"/>
        <v>&lt;string name="Tran_operation_issue_title"&gt;Problème de communication&lt;/string&gt;</v>
      </c>
      <c r="AE54" t="str">
        <f t="shared" ca="1" si="44"/>
        <v>&lt;string name="Tran_operation_issue_title"&gt;Kommunikationsproblem&lt;/string&gt;</v>
      </c>
      <c r="AF54" t="str">
        <f t="shared" ca="1" si="44"/>
        <v>&lt;string name="Tran_operation_issue_title"&gt;Problema de comunicación&lt;/string&gt;</v>
      </c>
      <c r="AG54" t="str">
        <f t="shared" ca="1" si="44"/>
        <v>&lt;string name="Tran_operation_issue_title"&gt;Problema di comunicazione&lt;/string&gt;</v>
      </c>
      <c r="AH54" t="str">
        <f t="shared" ca="1" si="44"/>
        <v>&lt;string name="Tran_operation_issue_title"&gt;Communicatieprobleem&lt;/string&gt;</v>
      </c>
    </row>
    <row r="55" spans="1:34">
      <c r="A55" s="1" t="s">
        <v>1807</v>
      </c>
      <c r="J55">
        <f t="shared" si="34"/>
        <v>50</v>
      </c>
      <c r="K55">
        <f t="shared" si="35"/>
        <v>293</v>
      </c>
      <c r="L55" s="5" t="str">
        <f t="shared" si="36"/>
        <v>There is a communication issue between the Phone and the Lock. Please check if NFC sensing positions of the Phone and the Lock are aligned correctly, and if the phone removes away too early. After confirming the information, please try again.</v>
      </c>
      <c r="M55">
        <f>MATCH(L55,Sam_Eng!K:K,0)</f>
        <v>730</v>
      </c>
      <c r="N55" t="str">
        <f>IF(ISNA(M55), VLOOKUP(L55,Sam_Eng!F:F,1,FALSE), VLOOKUP(L55,Sam_Eng!K:K,1,FALSE))</f>
        <v>There is a communication issue between the Phone and the Lock. Please check if NFC sensing positions of the Phone and the Lock are aligned correctly, and if the phone removes away too early. After confirming the information, please try again.</v>
      </c>
      <c r="O55" s="8">
        <f>IF(ISNA(M55), MATCH(N55,Sam_Eng!F:F,0), MATCH(N55,Sam_Eng!K:K,0))</f>
        <v>730</v>
      </c>
      <c r="P55" t="str">
        <f t="shared" ca="1" si="21"/>
        <v>Il y a un problème de communication entre le téléphone et la serrure. Veuillez vérifier si les positions de détection NFC du téléphone et de la serrure sont alignées correctement et si le téléphone est éloigné trop tôt. Après avoir confirmé les informations, veuillez réessayer.</v>
      </c>
      <c r="Q55" t="str">
        <f t="shared" ca="1" si="22"/>
        <v>Es liegt ein Kommunikationsproblem zwischen Telefon und Schloss vor. Bitte überprüfen Sie, ob die NFC-Erkennungspositionen von Telefon und Schloss ordnungsgemäß ausgerichtet sind und ob das Telefon unter Umständen zu früh entfernt wurde. Bitte versuchen Sie es nach dem Bestätigen der Informationen erneut.</v>
      </c>
      <c r="R55" t="str">
        <f t="shared" ca="1" si="23"/>
        <v>Hay un problema de comunicación entre el teléfono y la cerradura. Compruebe si la posición de detección de NFC del teléfono y la cerradura está alineada correctamente y si el teléfono se alejó demasiado pronto. Después de confirmar la información, inténtelo de nuevo.</v>
      </c>
      <c r="S55" t="str">
        <f t="shared" ca="1" si="24"/>
        <v>Si è verificato un problema di comunicazione tra il telefono e la serratura. Controllare se le posizioni dei sensori NFC sul telefono e sulla serratura sono allineate correttamente, e se il telefono non è stato rimosso troppo presto. Dopo la conferma delle informazioni, ritentare.</v>
      </c>
      <c r="T55" t="str">
        <f t="shared" ca="1" si="25"/>
        <v>Er is een communicatieprobleem tussen de telefoon en het slot. Controleer of de NFC-detectieposities van telefoon en slot goed zijn uitgelijnd, en of de telefoon te snel wordt weggehaald. Probeer het opnieuw nadat de informatie is bevestigd.</v>
      </c>
      <c r="U55" s="8" t="str">
        <f t="shared" ca="1" si="39"/>
        <v>Il y a un problème de communication entre le téléphone et la serrure. Veuillez vérifier si les positions de détection NFC du téléphone et de la serrure sont alignées correctement et si le téléphone est éloigné trop tôt. Après avoir confirmé les informations, veuillez réessayer.</v>
      </c>
      <c r="V55" s="8" t="str">
        <f t="shared" ca="1" si="39"/>
        <v>Es liegt ein Kommunikationsproblem zwischen Telefon und Schloss vor. Bitte überprüfen Sie, ob die NFC-Erkennungspositionen von Telefon und Schloss ordnungsgemäß ausgerichtet sind und ob das Telefon unter Umständen zu früh entfernt wurde. Bitte versuchen Sie es nach dem Bestätigen der Informationen erneut.</v>
      </c>
      <c r="W55" s="8" t="str">
        <f t="shared" ca="1" si="39"/>
        <v>Hay un problema de comunicación entre el teléfono y la cerradura. Compruebe si la posición de detección de NFC del teléfono y la cerradura está alineada correctamente y si el teléfono se alejó demasiado pronto. Después de confirmar la información, inténtelo de nuevo.</v>
      </c>
      <c r="X55" s="8" t="str">
        <f t="shared" ca="1" si="39"/>
        <v>Si è verificato un problema di comunicazione tra il telefono e la serratura. Controllare se le posizioni dei sensori NFC sul telefono e sulla serratura sono allineate correttamente, e se il telefono non è stato rimosso troppo presto. Dopo la conferma delle informazioni, ritentare.</v>
      </c>
      <c r="Y55" s="8" t="str">
        <f t="shared" ca="1" si="39"/>
        <v>Er is een communicatieprobleem tussen de telefoon en het slot. Controleer of de NFC-detectieposities van telefoon en slot goed zijn uitgelijnd, en of de telefoon te snel wordt weggehaald. Probeer het opnieuw nadat de informatie is bevestigd.</v>
      </c>
      <c r="Z55" s="7">
        <f t="shared" si="40"/>
        <v>5</v>
      </c>
      <c r="AA55">
        <f t="shared" si="41"/>
        <v>50</v>
      </c>
      <c r="AB55">
        <f t="shared" si="42"/>
        <v>293</v>
      </c>
      <c r="AC55" t="str">
        <f t="shared" si="43"/>
        <v>&lt;string name="Tran_operation_issue_content_1"&gt;</v>
      </c>
      <c r="AD55" t="str">
        <f t="shared" ca="1" si="44"/>
        <v>&lt;string name="Tran_operation_issue_content_1"&gt;Il y a un problème de communication entre le téléphone et la serrure. Veuillez vérifier si les positions de détection NFC du téléphone et de la serrure sont alignées correctement et si le téléphone est éloigné trop tôt. Après avoir confirmé les informations, veuillez réessayer.&lt;/string&gt;</v>
      </c>
      <c r="AE55" t="str">
        <f t="shared" ca="1" si="44"/>
        <v>&lt;string name="Tran_operation_issue_content_1"&gt;Es liegt ein Kommunikationsproblem zwischen Telefon und Schloss vor. Bitte überprüfen Sie, ob die NFC-Erkennungspositionen von Telefon und Schloss ordnungsgemäß ausgerichtet sind und ob das Telefon unter Umständen zu früh entfernt wurde. Bitte versuchen Sie es nach dem Bestätigen der Informationen erneut.&lt;/string&gt;</v>
      </c>
      <c r="AF55" t="str">
        <f t="shared" ca="1" si="44"/>
        <v>&lt;string name="Tran_operation_issue_content_1"&gt;Hay un problema de comunicación entre el teléfono y la cerradura. Compruebe si la posición de detección de NFC del teléfono y la cerradura está alineada correctamente y si el teléfono se alejó demasiado pronto. Después de confirmar la información, inténtelo de nuevo.&lt;/string&gt;</v>
      </c>
      <c r="AG55" t="str">
        <f t="shared" ca="1" si="44"/>
        <v>&lt;string name="Tran_operation_issue_content_1"&gt;Si è verificato un problema di comunicazione tra il telefono e la serratura. Controllare se le posizioni dei sensori NFC sul telefono e sulla serratura sono allineate correttamente, e se il telefono non è stato rimosso troppo presto. Dopo la conferma delle informazioni, ritentare.&lt;/string&gt;</v>
      </c>
      <c r="AH55" t="str">
        <f t="shared" ca="1" si="44"/>
        <v>&lt;string name="Tran_operation_issue_content_1"&gt;Er is een communicatieprobleem tussen de telefoon en het slot. Controleer of de NFC-detectieposities van telefoon en slot goed zijn uitgelijnd, en of de telefoon te snel wordt weggehaald. Probeer het opnieuw nadat de informatie is bevestigd.&lt;/string&gt;</v>
      </c>
    </row>
    <row r="56" spans="1:34">
      <c r="A56" s="1" t="s">
        <v>1809</v>
      </c>
      <c r="J56">
        <f t="shared" si="34"/>
        <v>48</v>
      </c>
      <c r="K56">
        <f t="shared" si="35"/>
        <v>66</v>
      </c>
      <c r="L56" t="str">
        <f t="shared" si="36"/>
        <v>You are denounced</v>
      </c>
      <c r="M56" t="e">
        <f>MATCH(L56,Sam_Eng!K:K,0)</f>
        <v>#N/A</v>
      </c>
      <c r="N56" t="str">
        <f>IF(ISNA(M56), VLOOKUP(L56,Sam_Eng!F:F,1,FALSE), VLOOKUP(L56,Sam_Eng!K:K,1,FALSE))</f>
        <v>You are denounced</v>
      </c>
      <c r="O56" s="8">
        <f>IF(ISNA(M56), MATCH(N56,Sam_Eng!F:F,0), MATCH(N56,Sam_Eng!K:K,0))</f>
        <v>579</v>
      </c>
      <c r="P56" t="str">
        <f t="shared" ca="1" si="21"/>
        <v>"Vous êtes dénoncé"</v>
      </c>
      <c r="Q56" t="str">
        <f t="shared" ca="1" si="22"/>
        <v>"Sie sind ausgeschlossen"</v>
      </c>
      <c r="R56" t="str">
        <f t="shared" ca="1" si="23"/>
        <v>"Está denunciado."</v>
      </c>
      <c r="S56" t="str">
        <f t="shared" ca="1" si="24"/>
        <v>"Sei stato disattivato"</v>
      </c>
      <c r="T56" t="str">
        <f t="shared" ca="1" si="25"/>
        <v>"U bent opgezegd"</v>
      </c>
      <c r="U56" s="8" t="str">
        <f t="shared" ca="1" si="39"/>
        <v>Vous êtes dénoncé</v>
      </c>
      <c r="V56" s="8" t="str">
        <f t="shared" ca="1" si="39"/>
        <v>Sie sind ausgeschlossen</v>
      </c>
      <c r="W56" s="8" t="str">
        <f t="shared" ca="1" si="39"/>
        <v>Está denunciado.</v>
      </c>
      <c r="X56" s="8" t="str">
        <f t="shared" ca="1" si="39"/>
        <v>Sei stato disattivato</v>
      </c>
      <c r="Y56" s="8" t="str">
        <f t="shared" ca="1" si="39"/>
        <v>U bent opgezegd</v>
      </c>
      <c r="Z56" s="7">
        <f t="shared" si="40"/>
        <v>5</v>
      </c>
      <c r="AA56">
        <f t="shared" si="41"/>
        <v>48</v>
      </c>
      <c r="AB56">
        <f t="shared" si="42"/>
        <v>66</v>
      </c>
      <c r="AC56" t="str">
        <f t="shared" si="43"/>
        <v>&lt;string name="Tran_notClient_anymore_title"&gt;</v>
      </c>
      <c r="AD56" t="str">
        <f t="shared" ca="1" si="44"/>
        <v>&lt;string name="Tran_notClient_anymore_title"&gt;Vous êtes dénoncé&lt;/string&gt;</v>
      </c>
      <c r="AE56" t="str">
        <f t="shared" ca="1" si="44"/>
        <v>&lt;string name="Tran_notClient_anymore_title"&gt;Sie sind ausgeschlossen&lt;/string&gt;</v>
      </c>
      <c r="AF56" t="str">
        <f t="shared" ca="1" si="44"/>
        <v>&lt;string name="Tran_notClient_anymore_title"&gt;Está denunciado.&lt;/string&gt;</v>
      </c>
      <c r="AG56" t="str">
        <f t="shared" ca="1" si="44"/>
        <v>&lt;string name="Tran_notClient_anymore_title"&gt;Sei stato disattivato&lt;/string&gt;</v>
      </c>
      <c r="AH56" t="str">
        <f t="shared" ca="1" si="44"/>
        <v>&lt;string name="Tran_notClient_anymore_title"&gt;U bent opgezegd&lt;/string&gt;</v>
      </c>
    </row>
    <row r="57" spans="1:34">
      <c r="A57" s="1"/>
    </row>
    <row r="58" spans="1:34">
      <c r="A58" s="1"/>
    </row>
    <row r="59" spans="1:34">
      <c r="A59" s="1" t="s">
        <v>1816</v>
      </c>
      <c r="J59">
        <f t="shared" si="34"/>
        <v>43</v>
      </c>
      <c r="K59">
        <f t="shared" si="35"/>
        <v>51</v>
      </c>
      <c r="L59" t="str">
        <f t="shared" si="36"/>
        <v>Confirm</v>
      </c>
      <c r="M59" t="e">
        <f>MATCH(L59,Sam_Eng!K:K,0)</f>
        <v>#N/A</v>
      </c>
      <c r="N59" t="str">
        <f>IF(ISNA(M59), VLOOKUP(L59,Sam_Eng!F:F,1,FALSE), VLOOKUP(L59,Sam_Eng!K:K,1,FALSE))</f>
        <v>Confirm</v>
      </c>
      <c r="O59" s="8">
        <f>IF(ISNA(M59), MATCH(N59,Sam_Eng!F:F,0), MATCH(N59,Sam_Eng!K:K,0))</f>
        <v>53</v>
      </c>
      <c r="P59" t="str">
        <f t="shared" ca="1" si="21"/>
        <v>"Confirmer"</v>
      </c>
      <c r="Q59" t="str">
        <f t="shared" ca="1" si="22"/>
        <v>"Bestätigen"</v>
      </c>
      <c r="R59" t="str">
        <f t="shared" ca="1" si="23"/>
        <v>"Confirmar"</v>
      </c>
      <c r="S59" t="str">
        <f t="shared" ca="1" si="24"/>
        <v>"Conferma"</v>
      </c>
      <c r="T59" t="str">
        <f t="shared" ca="1" si="25"/>
        <v>"Bevestigen"</v>
      </c>
      <c r="U59" s="8" t="str">
        <f t="shared" ref="U59:U68" ca="1" si="45">SUBSTITUTE(P59,"""","")</f>
        <v>Confirmer</v>
      </c>
      <c r="V59" s="8" t="str">
        <f t="shared" ref="V59:V68" ca="1" si="46">SUBSTITUTE(Q59,"""","")</f>
        <v>Bestätigen</v>
      </c>
      <c r="W59" s="8" t="str">
        <f t="shared" ref="W59:W68" ca="1" si="47">SUBSTITUTE(R59,"""","")</f>
        <v>Confirmar</v>
      </c>
      <c r="X59" s="8" t="str">
        <f t="shared" ref="X59:X68" ca="1" si="48">SUBSTITUTE(S59,"""","")</f>
        <v>Conferma</v>
      </c>
      <c r="Y59" s="8" t="str">
        <f t="shared" ref="Y59:Y68" ca="1" si="49">SUBSTITUTE(T59,"""","")</f>
        <v>Bevestigen</v>
      </c>
      <c r="Z59" s="7">
        <f t="shared" ref="Z59:Z68" si="50">FIND("&lt;",A59)</f>
        <v>5</v>
      </c>
      <c r="AA59">
        <f t="shared" ref="AA59:AA68" si="51">FIND("&gt;",A59)</f>
        <v>43</v>
      </c>
      <c r="AB59">
        <f t="shared" ref="AB59:AB68" si="52" xml:space="preserve"> FIND("&lt;/",A59)</f>
        <v>51</v>
      </c>
      <c r="AC59" t="str">
        <f t="shared" ref="AC59:AC68" si="53">MID(A59, Z59, AA59-Z59+ 1)</f>
        <v>&lt;string name="Tran_UI_General_Confirm"&gt;</v>
      </c>
      <c r="AD59" t="str">
        <f t="shared" ref="AD59:AD68" ca="1" si="54">$AC59 &amp; U59 &amp; $AC$1</f>
        <v>&lt;string name="Tran_UI_General_Confirm"&gt;Confirmer&lt;/string&gt;</v>
      </c>
      <c r="AE59" t="str">
        <f t="shared" ref="AE59:AE68" ca="1" si="55">$AC59 &amp; V59 &amp; $AC$1</f>
        <v>&lt;string name="Tran_UI_General_Confirm"&gt;Bestätigen&lt;/string&gt;</v>
      </c>
      <c r="AF59" t="str">
        <f t="shared" ref="AF59:AF68" ca="1" si="56">$AC59 &amp; W59 &amp; $AC$1</f>
        <v>&lt;string name="Tran_UI_General_Confirm"&gt;Confirmar&lt;/string&gt;</v>
      </c>
      <c r="AG59" t="str">
        <f t="shared" ref="AG59:AG68" ca="1" si="57">$AC59 &amp; X59 &amp; $AC$1</f>
        <v>&lt;string name="Tran_UI_General_Confirm"&gt;Conferma&lt;/string&gt;</v>
      </c>
      <c r="AH59" t="str">
        <f t="shared" ref="AH59:AH68" ca="1" si="58">$AC59 &amp; Y59 &amp; $AC$1</f>
        <v>&lt;string name="Tran_UI_General_Confirm"&gt;Bevestigen&lt;/string&gt;</v>
      </c>
    </row>
    <row r="60" spans="1:34">
      <c r="A60" s="1" t="s">
        <v>32</v>
      </c>
      <c r="J60">
        <f t="shared" si="34"/>
        <v>46</v>
      </c>
      <c r="K60">
        <f t="shared" si="35"/>
        <v>57</v>
      </c>
      <c r="L60" t="str">
        <f t="shared" si="36"/>
        <v>Add Client</v>
      </c>
      <c r="M60" t="e">
        <f>MATCH(L60,Sam_Eng!K:K,0)</f>
        <v>#N/A</v>
      </c>
      <c r="N60" t="str">
        <f>IF(ISNA(M60), VLOOKUP(L60,Sam_Eng!F:F,1,FALSE), VLOOKUP(L60,Sam_Eng!K:K,1,FALSE))</f>
        <v>Add Client</v>
      </c>
      <c r="O60" s="8">
        <f>IF(ISNA(M60), MATCH(N60,Sam_Eng!F:F,0), MATCH(N60,Sam_Eng!K:K,0))</f>
        <v>34</v>
      </c>
      <c r="P60" t="str">
        <f t="shared" ca="1" si="21"/>
        <v>"Ajouter un client"</v>
      </c>
      <c r="Q60" t="str">
        <f t="shared" ca="1" si="22"/>
        <v>"Client hinzufügen"</v>
      </c>
      <c r="R60" t="str">
        <f t="shared" ca="1" si="23"/>
        <v>"Agregar cliente"</v>
      </c>
      <c r="S60" t="str">
        <f t="shared" ca="1" si="24"/>
        <v>"Aggiungi Client"</v>
      </c>
      <c r="T60" t="str">
        <f t="shared" ca="1" si="25"/>
        <v>"Klant toevoegen"</v>
      </c>
      <c r="U60" s="8" t="str">
        <f t="shared" ca="1" si="45"/>
        <v>Ajouter un client</v>
      </c>
      <c r="V60" s="8" t="str">
        <f t="shared" ca="1" si="46"/>
        <v>Client hinzufügen</v>
      </c>
      <c r="W60" s="8" t="str">
        <f t="shared" ca="1" si="47"/>
        <v>Agregar cliente</v>
      </c>
      <c r="X60" s="8" t="str">
        <f t="shared" ca="1" si="48"/>
        <v>Aggiungi Client</v>
      </c>
      <c r="Y60" s="8" t="str">
        <f t="shared" ca="1" si="49"/>
        <v>Klant toevoegen</v>
      </c>
      <c r="Z60" s="7">
        <f t="shared" si="50"/>
        <v>5</v>
      </c>
      <c r="AA60">
        <f t="shared" si="51"/>
        <v>46</v>
      </c>
      <c r="AB60">
        <f t="shared" si="52"/>
        <v>57</v>
      </c>
      <c r="AC60" t="str">
        <f t="shared" si="53"/>
        <v>&lt;string name="Tran_UI_AddNewClient_title"&gt;</v>
      </c>
      <c r="AD60" t="str">
        <f t="shared" ca="1" si="54"/>
        <v>&lt;string name="Tran_UI_AddNewClient_title"&gt;Ajouter un client&lt;/string&gt;</v>
      </c>
      <c r="AE60" t="str">
        <f t="shared" ca="1" si="55"/>
        <v>&lt;string name="Tran_UI_AddNewClient_title"&gt;Client hinzufügen&lt;/string&gt;</v>
      </c>
      <c r="AF60" t="str">
        <f t="shared" ca="1" si="56"/>
        <v>&lt;string name="Tran_UI_AddNewClient_title"&gt;Agregar cliente&lt;/string&gt;</v>
      </c>
      <c r="AG60" t="str">
        <f t="shared" ca="1" si="57"/>
        <v>&lt;string name="Tran_UI_AddNewClient_title"&gt;Aggiungi Client&lt;/string&gt;</v>
      </c>
      <c r="AH60" t="str">
        <f t="shared" ca="1" si="58"/>
        <v>&lt;string name="Tran_UI_AddNewClient_title"&gt;Klant toevoegen&lt;/string&gt;</v>
      </c>
    </row>
    <row r="61" spans="1:34">
      <c r="A61" s="1" t="s">
        <v>33</v>
      </c>
      <c r="J61">
        <f t="shared" si="34"/>
        <v>40</v>
      </c>
      <c r="K61">
        <f t="shared" si="35"/>
        <v>50</v>
      </c>
      <c r="L61" t="str">
        <f t="shared" si="36"/>
        <v>Unlocking</v>
      </c>
      <c r="M61" t="e">
        <f>MATCH(L61,Sam_Eng!K:K,0)</f>
        <v>#N/A</v>
      </c>
      <c r="N61" t="str">
        <f>IF(ISNA(M61), VLOOKUP(L61,Sam_Eng!F:F,1,FALSE), VLOOKUP(L61,Sam_Eng!K:K,1,FALSE))</f>
        <v>Unlocking</v>
      </c>
      <c r="O61" s="8">
        <f>IF(ISNA(M61), MATCH(N61,Sam_Eng!F:F,0), MATCH(N61,Sam_Eng!K:K,0))</f>
        <v>71</v>
      </c>
      <c r="P61" t="str">
        <f t="shared" ca="1" si="21"/>
        <v>"Déverrouillage"</v>
      </c>
      <c r="Q61" t="str">
        <f t="shared" ca="1" si="22"/>
        <v>"Entriegelung"</v>
      </c>
      <c r="R61" t="str">
        <f t="shared" ca="1" si="23"/>
        <v>"Desbloquear"</v>
      </c>
      <c r="S61" t="str">
        <f t="shared" ca="1" si="24"/>
        <v>"Sblocco in Corso"</v>
      </c>
      <c r="T61" t="str">
        <f t="shared" ca="1" si="25"/>
        <v>"Ontgrendelen"</v>
      </c>
      <c r="U61" s="8" t="str">
        <f t="shared" ca="1" si="45"/>
        <v>Déverrouillage</v>
      </c>
      <c r="V61" s="8" t="str">
        <f t="shared" ca="1" si="46"/>
        <v>Entriegelung</v>
      </c>
      <c r="W61" s="8" t="str">
        <f t="shared" ca="1" si="47"/>
        <v>Desbloquear</v>
      </c>
      <c r="X61" s="8" t="str">
        <f t="shared" ca="1" si="48"/>
        <v>Sblocco in Corso</v>
      </c>
      <c r="Y61" s="8" t="str">
        <f t="shared" ca="1" si="49"/>
        <v>Ontgrendelen</v>
      </c>
      <c r="Z61" s="7">
        <f t="shared" si="50"/>
        <v>5</v>
      </c>
      <c r="AA61">
        <f t="shared" si="51"/>
        <v>40</v>
      </c>
      <c r="AB61">
        <f t="shared" si="52"/>
        <v>50</v>
      </c>
      <c r="AC61" t="str">
        <f t="shared" si="53"/>
        <v>&lt;string name="Tran_log_Unlock_Door"&gt;</v>
      </c>
      <c r="AD61" t="str">
        <f t="shared" ca="1" si="54"/>
        <v>&lt;string name="Tran_log_Unlock_Door"&gt;Déverrouillage&lt;/string&gt;</v>
      </c>
      <c r="AE61" t="str">
        <f t="shared" ca="1" si="55"/>
        <v>&lt;string name="Tran_log_Unlock_Door"&gt;Entriegelung&lt;/string&gt;</v>
      </c>
      <c r="AF61" t="str">
        <f t="shared" ca="1" si="56"/>
        <v>&lt;string name="Tran_log_Unlock_Door"&gt;Desbloquear&lt;/string&gt;</v>
      </c>
      <c r="AG61" t="str">
        <f t="shared" ca="1" si="57"/>
        <v>&lt;string name="Tran_log_Unlock_Door"&gt;Sblocco in Corso&lt;/string&gt;</v>
      </c>
      <c r="AH61" t="str">
        <f t="shared" ca="1" si="58"/>
        <v>&lt;string name="Tran_log_Unlock_Door"&gt;Ontgrendelen&lt;/string&gt;</v>
      </c>
    </row>
    <row r="62" spans="1:34">
      <c r="A62" s="1" t="s">
        <v>34</v>
      </c>
      <c r="J62">
        <f t="shared" si="34"/>
        <v>45</v>
      </c>
      <c r="K62">
        <f t="shared" si="35"/>
        <v>51</v>
      </c>
      <c r="L62" t="str">
        <f t="shared" si="36"/>
        <v>Added</v>
      </c>
      <c r="M62" t="e">
        <f>MATCH(L62,Sam_Eng!K:K,0)</f>
        <v>#N/A</v>
      </c>
      <c r="N62" t="str">
        <f>IF(ISNA(M62), VLOOKUP(L62,Sam_Eng!F:F,1,FALSE), VLOOKUP(L62,Sam_Eng!K:K,1,FALSE))</f>
        <v>Added</v>
      </c>
      <c r="O62" s="8">
        <f>IF(ISNA(M62), MATCH(N62,Sam_Eng!F:F,0), MATCH(N62,Sam_Eng!K:K,0))</f>
        <v>189</v>
      </c>
      <c r="P62" t="str">
        <f t="shared" ca="1" si="21"/>
        <v>"Ajouté"</v>
      </c>
      <c r="Q62" t="str">
        <f t="shared" ca="1" si="22"/>
        <v>"Hinzugefügt"</v>
      </c>
      <c r="R62" t="str">
        <f t="shared" ca="1" si="23"/>
        <v>"Agregado"</v>
      </c>
      <c r="S62" t="str">
        <f t="shared" ca="1" si="24"/>
        <v>"Aggiunto"</v>
      </c>
      <c r="T62" t="str">
        <f t="shared" ca="1" si="25"/>
        <v>"Toegevoegd"</v>
      </c>
      <c r="U62" s="8" t="str">
        <f t="shared" ca="1" si="45"/>
        <v>Ajouté</v>
      </c>
      <c r="V62" s="8" t="str">
        <f t="shared" ca="1" si="46"/>
        <v>Hinzugefügt</v>
      </c>
      <c r="W62" s="8" t="str">
        <f t="shared" ca="1" si="47"/>
        <v>Agregado</v>
      </c>
      <c r="X62" s="8" t="str">
        <f t="shared" ca="1" si="48"/>
        <v>Aggiunto</v>
      </c>
      <c r="Y62" s="8" t="str">
        <f t="shared" ca="1" si="49"/>
        <v>Toegevoegd</v>
      </c>
      <c r="Z62" s="7">
        <f t="shared" si="50"/>
        <v>5</v>
      </c>
      <c r="AA62">
        <f t="shared" si="51"/>
        <v>45</v>
      </c>
      <c r="AB62">
        <f t="shared" si="52"/>
        <v>51</v>
      </c>
      <c r="AC62" t="str">
        <f t="shared" si="53"/>
        <v>&lt;string name="Tran_log_IPA_Client_Added"&gt;</v>
      </c>
      <c r="AD62" t="str">
        <f t="shared" ca="1" si="54"/>
        <v>&lt;string name="Tran_log_IPA_Client_Added"&gt;Ajouté&lt;/string&gt;</v>
      </c>
      <c r="AE62" t="str">
        <f t="shared" ca="1" si="55"/>
        <v>&lt;string name="Tran_log_IPA_Client_Added"&gt;Hinzugefügt&lt;/string&gt;</v>
      </c>
      <c r="AF62" t="str">
        <f t="shared" ca="1" si="56"/>
        <v>&lt;string name="Tran_log_IPA_Client_Added"&gt;Agregado&lt;/string&gt;</v>
      </c>
      <c r="AG62" t="str">
        <f t="shared" ca="1" si="57"/>
        <v>&lt;string name="Tran_log_IPA_Client_Added"&gt;Aggiunto&lt;/string&gt;</v>
      </c>
      <c r="AH62" t="str">
        <f t="shared" ca="1" si="58"/>
        <v>&lt;string name="Tran_log_IPA_Client_Added"&gt;Toegevoegd&lt;/string&gt;</v>
      </c>
    </row>
    <row r="63" spans="1:34">
      <c r="A63" s="1" t="s">
        <v>35</v>
      </c>
      <c r="J63">
        <f t="shared" si="34"/>
        <v>45</v>
      </c>
      <c r="K63">
        <f t="shared" si="35"/>
        <v>55</v>
      </c>
      <c r="L63" t="str">
        <f t="shared" si="36"/>
        <v>Unlocking</v>
      </c>
      <c r="M63" t="e">
        <f>MATCH(L63,Sam_Eng!K:K,0)</f>
        <v>#N/A</v>
      </c>
      <c r="N63" t="str">
        <f>IF(ISNA(M63), VLOOKUP(L63,Sam_Eng!F:F,1,FALSE), VLOOKUP(L63,Sam_Eng!K:K,1,FALSE))</f>
        <v>Unlocking</v>
      </c>
      <c r="O63" s="8">
        <f>IF(ISNA(M63), MATCH(N63,Sam_Eng!F:F,0), MATCH(N63,Sam_Eng!K:K,0))</f>
        <v>71</v>
      </c>
      <c r="P63" t="str">
        <f t="shared" ca="1" si="21"/>
        <v>"Déverrouillage"</v>
      </c>
      <c r="Q63" t="str">
        <f t="shared" ca="1" si="22"/>
        <v>"Entriegelung"</v>
      </c>
      <c r="R63" t="str">
        <f t="shared" ca="1" si="23"/>
        <v>"Desbloquear"</v>
      </c>
      <c r="S63" t="str">
        <f t="shared" ca="1" si="24"/>
        <v>"Sblocco in Corso"</v>
      </c>
      <c r="T63" t="str">
        <f t="shared" ca="1" si="25"/>
        <v>"Ontgrendelen"</v>
      </c>
      <c r="U63" s="8" t="str">
        <f t="shared" ca="1" si="45"/>
        <v>Déverrouillage</v>
      </c>
      <c r="V63" s="8" t="str">
        <f t="shared" ca="1" si="46"/>
        <v>Entriegelung</v>
      </c>
      <c r="W63" s="8" t="str">
        <f t="shared" ca="1" si="47"/>
        <v>Desbloquear</v>
      </c>
      <c r="X63" s="8" t="str">
        <f t="shared" ca="1" si="48"/>
        <v>Sblocco in Corso</v>
      </c>
      <c r="Y63" s="8" t="str">
        <f t="shared" ca="1" si="49"/>
        <v>Ontgrendelen</v>
      </c>
      <c r="Z63" s="7">
        <f t="shared" si="50"/>
        <v>5</v>
      </c>
      <c r="AA63">
        <f t="shared" si="51"/>
        <v>45</v>
      </c>
      <c r="AB63">
        <f t="shared" si="52"/>
        <v>55</v>
      </c>
      <c r="AC63" t="str">
        <f t="shared" si="53"/>
        <v>&lt;string name="Tran_log_Card_Unlock_Door"&gt;</v>
      </c>
      <c r="AD63" t="str">
        <f t="shared" ca="1" si="54"/>
        <v>&lt;string name="Tran_log_Card_Unlock_Door"&gt;Déverrouillage&lt;/string&gt;</v>
      </c>
      <c r="AE63" t="str">
        <f t="shared" ca="1" si="55"/>
        <v>&lt;string name="Tran_log_Card_Unlock_Door"&gt;Entriegelung&lt;/string&gt;</v>
      </c>
      <c r="AF63" t="str">
        <f t="shared" ca="1" si="56"/>
        <v>&lt;string name="Tran_log_Card_Unlock_Door"&gt;Desbloquear&lt;/string&gt;</v>
      </c>
      <c r="AG63" t="str">
        <f t="shared" ca="1" si="57"/>
        <v>&lt;string name="Tran_log_Card_Unlock_Door"&gt;Sblocco in Corso&lt;/string&gt;</v>
      </c>
      <c r="AH63" t="str">
        <f t="shared" ca="1" si="58"/>
        <v>&lt;string name="Tran_log_Card_Unlock_Door"&gt;Ontgrendelen&lt;/string&gt;</v>
      </c>
    </row>
    <row r="64" spans="1:34">
      <c r="A64" s="1" t="s">
        <v>36</v>
      </c>
      <c r="J64">
        <f t="shared" si="34"/>
        <v>45</v>
      </c>
      <c r="K64">
        <f t="shared" si="35"/>
        <v>59</v>
      </c>
      <c r="L64" t="str">
        <f t="shared" si="36"/>
        <v>Access Denied</v>
      </c>
      <c r="M64" t="e">
        <f>MATCH(L64,Sam_Eng!K:K,0)</f>
        <v>#N/A</v>
      </c>
      <c r="N64" t="str">
        <f>IF(ISNA(M64), VLOOKUP(L64,Sam_Eng!F:F,1,FALSE), VLOOKUP(L64,Sam_Eng!K:K,1,FALSE))</f>
        <v>Access Denied</v>
      </c>
      <c r="O64" s="8">
        <f>IF(ISNA(M64), MATCH(N64,Sam_Eng!F:F,0), MATCH(N64,Sam_Eng!K:K,0))</f>
        <v>191</v>
      </c>
      <c r="P64" t="str">
        <f t="shared" ca="1" si="21"/>
        <v>"Accès refusé"</v>
      </c>
      <c r="Q64" t="str">
        <f t="shared" ca="1" si="22"/>
        <v>"Zugang verweigert"</v>
      </c>
      <c r="R64" t="str">
        <f t="shared" ca="1" si="23"/>
        <v>"Acceso denegado"</v>
      </c>
      <c r="S64" t="str">
        <f t="shared" ca="1" si="24"/>
        <v>"Accesso Negato"</v>
      </c>
      <c r="T64" t="str">
        <f t="shared" ca="1" si="25"/>
        <v>"Toegang geweigerd"</v>
      </c>
      <c r="U64" s="8" t="str">
        <f t="shared" ca="1" si="45"/>
        <v>Accès refusé</v>
      </c>
      <c r="V64" s="8" t="str">
        <f t="shared" ca="1" si="46"/>
        <v>Zugang verweigert</v>
      </c>
      <c r="W64" s="8" t="str">
        <f t="shared" ca="1" si="47"/>
        <v>Acceso denegado</v>
      </c>
      <c r="X64" s="8" t="str">
        <f t="shared" ca="1" si="48"/>
        <v>Accesso Negato</v>
      </c>
      <c r="Y64" s="8" t="str">
        <f t="shared" ca="1" si="49"/>
        <v>Toegang geweigerd</v>
      </c>
      <c r="Z64" s="7">
        <f t="shared" si="50"/>
        <v>5</v>
      </c>
      <c r="AA64">
        <f t="shared" si="51"/>
        <v>45</v>
      </c>
      <c r="AB64">
        <f t="shared" si="52"/>
        <v>59</v>
      </c>
      <c r="AC64" t="str">
        <f t="shared" si="53"/>
        <v>&lt;string name="Tran_log_Client_Auth_Fail"&gt;</v>
      </c>
      <c r="AD64" t="str">
        <f t="shared" ca="1" si="54"/>
        <v>&lt;string name="Tran_log_Client_Auth_Fail"&gt;Accès refusé&lt;/string&gt;</v>
      </c>
      <c r="AE64" t="str">
        <f t="shared" ca="1" si="55"/>
        <v>&lt;string name="Tran_log_Client_Auth_Fail"&gt;Zugang verweigert&lt;/string&gt;</v>
      </c>
      <c r="AF64" t="str">
        <f t="shared" ca="1" si="56"/>
        <v>&lt;string name="Tran_log_Client_Auth_Fail"&gt;Acceso denegado&lt;/string&gt;</v>
      </c>
      <c r="AG64" t="str">
        <f t="shared" ca="1" si="57"/>
        <v>&lt;string name="Tran_log_Client_Auth_Fail"&gt;Accesso Negato&lt;/string&gt;</v>
      </c>
      <c r="AH64" t="str">
        <f t="shared" ca="1" si="58"/>
        <v>&lt;string name="Tran_log_Client_Auth_Fail"&gt;Toegang geweigerd&lt;/string&gt;</v>
      </c>
    </row>
    <row r="65" spans="1:34">
      <c r="A65" s="1" t="s">
        <v>37</v>
      </c>
      <c r="J65">
        <f t="shared" si="34"/>
        <v>41</v>
      </c>
      <c r="K65">
        <f t="shared" si="35"/>
        <v>55</v>
      </c>
      <c r="L65" t="str">
        <f t="shared" si="36"/>
        <v>Access Denied</v>
      </c>
      <c r="M65" t="e">
        <f>MATCH(L65,Sam_Eng!K:K,0)</f>
        <v>#N/A</v>
      </c>
      <c r="N65" t="str">
        <f>IF(ISNA(M65), VLOOKUP(L65,Sam_Eng!F:F,1,FALSE), VLOOKUP(L65,Sam_Eng!K:K,1,FALSE))</f>
        <v>Access Denied</v>
      </c>
      <c r="O65" s="8">
        <f>IF(ISNA(M65), MATCH(N65,Sam_Eng!F:F,0), MATCH(N65,Sam_Eng!K:K,0))</f>
        <v>191</v>
      </c>
      <c r="P65" t="str">
        <f t="shared" ca="1" si="21"/>
        <v>"Accès refusé"</v>
      </c>
      <c r="Q65" t="str">
        <f t="shared" ca="1" si="22"/>
        <v>"Zugang verweigert"</v>
      </c>
      <c r="R65" t="str">
        <f t="shared" ca="1" si="23"/>
        <v>"Acceso denegado"</v>
      </c>
      <c r="S65" t="str">
        <f t="shared" ca="1" si="24"/>
        <v>"Accesso Negato"</v>
      </c>
      <c r="T65" t="str">
        <f t="shared" ca="1" si="25"/>
        <v>"Toegang geweigerd"</v>
      </c>
      <c r="U65" s="8" t="str">
        <f t="shared" ca="1" si="45"/>
        <v>Accès refusé</v>
      </c>
      <c r="V65" s="8" t="str">
        <f t="shared" ca="1" si="46"/>
        <v>Zugang verweigert</v>
      </c>
      <c r="W65" s="8" t="str">
        <f t="shared" ca="1" si="47"/>
        <v>Acceso denegado</v>
      </c>
      <c r="X65" s="8" t="str">
        <f t="shared" ca="1" si="48"/>
        <v>Accesso Negato</v>
      </c>
      <c r="Y65" s="8" t="str">
        <f t="shared" ca="1" si="49"/>
        <v>Toegang geweigerd</v>
      </c>
      <c r="Z65" s="7">
        <f t="shared" si="50"/>
        <v>5</v>
      </c>
      <c r="AA65">
        <f t="shared" si="51"/>
        <v>41</v>
      </c>
      <c r="AB65">
        <f t="shared" si="52"/>
        <v>55</v>
      </c>
      <c r="AC65" t="str">
        <f t="shared" si="53"/>
        <v>&lt;string name="Tran_log_Unknown_Card"&gt;</v>
      </c>
      <c r="AD65" t="str">
        <f t="shared" ca="1" si="54"/>
        <v>&lt;string name="Tran_log_Unknown_Card"&gt;Accès refusé&lt;/string&gt;</v>
      </c>
      <c r="AE65" t="str">
        <f t="shared" ca="1" si="55"/>
        <v>&lt;string name="Tran_log_Unknown_Card"&gt;Zugang verweigert&lt;/string&gt;</v>
      </c>
      <c r="AF65" t="str">
        <f t="shared" ca="1" si="56"/>
        <v>&lt;string name="Tran_log_Unknown_Card"&gt;Acceso denegado&lt;/string&gt;</v>
      </c>
      <c r="AG65" t="str">
        <f t="shared" ca="1" si="57"/>
        <v>&lt;string name="Tran_log_Unknown_Card"&gt;Accesso Negato&lt;/string&gt;</v>
      </c>
      <c r="AH65" t="str">
        <f t="shared" ca="1" si="58"/>
        <v>&lt;string name="Tran_log_Unknown_Card"&gt;Toegang geweigerd&lt;/string&gt;</v>
      </c>
    </row>
    <row r="66" spans="1:34">
      <c r="A66" s="1" t="s">
        <v>8003</v>
      </c>
      <c r="J66">
        <f t="shared" si="34"/>
        <v>51</v>
      </c>
      <c r="K66">
        <f t="shared" si="35"/>
        <v>66</v>
      </c>
      <c r="L66" s="5" t="str">
        <f t="shared" si="36"/>
        <v>Fail: Too Many</v>
      </c>
      <c r="M66">
        <f>MATCH(L66,Sam_Eng!K:K,0)</f>
        <v>731</v>
      </c>
      <c r="N66" t="str">
        <f>IF(ISNA(M66), VLOOKUP(L66,Sam_Eng!F:F,1,FALSE), VLOOKUP(L66,Sam_Eng!K:K,1,FALSE))</f>
        <v>Fail: Too Many</v>
      </c>
      <c r="O66" s="8">
        <f>IF(ISNA(M66), MATCH(N66,Sam_Eng!F:F,0), MATCH(N66,Sam_Eng!K:K,0))</f>
        <v>731</v>
      </c>
      <c r="P66" t="str">
        <f t="shared" ca="1" si="21"/>
        <v>Échec : Trop</v>
      </c>
      <c r="Q66" t="str">
        <f t="shared" ca="1" si="22"/>
        <v>Fehler: Zu viele</v>
      </c>
      <c r="R66" t="str">
        <f t="shared" ca="1" si="23"/>
        <v>Error: Demasiados</v>
      </c>
      <c r="S66" t="str">
        <f t="shared" ca="1" si="24"/>
        <v>Non Riuscito: Troppi</v>
      </c>
      <c r="T66" t="str">
        <f t="shared" ca="1" si="25"/>
        <v>Mislukt: Teveel</v>
      </c>
      <c r="U66" s="8" t="str">
        <f t="shared" ca="1" si="45"/>
        <v>Échec : Trop</v>
      </c>
      <c r="V66" s="8" t="str">
        <f t="shared" ca="1" si="46"/>
        <v>Fehler: Zu viele</v>
      </c>
      <c r="W66" s="8" t="str">
        <f t="shared" ca="1" si="47"/>
        <v>Error: Demasiados</v>
      </c>
      <c r="X66" s="8" t="str">
        <f t="shared" ca="1" si="48"/>
        <v>Non Riuscito: Troppi</v>
      </c>
      <c r="Y66" s="8" t="str">
        <f t="shared" ca="1" si="49"/>
        <v>Mislukt: Teveel</v>
      </c>
      <c r="Z66" s="7">
        <f t="shared" si="50"/>
        <v>5</v>
      </c>
      <c r="AA66">
        <f t="shared" si="51"/>
        <v>51</v>
      </c>
      <c r="AB66">
        <f t="shared" si="52"/>
        <v>66</v>
      </c>
      <c r="AC66" t="str">
        <f t="shared" si="53"/>
        <v>&lt;string name="Tran_log_IPA_fail_WrongAdd_user"&gt;</v>
      </c>
      <c r="AD66" t="str">
        <f t="shared" ca="1" si="54"/>
        <v>&lt;string name="Tran_log_IPA_fail_WrongAdd_user"&gt;Échec : Trop&lt;/string&gt;</v>
      </c>
      <c r="AE66" t="str">
        <f t="shared" ca="1" si="55"/>
        <v>&lt;string name="Tran_log_IPA_fail_WrongAdd_user"&gt;Fehler: Zu viele&lt;/string&gt;</v>
      </c>
      <c r="AF66" t="str">
        <f t="shared" ca="1" si="56"/>
        <v>&lt;string name="Tran_log_IPA_fail_WrongAdd_user"&gt;Error: Demasiados&lt;/string&gt;</v>
      </c>
      <c r="AG66" t="str">
        <f t="shared" ca="1" si="57"/>
        <v>&lt;string name="Tran_log_IPA_fail_WrongAdd_user"&gt;Non Riuscito: Troppi&lt;/string&gt;</v>
      </c>
      <c r="AH66" t="str">
        <f t="shared" ca="1" si="58"/>
        <v>&lt;string name="Tran_log_IPA_fail_WrongAdd_user"&gt;Mislukt: Teveel&lt;/string&gt;</v>
      </c>
    </row>
    <row r="67" spans="1:34">
      <c r="A67" s="1" t="s">
        <v>39</v>
      </c>
      <c r="J67">
        <f t="shared" si="34"/>
        <v>38</v>
      </c>
      <c r="K67">
        <f t="shared" si="35"/>
        <v>46</v>
      </c>
      <c r="L67" t="str">
        <f t="shared" si="36"/>
        <v>Pairing</v>
      </c>
      <c r="M67" t="e">
        <f>MATCH(L67,Sam_Eng!K:K,0)</f>
        <v>#N/A</v>
      </c>
      <c r="N67" t="str">
        <f>IF(ISNA(M67), VLOOKUP(L67,Sam_Eng!F:F,1,FALSE), VLOOKUP(L67,Sam_Eng!K:K,1,FALSE))</f>
        <v>Pairing</v>
      </c>
      <c r="O67" s="8">
        <f>IF(ISNA(M67), MATCH(N67,Sam_Eng!F:F,0), MATCH(N67,Sam_Eng!K:K,0))</f>
        <v>31</v>
      </c>
      <c r="P67" t="str">
        <f t="shared" ca="1" si="21"/>
        <v>"Appairage"</v>
      </c>
      <c r="Q67" t="str">
        <f t="shared" ca="1" si="22"/>
        <v>"Koppelung"</v>
      </c>
      <c r="R67" t="str">
        <f t="shared" ca="1" si="23"/>
        <v>"Asociación"</v>
      </c>
      <c r="S67" t="str">
        <f t="shared" ca="1" si="24"/>
        <v>"Abbinamento"</v>
      </c>
      <c r="T67" t="str">
        <f t="shared" ca="1" si="25"/>
        <v>"Koppelen"</v>
      </c>
      <c r="U67" s="8" t="str">
        <f t="shared" ca="1" si="45"/>
        <v>Appairage</v>
      </c>
      <c r="V67" s="8" t="str">
        <f t="shared" ca="1" si="46"/>
        <v>Koppelung</v>
      </c>
      <c r="W67" s="8" t="str">
        <f t="shared" ca="1" si="47"/>
        <v>Asociación</v>
      </c>
      <c r="X67" s="8" t="str">
        <f t="shared" ca="1" si="48"/>
        <v>Abbinamento</v>
      </c>
      <c r="Y67" s="8" t="str">
        <f t="shared" ca="1" si="49"/>
        <v>Koppelen</v>
      </c>
      <c r="Z67" s="7">
        <f t="shared" si="50"/>
        <v>5</v>
      </c>
      <c r="AA67">
        <f t="shared" si="51"/>
        <v>38</v>
      </c>
      <c r="AB67">
        <f t="shared" si="52"/>
        <v>46</v>
      </c>
      <c r="AC67" t="str">
        <f t="shared" si="53"/>
        <v>&lt;string name="Tran_log_PairingOK"&gt;</v>
      </c>
      <c r="AD67" t="str">
        <f t="shared" ca="1" si="54"/>
        <v>&lt;string name="Tran_log_PairingOK"&gt;Appairage&lt;/string&gt;</v>
      </c>
      <c r="AE67" t="str">
        <f t="shared" ca="1" si="55"/>
        <v>&lt;string name="Tran_log_PairingOK"&gt;Koppelung&lt;/string&gt;</v>
      </c>
      <c r="AF67" t="str">
        <f t="shared" ca="1" si="56"/>
        <v>&lt;string name="Tran_log_PairingOK"&gt;Asociación&lt;/string&gt;</v>
      </c>
      <c r="AG67" t="str">
        <f t="shared" ca="1" si="57"/>
        <v>&lt;string name="Tran_log_PairingOK"&gt;Abbinamento&lt;/string&gt;</v>
      </c>
      <c r="AH67" t="str">
        <f t="shared" ca="1" si="58"/>
        <v>&lt;string name="Tran_log_PairingOK"&gt;Koppelen&lt;/string&gt;</v>
      </c>
    </row>
    <row r="68" spans="1:34">
      <c r="A68" s="1" t="s">
        <v>40</v>
      </c>
      <c r="J68">
        <f t="shared" si="34"/>
        <v>36</v>
      </c>
      <c r="K68">
        <f t="shared" si="35"/>
        <v>46</v>
      </c>
      <c r="L68" t="str">
        <f t="shared" si="36"/>
        <v>Inherited</v>
      </c>
      <c r="M68" t="e">
        <f>MATCH(L68,Sam_Eng!K:K,0)</f>
        <v>#N/A</v>
      </c>
      <c r="N68" t="str">
        <f>IF(ISNA(M68), VLOOKUP(L68,Sam_Eng!F:F,1,FALSE), VLOOKUP(L68,Sam_Eng!K:K,1,FALSE))</f>
        <v>Inherited</v>
      </c>
      <c r="O68" s="8">
        <f>IF(ISNA(M68), MATCH(N68,Sam_Eng!F:F,0), MATCH(N68,Sam_Eng!K:K,0))</f>
        <v>265</v>
      </c>
      <c r="P68" t="str">
        <f t="shared" ca="1" si="21"/>
        <v>"Hérité"</v>
      </c>
      <c r="Q68" t="str">
        <f t="shared" ca="1" si="22"/>
        <v>"Vererbt"</v>
      </c>
      <c r="R68" t="str">
        <f t="shared" ca="1" si="23"/>
        <v>"Heredado"</v>
      </c>
      <c r="S68" t="str">
        <f t="shared" ca="1" si="24"/>
        <v>"Ereditato"</v>
      </c>
      <c r="T68" t="str">
        <f t="shared" ca="1" si="25"/>
        <v>"Overgenomen"</v>
      </c>
      <c r="U68" s="8" t="str">
        <f t="shared" ca="1" si="45"/>
        <v>Hérité</v>
      </c>
      <c r="V68" s="8" t="str">
        <f t="shared" ca="1" si="46"/>
        <v>Vererbt</v>
      </c>
      <c r="W68" s="8" t="str">
        <f t="shared" ca="1" si="47"/>
        <v>Heredado</v>
      </c>
      <c r="X68" s="8" t="str">
        <f t="shared" ca="1" si="48"/>
        <v>Ereditato</v>
      </c>
      <c r="Y68" s="8" t="str">
        <f t="shared" ca="1" si="49"/>
        <v>Overgenomen</v>
      </c>
      <c r="Z68" s="7">
        <f t="shared" si="50"/>
        <v>5</v>
      </c>
      <c r="AA68">
        <f t="shared" si="51"/>
        <v>36</v>
      </c>
      <c r="AB68">
        <f t="shared" si="52"/>
        <v>46</v>
      </c>
      <c r="AC68" t="str">
        <f t="shared" si="53"/>
        <v>&lt;string name="Tran_log_Inherit"&gt;</v>
      </c>
      <c r="AD68" t="str">
        <f t="shared" ca="1" si="54"/>
        <v>&lt;string name="Tran_log_Inherit"&gt;Hérité&lt;/string&gt;</v>
      </c>
      <c r="AE68" t="str">
        <f t="shared" ca="1" si="55"/>
        <v>&lt;string name="Tran_log_Inherit"&gt;Vererbt&lt;/string&gt;</v>
      </c>
      <c r="AF68" t="str">
        <f t="shared" ca="1" si="56"/>
        <v>&lt;string name="Tran_log_Inherit"&gt;Heredado&lt;/string&gt;</v>
      </c>
      <c r="AG68" t="str">
        <f t="shared" ca="1" si="57"/>
        <v>&lt;string name="Tran_log_Inherit"&gt;Ereditato&lt;/string&gt;</v>
      </c>
      <c r="AH68" t="str">
        <f t="shared" ca="1" si="58"/>
        <v>&lt;string name="Tran_log_Inherit"&gt;Overgenomen&lt;/string&gt;</v>
      </c>
    </row>
    <row r="69" spans="1:34">
      <c r="A69" s="1"/>
    </row>
    <row r="70" spans="1:34">
      <c r="A70" s="1" t="s">
        <v>41</v>
      </c>
      <c r="J70">
        <f t="shared" si="34"/>
        <v>41</v>
      </c>
      <c r="K70">
        <f t="shared" si="35"/>
        <v>47</v>
      </c>
      <c r="L70" t="str">
        <f t="shared" si="36"/>
        <v>Added</v>
      </c>
      <c r="M70" t="e">
        <f>MATCH(L70,Sam_Eng!K:K,0)</f>
        <v>#N/A</v>
      </c>
      <c r="N70" t="str">
        <f>IF(ISNA(M70), VLOOKUP(L70,Sam_Eng!F:F,1,FALSE), VLOOKUP(L70,Sam_Eng!K:K,1,FALSE))</f>
        <v>Added</v>
      </c>
      <c r="O70" s="8">
        <f>IF(ISNA(M70), MATCH(N70,Sam_Eng!F:F,0), MATCH(N70,Sam_Eng!K:K,0))</f>
        <v>189</v>
      </c>
      <c r="P70" t="str">
        <f t="shared" ca="1" si="21"/>
        <v>"Ajouté"</v>
      </c>
      <c r="Q70" t="str">
        <f t="shared" ca="1" si="22"/>
        <v>"Hinzugefügt"</v>
      </c>
      <c r="R70" t="str">
        <f t="shared" ca="1" si="23"/>
        <v>"Agregado"</v>
      </c>
      <c r="S70" t="str">
        <f t="shared" ca="1" si="24"/>
        <v>"Aggiunto"</v>
      </c>
      <c r="T70" t="str">
        <f t="shared" ca="1" si="25"/>
        <v>"Toegevoegd"</v>
      </c>
      <c r="U70" s="8" t="str">
        <f ca="1">SUBSTITUTE(P70,"""","")</f>
        <v>Ajouté</v>
      </c>
      <c r="V70" s="8" t="str">
        <f ca="1">SUBSTITUTE(Q70,"""","")</f>
        <v>Hinzugefügt</v>
      </c>
      <c r="W70" s="8" t="str">
        <f ca="1">SUBSTITUTE(R70,"""","")</f>
        <v>Agregado</v>
      </c>
      <c r="X70" s="8" t="str">
        <f ca="1">SUBSTITUTE(S70,"""","")</f>
        <v>Aggiunto</v>
      </c>
      <c r="Y70" s="8" t="str">
        <f ca="1">SUBSTITUTE(T70,"""","")</f>
        <v>Toegevoegd</v>
      </c>
      <c r="Z70" s="7">
        <f>FIND("&lt;",A70)</f>
        <v>5</v>
      </c>
      <c r="AA70">
        <f>FIND("&gt;",A70)</f>
        <v>41</v>
      </c>
      <c r="AB70">
        <f xml:space="preserve"> FIND("&lt;/",A70)</f>
        <v>47</v>
      </c>
      <c r="AC70" t="str">
        <f>MID(A70, Z70, AA70-Z70+ 1)</f>
        <v>&lt;string name="Tran_log_PassPord_IPA"&gt;</v>
      </c>
      <c r="AD70" t="str">
        <f ca="1">$AC70 &amp; U70 &amp; $AC$1</f>
        <v>&lt;string name="Tran_log_PassPord_IPA"&gt;Ajouté&lt;/string&gt;</v>
      </c>
      <c r="AE70" t="str">
        <f ca="1">$AC70 &amp; V70 &amp; $AC$1</f>
        <v>&lt;string name="Tran_log_PassPord_IPA"&gt;Hinzugefügt&lt;/string&gt;</v>
      </c>
      <c r="AF70" t="str">
        <f ca="1">$AC70 &amp; W70 &amp; $AC$1</f>
        <v>&lt;string name="Tran_log_PassPord_IPA"&gt;Agregado&lt;/string&gt;</v>
      </c>
      <c r="AG70" t="str">
        <f ca="1">$AC70 &amp; X70 &amp; $AC$1</f>
        <v>&lt;string name="Tran_log_PassPord_IPA"&gt;Aggiunto&lt;/string&gt;</v>
      </c>
      <c r="AH70" t="str">
        <f ca="1">$AC70 &amp; Y70 &amp; $AC$1</f>
        <v>&lt;string name="Tran_log_PassPord_IPA"&gt;Toegevoegd&lt;/string&gt;</v>
      </c>
    </row>
    <row r="71" spans="1:34">
      <c r="A71" s="1"/>
    </row>
    <row r="72" spans="1:34">
      <c r="A72" s="1" t="s">
        <v>42</v>
      </c>
      <c r="J72">
        <f t="shared" si="34"/>
        <v>46</v>
      </c>
      <c r="K72">
        <f t="shared" si="35"/>
        <v>62</v>
      </c>
      <c r="L72" t="str">
        <f t="shared" si="36"/>
        <v>Code-Added Fail</v>
      </c>
      <c r="M72" t="e">
        <f>MATCH(L72,Sam_Eng!K:K,0)</f>
        <v>#N/A</v>
      </c>
      <c r="N72" t="str">
        <f>IF(ISNA(M72), VLOOKUP(L72,Sam_Eng!F:F,1,FALSE), VLOOKUP(L72,Sam_Eng!K:K,1,FALSE))</f>
        <v>Code-Added Fail</v>
      </c>
      <c r="O72" s="8">
        <f>IF(ISNA(M72), MATCH(N72,Sam_Eng!F:F,0), MATCH(N72,Sam_Eng!K:K,0))</f>
        <v>193</v>
      </c>
      <c r="P72" t="str">
        <f t="shared" ca="1" si="21"/>
        <v>"Échec du code ajouté"</v>
      </c>
      <c r="Q72" t="str">
        <f t="shared" ca="1" si="22"/>
        <v>"Fehler beim Hinzufügen des Codes"</v>
      </c>
      <c r="R72" t="str">
        <f t="shared" ca="1" si="23"/>
        <v>"Error de código agregado"</v>
      </c>
      <c r="S72" t="str">
        <f t="shared" ca="1" si="24"/>
        <v>"Impossibile Aggiungere Codice"</v>
      </c>
      <c r="T72" t="str">
        <f t="shared" ca="1" si="25"/>
        <v>"Fout bij toevoegen code"</v>
      </c>
      <c r="U72" s="8" t="str">
        <f ca="1">SUBSTITUTE(P72,"""","")</f>
        <v>Échec du code ajouté</v>
      </c>
      <c r="V72" s="8" t="str">
        <f ca="1">SUBSTITUTE(Q72,"""","")</f>
        <v>Fehler beim Hinzufügen des Codes</v>
      </c>
      <c r="W72" s="8" t="str">
        <f ca="1">SUBSTITUTE(R72,"""","")</f>
        <v>Error de código agregado</v>
      </c>
      <c r="X72" s="8" t="str">
        <f ca="1">SUBSTITUTE(S72,"""","")</f>
        <v>Impossibile Aggiungere Codice</v>
      </c>
      <c r="Y72" s="8" t="str">
        <f ca="1">SUBSTITUTE(T72,"""","")</f>
        <v>Fout bij toevoegen code</v>
      </c>
      <c r="Z72" s="7">
        <f>FIND("&lt;",A72)</f>
        <v>5</v>
      </c>
      <c r="AA72">
        <f>FIND("&gt;",A72)</f>
        <v>46</v>
      </c>
      <c r="AB72">
        <f xml:space="preserve"> FIND("&lt;/",A72)</f>
        <v>62</v>
      </c>
      <c r="AC72" t="str">
        <f>MID(A72, Z72, AA72-Z72+ 1)</f>
        <v>&lt;string name="Tran_log_PassPord_IPA_Fail"&gt;</v>
      </c>
      <c r="AD72" t="str">
        <f ca="1">$AC72 &amp; U72 &amp; $AC$1</f>
        <v>&lt;string name="Tran_log_PassPord_IPA_Fail"&gt;Échec du code ajouté&lt;/string&gt;</v>
      </c>
      <c r="AE72" t="str">
        <f ca="1">$AC72 &amp; V72 &amp; $AC$1</f>
        <v>&lt;string name="Tran_log_PassPord_IPA_Fail"&gt;Fehler beim Hinzufügen des Codes&lt;/string&gt;</v>
      </c>
      <c r="AF72" t="str">
        <f ca="1">$AC72 &amp; W72 &amp; $AC$1</f>
        <v>&lt;string name="Tran_log_PassPord_IPA_Fail"&gt;Error de código agregado&lt;/string&gt;</v>
      </c>
      <c r="AG72" t="str">
        <f ca="1">$AC72 &amp; X72 &amp; $AC$1</f>
        <v>&lt;string name="Tran_log_PassPord_IPA_Fail"&gt;Impossibile Aggiungere Codice&lt;/string&gt;</v>
      </c>
      <c r="AH72" t="str">
        <f ca="1">$AC72 &amp; Y72 &amp; $AC$1</f>
        <v>&lt;string name="Tran_log_PassPord_IPA_Fail"&gt;Fout bij toevoegen code&lt;/string&gt;</v>
      </c>
    </row>
    <row r="73" spans="1:34">
      <c r="A73" s="1"/>
    </row>
    <row r="74" spans="1:34">
      <c r="A74" s="1"/>
    </row>
    <row r="75" spans="1:34">
      <c r="A75" s="1"/>
    </row>
    <row r="76" spans="1:34">
      <c r="A76" s="1"/>
    </row>
    <row r="77" spans="1:34">
      <c r="A77" s="1"/>
    </row>
    <row r="78" spans="1:34">
      <c r="A78" s="1"/>
    </row>
    <row r="79" spans="1:34">
      <c r="A79" s="1" t="s">
        <v>43</v>
      </c>
      <c r="J79">
        <f t="shared" si="34"/>
        <v>34</v>
      </c>
      <c r="K79">
        <f t="shared" si="35"/>
        <v>45</v>
      </c>
      <c r="L79" t="str">
        <f t="shared" si="36"/>
        <v>Parameters</v>
      </c>
      <c r="M79" t="e">
        <f>MATCH(L79,Sam_Eng!K:K,0)</f>
        <v>#N/A</v>
      </c>
      <c r="N79" t="str">
        <f>IF(ISNA(M79), VLOOKUP(L79,Sam_Eng!F:F,1,FALSE), VLOOKUP(L79,Sam_Eng!K:K,1,FALSE))</f>
        <v>Parameters</v>
      </c>
      <c r="O79" s="8">
        <f>IF(ISNA(M79), MATCH(N79,Sam_Eng!F:F,0), MATCH(N79,Sam_Eng!K:K,0))</f>
        <v>208</v>
      </c>
      <c r="P79" t="str">
        <f t="shared" ca="1" si="21"/>
        <v>"Paramètres"</v>
      </c>
      <c r="Q79" t="str">
        <f t="shared" ca="1" si="22"/>
        <v>"Parameter"</v>
      </c>
      <c r="R79" t="str">
        <f t="shared" ca="1" si="23"/>
        <v>"Parámetros"</v>
      </c>
      <c r="S79" t="str">
        <f t="shared" ca="1" si="24"/>
        <v>"Parametri"</v>
      </c>
      <c r="T79" t="str">
        <f t="shared" ca="1" si="25"/>
        <v>"Parameters"</v>
      </c>
      <c r="U79" s="8" t="str">
        <f t="shared" ref="U79:Y82" ca="1" si="59">SUBSTITUTE(P79,"""","")</f>
        <v>Paramètres</v>
      </c>
      <c r="V79" s="8" t="str">
        <f t="shared" ca="1" si="59"/>
        <v>Parameter</v>
      </c>
      <c r="W79" s="8" t="str">
        <f t="shared" ca="1" si="59"/>
        <v>Parámetros</v>
      </c>
      <c r="X79" s="8" t="str">
        <f t="shared" ca="1" si="59"/>
        <v>Parametri</v>
      </c>
      <c r="Y79" s="8" t="str">
        <f t="shared" ca="1" si="59"/>
        <v>Parameters</v>
      </c>
      <c r="Z79" s="7">
        <f>FIND("&lt;",A79)</f>
        <v>5</v>
      </c>
      <c r="AA79">
        <f>FIND("&gt;",A79)</f>
        <v>34</v>
      </c>
      <c r="AB79">
        <f xml:space="preserve"> FIND("&lt;/",A79)</f>
        <v>45</v>
      </c>
      <c r="AC79" t="str">
        <f>MID(A79, Z79, AA79-Z79+ 1)</f>
        <v>&lt;string name="title_ParamSet"&gt;</v>
      </c>
      <c r="AD79" t="str">
        <f t="shared" ref="AD79:AH82" ca="1" si="60">$AC79 &amp; U79 &amp; $AC$1</f>
        <v>&lt;string name="title_ParamSet"&gt;Paramètres&lt;/string&gt;</v>
      </c>
      <c r="AE79" t="str">
        <f t="shared" ca="1" si="60"/>
        <v>&lt;string name="title_ParamSet"&gt;Parameter&lt;/string&gt;</v>
      </c>
      <c r="AF79" t="str">
        <f t="shared" ca="1" si="60"/>
        <v>&lt;string name="title_ParamSet"&gt;Parámetros&lt;/string&gt;</v>
      </c>
      <c r="AG79" t="str">
        <f t="shared" ca="1" si="60"/>
        <v>&lt;string name="title_ParamSet"&gt;Parametri&lt;/string&gt;</v>
      </c>
      <c r="AH79" t="str">
        <f t="shared" ca="1" si="60"/>
        <v>&lt;string name="title_ParamSet"&gt;Parameters&lt;/string&gt;</v>
      </c>
    </row>
    <row r="80" spans="1:34">
      <c r="A80" s="1" t="s">
        <v>44</v>
      </c>
      <c r="J80">
        <f t="shared" si="34"/>
        <v>30</v>
      </c>
      <c r="K80">
        <f t="shared" si="35"/>
        <v>41</v>
      </c>
      <c r="L80" t="str">
        <f t="shared" si="36"/>
        <v>Parameters</v>
      </c>
      <c r="M80" t="e">
        <f>MATCH(L80,Sam_Eng!K:K,0)</f>
        <v>#N/A</v>
      </c>
      <c r="N80" t="str">
        <f>IF(ISNA(M80), VLOOKUP(L80,Sam_Eng!F:F,1,FALSE), VLOOKUP(L80,Sam_Eng!K:K,1,FALSE))</f>
        <v>Parameters</v>
      </c>
      <c r="O80" s="8">
        <f>IF(ISNA(M80), MATCH(N80,Sam_Eng!F:F,0), MATCH(N80,Sam_Eng!K:K,0))</f>
        <v>208</v>
      </c>
      <c r="P80" t="str">
        <f t="shared" ca="1" si="21"/>
        <v>"Paramètres"</v>
      </c>
      <c r="Q80" t="str">
        <f t="shared" ca="1" si="22"/>
        <v>"Parameter"</v>
      </c>
      <c r="R80" t="str">
        <f t="shared" ca="1" si="23"/>
        <v>"Parámetros"</v>
      </c>
      <c r="S80" t="str">
        <f t="shared" ca="1" si="24"/>
        <v>"Parametri"</v>
      </c>
      <c r="T80" t="str">
        <f t="shared" ca="1" si="25"/>
        <v>"Parameters"</v>
      </c>
      <c r="U80" s="8" t="str">
        <f t="shared" ca="1" si="59"/>
        <v>Paramètres</v>
      </c>
      <c r="V80" s="8" t="str">
        <f t="shared" ca="1" si="59"/>
        <v>Parameter</v>
      </c>
      <c r="W80" s="8" t="str">
        <f t="shared" ca="1" si="59"/>
        <v>Parámetros</v>
      </c>
      <c r="X80" s="8" t="str">
        <f t="shared" ca="1" si="59"/>
        <v>Parametri</v>
      </c>
      <c r="Y80" s="8" t="str">
        <f t="shared" ca="1" si="59"/>
        <v>Parameters</v>
      </c>
      <c r="Z80" s="7">
        <f>FIND("&lt;",A80)</f>
        <v>5</v>
      </c>
      <c r="AA80">
        <f>FIND("&gt;",A80)</f>
        <v>30</v>
      </c>
      <c r="AB80">
        <f xml:space="preserve"> FIND("&lt;/",A80)</f>
        <v>41</v>
      </c>
      <c r="AC80" t="str">
        <f>MID(A80, Z80, AA80-Z80+ 1)</f>
        <v>&lt;string name="Param_Lock"&gt;</v>
      </c>
      <c r="AD80" t="str">
        <f t="shared" ca="1" si="60"/>
        <v>&lt;string name="Param_Lock"&gt;Paramètres&lt;/string&gt;</v>
      </c>
      <c r="AE80" t="str">
        <f t="shared" ca="1" si="60"/>
        <v>&lt;string name="Param_Lock"&gt;Parameter&lt;/string&gt;</v>
      </c>
      <c r="AF80" t="str">
        <f t="shared" ca="1" si="60"/>
        <v>&lt;string name="Param_Lock"&gt;Parámetros&lt;/string&gt;</v>
      </c>
      <c r="AG80" t="str">
        <f t="shared" ca="1" si="60"/>
        <v>&lt;string name="Param_Lock"&gt;Parametri&lt;/string&gt;</v>
      </c>
      <c r="AH80" t="str">
        <f t="shared" ca="1" si="60"/>
        <v>&lt;string name="Param_Lock"&gt;Parameters&lt;/string&gt;</v>
      </c>
    </row>
    <row r="81" spans="1:34">
      <c r="A81" s="1" t="s">
        <v>45</v>
      </c>
      <c r="J81">
        <f t="shared" si="34"/>
        <v>33</v>
      </c>
      <c r="K81">
        <f t="shared" si="35"/>
        <v>45</v>
      </c>
      <c r="L81" t="str">
        <f t="shared" si="36"/>
        <v>App Version</v>
      </c>
      <c r="M81" t="e">
        <f>MATCH(L81,Sam_Eng!K:K,0)</f>
        <v>#N/A</v>
      </c>
      <c r="N81" t="str">
        <f>IF(ISNA(M81), VLOOKUP(L81,Sam_Eng!F:F,1,FALSE), VLOOKUP(L81,Sam_Eng!K:K,1,FALSE))</f>
        <v>App Version</v>
      </c>
      <c r="O81" s="8">
        <f>IF(ISNA(M81), MATCH(N81,Sam_Eng!F:F,0), MATCH(N81,Sam_Eng!K:K,0))</f>
        <v>78</v>
      </c>
      <c r="P81" t="str">
        <f t="shared" ca="1" si="21"/>
        <v>"Version de l'application"</v>
      </c>
      <c r="Q81" t="str">
        <f t="shared" ca="1" si="22"/>
        <v>"App-Version"</v>
      </c>
      <c r="R81" t="str">
        <f t="shared" ca="1" si="23"/>
        <v>"Versión de la aplicación"</v>
      </c>
      <c r="S81" t="str">
        <f t="shared" ca="1" si="24"/>
        <v>"Versione App"</v>
      </c>
      <c r="T81" t="str">
        <f t="shared" ca="1" si="25"/>
        <v>"App-versie"</v>
      </c>
      <c r="U81" s="8" t="str">
        <f t="shared" ca="1" si="59"/>
        <v>Version de l'application</v>
      </c>
      <c r="V81" s="8" t="str">
        <f t="shared" ca="1" si="59"/>
        <v>App-Version</v>
      </c>
      <c r="W81" s="8" t="str">
        <f t="shared" ca="1" si="59"/>
        <v>Versión de la aplicación</v>
      </c>
      <c r="X81" s="8" t="str">
        <f t="shared" ca="1" si="59"/>
        <v>Versione App</v>
      </c>
      <c r="Y81" s="8" t="str">
        <f t="shared" ca="1" si="59"/>
        <v>App-versie</v>
      </c>
      <c r="Z81" s="7">
        <f>FIND("&lt;",A81)</f>
        <v>5</v>
      </c>
      <c r="AA81">
        <f>FIND("&gt;",A81)</f>
        <v>33</v>
      </c>
      <c r="AB81">
        <f xml:space="preserve"> FIND("&lt;/",A81)</f>
        <v>45</v>
      </c>
      <c r="AC81" t="str">
        <f>MID(A81, Z81, AA81-Z81+ 1)</f>
        <v>&lt;string name="Param_Version"&gt;</v>
      </c>
      <c r="AD81" t="str">
        <f t="shared" ca="1" si="60"/>
        <v>&lt;string name="Param_Version"&gt;Version de l'application&lt;/string&gt;</v>
      </c>
      <c r="AE81" t="str">
        <f t="shared" ca="1" si="60"/>
        <v>&lt;string name="Param_Version"&gt;App-Version&lt;/string&gt;</v>
      </c>
      <c r="AF81" t="str">
        <f t="shared" ca="1" si="60"/>
        <v>&lt;string name="Param_Version"&gt;Versión de la aplicación&lt;/string&gt;</v>
      </c>
      <c r="AG81" t="str">
        <f t="shared" ca="1" si="60"/>
        <v>&lt;string name="Param_Version"&gt;Versione App&lt;/string&gt;</v>
      </c>
      <c r="AH81" t="str">
        <f t="shared" ca="1" si="60"/>
        <v>&lt;string name="Param_Version"&gt;App-versie&lt;/string&gt;</v>
      </c>
    </row>
    <row r="82" spans="1:34">
      <c r="A82" s="1" t="s">
        <v>46</v>
      </c>
      <c r="J82">
        <f t="shared" si="34"/>
        <v>29</v>
      </c>
      <c r="K82">
        <f t="shared" si="35"/>
        <v>39</v>
      </c>
      <c r="L82" t="str">
        <f t="shared" si="36"/>
        <v>Lock Name</v>
      </c>
      <c r="M82" t="e">
        <f>MATCH(L82,Sam_Eng!K:K,0)</f>
        <v>#N/A</v>
      </c>
      <c r="N82" t="str">
        <f>IF(ISNA(M82), VLOOKUP(L82,Sam_Eng!F:F,1,FALSE), VLOOKUP(L82,Sam_Eng!K:K,1,FALSE))</f>
        <v>Lock Name</v>
      </c>
      <c r="O82" s="8">
        <f>IF(ISNA(M82), MATCH(N82,Sam_Eng!F:F,0), MATCH(N82,Sam_Eng!K:K,0))</f>
        <v>64</v>
      </c>
      <c r="P82" t="str">
        <f t="shared" ref="P82:P143" ca="1" si="61">INDIRECT("'Sam_Eng'!" &amp; "M" &amp; $O82)</f>
        <v>"Nom de la serrure"</v>
      </c>
      <c r="Q82" t="str">
        <f t="shared" ref="Q82:Q143" ca="1" si="62">INDIRECT("'Sam_Eng'!" &amp; "N" &amp; $O82)</f>
        <v>"Schlossname"</v>
      </c>
      <c r="R82" t="str">
        <f t="shared" ref="R82:R143" ca="1" si="63">INDIRECT("'Sam_Eng'!" &amp; "O" &amp; $O82)</f>
        <v>"Nombre de cerradura"</v>
      </c>
      <c r="S82" t="str">
        <f t="shared" ref="S82:S143" ca="1" si="64">INDIRECT("'Sam_Eng'!" &amp; "P" &amp; $O82)</f>
        <v>"Blocca Nome"</v>
      </c>
      <c r="T82" t="str">
        <f t="shared" ref="T82:T143" ca="1" si="65">INDIRECT("'Sam_Eng'!" &amp; "Q" &amp; $O82)</f>
        <v>"Naam slot"</v>
      </c>
      <c r="U82" s="8" t="str">
        <f t="shared" ca="1" si="59"/>
        <v>Nom de la serrure</v>
      </c>
      <c r="V82" s="8" t="str">
        <f t="shared" ca="1" si="59"/>
        <v>Schlossname</v>
      </c>
      <c r="W82" s="8" t="str">
        <f t="shared" ca="1" si="59"/>
        <v>Nombre de cerradura</v>
      </c>
      <c r="X82" s="8" t="str">
        <f t="shared" ca="1" si="59"/>
        <v>Blocca Nome</v>
      </c>
      <c r="Y82" s="8" t="str">
        <f t="shared" ca="1" si="59"/>
        <v>Naam slot</v>
      </c>
      <c r="Z82" s="7">
        <f>FIND("&lt;",A82)</f>
        <v>5</v>
      </c>
      <c r="AA82">
        <f>FIND("&gt;",A82)</f>
        <v>29</v>
      </c>
      <c r="AB82">
        <f xml:space="preserve"> FIND("&lt;/",A82)</f>
        <v>39</v>
      </c>
      <c r="AC82" t="str">
        <f>MID(A82, Z82, AA82-Z82+ 1)</f>
        <v>&lt;string name="UI_LockNM"&gt;</v>
      </c>
      <c r="AD82" t="str">
        <f t="shared" ca="1" si="60"/>
        <v>&lt;string name="UI_LockNM"&gt;Nom de la serrure&lt;/string&gt;</v>
      </c>
      <c r="AE82" t="str">
        <f t="shared" ca="1" si="60"/>
        <v>&lt;string name="UI_LockNM"&gt;Schlossname&lt;/string&gt;</v>
      </c>
      <c r="AF82" t="str">
        <f t="shared" ca="1" si="60"/>
        <v>&lt;string name="UI_LockNM"&gt;Nombre de cerradura&lt;/string&gt;</v>
      </c>
      <c r="AG82" t="str">
        <f t="shared" ca="1" si="60"/>
        <v>&lt;string name="UI_LockNM"&gt;Blocca Nome&lt;/string&gt;</v>
      </c>
      <c r="AH82" t="str">
        <f t="shared" ca="1" si="60"/>
        <v>&lt;string name="UI_LockNM"&gt;Naam slot&lt;/string&gt;</v>
      </c>
    </row>
    <row r="83" spans="1:34">
      <c r="A83" s="1"/>
    </row>
    <row r="84" spans="1:34">
      <c r="A84" s="1"/>
    </row>
    <row r="85" spans="1:34">
      <c r="A85" s="1"/>
    </row>
    <row r="86" spans="1:34">
      <c r="A86" s="1"/>
    </row>
    <row r="87" spans="1:34">
      <c r="A87" s="1" t="s">
        <v>47</v>
      </c>
      <c r="J87">
        <f t="shared" si="34"/>
        <v>37</v>
      </c>
      <c r="K87">
        <f t="shared" si="35"/>
        <v>45</v>
      </c>
      <c r="L87" t="str">
        <f t="shared" si="36"/>
        <v>Deleted</v>
      </c>
      <c r="M87" t="e">
        <f>MATCH(L87,Sam_Eng!K:K,0)</f>
        <v>#N/A</v>
      </c>
      <c r="N87" t="str">
        <f>IF(ISNA(M87), VLOOKUP(L87,Sam_Eng!F:F,1,FALSE), VLOOKUP(L87,Sam_Eng!K:K,1,FALSE))</f>
        <v>Deleted</v>
      </c>
      <c r="O87" s="8">
        <f>IF(ISNA(M87), MATCH(N87,Sam_Eng!F:F,0), MATCH(N87,Sam_Eng!K:K,0))</f>
        <v>190</v>
      </c>
      <c r="P87" t="str">
        <f t="shared" ca="1" si="61"/>
        <v>"Supprimé"</v>
      </c>
      <c r="Q87" t="str">
        <f t="shared" ca="1" si="62"/>
        <v>"Gelöscht"</v>
      </c>
      <c r="R87" t="str">
        <f t="shared" ca="1" si="63"/>
        <v>"Eliminado"</v>
      </c>
      <c r="S87" t="str">
        <f t="shared" ca="1" si="64"/>
        <v>"Eliminato"</v>
      </c>
      <c r="T87" t="str">
        <f t="shared" ca="1" si="65"/>
        <v>"Verwijderd"</v>
      </c>
      <c r="U87" s="8" t="str">
        <f t="shared" ref="U87:Y91" ca="1" si="66">SUBSTITUTE(P87,"""","")</f>
        <v>Supprimé</v>
      </c>
      <c r="V87" s="8" t="str">
        <f t="shared" ca="1" si="66"/>
        <v>Gelöscht</v>
      </c>
      <c r="W87" s="8" t="str">
        <f t="shared" ca="1" si="66"/>
        <v>Eliminado</v>
      </c>
      <c r="X87" s="8" t="str">
        <f t="shared" ca="1" si="66"/>
        <v>Eliminato</v>
      </c>
      <c r="Y87" s="8" t="str">
        <f t="shared" ca="1" si="66"/>
        <v>Verwijderd</v>
      </c>
      <c r="Z87" s="7">
        <f>FIND("&lt;",A87)</f>
        <v>5</v>
      </c>
      <c r="AA87">
        <f>FIND("&gt;",A87)</f>
        <v>37</v>
      </c>
      <c r="AB87">
        <f xml:space="preserve"> FIND("&lt;/",A87)</f>
        <v>45</v>
      </c>
      <c r="AC87" t="str">
        <f>MID(A87, Z87, AA87-Z87+ 1)</f>
        <v>&lt;string name="Tran_log_DeleteNM"&gt;</v>
      </c>
      <c r="AD87" t="str">
        <f t="shared" ref="AD87:AH91" ca="1" si="67">$AC87 &amp; U87 &amp; $AC$1</f>
        <v>&lt;string name="Tran_log_DeleteNM"&gt;Supprimé&lt;/string&gt;</v>
      </c>
      <c r="AE87" t="str">
        <f t="shared" ca="1" si="67"/>
        <v>&lt;string name="Tran_log_DeleteNM"&gt;Gelöscht&lt;/string&gt;</v>
      </c>
      <c r="AF87" t="str">
        <f t="shared" ca="1" si="67"/>
        <v>&lt;string name="Tran_log_DeleteNM"&gt;Eliminado&lt;/string&gt;</v>
      </c>
      <c r="AG87" t="str">
        <f t="shared" ca="1" si="67"/>
        <v>&lt;string name="Tran_log_DeleteNM"&gt;Eliminato&lt;/string&gt;</v>
      </c>
      <c r="AH87" t="str">
        <f t="shared" ca="1" si="67"/>
        <v>&lt;string name="Tran_log_DeleteNM"&gt;Verwijderd&lt;/string&gt;</v>
      </c>
    </row>
    <row r="88" spans="1:34">
      <c r="A88" s="1" t="s">
        <v>1810</v>
      </c>
      <c r="J88">
        <f t="shared" si="34"/>
        <v>39</v>
      </c>
      <c r="K88">
        <f t="shared" si="35"/>
        <v>52</v>
      </c>
      <c r="L88" t="str">
        <f t="shared" si="36"/>
        <v>Pairing Fail</v>
      </c>
      <c r="M88" t="e">
        <f>MATCH(L88,Sam_Eng!K:K,0)</f>
        <v>#N/A</v>
      </c>
      <c r="N88" t="str">
        <f>IF(ISNA(M88), VLOOKUP(L88,Sam_Eng!F:F,1,FALSE), VLOOKUP(L88,Sam_Eng!K:K,1,FALSE))</f>
        <v>Pairing Fail</v>
      </c>
      <c r="O88" s="8">
        <f>IF(ISNA(M88), MATCH(N88,Sam_Eng!F:F,0), MATCH(N88,Sam_Eng!K:K,0))</f>
        <v>315</v>
      </c>
      <c r="P88" t="str">
        <f t="shared" ca="1" si="61"/>
        <v>"Échec de l'appairage"</v>
      </c>
      <c r="Q88" t="str">
        <f t="shared" ca="1" si="62"/>
        <v>"Koppelung fehlgeschlagen"</v>
      </c>
      <c r="R88" t="str">
        <f t="shared" ca="1" si="63"/>
        <v>"Error de asociación"</v>
      </c>
      <c r="S88" t="str">
        <f t="shared" ca="1" si="64"/>
        <v>"Abbinamento non Riuscito"</v>
      </c>
      <c r="T88" t="str">
        <f t="shared" ca="1" si="65"/>
        <v>"Koppelen mislukt"</v>
      </c>
      <c r="U88" s="8" t="str">
        <f t="shared" ca="1" si="66"/>
        <v>Échec de l'appairage</v>
      </c>
      <c r="V88" s="8" t="str">
        <f t="shared" ca="1" si="66"/>
        <v>Koppelung fehlgeschlagen</v>
      </c>
      <c r="W88" s="8" t="str">
        <f t="shared" ca="1" si="66"/>
        <v>Error de asociación</v>
      </c>
      <c r="X88" s="8" t="str">
        <f t="shared" ca="1" si="66"/>
        <v>Abbinamento non Riuscito</v>
      </c>
      <c r="Y88" s="8" t="str">
        <f t="shared" ca="1" si="66"/>
        <v>Koppelen mislukt</v>
      </c>
      <c r="Z88" s="7">
        <f>FIND("&lt;",A88)</f>
        <v>5</v>
      </c>
      <c r="AA88">
        <f>FIND("&gt;",A88)</f>
        <v>39</v>
      </c>
      <c r="AB88">
        <f xml:space="preserve"> FIND("&lt;/",A88)</f>
        <v>52</v>
      </c>
      <c r="AC88" t="str">
        <f>MID(A88, Z88, AA88-Z88+ 1)</f>
        <v>&lt;string name="Tran_WrongDIN_title"&gt;</v>
      </c>
      <c r="AD88" t="str">
        <f t="shared" ca="1" si="67"/>
        <v>&lt;string name="Tran_WrongDIN_title"&gt;Échec de l'appairage&lt;/string&gt;</v>
      </c>
      <c r="AE88" t="str">
        <f t="shared" ca="1" si="67"/>
        <v>&lt;string name="Tran_WrongDIN_title"&gt;Koppelung fehlgeschlagen&lt;/string&gt;</v>
      </c>
      <c r="AF88" t="str">
        <f t="shared" ca="1" si="67"/>
        <v>&lt;string name="Tran_WrongDIN_title"&gt;Error de asociación&lt;/string&gt;</v>
      </c>
      <c r="AG88" t="str">
        <f t="shared" ca="1" si="67"/>
        <v>&lt;string name="Tran_WrongDIN_title"&gt;Abbinamento non Riuscito&lt;/string&gt;</v>
      </c>
      <c r="AH88" t="str">
        <f t="shared" ca="1" si="67"/>
        <v>&lt;string name="Tran_WrongDIN_title"&gt;Koppelen mislukt&lt;/string&gt;</v>
      </c>
    </row>
    <row r="89" spans="1:34">
      <c r="A89" s="1" t="s">
        <v>1811</v>
      </c>
      <c r="J89">
        <f t="shared" si="34"/>
        <v>39</v>
      </c>
      <c r="K89">
        <f t="shared" si="35"/>
        <v>62</v>
      </c>
      <c r="L89" t="str">
        <f t="shared" si="36"/>
        <v>The DIN is not correct</v>
      </c>
      <c r="M89" t="e">
        <f>MATCH(L89,Sam_Eng!K:K,0)</f>
        <v>#N/A</v>
      </c>
      <c r="N89" t="str">
        <f>IF(ISNA(M89), VLOOKUP(L89,Sam_Eng!F:F,1,FALSE), VLOOKUP(L89,Sam_Eng!K:K,1,FALSE))</f>
        <v>The DIN is not correct</v>
      </c>
      <c r="O89" s="8">
        <f>IF(ISNA(M89), MATCH(N89,Sam_Eng!F:F,0), MATCH(N89,Sam_Eng!K:K,0))</f>
        <v>646</v>
      </c>
      <c r="P89" t="str">
        <f t="shared" ca="1" si="61"/>
        <v>"Le DIN n'est pas correct"</v>
      </c>
      <c r="Q89" t="str">
        <f t="shared" ca="1" si="62"/>
        <v>"Die DIN ist ungültig"</v>
      </c>
      <c r="R89" t="str">
        <f t="shared" ca="1" si="63"/>
        <v>"El DIN no es correcto."</v>
      </c>
      <c r="S89" t="str">
        <f t="shared" ca="1" si="64"/>
        <v>"DIN non corretto"</v>
      </c>
      <c r="T89" t="str">
        <f t="shared" ca="1" si="65"/>
        <v>"De DIN is niet juist"</v>
      </c>
      <c r="U89" s="8" t="str">
        <f t="shared" ca="1" si="66"/>
        <v>Le DIN n'est pas correct</v>
      </c>
      <c r="V89" s="8" t="str">
        <f t="shared" ca="1" si="66"/>
        <v>Die DIN ist ungültig</v>
      </c>
      <c r="W89" s="8" t="str">
        <f t="shared" ca="1" si="66"/>
        <v>El DIN no es correcto.</v>
      </c>
      <c r="X89" s="8" t="str">
        <f t="shared" ca="1" si="66"/>
        <v>DIN non corretto</v>
      </c>
      <c r="Y89" s="8" t="str">
        <f t="shared" ca="1" si="66"/>
        <v>De DIN is niet juist</v>
      </c>
      <c r="Z89" s="7">
        <f>FIND("&lt;",A89)</f>
        <v>5</v>
      </c>
      <c r="AA89">
        <f>FIND("&gt;",A89)</f>
        <v>39</v>
      </c>
      <c r="AB89">
        <f xml:space="preserve"> FIND("&lt;/",A89)</f>
        <v>62</v>
      </c>
      <c r="AC89" t="str">
        <f>MID(A89, Z89, AA89-Z89+ 1)</f>
        <v>&lt;string name="Tran_WrongDIN_cont1"&gt;</v>
      </c>
      <c r="AD89" t="str">
        <f t="shared" ca="1" si="67"/>
        <v>&lt;string name="Tran_WrongDIN_cont1"&gt;Le DIN n'est pas correct&lt;/string&gt;</v>
      </c>
      <c r="AE89" t="str">
        <f t="shared" ca="1" si="67"/>
        <v>&lt;string name="Tran_WrongDIN_cont1"&gt;Die DIN ist ungültig&lt;/string&gt;</v>
      </c>
      <c r="AF89" t="str">
        <f t="shared" ca="1" si="67"/>
        <v>&lt;string name="Tran_WrongDIN_cont1"&gt;El DIN no es correcto.&lt;/string&gt;</v>
      </c>
      <c r="AG89" t="str">
        <f t="shared" ca="1" si="67"/>
        <v>&lt;string name="Tran_WrongDIN_cont1"&gt;DIN non corretto&lt;/string&gt;</v>
      </c>
      <c r="AH89" t="str">
        <f t="shared" ca="1" si="67"/>
        <v>&lt;string name="Tran_WrongDIN_cont1"&gt;De DIN is niet juist&lt;/string&gt;</v>
      </c>
    </row>
    <row r="90" spans="1:34">
      <c r="A90" s="1" t="s">
        <v>48</v>
      </c>
      <c r="J90">
        <f t="shared" si="34"/>
        <v>44</v>
      </c>
      <c r="K90">
        <f t="shared" si="35"/>
        <v>56</v>
      </c>
      <c r="L90" t="str">
        <f t="shared" si="36"/>
        <v>Low Battery</v>
      </c>
      <c r="M90" t="e">
        <f>MATCH(L90,Sam_Eng!K:K,0)</f>
        <v>#N/A</v>
      </c>
      <c r="N90" t="str">
        <f>IF(ISNA(M90), VLOOKUP(L90,Sam_Eng!F:F,1,FALSE), VLOOKUP(L90,Sam_Eng!K:K,1,FALSE))</f>
        <v>Low Battery</v>
      </c>
      <c r="O90" s="8">
        <f>IF(ISNA(M90), MATCH(N90,Sam_Eng!F:F,0), MATCH(N90,Sam_Eng!K:K,0))</f>
        <v>356</v>
      </c>
      <c r="P90" t="str">
        <f t="shared" ca="1" si="61"/>
        <v>"Pile faible"</v>
      </c>
      <c r="Q90" t="str">
        <f t="shared" ca="1" si="62"/>
        <v>"Schwache Batterie"</v>
      </c>
      <c r="R90" t="str">
        <f t="shared" ca="1" si="63"/>
        <v>"Batería baja"</v>
      </c>
      <c r="S90" t="str">
        <f t="shared" ca="1" si="64"/>
        <v>"Batteria Esaurita"</v>
      </c>
      <c r="T90" t="str">
        <f t="shared" ca="1" si="65"/>
        <v>"Batterij bijna op"</v>
      </c>
      <c r="U90" s="8" t="str">
        <f t="shared" ca="1" si="66"/>
        <v>Pile faible</v>
      </c>
      <c r="V90" s="8" t="str">
        <f t="shared" ca="1" si="66"/>
        <v>Schwache Batterie</v>
      </c>
      <c r="W90" s="8" t="str">
        <f t="shared" ca="1" si="66"/>
        <v>Batería baja</v>
      </c>
      <c r="X90" s="8" t="str">
        <f t="shared" ca="1" si="66"/>
        <v>Batteria Esaurita</v>
      </c>
      <c r="Y90" s="8" t="str">
        <f t="shared" ca="1" si="66"/>
        <v>Batterij bijna op</v>
      </c>
      <c r="Z90" s="7">
        <f>FIND("&lt;",A90)</f>
        <v>5</v>
      </c>
      <c r="AA90">
        <f>FIND("&gt;",A90)</f>
        <v>44</v>
      </c>
      <c r="AB90">
        <f xml:space="preserve"> FIND("&lt;/",A90)</f>
        <v>56</v>
      </c>
      <c r="AC90" t="str">
        <f>MID(A90, Z90, AA90-Z90+ 1)</f>
        <v>&lt;string name="Tran_MesBox_cont_Battery"&gt;</v>
      </c>
      <c r="AD90" t="str">
        <f t="shared" ca="1" si="67"/>
        <v>&lt;string name="Tran_MesBox_cont_Battery"&gt;Pile faible&lt;/string&gt;</v>
      </c>
      <c r="AE90" t="str">
        <f t="shared" ca="1" si="67"/>
        <v>&lt;string name="Tran_MesBox_cont_Battery"&gt;Schwache Batterie&lt;/string&gt;</v>
      </c>
      <c r="AF90" t="str">
        <f t="shared" ca="1" si="67"/>
        <v>&lt;string name="Tran_MesBox_cont_Battery"&gt;Batería baja&lt;/string&gt;</v>
      </c>
      <c r="AG90" t="str">
        <f t="shared" ca="1" si="67"/>
        <v>&lt;string name="Tran_MesBox_cont_Battery"&gt;Batteria Esaurita&lt;/string&gt;</v>
      </c>
      <c r="AH90" t="str">
        <f t="shared" ca="1" si="67"/>
        <v>&lt;string name="Tran_MesBox_cont_Battery"&gt;Batterij bijna op&lt;/string&gt;</v>
      </c>
    </row>
    <row r="91" spans="1:34">
      <c r="A91" s="1" t="s">
        <v>1812</v>
      </c>
      <c r="J91">
        <f t="shared" si="34"/>
        <v>31</v>
      </c>
      <c r="K91">
        <f t="shared" si="35"/>
        <v>41</v>
      </c>
      <c r="L91" t="str">
        <f t="shared" si="36"/>
        <v>Join Time</v>
      </c>
      <c r="M91" t="e">
        <f>MATCH(L91,Sam_Eng!K:K,0)</f>
        <v>#N/A</v>
      </c>
      <c r="N91" t="str">
        <f>IF(ISNA(M91), VLOOKUP(L91,Sam_Eng!F:F,1,FALSE), VLOOKUP(L91,Sam_Eng!K:K,1,FALSE))</f>
        <v>Join Time</v>
      </c>
      <c r="O91" s="8">
        <f>IF(ISNA(M91), MATCH(N91,Sam_Eng!F:F,0), MATCH(N91,Sam_Eng!K:K,0))</f>
        <v>99</v>
      </c>
      <c r="P91" t="str">
        <f t="shared" ca="1" si="61"/>
        <v>"Temps d'association"</v>
      </c>
      <c r="Q91" t="str">
        <f t="shared" ca="1" si="62"/>
        <v>"Zeitpunkt des Beitritts"</v>
      </c>
      <c r="R91" t="str">
        <f t="shared" ca="1" si="63"/>
        <v>"Tiempo de unión"</v>
      </c>
      <c r="S91" t="str">
        <f t="shared" ca="1" si="64"/>
        <v>"Ora di Accesso"</v>
      </c>
      <c r="T91" t="str">
        <f t="shared" ca="1" si="65"/>
        <v>"Deelnametijd"</v>
      </c>
      <c r="U91" s="8" t="str">
        <f t="shared" ca="1" si="66"/>
        <v>Temps d'association</v>
      </c>
      <c r="V91" s="8" t="str">
        <f t="shared" ca="1" si="66"/>
        <v>Zeitpunkt des Beitritts</v>
      </c>
      <c r="W91" s="8" t="str">
        <f t="shared" ca="1" si="66"/>
        <v>Tiempo de unión</v>
      </c>
      <c r="X91" s="8" t="str">
        <f t="shared" ca="1" si="66"/>
        <v>Ora di Accesso</v>
      </c>
      <c r="Y91" s="8" t="str">
        <f t="shared" ca="1" si="66"/>
        <v>Deelnametijd</v>
      </c>
      <c r="Z91" s="7">
        <f>FIND("&lt;",A91)</f>
        <v>5</v>
      </c>
      <c r="AA91">
        <f>FIND("&gt;",A91)</f>
        <v>31</v>
      </c>
      <c r="AB91">
        <f xml:space="preserve"> FIND("&lt;/",A91)</f>
        <v>41</v>
      </c>
      <c r="AC91" t="str">
        <f>MID(A91, Z91, AA91-Z91+ 1)</f>
        <v>&lt;string name="UI_JoinTime"&gt;</v>
      </c>
      <c r="AD91" t="str">
        <f t="shared" ca="1" si="67"/>
        <v>&lt;string name="UI_JoinTime"&gt;Temps d'association&lt;/string&gt;</v>
      </c>
      <c r="AE91" t="str">
        <f t="shared" ca="1" si="67"/>
        <v>&lt;string name="UI_JoinTime"&gt;Zeitpunkt des Beitritts&lt;/string&gt;</v>
      </c>
      <c r="AF91" t="str">
        <f t="shared" ca="1" si="67"/>
        <v>&lt;string name="UI_JoinTime"&gt;Tiempo de unión&lt;/string&gt;</v>
      </c>
      <c r="AG91" t="str">
        <f t="shared" ca="1" si="67"/>
        <v>&lt;string name="UI_JoinTime"&gt;Ora di Accesso&lt;/string&gt;</v>
      </c>
      <c r="AH91" t="str">
        <f t="shared" ca="1" si="67"/>
        <v>&lt;string name="UI_JoinTime"&gt;Deelnametijd&lt;/string&gt;</v>
      </c>
    </row>
    <row r="92" spans="1:34">
      <c r="A92" s="1"/>
    </row>
    <row r="93" spans="1:34">
      <c r="A93" s="2"/>
    </row>
    <row r="94" spans="1:34">
      <c r="A94" s="1"/>
    </row>
    <row r="95" spans="1:34">
      <c r="A95" s="1"/>
    </row>
    <row r="96" spans="1:34">
      <c r="A96" s="2"/>
    </row>
    <row r="97" spans="1:34">
      <c r="A97" s="2"/>
    </row>
    <row r="98" spans="1:34">
      <c r="A98" s="1"/>
      <c r="L98" s="7"/>
    </row>
    <row r="99" spans="1:34">
      <c r="A99" s="1" t="s">
        <v>2925</v>
      </c>
      <c r="J99">
        <f t="shared" si="34"/>
        <v>35</v>
      </c>
      <c r="K99">
        <f t="shared" si="35"/>
        <v>108</v>
      </c>
      <c r="L99" s="7" t="str">
        <f t="shared" si="36"/>
        <v>This lock is not synchronized for a long time, please synchronize first.</v>
      </c>
      <c r="M99" t="e">
        <f>MATCH(L99,Sam_Eng!K:K,0)</f>
        <v>#N/A</v>
      </c>
      <c r="N99" t="str">
        <f>IF(ISNA(M99), VLOOKUP(L99,Sam_Eng!F:F,1,FALSE), VLOOKUP(L99,Sam_Eng!K:K,1,FALSE))</f>
        <v>This lock is not synchronized for a long time, please synchronize first.</v>
      </c>
      <c r="O99" s="8">
        <f>IF(ISNA(M99), MATCH(N99,Sam_Eng!F:F,0), MATCH(N99,Sam_Eng!K:K,0))</f>
        <v>478</v>
      </c>
      <c r="P99" t="str">
        <f t="shared" ca="1" si="61"/>
        <v>"Cette serrure n'a pas été synchronisée depuis longtemps, veuillez d'abord la synchroniser."</v>
      </c>
      <c r="Q99" t="str">
        <f t="shared" ca="1" si="62"/>
        <v>"Dieses Schloss wurde lange nicht mehr synchronisiert, bitte synchronisieren Sie zunächst."</v>
      </c>
      <c r="R99" t="str">
        <f t="shared" ca="1" si="63"/>
        <v>"Esta cerradura hace mucho tiempo que no se sincroniza. Realice primero la sincronización."</v>
      </c>
      <c r="S99" t="str">
        <f t="shared" ca="1" si="64"/>
        <v>"Questa serratura non è sincronizzata da molto tempo, per prima cosa sincronizzarla."</v>
      </c>
      <c r="T99" t="str">
        <f t="shared" ca="1" si="65"/>
        <v>"Dit slot is gedurende lange tijd niet gesynchroniseerd, synchroniseer eerst."</v>
      </c>
      <c r="U99" s="8" t="str">
        <f ca="1">SUBSTITUTE(P99,"""","")</f>
        <v>Cette serrure n'a pas été synchronisée depuis longtemps, veuillez d'abord la synchroniser.</v>
      </c>
      <c r="V99" s="8" t="str">
        <f ca="1">SUBSTITUTE(Q99,"""","")</f>
        <v>Dieses Schloss wurde lange nicht mehr synchronisiert, bitte synchronisieren Sie zunächst.</v>
      </c>
      <c r="W99" s="8" t="str">
        <f ca="1">SUBSTITUTE(R99,"""","")</f>
        <v>Esta cerradura hace mucho tiempo que no se sincroniza. Realice primero la sincronización.</v>
      </c>
      <c r="X99" s="8" t="str">
        <f ca="1">SUBSTITUTE(S99,"""","")</f>
        <v>Questa serratura non è sincronizzata da molto tempo, per prima cosa sincronizzarla.</v>
      </c>
      <c r="Y99" s="8" t="str">
        <f ca="1">SUBSTITUTE(T99,"""","")</f>
        <v>Dit slot is gedurende lange tijd niet gesynchroniseerd, synchroniseer eerst.</v>
      </c>
      <c r="Z99" s="7">
        <f>FIND("&lt;",A99)</f>
        <v>5</v>
      </c>
      <c r="AA99">
        <f>FIND("&gt;",A99)</f>
        <v>35</v>
      </c>
      <c r="AB99">
        <f xml:space="preserve"> FIND("&lt;/",A99)</f>
        <v>108</v>
      </c>
      <c r="AC99" t="str">
        <f>MID(A99, Z99, AA99-Z99+ 1)</f>
        <v>&lt;string name="UI_NO_TID_cont1"&gt;</v>
      </c>
      <c r="AD99" t="str">
        <f ca="1">$AC99 &amp; U99 &amp; $AC$1</f>
        <v>&lt;string name="UI_NO_TID_cont1"&gt;Cette serrure n'a pas été synchronisée depuis longtemps, veuillez d'abord la synchroniser.&lt;/string&gt;</v>
      </c>
      <c r="AE99" t="str">
        <f ca="1">$AC99 &amp; V99 &amp; $AC$1</f>
        <v>&lt;string name="UI_NO_TID_cont1"&gt;Dieses Schloss wurde lange nicht mehr synchronisiert, bitte synchronisieren Sie zunächst.&lt;/string&gt;</v>
      </c>
      <c r="AF99" t="str">
        <f ca="1">$AC99 &amp; W99 &amp; $AC$1</f>
        <v>&lt;string name="UI_NO_TID_cont1"&gt;Esta cerradura hace mucho tiempo que no se sincroniza. Realice primero la sincronización.&lt;/string&gt;</v>
      </c>
      <c r="AG99" t="str">
        <f ca="1">$AC99 &amp; X99 &amp; $AC$1</f>
        <v>&lt;string name="UI_NO_TID_cont1"&gt;Questa serratura non è sincronizzata da molto tempo, per prima cosa sincronizzarla.&lt;/string&gt;</v>
      </c>
      <c r="AH99" t="str">
        <f ca="1">$AC99 &amp; Y99 &amp; $AC$1</f>
        <v>&lt;string name="UI_NO_TID_cont1"&gt;Dit slot is gedurende lange tijd niet gesynchroniseerd, synchroniseer eerst.&lt;/string&gt;</v>
      </c>
    </row>
    <row r="100" spans="1:34">
      <c r="A100" s="2"/>
    </row>
    <row r="101" spans="1:34">
      <c r="A101" s="1" t="s">
        <v>49</v>
      </c>
      <c r="J101">
        <f t="shared" si="34"/>
        <v>34</v>
      </c>
      <c r="K101">
        <f t="shared" si="35"/>
        <v>47</v>
      </c>
      <c r="L101" t="str">
        <f t="shared" si="36"/>
        <v>Access Right</v>
      </c>
      <c r="M101" t="e">
        <f>MATCH(L101,Sam_Eng!K:K,0)</f>
        <v>#N/A</v>
      </c>
      <c r="N101" t="str">
        <f>IF(ISNA(M101), VLOOKUP(L101,Sam_Eng!F:F,1,FALSE), VLOOKUP(L101,Sam_Eng!K:K,1,FALSE))</f>
        <v>Access Right</v>
      </c>
      <c r="O101" s="8">
        <f>IF(ISNA(M101), MATCH(N101,Sam_Eng!F:F,0), MATCH(N101,Sam_Eng!K:K,0))</f>
        <v>87</v>
      </c>
      <c r="P101" t="str">
        <f t="shared" ca="1" si="61"/>
        <v>"Droit d'accès"</v>
      </c>
      <c r="Q101" t="str">
        <f t="shared" ca="1" si="62"/>
        <v>"Zugangsberechtigung"</v>
      </c>
      <c r="R101" t="str">
        <f t="shared" ca="1" si="63"/>
        <v>"Derecho de acceso"</v>
      </c>
      <c r="S101" t="str">
        <f t="shared" ca="1" si="64"/>
        <v>"Diritti di Accesso"</v>
      </c>
      <c r="T101" t="str">
        <f t="shared" ca="1" si="65"/>
        <v>"Toegangsrechten"</v>
      </c>
      <c r="U101" s="8" t="str">
        <f t="shared" ref="U101:Y102" ca="1" si="68">SUBSTITUTE(P101,"""","")</f>
        <v>Droit d'accès</v>
      </c>
      <c r="V101" s="8" t="str">
        <f t="shared" ca="1" si="68"/>
        <v>Zugangsberechtigung</v>
      </c>
      <c r="W101" s="8" t="str">
        <f t="shared" ca="1" si="68"/>
        <v>Derecho de acceso</v>
      </c>
      <c r="X101" s="8" t="str">
        <f t="shared" ca="1" si="68"/>
        <v>Diritti di Accesso</v>
      </c>
      <c r="Y101" s="8" t="str">
        <f t="shared" ca="1" si="68"/>
        <v>Toegangsrechten</v>
      </c>
      <c r="Z101" s="7">
        <f>FIND("&lt;",A101)</f>
        <v>5</v>
      </c>
      <c r="AA101">
        <f>FIND("&gt;",A101)</f>
        <v>34</v>
      </c>
      <c r="AB101">
        <f xml:space="preserve"> FIND("&lt;/",A101)</f>
        <v>47</v>
      </c>
      <c r="AC101" t="str">
        <f>MID(A101, Z101, AA101-Z101+ 1)</f>
        <v>&lt;string name="UI_AccessRight"&gt;</v>
      </c>
      <c r="AD101" t="str">
        <f t="shared" ref="AD101:AH102" ca="1" si="69">$AC101 &amp; U101 &amp; $AC$1</f>
        <v>&lt;string name="UI_AccessRight"&gt;Droit d'accès&lt;/string&gt;</v>
      </c>
      <c r="AE101" t="str">
        <f t="shared" ca="1" si="69"/>
        <v>&lt;string name="UI_AccessRight"&gt;Zugangsberechtigung&lt;/string&gt;</v>
      </c>
      <c r="AF101" t="str">
        <f t="shared" ca="1" si="69"/>
        <v>&lt;string name="UI_AccessRight"&gt;Derecho de acceso&lt;/string&gt;</v>
      </c>
      <c r="AG101" t="str">
        <f t="shared" ca="1" si="69"/>
        <v>&lt;string name="UI_AccessRight"&gt;Diritti di Accesso&lt;/string&gt;</v>
      </c>
      <c r="AH101" t="str">
        <f t="shared" ca="1" si="69"/>
        <v>&lt;string name="UI_AccessRight"&gt;Toegangsrechten&lt;/string&gt;</v>
      </c>
    </row>
    <row r="102" spans="1:34">
      <c r="A102" s="1" t="s">
        <v>2877</v>
      </c>
      <c r="J102">
        <f t="shared" si="34"/>
        <v>41</v>
      </c>
      <c r="K102">
        <f t="shared" si="35"/>
        <v>61</v>
      </c>
      <c r="L102" t="str">
        <f t="shared" si="36"/>
        <v>Temporarily Disable</v>
      </c>
      <c r="M102" t="e">
        <f>MATCH(L102,Sam_Eng!K:K,0)</f>
        <v>#N/A</v>
      </c>
      <c r="N102" t="str">
        <f>IF(ISNA(M102), VLOOKUP(L102,Sam_Eng!F:F,1,FALSE), VLOOKUP(L102,Sam_Eng!K:K,1,FALSE))</f>
        <v>Temporarily Disable</v>
      </c>
      <c r="O102" s="8">
        <f>IF(ISNA(M102), MATCH(N102,Sam_Eng!F:F,0), MATCH(N102,Sam_Eng!K:K,0))</f>
        <v>192</v>
      </c>
      <c r="P102" t="str">
        <f t="shared" ca="1" si="61"/>
        <v>"Désactiver temporairement"</v>
      </c>
      <c r="Q102" t="str">
        <f t="shared" ca="1" si="62"/>
        <v>"Vorübergehend deaktivieren"</v>
      </c>
      <c r="R102" t="str">
        <f t="shared" ca="1" si="63"/>
        <v>"Deshabilitado temporalmente"</v>
      </c>
      <c r="S102" t="str">
        <f t="shared" ca="1" si="64"/>
        <v>"Temporaneamente Disattivato"</v>
      </c>
      <c r="T102" t="str">
        <f t="shared" ca="1" si="65"/>
        <v>"Tijdelijk uitschakelen"</v>
      </c>
      <c r="U102" s="8" t="str">
        <f t="shared" ca="1" si="68"/>
        <v>Désactiver temporairement</v>
      </c>
      <c r="V102" s="8" t="str">
        <f t="shared" ca="1" si="68"/>
        <v>Vorübergehend deaktivieren</v>
      </c>
      <c r="W102" s="8" t="str">
        <f t="shared" ca="1" si="68"/>
        <v>Deshabilitado temporalmente</v>
      </c>
      <c r="X102" s="8" t="str">
        <f t="shared" ca="1" si="68"/>
        <v>Temporaneamente Disattivato</v>
      </c>
      <c r="Y102" s="8" t="str">
        <f t="shared" ca="1" si="68"/>
        <v>Tijdelijk uitschakelen</v>
      </c>
      <c r="Z102" s="7">
        <f>FIND("&lt;",A102)</f>
        <v>5</v>
      </c>
      <c r="AA102">
        <f>FIND("&gt;",A102)</f>
        <v>41</v>
      </c>
      <c r="AB102">
        <f xml:space="preserve"> FIND("&lt;/",A102)</f>
        <v>61</v>
      </c>
      <c r="AC102" t="str">
        <f>MID(A102, Z102, AA102-Z102+ 1)</f>
        <v>&lt;string name="Tran_log_AccessDenial"&gt;</v>
      </c>
      <c r="AD102" t="str">
        <f t="shared" ca="1" si="69"/>
        <v>&lt;string name="Tran_log_AccessDenial"&gt;Désactiver temporairement&lt;/string&gt;</v>
      </c>
      <c r="AE102" t="str">
        <f t="shared" ca="1" si="69"/>
        <v>&lt;string name="Tran_log_AccessDenial"&gt;Vorübergehend deaktivieren&lt;/string&gt;</v>
      </c>
      <c r="AF102" t="str">
        <f t="shared" ca="1" si="69"/>
        <v>&lt;string name="Tran_log_AccessDenial"&gt;Deshabilitado temporalmente&lt;/string&gt;</v>
      </c>
      <c r="AG102" t="str">
        <f t="shared" ca="1" si="69"/>
        <v>&lt;string name="Tran_log_AccessDenial"&gt;Temporaneamente Disattivato&lt;/string&gt;</v>
      </c>
      <c r="AH102" t="str">
        <f t="shared" ca="1" si="69"/>
        <v>&lt;string name="Tran_log_AccessDenial"&gt;Tijdelijk uitschakelen&lt;/string&gt;</v>
      </c>
    </row>
    <row r="103" spans="1:34">
      <c r="A103" s="1"/>
    </row>
    <row r="104" spans="1:34">
      <c r="A104" s="1"/>
    </row>
    <row r="105" spans="1:34">
      <c r="A105" s="1" t="s">
        <v>50</v>
      </c>
      <c r="J105">
        <f t="shared" si="34"/>
        <v>36</v>
      </c>
      <c r="K105">
        <f t="shared" si="35"/>
        <v>42</v>
      </c>
      <c r="L105" t="str">
        <f t="shared" si="36"/>
        <v>Added</v>
      </c>
      <c r="M105" t="e">
        <f>MATCH(L105,Sam_Eng!K:K,0)</f>
        <v>#N/A</v>
      </c>
      <c r="N105" t="str">
        <f>IF(ISNA(M105), VLOOKUP(L105,Sam_Eng!F:F,1,FALSE), VLOOKUP(L105,Sam_Eng!K:K,1,FALSE))</f>
        <v>Added</v>
      </c>
      <c r="O105" s="8">
        <f>IF(ISNA(M105), MATCH(N105,Sam_Eng!F:F,0), MATCH(N105,Sam_Eng!K:K,0))</f>
        <v>189</v>
      </c>
      <c r="P105" t="str">
        <f t="shared" ca="1" si="61"/>
        <v>"Ajouté"</v>
      </c>
      <c r="Q105" t="str">
        <f t="shared" ca="1" si="62"/>
        <v>"Hinzugefügt"</v>
      </c>
      <c r="R105" t="str">
        <f t="shared" ca="1" si="63"/>
        <v>"Agregado"</v>
      </c>
      <c r="S105" t="str">
        <f t="shared" ca="1" si="64"/>
        <v>"Aggiunto"</v>
      </c>
      <c r="T105" t="str">
        <f t="shared" ca="1" si="65"/>
        <v>"Toegevoegd"</v>
      </c>
      <c r="U105" s="8" t="str">
        <f t="shared" ref="U105:Y107" ca="1" si="70">SUBSTITUTE(P105,"""","")</f>
        <v>Ajouté</v>
      </c>
      <c r="V105" s="8" t="str">
        <f t="shared" ca="1" si="70"/>
        <v>Hinzugefügt</v>
      </c>
      <c r="W105" s="8" t="str">
        <f t="shared" ca="1" si="70"/>
        <v>Agregado</v>
      </c>
      <c r="X105" s="8" t="str">
        <f t="shared" ca="1" si="70"/>
        <v>Aggiunto</v>
      </c>
      <c r="Y105" s="8" t="str">
        <f t="shared" ca="1" si="70"/>
        <v>Toegevoegd</v>
      </c>
      <c r="Z105" s="7">
        <f>FIND("&lt;",A105)</f>
        <v>5</v>
      </c>
      <c r="AA105">
        <f>FIND("&gt;",A105)</f>
        <v>36</v>
      </c>
      <c r="AB105">
        <f xml:space="preserve"> FIND("&lt;/",A105)</f>
        <v>42</v>
      </c>
      <c r="AC105" t="str">
        <f>MID(A105, Z105, AA105-Z105+ 1)</f>
        <v>&lt;string name="Tran_log_P2P_Add"&gt;</v>
      </c>
      <c r="AD105" t="str">
        <f t="shared" ref="AD105:AH107" ca="1" si="71">$AC105 &amp; U105 &amp; $AC$1</f>
        <v>&lt;string name="Tran_log_P2P_Add"&gt;Ajouté&lt;/string&gt;</v>
      </c>
      <c r="AE105" t="str">
        <f t="shared" ca="1" si="71"/>
        <v>&lt;string name="Tran_log_P2P_Add"&gt;Hinzugefügt&lt;/string&gt;</v>
      </c>
      <c r="AF105" t="str">
        <f t="shared" ca="1" si="71"/>
        <v>&lt;string name="Tran_log_P2P_Add"&gt;Agregado&lt;/string&gt;</v>
      </c>
      <c r="AG105" t="str">
        <f t="shared" ca="1" si="71"/>
        <v>&lt;string name="Tran_log_P2P_Add"&gt;Aggiunto&lt;/string&gt;</v>
      </c>
      <c r="AH105" t="str">
        <f t="shared" ca="1" si="71"/>
        <v>&lt;string name="Tran_log_P2P_Add"&gt;Toegevoegd&lt;/string&gt;</v>
      </c>
    </row>
    <row r="106" spans="1:34">
      <c r="A106" s="1" t="s">
        <v>51</v>
      </c>
      <c r="J106">
        <f t="shared" si="34"/>
        <v>42</v>
      </c>
      <c r="K106">
        <f t="shared" si="35"/>
        <v>66</v>
      </c>
      <c r="L106" t="str">
        <f t="shared" si="36"/>
        <v>Please Enable Bluetooth</v>
      </c>
      <c r="M106" t="e">
        <f>MATCH(L106,Sam_Eng!K:K,0)</f>
        <v>#N/A</v>
      </c>
      <c r="N106" t="str">
        <f>IF(ISNA(M106), VLOOKUP(L106,Sam_Eng!F:F,1,FALSE), VLOOKUP(L106,Sam_Eng!K:K,1,FALSE))</f>
        <v>Please Enable Bluetooth</v>
      </c>
      <c r="O106" s="8">
        <f>IF(ISNA(M106), MATCH(N106,Sam_Eng!F:F,0), MATCH(N106,Sam_Eng!K:K,0))</f>
        <v>358</v>
      </c>
      <c r="P106" t="str">
        <f t="shared" ca="1" si="61"/>
        <v>"Veuillez activer le Bluetooth"</v>
      </c>
      <c r="Q106" t="str">
        <f t="shared" ca="1" si="62"/>
        <v>"Bitte Bluetooth aktivieren"</v>
      </c>
      <c r="R106" t="str">
        <f t="shared" ca="1" si="63"/>
        <v>"Habilite la funcionalidad Bluetooth."</v>
      </c>
      <c r="S106" t="str">
        <f t="shared" ca="1" si="64"/>
        <v>"Attivare Bluetooth"</v>
      </c>
      <c r="T106" t="str">
        <f t="shared" ca="1" si="65"/>
        <v>"Bluetooth inschakelen"</v>
      </c>
      <c r="U106" s="8" t="str">
        <f t="shared" ca="1" si="70"/>
        <v>Veuillez activer le Bluetooth</v>
      </c>
      <c r="V106" s="8" t="str">
        <f t="shared" ca="1" si="70"/>
        <v>Bitte Bluetooth aktivieren</v>
      </c>
      <c r="W106" s="8" t="str">
        <f t="shared" ca="1" si="70"/>
        <v>Habilite la funcionalidad Bluetooth.</v>
      </c>
      <c r="X106" s="8" t="str">
        <f t="shared" ca="1" si="70"/>
        <v>Attivare Bluetooth</v>
      </c>
      <c r="Y106" s="8" t="str">
        <f t="shared" ca="1" si="70"/>
        <v>Bluetooth inschakelen</v>
      </c>
      <c r="Z106" s="7">
        <f>FIND("&lt;",A106)</f>
        <v>5</v>
      </c>
      <c r="AA106">
        <f>FIND("&gt;",A106)</f>
        <v>42</v>
      </c>
      <c r="AB106">
        <f xml:space="preserve"> FIND("&lt;/",A106)</f>
        <v>66</v>
      </c>
      <c r="AC106" t="str">
        <f>MID(A106, Z106, AA106-Z106+ 1)</f>
        <v>&lt;string name="Tran_UI_EnableBT_title"&gt;</v>
      </c>
      <c r="AD106" t="str">
        <f t="shared" ca="1" si="71"/>
        <v>&lt;string name="Tran_UI_EnableBT_title"&gt;Veuillez activer le Bluetooth&lt;/string&gt;</v>
      </c>
      <c r="AE106" t="str">
        <f t="shared" ca="1" si="71"/>
        <v>&lt;string name="Tran_UI_EnableBT_title"&gt;Bitte Bluetooth aktivieren&lt;/string&gt;</v>
      </c>
      <c r="AF106" t="str">
        <f t="shared" ca="1" si="71"/>
        <v>&lt;string name="Tran_UI_EnableBT_title"&gt;Habilite la funcionalidad Bluetooth.&lt;/string&gt;</v>
      </c>
      <c r="AG106" t="str">
        <f t="shared" ca="1" si="71"/>
        <v>&lt;string name="Tran_UI_EnableBT_title"&gt;Attivare Bluetooth&lt;/string&gt;</v>
      </c>
      <c r="AH106" t="str">
        <f t="shared" ca="1" si="71"/>
        <v>&lt;string name="Tran_UI_EnableBT_title"&gt;Bluetooth inschakelen&lt;/string&gt;</v>
      </c>
    </row>
    <row r="107" spans="1:34">
      <c r="A107" s="1" t="s">
        <v>52</v>
      </c>
      <c r="J107">
        <f t="shared" si="34"/>
        <v>42</v>
      </c>
      <c r="K107">
        <f t="shared" si="35"/>
        <v>170</v>
      </c>
      <c r="L107" t="str">
        <f t="shared" si="36"/>
        <v>Bluetooth is required for some of the services of the app. Please enable it, otherwise the app may not be functioning properly.</v>
      </c>
      <c r="M107" t="e">
        <f>MATCH(L107,Sam_Eng!K:K,0)</f>
        <v>#N/A</v>
      </c>
      <c r="N107" t="str">
        <f>IF(ISNA(M107), VLOOKUP(L107,Sam_Eng!F:F,1,FALSE), VLOOKUP(L107,Sam_Eng!K:K,1,FALSE))</f>
        <v>Bluetooth is required for some of the services of the App. Please enable it, otherwise the App may not be functioning properly.</v>
      </c>
      <c r="O107" s="8">
        <f>IF(ISNA(M107), MATCH(N107,Sam_Eng!F:F,0), MATCH(N107,Sam_Eng!K:K,0))</f>
        <v>396</v>
      </c>
      <c r="P107" t="str">
        <f t="shared" ca="1" si="61"/>
        <v>"Bluetooth est requis pour certains des services de l'application. Veuillez l'activer, dans le cas contraire l'application ne fonctionnera peut-être pas correctement."</v>
      </c>
      <c r="Q107" t="str">
        <f t="shared" ca="1" si="62"/>
        <v>"Für einige der Dienste der App ist Bluetooth erforderlich. Bitte aktivieren Sie es, da die App sonst unter Umständen nicht ordnungsgemäß funktioniert."</v>
      </c>
      <c r="R107" t="str">
        <f t="shared" ca="1" si="63"/>
        <v>"Se necesita la funcionalidad Bluetooth para algunos de los servicios de la aplicación. Habilítela ya que, de lo contrario, la aplicación puede que no funcione correctamente."</v>
      </c>
      <c r="S107" t="str">
        <f t="shared" ca="1" si="64"/>
        <v>"Il Bluetooth è necessario per alcuni dei servizi dell'app. Abilitarlo, altrimenti l'app potrebbe non funzionare correttamente."</v>
      </c>
      <c r="T107" t="str">
        <f t="shared" ca="1" si="65"/>
        <v>"Bluetooth is vereist voor een aantal diensten van de app. Schakel dit in, anders werkt de app mogelijk niet goed."</v>
      </c>
      <c r="U107" s="8" t="str">
        <f t="shared" ca="1" si="70"/>
        <v>Bluetooth est requis pour certains des services de l'application. Veuillez l'activer, dans le cas contraire l'application ne fonctionnera peut-être pas correctement.</v>
      </c>
      <c r="V107" s="8" t="str">
        <f t="shared" ca="1" si="70"/>
        <v>Für einige der Dienste der App ist Bluetooth erforderlich. Bitte aktivieren Sie es, da die App sonst unter Umständen nicht ordnungsgemäß funktioniert.</v>
      </c>
      <c r="W107" s="8" t="str">
        <f t="shared" ca="1" si="70"/>
        <v>Se necesita la funcionalidad Bluetooth para algunos de los servicios de la aplicación. Habilítela ya que, de lo contrario, la aplicación puede que no funcione correctamente.</v>
      </c>
      <c r="X107" s="8" t="str">
        <f t="shared" ca="1" si="70"/>
        <v>Il Bluetooth è necessario per alcuni dei servizi dell'app. Abilitarlo, altrimenti l'app potrebbe non funzionare correttamente.</v>
      </c>
      <c r="Y107" s="8" t="str">
        <f t="shared" ca="1" si="70"/>
        <v>Bluetooth is vereist voor een aantal diensten van de app. Schakel dit in, anders werkt de app mogelijk niet goed.</v>
      </c>
      <c r="Z107" s="7">
        <f>FIND("&lt;",A107)</f>
        <v>5</v>
      </c>
      <c r="AA107">
        <f>FIND("&gt;",A107)</f>
        <v>42</v>
      </c>
      <c r="AB107">
        <f xml:space="preserve"> FIND("&lt;/",A107)</f>
        <v>170</v>
      </c>
      <c r="AC107" t="str">
        <f>MID(A107, Z107, AA107-Z107+ 1)</f>
        <v>&lt;string name="Tran_UI_EnableBT_cont1"&gt;</v>
      </c>
      <c r="AD107" t="str">
        <f t="shared" ca="1" si="71"/>
        <v>&lt;string name="Tran_UI_EnableBT_cont1"&gt;Bluetooth est requis pour certains des services de l'application. Veuillez l'activer, dans le cas contraire l'application ne fonctionnera peut-être pas correctement.&lt;/string&gt;</v>
      </c>
      <c r="AE107" t="str">
        <f t="shared" ca="1" si="71"/>
        <v>&lt;string name="Tran_UI_EnableBT_cont1"&gt;Für einige der Dienste der App ist Bluetooth erforderlich. Bitte aktivieren Sie es, da die App sonst unter Umständen nicht ordnungsgemäß funktioniert.&lt;/string&gt;</v>
      </c>
      <c r="AF107" t="str">
        <f t="shared" ca="1" si="71"/>
        <v>&lt;string name="Tran_UI_EnableBT_cont1"&gt;Se necesita la funcionalidad Bluetooth para algunos de los servicios de la aplicación. Habilítela ya que, de lo contrario, la aplicación puede que no funcione correctamente.&lt;/string&gt;</v>
      </c>
      <c r="AG107" t="str">
        <f t="shared" ca="1" si="71"/>
        <v>&lt;string name="Tran_UI_EnableBT_cont1"&gt;Il Bluetooth è necessario per alcuni dei servizi dell'app. Abilitarlo, altrimenti l'app potrebbe non funzionare correttamente.&lt;/string&gt;</v>
      </c>
      <c r="AH107" t="str">
        <f t="shared" ca="1" si="71"/>
        <v>&lt;string name="Tran_UI_EnableBT_cont1"&gt;Bluetooth is vereist voor een aantal diensten van de app. Schakel dit in, anders werkt de app mogelijk niet goed.&lt;/string&gt;</v>
      </c>
    </row>
    <row r="108" spans="1:34">
      <c r="A108" s="2"/>
    </row>
    <row r="109" spans="1:34">
      <c r="A109" s="1" t="s">
        <v>53</v>
      </c>
      <c r="J109">
        <f t="shared" ref="J109:J169" si="72">FIND("&gt;",A109)</f>
        <v>31</v>
      </c>
      <c r="K109">
        <f t="shared" ref="K109:K169" si="73">FIND("&lt;/", A109)</f>
        <v>36</v>
      </c>
      <c r="L109" t="str">
        <f t="shared" ref="L109:L172" si="74">IF(A109&lt;&gt;"", MID(A109,J109+1, K109-J109 - 1), "")</f>
        <v>Mute</v>
      </c>
      <c r="M109" t="e">
        <f>MATCH(L109,Sam_Eng!K:K,0)</f>
        <v>#N/A</v>
      </c>
      <c r="N109" t="str">
        <f>IF(ISNA(M109), VLOOKUP(L109,Sam_Eng!F:F,1,FALSE), VLOOKUP(L109,Sam_Eng!K:K,1,FALSE))</f>
        <v>Mute</v>
      </c>
      <c r="O109" s="8">
        <f>IF(ISNA(M109), MATCH(N109,Sam_Eng!F:F,0), MATCH(N109,Sam_Eng!K:K,0))</f>
        <v>66</v>
      </c>
      <c r="P109" t="str">
        <f t="shared" ca="1" si="61"/>
        <v>"Muet"</v>
      </c>
      <c r="Q109" t="str">
        <f t="shared" ca="1" si="62"/>
        <v>"Stumm"</v>
      </c>
      <c r="R109" t="str">
        <f t="shared" ca="1" si="63"/>
        <v>"Silencio"</v>
      </c>
      <c r="S109" t="str">
        <f t="shared" ca="1" si="64"/>
        <v>"Silenzia"</v>
      </c>
      <c r="T109" t="str">
        <f t="shared" ca="1" si="65"/>
        <v>"Dempen"</v>
      </c>
      <c r="U109" s="8" t="str">
        <f t="shared" ref="U109:Y110" ca="1" si="75">SUBSTITUTE(P109,"""","")</f>
        <v>Muet</v>
      </c>
      <c r="V109" s="8" t="str">
        <f t="shared" ca="1" si="75"/>
        <v>Stumm</v>
      </c>
      <c r="W109" s="8" t="str">
        <f t="shared" ca="1" si="75"/>
        <v>Silencio</v>
      </c>
      <c r="X109" s="8" t="str">
        <f t="shared" ca="1" si="75"/>
        <v>Silenzia</v>
      </c>
      <c r="Y109" s="8" t="str">
        <f t="shared" ca="1" si="75"/>
        <v>Dempen</v>
      </c>
      <c r="Z109" s="7">
        <f>FIND("&lt;",A109)</f>
        <v>5</v>
      </c>
      <c r="AA109">
        <f>FIND("&gt;",A109)</f>
        <v>31</v>
      </c>
      <c r="AB109">
        <f xml:space="preserve"> FIND("&lt;/",A109)</f>
        <v>36</v>
      </c>
      <c r="AC109" t="str">
        <f>MID(A109, Z109, AA109-Z109+ 1)</f>
        <v>&lt;string name="Param0_Mute"&gt;</v>
      </c>
      <c r="AD109" t="str">
        <f t="shared" ref="AD109:AH110" ca="1" si="76">$AC109 &amp; U109 &amp; $AC$1</f>
        <v>&lt;string name="Param0_Mute"&gt;Muet&lt;/string&gt;</v>
      </c>
      <c r="AE109" t="str">
        <f t="shared" ca="1" si="76"/>
        <v>&lt;string name="Param0_Mute"&gt;Stumm&lt;/string&gt;</v>
      </c>
      <c r="AF109" t="str">
        <f t="shared" ca="1" si="76"/>
        <v>&lt;string name="Param0_Mute"&gt;Silencio&lt;/string&gt;</v>
      </c>
      <c r="AG109" t="str">
        <f t="shared" ca="1" si="76"/>
        <v>&lt;string name="Param0_Mute"&gt;Silenzia&lt;/string&gt;</v>
      </c>
      <c r="AH109" t="str">
        <f t="shared" ca="1" si="76"/>
        <v>&lt;string name="Param0_Mute"&gt;Dempen&lt;/string&gt;</v>
      </c>
    </row>
    <row r="110" spans="1:34">
      <c r="A110" s="1" t="s">
        <v>54</v>
      </c>
      <c r="J110">
        <f t="shared" si="72"/>
        <v>38</v>
      </c>
      <c r="K110">
        <f t="shared" si="73"/>
        <v>51</v>
      </c>
      <c r="L110" t="str">
        <f t="shared" si="74"/>
        <v>Passage Mode</v>
      </c>
      <c r="M110" t="e">
        <f>MATCH(L110,Sam_Eng!K:K,0)</f>
        <v>#N/A</v>
      </c>
      <c r="N110" t="str">
        <f>IF(ISNA(M110), VLOOKUP(L110,Sam_Eng!F:F,1,FALSE), VLOOKUP(L110,Sam_Eng!K:K,1,FALSE))</f>
        <v>Passage Mode</v>
      </c>
      <c r="O110" s="8">
        <f>IF(ISNA(M110), MATCH(N110,Sam_Eng!F:F,0), MATCH(N110,Sam_Eng!K:K,0))</f>
        <v>135</v>
      </c>
      <c r="P110" t="str">
        <f t="shared" ca="1" si="61"/>
        <v>"Mode passage"</v>
      </c>
      <c r="Q110" t="str">
        <f t="shared" ca="1" si="62"/>
        <v>"Durchgangsmodus"</v>
      </c>
      <c r="R110" t="str">
        <f t="shared" ca="1" si="63"/>
        <v>"Modo de pasadizo"</v>
      </c>
      <c r="S110" t="str">
        <f t="shared" ca="1" si="64"/>
        <v>"Modalità Passaggio"</v>
      </c>
      <c r="T110" t="str">
        <f t="shared" ca="1" si="65"/>
        <v>"Doorgangsmodus"</v>
      </c>
      <c r="U110" s="8" t="str">
        <f t="shared" ca="1" si="75"/>
        <v>Mode passage</v>
      </c>
      <c r="V110" s="8" t="str">
        <f t="shared" ca="1" si="75"/>
        <v>Durchgangsmodus</v>
      </c>
      <c r="W110" s="8" t="str">
        <f t="shared" ca="1" si="75"/>
        <v>Modo de pasadizo</v>
      </c>
      <c r="X110" s="8" t="str">
        <f t="shared" ca="1" si="75"/>
        <v>Modalità Passaggio</v>
      </c>
      <c r="Y110" s="8" t="str">
        <f t="shared" ca="1" si="75"/>
        <v>Doorgangsmodus</v>
      </c>
      <c r="Z110" s="7">
        <f>FIND("&lt;",A110)</f>
        <v>5</v>
      </c>
      <c r="AA110">
        <f>FIND("&gt;",A110)</f>
        <v>38</v>
      </c>
      <c r="AB110">
        <f xml:space="preserve"> FIND("&lt;/",A110)</f>
        <v>51</v>
      </c>
      <c r="AC110" t="str">
        <f>MID(A110, Z110, AA110-Z110+ 1)</f>
        <v>&lt;string name="Param3_ChannelMode"&gt;</v>
      </c>
      <c r="AD110" t="str">
        <f t="shared" ca="1" si="76"/>
        <v>&lt;string name="Param3_ChannelMode"&gt;Mode passage&lt;/string&gt;</v>
      </c>
      <c r="AE110" t="str">
        <f t="shared" ca="1" si="76"/>
        <v>&lt;string name="Param3_ChannelMode"&gt;Durchgangsmodus&lt;/string&gt;</v>
      </c>
      <c r="AF110" t="str">
        <f t="shared" ca="1" si="76"/>
        <v>&lt;string name="Param3_ChannelMode"&gt;Modo de pasadizo&lt;/string&gt;</v>
      </c>
      <c r="AG110" t="str">
        <f t="shared" ca="1" si="76"/>
        <v>&lt;string name="Param3_ChannelMode"&gt;Modalità Passaggio&lt;/string&gt;</v>
      </c>
      <c r="AH110" t="str">
        <f t="shared" ca="1" si="76"/>
        <v>&lt;string name="Param3_ChannelMode"&gt;Doorgangsmodus&lt;/string&gt;</v>
      </c>
    </row>
    <row r="111" spans="1:34">
      <c r="A111" s="1"/>
    </row>
    <row r="112" spans="1:34">
      <c r="A112" s="1" t="s">
        <v>55</v>
      </c>
      <c r="J112">
        <f t="shared" si="72"/>
        <v>34</v>
      </c>
      <c r="K112">
        <f t="shared" si="73"/>
        <v>47</v>
      </c>
      <c r="L112" t="str">
        <f t="shared" si="74"/>
        <v>Manufacturer</v>
      </c>
      <c r="M112" t="e">
        <f>MATCH(L112,Sam_Eng!K:K,0)</f>
        <v>#N/A</v>
      </c>
      <c r="N112" t="str">
        <f>IF(ISNA(M112), VLOOKUP(L112,Sam_Eng!F:F,1,FALSE), VLOOKUP(L112,Sam_Eng!K:K,1,FALSE))</f>
        <v>Manufacturer</v>
      </c>
      <c r="O112" s="8">
        <f>IF(ISNA(M112), MATCH(N112,Sam_Eng!F:F,0), MATCH(N112,Sam_Eng!K:K,0))</f>
        <v>59</v>
      </c>
      <c r="P112" t="str">
        <f t="shared" ca="1" si="61"/>
        <v>"Fabricant"</v>
      </c>
      <c r="Q112" t="str">
        <f t="shared" ca="1" si="62"/>
        <v>"Hersteller"</v>
      </c>
      <c r="R112" t="str">
        <f t="shared" ca="1" si="63"/>
        <v>"Fabricante"</v>
      </c>
      <c r="S112" t="str">
        <f t="shared" ca="1" si="64"/>
        <v>"Produttore"</v>
      </c>
      <c r="T112" t="str">
        <f t="shared" ca="1" si="65"/>
        <v>"Fabrikant"</v>
      </c>
      <c r="U112" s="8" t="str">
        <f t="shared" ref="U112:Y114" ca="1" si="77">SUBSTITUTE(P112,"""","")</f>
        <v>Fabricant</v>
      </c>
      <c r="V112" s="8" t="str">
        <f t="shared" ca="1" si="77"/>
        <v>Hersteller</v>
      </c>
      <c r="W112" s="8" t="str">
        <f t="shared" ca="1" si="77"/>
        <v>Fabricante</v>
      </c>
      <c r="X112" s="8" t="str">
        <f t="shared" ca="1" si="77"/>
        <v>Produttore</v>
      </c>
      <c r="Y112" s="8" t="str">
        <f t="shared" ca="1" si="77"/>
        <v>Fabrikant</v>
      </c>
      <c r="Z112" s="7">
        <f>FIND("&lt;",A112)</f>
        <v>5</v>
      </c>
      <c r="AA112">
        <f>FIND("&gt;",A112)</f>
        <v>34</v>
      </c>
      <c r="AB112">
        <f xml:space="preserve"> FIND("&lt;/",A112)</f>
        <v>47</v>
      </c>
      <c r="AC112" t="str">
        <f>MID(A112, Z112, AA112-Z112+ 1)</f>
        <v>&lt;string name="Mfg_Name_Hyper"&gt;</v>
      </c>
      <c r="AD112" t="str">
        <f t="shared" ref="AD112:AH114" ca="1" si="78">$AC112 &amp; U112 &amp; $AC$1</f>
        <v>&lt;string name="Mfg_Name_Hyper"&gt;Fabricant&lt;/string&gt;</v>
      </c>
      <c r="AE112" t="str">
        <f t="shared" ca="1" si="78"/>
        <v>&lt;string name="Mfg_Name_Hyper"&gt;Hersteller&lt;/string&gt;</v>
      </c>
      <c r="AF112" t="str">
        <f t="shared" ca="1" si="78"/>
        <v>&lt;string name="Mfg_Name_Hyper"&gt;Fabricante&lt;/string&gt;</v>
      </c>
      <c r="AG112" t="str">
        <f t="shared" ca="1" si="78"/>
        <v>&lt;string name="Mfg_Name_Hyper"&gt;Produttore&lt;/string&gt;</v>
      </c>
      <c r="AH112" t="str">
        <f t="shared" ca="1" si="78"/>
        <v>&lt;string name="Mfg_Name_Hyper"&gt;Fabrikant&lt;/string&gt;</v>
      </c>
    </row>
    <row r="113" spans="1:34">
      <c r="A113" s="1" t="s">
        <v>56</v>
      </c>
      <c r="J113">
        <f t="shared" si="72"/>
        <v>41</v>
      </c>
      <c r="K113">
        <f t="shared" si="73"/>
        <v>49</v>
      </c>
      <c r="L113" t="str">
        <f t="shared" si="74"/>
        <v>Deleted</v>
      </c>
      <c r="M113" t="e">
        <f>MATCH(L113,Sam_Eng!K:K,0)</f>
        <v>#N/A</v>
      </c>
      <c r="N113" t="str">
        <f>IF(ISNA(M113), VLOOKUP(L113,Sam_Eng!F:F,1,FALSE), VLOOKUP(L113,Sam_Eng!K:K,1,FALSE))</f>
        <v>Deleted</v>
      </c>
      <c r="O113" s="8">
        <f>IF(ISNA(M113), MATCH(N113,Sam_Eng!F:F,0), MATCH(N113,Sam_Eng!K:K,0))</f>
        <v>190</v>
      </c>
      <c r="P113" t="str">
        <f t="shared" ca="1" si="61"/>
        <v>"Supprimé"</v>
      </c>
      <c r="Q113" t="str">
        <f t="shared" ca="1" si="62"/>
        <v>"Gelöscht"</v>
      </c>
      <c r="R113" t="str">
        <f t="shared" ca="1" si="63"/>
        <v>"Eliminado"</v>
      </c>
      <c r="S113" t="str">
        <f t="shared" ca="1" si="64"/>
        <v>"Eliminato"</v>
      </c>
      <c r="T113" t="str">
        <f t="shared" ca="1" si="65"/>
        <v>"Verwijderd"</v>
      </c>
      <c r="U113" s="8" t="str">
        <f t="shared" ca="1" si="77"/>
        <v>Supprimé</v>
      </c>
      <c r="V113" s="8" t="str">
        <f t="shared" ca="1" si="77"/>
        <v>Gelöscht</v>
      </c>
      <c r="W113" s="8" t="str">
        <f t="shared" ca="1" si="77"/>
        <v>Eliminado</v>
      </c>
      <c r="X113" s="8" t="str">
        <f t="shared" ca="1" si="77"/>
        <v>Eliminato</v>
      </c>
      <c r="Y113" s="8" t="str">
        <f t="shared" ca="1" si="77"/>
        <v>Verwijderd</v>
      </c>
      <c r="Z113" s="7">
        <f>FIND("&lt;",A113)</f>
        <v>5</v>
      </c>
      <c r="AA113">
        <f>FIND("&gt;",A113)</f>
        <v>41</v>
      </c>
      <c r="AB113">
        <f xml:space="preserve"> FIND("&lt;/",A113)</f>
        <v>49</v>
      </c>
      <c r="AC113" t="str">
        <f>MID(A113, Z113, AA113-Z113+ 1)</f>
        <v>&lt;string name="Tran_log_DeleteByLock"&gt;</v>
      </c>
      <c r="AD113" t="str">
        <f t="shared" ca="1" si="78"/>
        <v>&lt;string name="Tran_log_DeleteByLock"&gt;Supprimé&lt;/string&gt;</v>
      </c>
      <c r="AE113" t="str">
        <f t="shared" ca="1" si="78"/>
        <v>&lt;string name="Tran_log_DeleteByLock"&gt;Gelöscht&lt;/string&gt;</v>
      </c>
      <c r="AF113" t="str">
        <f t="shared" ca="1" si="78"/>
        <v>&lt;string name="Tran_log_DeleteByLock"&gt;Eliminado&lt;/string&gt;</v>
      </c>
      <c r="AG113" t="str">
        <f t="shared" ca="1" si="78"/>
        <v>&lt;string name="Tran_log_DeleteByLock"&gt;Eliminato&lt;/string&gt;</v>
      </c>
      <c r="AH113" t="str">
        <f t="shared" ca="1" si="78"/>
        <v>&lt;string name="Tran_log_DeleteByLock"&gt;Verwijderd&lt;/string&gt;</v>
      </c>
    </row>
    <row r="114" spans="1:34">
      <c r="A114" s="1" t="s">
        <v>57</v>
      </c>
      <c r="J114">
        <f t="shared" si="72"/>
        <v>39</v>
      </c>
      <c r="K114">
        <f t="shared" si="73"/>
        <v>51</v>
      </c>
      <c r="L114" t="str">
        <f t="shared" si="74"/>
        <v>All Deleted</v>
      </c>
      <c r="M114" t="e">
        <f>MATCH(L114,Sam_Eng!K:K,0)</f>
        <v>#N/A</v>
      </c>
      <c r="N114" t="str">
        <f>IF(ISNA(M114), VLOOKUP(L114,Sam_Eng!F:F,1,FALSE), VLOOKUP(L114,Sam_Eng!K:K,1,FALSE))</f>
        <v>All Deleted</v>
      </c>
      <c r="O114" s="8">
        <f>IF(ISNA(M114), MATCH(N114,Sam_Eng!F:F,0), MATCH(N114,Sam_Eng!K:K,0))</f>
        <v>268</v>
      </c>
      <c r="P114" t="str">
        <f t="shared" ca="1" si="61"/>
        <v>"Tout supprimé"</v>
      </c>
      <c r="Q114" t="str">
        <f t="shared" ca="1" si="62"/>
        <v>"Alles gelöscht"</v>
      </c>
      <c r="R114" t="str">
        <f t="shared" ca="1" si="63"/>
        <v>"Todos los eliminados"</v>
      </c>
      <c r="S114" t="str">
        <f t="shared" ca="1" si="64"/>
        <v>"Tutto Eliminato"</v>
      </c>
      <c r="T114" t="str">
        <f t="shared" ca="1" si="65"/>
        <v>"Alles verwijderd"</v>
      </c>
      <c r="U114" s="8" t="str">
        <f t="shared" ca="1" si="77"/>
        <v>Tout supprimé</v>
      </c>
      <c r="V114" s="8" t="str">
        <f t="shared" ca="1" si="77"/>
        <v>Alles gelöscht</v>
      </c>
      <c r="W114" s="8" t="str">
        <f t="shared" ca="1" si="77"/>
        <v>Todos los eliminados</v>
      </c>
      <c r="X114" s="8" t="str">
        <f t="shared" ca="1" si="77"/>
        <v>Tutto Eliminato</v>
      </c>
      <c r="Y114" s="8" t="str">
        <f t="shared" ca="1" si="77"/>
        <v>Alles verwijderd</v>
      </c>
      <c r="Z114" s="7">
        <f>FIND("&lt;",A114)</f>
        <v>5</v>
      </c>
      <c r="AA114">
        <f>FIND("&gt;",A114)</f>
        <v>39</v>
      </c>
      <c r="AB114">
        <f xml:space="preserve"> FIND("&lt;/",A114)</f>
        <v>51</v>
      </c>
      <c r="AC114" t="str">
        <f>MID(A114, Z114, AA114-Z114+ 1)</f>
        <v>&lt;string name="Tran_log_delete_all"&gt;</v>
      </c>
      <c r="AD114" t="str">
        <f t="shared" ca="1" si="78"/>
        <v>&lt;string name="Tran_log_delete_all"&gt;Tout supprimé&lt;/string&gt;</v>
      </c>
      <c r="AE114" t="str">
        <f t="shared" ca="1" si="78"/>
        <v>&lt;string name="Tran_log_delete_all"&gt;Alles gelöscht&lt;/string&gt;</v>
      </c>
      <c r="AF114" t="str">
        <f t="shared" ca="1" si="78"/>
        <v>&lt;string name="Tran_log_delete_all"&gt;Todos los eliminados&lt;/string&gt;</v>
      </c>
      <c r="AG114" t="str">
        <f t="shared" ca="1" si="78"/>
        <v>&lt;string name="Tran_log_delete_all"&gt;Tutto Eliminato&lt;/string&gt;</v>
      </c>
      <c r="AH114" t="str">
        <f t="shared" ca="1" si="78"/>
        <v>&lt;string name="Tran_log_delete_all"&gt;Alles verwijderd&lt;/string&gt;</v>
      </c>
    </row>
    <row r="115" spans="1:34">
      <c r="A115" s="1"/>
    </row>
    <row r="116" spans="1:34">
      <c r="A116" s="1"/>
    </row>
    <row r="117" spans="1:34">
      <c r="A117" s="1"/>
    </row>
    <row r="118" spans="1:34">
      <c r="A118" s="1"/>
    </row>
    <row r="119" spans="1:34">
      <c r="A119" s="1"/>
    </row>
    <row r="120" spans="1:34">
      <c r="A120" s="1"/>
    </row>
    <row r="121" spans="1:34">
      <c r="A121" s="2"/>
    </row>
    <row r="122" spans="1:34">
      <c r="A122" s="1" t="s">
        <v>1822</v>
      </c>
      <c r="J122">
        <f t="shared" si="72"/>
        <v>38</v>
      </c>
      <c r="K122">
        <f t="shared" si="73"/>
        <v>59</v>
      </c>
      <c r="L122" t="str">
        <f t="shared" si="74"/>
        <v>Open Source Licenses</v>
      </c>
      <c r="M122" t="e">
        <f>MATCH(L122,Sam_Eng!K:K,0)</f>
        <v>#N/A</v>
      </c>
      <c r="N122" t="str">
        <f>IF(ISNA(M122), VLOOKUP(L122,Sam_Eng!F:F,1,FALSE), VLOOKUP(L122,Sam_Eng!K:K,1,FALSE))</f>
        <v>Open Source Licenses</v>
      </c>
      <c r="O122" s="8">
        <f>IF(ISNA(M122), MATCH(N122,Sam_Eng!F:F,0), MATCH(N122,Sam_Eng!K:K,0))</f>
        <v>102</v>
      </c>
      <c r="P122" t="str">
        <f t="shared" ca="1" si="61"/>
        <v>"Licences Open Source"</v>
      </c>
      <c r="Q122" t="str">
        <f t="shared" ca="1" si="62"/>
        <v>"Open-Source-Lizenzen"</v>
      </c>
      <c r="R122" t="str">
        <f t="shared" ca="1" si="63"/>
        <v>"Licencias de código fuente abierto"</v>
      </c>
      <c r="S122" t="str">
        <f t="shared" ca="1" si="64"/>
        <v>"Licenze Open Source"</v>
      </c>
      <c r="T122" t="str">
        <f t="shared" ca="1" si="65"/>
        <v>"Open Source-licenties"</v>
      </c>
      <c r="U122" s="8" t="str">
        <f t="shared" ref="U122:Y124" ca="1" si="79">SUBSTITUTE(P122,"""","")</f>
        <v>Licences Open Source</v>
      </c>
      <c r="V122" s="8" t="str">
        <f t="shared" ca="1" si="79"/>
        <v>Open-Source-Lizenzen</v>
      </c>
      <c r="W122" s="8" t="str">
        <f t="shared" ca="1" si="79"/>
        <v>Licencias de código fuente abierto</v>
      </c>
      <c r="X122" s="8" t="str">
        <f t="shared" ca="1" si="79"/>
        <v>Licenze Open Source</v>
      </c>
      <c r="Y122" s="8" t="str">
        <f t="shared" ca="1" si="79"/>
        <v>Open Source-licenties</v>
      </c>
      <c r="Z122" s="7">
        <f>FIND("&lt;",A122)</f>
        <v>5</v>
      </c>
      <c r="AA122">
        <f>FIND("&gt;",A122)</f>
        <v>38</v>
      </c>
      <c r="AB122">
        <f xml:space="preserve"> FIND("&lt;/",A122)</f>
        <v>59</v>
      </c>
      <c r="AC122" t="str">
        <f>MID(A122, Z122, AA122-Z122+ 1)</f>
        <v>&lt;string name="OpenSourceLicenses"&gt;</v>
      </c>
      <c r="AD122" t="str">
        <f t="shared" ref="AD122:AH124" ca="1" si="80">$AC122 &amp; U122 &amp; $AC$1</f>
        <v>&lt;string name="OpenSourceLicenses"&gt;Licences Open Source&lt;/string&gt;</v>
      </c>
      <c r="AE122" t="str">
        <f t="shared" ca="1" si="80"/>
        <v>&lt;string name="OpenSourceLicenses"&gt;Open-Source-Lizenzen&lt;/string&gt;</v>
      </c>
      <c r="AF122" t="str">
        <f t="shared" ca="1" si="80"/>
        <v>&lt;string name="OpenSourceLicenses"&gt;Licencias de código fuente abierto&lt;/string&gt;</v>
      </c>
      <c r="AG122" t="str">
        <f t="shared" ca="1" si="80"/>
        <v>&lt;string name="OpenSourceLicenses"&gt;Licenze Open Source&lt;/string&gt;</v>
      </c>
      <c r="AH122" t="str">
        <f t="shared" ca="1" si="80"/>
        <v>&lt;string name="OpenSourceLicenses"&gt;Open Source-licenties&lt;/string&gt;</v>
      </c>
    </row>
    <row r="123" spans="1:34">
      <c r="A123" s="10" t="s">
        <v>1823</v>
      </c>
      <c r="J123">
        <f t="shared" si="72"/>
        <v>31</v>
      </c>
      <c r="K123">
        <f t="shared" si="73"/>
        <v>48</v>
      </c>
      <c r="L123" t="str">
        <f t="shared" si="74"/>
        <v>Terms of Service</v>
      </c>
      <c r="M123" t="e">
        <f>MATCH(L123,Sam_Eng!K:K,0)</f>
        <v>#N/A</v>
      </c>
      <c r="N123" t="str">
        <f>IF(ISNA(M123), VLOOKUP(L123,Sam_Eng!F:F,1,FALSE), VLOOKUP(L123,Sam_Eng!K:K,1,FALSE))</f>
        <v>Terms of Service</v>
      </c>
      <c r="O123" s="8">
        <f>IF(ISNA(M123), MATCH(N123,Sam_Eng!F:F,0), MATCH(N123,Sam_Eng!K:K,0))</f>
        <v>101</v>
      </c>
      <c r="P123" t="str">
        <f t="shared" ca="1" si="61"/>
        <v>"Conditions de service"</v>
      </c>
      <c r="Q123" t="str">
        <f t="shared" ca="1" si="62"/>
        <v>"Nutzungsbedingungen"</v>
      </c>
      <c r="R123" t="str">
        <f t="shared" ca="1" si="63"/>
        <v>"Términos de servicio"</v>
      </c>
      <c r="S123" t="str">
        <f t="shared" ca="1" si="64"/>
        <v>"Termini del Servizio"</v>
      </c>
      <c r="T123" t="str">
        <f t="shared" ca="1" si="65"/>
        <v>"Gebruiksvoorwaarden"</v>
      </c>
      <c r="U123" s="8" t="str">
        <f t="shared" ca="1" si="79"/>
        <v>Conditions de service</v>
      </c>
      <c r="V123" s="8" t="str">
        <f t="shared" ca="1" si="79"/>
        <v>Nutzungsbedingungen</v>
      </c>
      <c r="W123" s="8" t="str">
        <f t="shared" ca="1" si="79"/>
        <v>Términos de servicio</v>
      </c>
      <c r="X123" s="8" t="str">
        <f t="shared" ca="1" si="79"/>
        <v>Termini del Servizio</v>
      </c>
      <c r="Y123" s="8" t="str">
        <f t="shared" ca="1" si="79"/>
        <v>Gebruiksvoorwaarden</v>
      </c>
      <c r="Z123" s="7">
        <f>FIND("&lt;",A123)</f>
        <v>5</v>
      </c>
      <c r="AA123">
        <f>FIND("&gt;",A123)</f>
        <v>31</v>
      </c>
      <c r="AB123">
        <f xml:space="preserve"> FIND("&lt;/",A123)</f>
        <v>48</v>
      </c>
      <c r="AC123" t="str">
        <f>MID(A123, Z123, AA123-Z123+ 1)</f>
        <v>&lt;string name="TermService"&gt;</v>
      </c>
      <c r="AD123" t="str">
        <f t="shared" ca="1" si="80"/>
        <v>&lt;string name="TermService"&gt;Conditions de service&lt;/string&gt;</v>
      </c>
      <c r="AE123" t="str">
        <f t="shared" ca="1" si="80"/>
        <v>&lt;string name="TermService"&gt;Nutzungsbedingungen&lt;/string&gt;</v>
      </c>
      <c r="AF123" t="str">
        <f t="shared" ca="1" si="80"/>
        <v>&lt;string name="TermService"&gt;Términos de servicio&lt;/string&gt;</v>
      </c>
      <c r="AG123" t="str">
        <f t="shared" ca="1" si="80"/>
        <v>&lt;string name="TermService"&gt;Termini del Servizio&lt;/string&gt;</v>
      </c>
      <c r="AH123" t="str">
        <f t="shared" ca="1" si="80"/>
        <v>&lt;string name="TermService"&gt;Gebruiksvoorwaarden&lt;/string&gt;</v>
      </c>
    </row>
    <row r="124" spans="1:34">
      <c r="A124" s="1" t="s">
        <v>1821</v>
      </c>
      <c r="J124">
        <f t="shared" si="72"/>
        <v>33</v>
      </c>
      <c r="K124">
        <f t="shared" si="73"/>
        <v>51</v>
      </c>
      <c r="L124" t="str">
        <f t="shared" si="74"/>
        <v>Privacy Agreement</v>
      </c>
      <c r="M124" t="e">
        <f>MATCH(L124,Sam_Eng!K:K,0)</f>
        <v>#N/A</v>
      </c>
      <c r="N124" t="str">
        <f>IF(ISNA(M124), VLOOKUP(L124,Sam_Eng!F:F,1,FALSE), VLOOKUP(L124,Sam_Eng!K:K,1,FALSE))</f>
        <v>Privacy Agreement</v>
      </c>
      <c r="O124" s="8">
        <f>IF(ISNA(M124), MATCH(N124,Sam_Eng!F:F,0), MATCH(N124,Sam_Eng!K:K,0))</f>
        <v>77</v>
      </c>
      <c r="P124" t="str">
        <f t="shared" ca="1" si="61"/>
        <v>"Accord de confidentialité"</v>
      </c>
      <c r="Q124" t="str">
        <f t="shared" ca="1" si="62"/>
        <v>"Datenschutzvereinbarung"</v>
      </c>
      <c r="R124" t="str">
        <f t="shared" ca="1" si="63"/>
        <v>"Acuerdo de privacidad"</v>
      </c>
      <c r="S124" t="str">
        <f t="shared" ca="1" si="64"/>
        <v>"Informativa sulla Privacy"</v>
      </c>
      <c r="T124" t="str">
        <f t="shared" ca="1" si="65"/>
        <v>"Privacy-overeenkomst"</v>
      </c>
      <c r="U124" s="8" t="str">
        <f t="shared" ca="1" si="79"/>
        <v>Accord de confidentialité</v>
      </c>
      <c r="V124" s="8" t="str">
        <f t="shared" ca="1" si="79"/>
        <v>Datenschutzvereinbarung</v>
      </c>
      <c r="W124" s="8" t="str">
        <f t="shared" ca="1" si="79"/>
        <v>Acuerdo de privacidad</v>
      </c>
      <c r="X124" s="8" t="str">
        <f t="shared" ca="1" si="79"/>
        <v>Informativa sulla Privacy</v>
      </c>
      <c r="Y124" s="8" t="str">
        <f t="shared" ca="1" si="79"/>
        <v>Privacy-overeenkomst</v>
      </c>
      <c r="Z124" s="7">
        <f>FIND("&lt;",A124)</f>
        <v>5</v>
      </c>
      <c r="AA124">
        <f>FIND("&gt;",A124)</f>
        <v>33</v>
      </c>
      <c r="AB124">
        <f xml:space="preserve"> FIND("&lt;/",A124)</f>
        <v>51</v>
      </c>
      <c r="AC124" t="str">
        <f>MID(A124, Z124, AA124-Z124+ 1)</f>
        <v>&lt;string name="PrivacyPolicy"&gt;</v>
      </c>
      <c r="AD124" t="str">
        <f t="shared" ca="1" si="80"/>
        <v>&lt;string name="PrivacyPolicy"&gt;Accord de confidentialité&lt;/string&gt;</v>
      </c>
      <c r="AE124" t="str">
        <f t="shared" ca="1" si="80"/>
        <v>&lt;string name="PrivacyPolicy"&gt;Datenschutzvereinbarung&lt;/string&gt;</v>
      </c>
      <c r="AF124" t="str">
        <f t="shared" ca="1" si="80"/>
        <v>&lt;string name="PrivacyPolicy"&gt;Acuerdo de privacidad&lt;/string&gt;</v>
      </c>
      <c r="AG124" t="str">
        <f t="shared" ca="1" si="80"/>
        <v>&lt;string name="PrivacyPolicy"&gt;Informativa sulla Privacy&lt;/string&gt;</v>
      </c>
      <c r="AH124" t="str">
        <f t="shared" ca="1" si="80"/>
        <v>&lt;string name="PrivacyPolicy"&gt;Privacy-overeenkomst&lt;/string&gt;</v>
      </c>
    </row>
    <row r="125" spans="1:34">
      <c r="A125" s="2"/>
    </row>
    <row r="126" spans="1:34">
      <c r="A126" s="1" t="s">
        <v>58</v>
      </c>
      <c r="J126">
        <f t="shared" si="72"/>
        <v>38</v>
      </c>
      <c r="K126">
        <f t="shared" si="73"/>
        <v>46</v>
      </c>
      <c r="L126" t="str">
        <f t="shared" si="74"/>
        <v>Locking</v>
      </c>
      <c r="M126" t="e">
        <f>MATCH(L126,Sam_Eng!K:K,0)</f>
        <v>#N/A</v>
      </c>
      <c r="N126" t="str">
        <f>IF(ISNA(M126), VLOOKUP(L126,Sam_Eng!F:F,1,FALSE), VLOOKUP(L126,Sam_Eng!K:K,1,FALSE))</f>
        <v>Locking</v>
      </c>
      <c r="O126" s="8">
        <f>IF(ISNA(M126), MATCH(N126,Sam_Eng!F:F,0), MATCH(N126,Sam_Eng!K:K,0))</f>
        <v>72</v>
      </c>
      <c r="P126" t="str">
        <f t="shared" ca="1" si="61"/>
        <v>"Verrouillage"</v>
      </c>
      <c r="Q126" t="str">
        <f t="shared" ca="1" si="62"/>
        <v>"Verriegelung"</v>
      </c>
      <c r="R126" t="str">
        <f t="shared" ca="1" si="63"/>
        <v>"Bloquear"</v>
      </c>
      <c r="S126" t="str">
        <f t="shared" ca="1" si="64"/>
        <v>"Blocco in Corso"</v>
      </c>
      <c r="T126" t="str">
        <f t="shared" ca="1" si="65"/>
        <v>"Vergrendelen"</v>
      </c>
      <c r="U126" s="8" t="str">
        <f ca="1">SUBSTITUTE(P126,"""","")</f>
        <v>Verrouillage</v>
      </c>
      <c r="V126" s="8" t="str">
        <f ca="1">SUBSTITUTE(Q126,"""","")</f>
        <v>Verriegelung</v>
      </c>
      <c r="W126" s="8" t="str">
        <f ca="1">SUBSTITUTE(R126,"""","")</f>
        <v>Bloquear</v>
      </c>
      <c r="X126" s="8" t="str">
        <f ca="1">SUBSTITUTE(S126,"""","")</f>
        <v>Blocco in Corso</v>
      </c>
      <c r="Y126" s="8" t="str">
        <f ca="1">SUBSTITUTE(T126,"""","")</f>
        <v>Vergrendelen</v>
      </c>
      <c r="Z126" s="7">
        <f>FIND("&lt;",A126)</f>
        <v>5</v>
      </c>
      <c r="AA126">
        <f>FIND("&gt;",A126)</f>
        <v>38</v>
      </c>
      <c r="AB126">
        <f xml:space="preserve"> FIND("&lt;/",A126)</f>
        <v>46</v>
      </c>
      <c r="AC126" t="str">
        <f>MID(A126, Z126, AA126-Z126+ 1)</f>
        <v>&lt;string name="Tran_log_Lock_Door"&gt;</v>
      </c>
      <c r="AD126" t="str">
        <f ca="1">$AC126 &amp; U126 &amp; $AC$1</f>
        <v>&lt;string name="Tran_log_Lock_Door"&gt;Verrouillage&lt;/string&gt;</v>
      </c>
      <c r="AE126" t="str">
        <f ca="1">$AC126 &amp; V126 &amp; $AC$1</f>
        <v>&lt;string name="Tran_log_Lock_Door"&gt;Verriegelung&lt;/string&gt;</v>
      </c>
      <c r="AF126" t="str">
        <f ca="1">$AC126 &amp; W126 &amp; $AC$1</f>
        <v>&lt;string name="Tran_log_Lock_Door"&gt;Bloquear&lt;/string&gt;</v>
      </c>
      <c r="AG126" t="str">
        <f ca="1">$AC126 &amp; X126 &amp; $AC$1</f>
        <v>&lt;string name="Tran_log_Lock_Door"&gt;Blocco in Corso&lt;/string&gt;</v>
      </c>
      <c r="AH126" t="str">
        <f ca="1">$AC126 &amp; Y126 &amp; $AC$1</f>
        <v>&lt;string name="Tran_log_Lock_Door"&gt;Vergrendelen&lt;/string&gt;</v>
      </c>
    </row>
    <row r="127" spans="1:34">
      <c r="A127" s="1"/>
      <c r="L127" s="9"/>
    </row>
    <row r="128" spans="1:34">
      <c r="A128" s="1" t="s">
        <v>1818</v>
      </c>
      <c r="J128">
        <f t="shared" si="72"/>
        <v>46</v>
      </c>
      <c r="K128">
        <f t="shared" si="73"/>
        <v>67</v>
      </c>
      <c r="L128" t="str">
        <f t="shared" si="74"/>
        <v>Mechanical Unlocking</v>
      </c>
      <c r="M128" t="e">
        <f>MATCH(L128,Sam_Eng!K:K,0)</f>
        <v>#N/A</v>
      </c>
      <c r="N128" t="e">
        <f>IF(ISNA(M128), VLOOKUP(L128,Sam_Eng!F:F,1,FALSE), VLOOKUP(L128,Sam_Eng!K:K,1,FALSE))</f>
        <v>#N/A</v>
      </c>
      <c r="O128" s="8" t="e">
        <f>IF(ISNA(M128), MATCH(N128,Sam_Eng!F:F,0), MATCH(N128,Sam_Eng!K:K,0))</f>
        <v>#N/A</v>
      </c>
      <c r="P128" t="e">
        <f t="shared" ca="1" si="61"/>
        <v>#N/A</v>
      </c>
      <c r="Q128" t="e">
        <f t="shared" ca="1" si="62"/>
        <v>#N/A</v>
      </c>
      <c r="R128" t="e">
        <f t="shared" ca="1" si="63"/>
        <v>#N/A</v>
      </c>
      <c r="S128" t="e">
        <f t="shared" ca="1" si="64"/>
        <v>#N/A</v>
      </c>
      <c r="T128" t="e">
        <f t="shared" ca="1" si="65"/>
        <v>#N/A</v>
      </c>
      <c r="U128" s="8" t="e">
        <f t="shared" ref="U128:Y129" ca="1" si="81">SUBSTITUTE(P128,"""","")</f>
        <v>#N/A</v>
      </c>
      <c r="V128" s="8" t="e">
        <f t="shared" ca="1" si="81"/>
        <v>#N/A</v>
      </c>
      <c r="W128" s="8" t="e">
        <f t="shared" ca="1" si="81"/>
        <v>#N/A</v>
      </c>
      <c r="X128" s="8" t="e">
        <f t="shared" ca="1" si="81"/>
        <v>#N/A</v>
      </c>
      <c r="Y128" s="8" t="e">
        <f t="shared" ca="1" si="81"/>
        <v>#N/A</v>
      </c>
      <c r="Z128" s="7">
        <f>FIND("&lt;",A128)</f>
        <v>5</v>
      </c>
      <c r="AA128">
        <f>FIND("&gt;",A128)</f>
        <v>46</v>
      </c>
      <c r="AB128">
        <f xml:space="preserve"> FIND("&lt;/",A128)</f>
        <v>67</v>
      </c>
      <c r="AC128" t="str">
        <f>MID(A128, Z128, AA128-Z128+ 1)</f>
        <v>&lt;string name="Tran_log_Mechanical_Unlock"&gt;</v>
      </c>
      <c r="AD128" t="e">
        <f t="shared" ref="AD128:AH129" ca="1" si="82">$AC128 &amp; U128 &amp; $AC$1</f>
        <v>#N/A</v>
      </c>
      <c r="AE128" t="e">
        <f t="shared" ca="1" si="82"/>
        <v>#N/A</v>
      </c>
      <c r="AF128" t="e">
        <f t="shared" ca="1" si="82"/>
        <v>#N/A</v>
      </c>
      <c r="AG128" t="e">
        <f t="shared" ca="1" si="82"/>
        <v>#N/A</v>
      </c>
      <c r="AH128" t="e">
        <f t="shared" ca="1" si="82"/>
        <v>#N/A</v>
      </c>
    </row>
    <row r="129" spans="1:34">
      <c r="A129" s="1" t="s">
        <v>1819</v>
      </c>
      <c r="J129">
        <f t="shared" si="72"/>
        <v>44</v>
      </c>
      <c r="K129">
        <f t="shared" si="73"/>
        <v>63</v>
      </c>
      <c r="L129" t="str">
        <f t="shared" si="74"/>
        <v>Mechanical Locking</v>
      </c>
      <c r="M129" t="e">
        <f>MATCH(L129,Sam_Eng!K:K,0)</f>
        <v>#N/A</v>
      </c>
      <c r="N129" t="e">
        <f>IF(ISNA(M129), VLOOKUP(L129,Sam_Eng!F:F,1,FALSE), VLOOKUP(L129,Sam_Eng!K:K,1,FALSE))</f>
        <v>#N/A</v>
      </c>
      <c r="O129" s="8" t="e">
        <f>IF(ISNA(M129), MATCH(N129,Sam_Eng!F:F,0), MATCH(N129,Sam_Eng!K:K,0))</f>
        <v>#N/A</v>
      </c>
      <c r="P129" t="e">
        <f t="shared" ca="1" si="61"/>
        <v>#N/A</v>
      </c>
      <c r="Q129" t="e">
        <f t="shared" ca="1" si="62"/>
        <v>#N/A</v>
      </c>
      <c r="R129" t="e">
        <f t="shared" ca="1" si="63"/>
        <v>#N/A</v>
      </c>
      <c r="S129" t="e">
        <f t="shared" ca="1" si="64"/>
        <v>#N/A</v>
      </c>
      <c r="T129" t="e">
        <f t="shared" ca="1" si="65"/>
        <v>#N/A</v>
      </c>
      <c r="U129" s="8" t="e">
        <f t="shared" ca="1" si="81"/>
        <v>#N/A</v>
      </c>
      <c r="V129" s="8" t="e">
        <f t="shared" ca="1" si="81"/>
        <v>#N/A</v>
      </c>
      <c r="W129" s="8" t="e">
        <f t="shared" ca="1" si="81"/>
        <v>#N/A</v>
      </c>
      <c r="X129" s="8" t="e">
        <f t="shared" ca="1" si="81"/>
        <v>#N/A</v>
      </c>
      <c r="Y129" s="8" t="e">
        <f t="shared" ca="1" si="81"/>
        <v>#N/A</v>
      </c>
      <c r="Z129" s="7">
        <f>FIND("&lt;",A129)</f>
        <v>5</v>
      </c>
      <c r="AA129">
        <f>FIND("&gt;",A129)</f>
        <v>44</v>
      </c>
      <c r="AB129">
        <f xml:space="preserve"> FIND("&lt;/",A129)</f>
        <v>63</v>
      </c>
      <c r="AC129" t="str">
        <f>MID(A129, Z129, AA129-Z129+ 1)</f>
        <v>&lt;string name="Tran_log_Mechanical_lock"&gt;</v>
      </c>
      <c r="AD129" t="e">
        <f t="shared" ca="1" si="82"/>
        <v>#N/A</v>
      </c>
      <c r="AE129" t="e">
        <f t="shared" ca="1" si="82"/>
        <v>#N/A</v>
      </c>
      <c r="AF129" t="e">
        <f t="shared" ca="1" si="82"/>
        <v>#N/A</v>
      </c>
      <c r="AG129" t="e">
        <f t="shared" ca="1" si="82"/>
        <v>#N/A</v>
      </c>
      <c r="AH129" t="e">
        <f t="shared" ca="1" si="82"/>
        <v>#N/A</v>
      </c>
    </row>
    <row r="130" spans="1:34">
      <c r="A130" s="1"/>
      <c r="M130" t="e">
        <f>MATCH(L130,Sam_Eng!K:K,0)</f>
        <v>#N/A</v>
      </c>
      <c r="N130" t="e">
        <f>IF(ISNA(M130), VLOOKUP(L130,Sam_Eng!F:F,1,FALSE), VLOOKUP(L130,Sam_Eng!K:K,1,FALSE))</f>
        <v>#N/A</v>
      </c>
      <c r="O130" s="8" t="e">
        <f>IF(ISNA(M130), MATCH(N130,Sam_Eng!F:F,0), MATCH(N130,Sam_Eng!K:K,0))</f>
        <v>#N/A</v>
      </c>
      <c r="P130" t="e">
        <f t="shared" ca="1" si="61"/>
        <v>#N/A</v>
      </c>
      <c r="Q130" t="e">
        <f t="shared" ca="1" si="62"/>
        <v>#N/A</v>
      </c>
      <c r="R130" t="e">
        <f t="shared" ca="1" si="63"/>
        <v>#N/A</v>
      </c>
      <c r="S130" t="e">
        <f t="shared" ca="1" si="64"/>
        <v>#N/A</v>
      </c>
      <c r="T130" t="e">
        <f t="shared" ca="1" si="65"/>
        <v>#N/A</v>
      </c>
    </row>
    <row r="131" spans="1:34">
      <c r="A131" s="1" t="s">
        <v>1820</v>
      </c>
      <c r="J131">
        <f t="shared" si="72"/>
        <v>41</v>
      </c>
      <c r="K131">
        <f t="shared" si="73"/>
        <v>55</v>
      </c>
      <c r="L131" t="str">
        <f t="shared" si="74"/>
        <v>Are you sure?</v>
      </c>
      <c r="M131" t="e">
        <f>MATCH(L131,Sam_Eng!K:K,0)</f>
        <v>#N/A</v>
      </c>
      <c r="N131" t="str">
        <f>IF(ISNA(M131), VLOOKUP(L131,Sam_Eng!F:F,1,FALSE), VLOOKUP(L131,Sam_Eng!K:K,1,FALSE))</f>
        <v>Are you sure?</v>
      </c>
      <c r="O131" s="8">
        <f>IF(ISNA(M131), MATCH(N131,Sam_Eng!F:F,0), MATCH(N131,Sam_Eng!K:K,0))</f>
        <v>546</v>
      </c>
      <c r="P131" t="str">
        <f t="shared" ca="1" si="61"/>
        <v>"Êtes-vous sûr ?"</v>
      </c>
      <c r="Q131" t="str">
        <f t="shared" ca="1" si="62"/>
        <v>"Sind Sie sicher?"</v>
      </c>
      <c r="R131" t="str">
        <f t="shared" ca="1" si="63"/>
        <v>"¿Está seguro?"</v>
      </c>
      <c r="S131" t="str">
        <f t="shared" ca="1" si="64"/>
        <v>"Continuare?"</v>
      </c>
      <c r="T131" t="str">
        <f t="shared" ca="1" si="65"/>
        <v>"Weet u het zeker?"</v>
      </c>
      <c r="U131" s="8" t="str">
        <f t="shared" ref="U131:Y194" ca="1" si="83">SUBSTITUTE(P131,"""","")</f>
        <v>Êtes-vous sûr ?</v>
      </c>
      <c r="V131" s="8" t="str">
        <f t="shared" ca="1" si="83"/>
        <v>Sind Sie sicher?</v>
      </c>
      <c r="W131" s="8" t="str">
        <f t="shared" ca="1" si="83"/>
        <v>¿Está seguro?</v>
      </c>
      <c r="X131" s="8" t="str">
        <f t="shared" ca="1" si="83"/>
        <v>Continuare?</v>
      </c>
      <c r="Y131" s="8" t="str">
        <f t="shared" ca="1" si="83"/>
        <v>Weet u het zeker?</v>
      </c>
      <c r="Z131" s="7">
        <f t="shared" ref="Z131:Z194" si="84">FIND("&lt;",A131)</f>
        <v>5</v>
      </c>
      <c r="AA131">
        <f t="shared" ref="AA131:AA194" si="85">FIND("&gt;",A131)</f>
        <v>41</v>
      </c>
      <c r="AB131">
        <f xml:space="preserve"> FIND("&lt;/",A131)</f>
        <v>55</v>
      </c>
      <c r="AC131" t="str">
        <f>MID(A131, Z131, AA131-Z131+ 1)</f>
        <v>&lt;string name="Tran_DeleteLock_cont1"&gt;</v>
      </c>
      <c r="AD131" t="str">
        <f t="shared" ref="AD131:AH194" ca="1" si="86">$AC131 &amp; U131 &amp; $AC$1</f>
        <v>&lt;string name="Tran_DeleteLock_cont1"&gt;Êtes-vous sûr ?&lt;/string&gt;</v>
      </c>
      <c r="AE131" t="str">
        <f t="shared" ca="1" si="86"/>
        <v>&lt;string name="Tran_DeleteLock_cont1"&gt;Sind Sie sicher?&lt;/string&gt;</v>
      </c>
      <c r="AF131" t="str">
        <f t="shared" ca="1" si="86"/>
        <v>&lt;string name="Tran_DeleteLock_cont1"&gt;¿Está seguro?&lt;/string&gt;</v>
      </c>
      <c r="AG131" t="str">
        <f t="shared" ca="1" si="86"/>
        <v>&lt;string name="Tran_DeleteLock_cont1"&gt;Continuare?&lt;/string&gt;</v>
      </c>
      <c r="AH131" t="str">
        <f t="shared" ca="1" si="86"/>
        <v>&lt;string name="Tran_DeleteLock_cont1"&gt;Weet u het zeker?&lt;/string&gt;</v>
      </c>
    </row>
    <row r="132" spans="1:34">
      <c r="A132" s="2"/>
    </row>
    <row r="133" spans="1:34">
      <c r="A133" s="1"/>
    </row>
    <row r="134" spans="1:34">
      <c r="A134" s="3"/>
    </row>
    <row r="135" spans="1:34">
      <c r="A135" s="1"/>
    </row>
    <row r="136" spans="1:34">
      <c r="A136" s="2"/>
    </row>
    <row r="137" spans="1:34">
      <c r="A137" s="1" t="s">
        <v>59</v>
      </c>
      <c r="M137" t="e">
        <f>MATCH(L137,Sam_Eng!K:K,0)</f>
        <v>#N/A</v>
      </c>
      <c r="N137" t="e">
        <f>IF(ISNA(M137), VLOOKUP(L137,Sam_Eng!F:F,1,FALSE), VLOOKUP(L137,Sam_Eng!K:K,1,FALSE))</f>
        <v>#N/A</v>
      </c>
      <c r="O137" s="8" t="e">
        <f>IF(ISNA(M137), MATCH(N137,Sam_Eng!F:F,0), MATCH(N137,Sam_Eng!K:K,0))</f>
        <v>#N/A</v>
      </c>
      <c r="P137" t="e">
        <f t="shared" ca="1" si="61"/>
        <v>#N/A</v>
      </c>
      <c r="Q137" t="e">
        <f t="shared" ca="1" si="62"/>
        <v>#N/A</v>
      </c>
      <c r="R137" t="e">
        <f t="shared" ca="1" si="63"/>
        <v>#N/A</v>
      </c>
      <c r="S137" t="e">
        <f t="shared" ca="1" si="64"/>
        <v>#N/A</v>
      </c>
      <c r="T137" t="e">
        <f t="shared" ca="1" si="65"/>
        <v>#N/A</v>
      </c>
      <c r="U137" s="8" t="e">
        <f t="shared" ca="1" si="83"/>
        <v>#N/A</v>
      </c>
      <c r="V137" s="8" t="e">
        <f t="shared" ca="1" si="83"/>
        <v>#N/A</v>
      </c>
      <c r="W137" s="8" t="e">
        <f t="shared" ca="1" si="83"/>
        <v>#N/A</v>
      </c>
      <c r="X137" s="8" t="e">
        <f t="shared" ca="1" si="83"/>
        <v>#N/A</v>
      </c>
      <c r="Y137" s="8" t="e">
        <f t="shared" ca="1" si="83"/>
        <v>#N/A</v>
      </c>
      <c r="Z137" s="7">
        <f t="shared" si="84"/>
        <v>5</v>
      </c>
      <c r="AA137">
        <f t="shared" si="85"/>
        <v>19</v>
      </c>
      <c r="AB137" t="e">
        <f t="shared" ref="AB137:AB143" si="87" xml:space="preserve"> FIND("&lt;/",A137)</f>
        <v>#VALUE!</v>
      </c>
      <c r="AC137" t="str">
        <f t="shared" ref="AC137:AC143" si="88">MID(A137, Z137, AA137-Z137+ 1)</f>
        <v>&lt;!-- Manual --&gt;</v>
      </c>
      <c r="AD137" t="e">
        <f t="shared" ca="1" si="86"/>
        <v>#N/A</v>
      </c>
      <c r="AE137" t="e">
        <f t="shared" ca="1" si="86"/>
        <v>#N/A</v>
      </c>
      <c r="AF137" t="e">
        <f t="shared" ca="1" si="86"/>
        <v>#N/A</v>
      </c>
      <c r="AG137" t="e">
        <f t="shared" ca="1" si="86"/>
        <v>#N/A</v>
      </c>
      <c r="AH137" t="e">
        <f t="shared" ca="1" si="86"/>
        <v>#N/A</v>
      </c>
    </row>
    <row r="138" spans="1:34">
      <c r="A138" s="3"/>
      <c r="M138" t="e">
        <f>MATCH(L138,Sam_Eng!K:K,0)</f>
        <v>#N/A</v>
      </c>
      <c r="N138" t="e">
        <f>IF(ISNA(M138), VLOOKUP(L138,Sam_Eng!F:F,1,FALSE), VLOOKUP(L138,Sam_Eng!K:K,1,FALSE))</f>
        <v>#N/A</v>
      </c>
      <c r="O138" s="8" t="e">
        <f>IF(ISNA(M138), MATCH(N138,Sam_Eng!F:F,0), MATCH(N138,Sam_Eng!K:K,0))</f>
        <v>#N/A</v>
      </c>
      <c r="P138" t="e">
        <f t="shared" ca="1" si="61"/>
        <v>#N/A</v>
      </c>
      <c r="Q138" t="e">
        <f t="shared" ca="1" si="62"/>
        <v>#N/A</v>
      </c>
      <c r="R138" t="e">
        <f t="shared" ca="1" si="63"/>
        <v>#N/A</v>
      </c>
      <c r="S138" t="e">
        <f t="shared" ca="1" si="64"/>
        <v>#N/A</v>
      </c>
      <c r="T138" t="e">
        <f t="shared" ca="1" si="65"/>
        <v>#N/A</v>
      </c>
      <c r="U138" s="8" t="e">
        <f t="shared" ca="1" si="83"/>
        <v>#N/A</v>
      </c>
      <c r="V138" s="8" t="e">
        <f t="shared" ca="1" si="83"/>
        <v>#N/A</v>
      </c>
      <c r="W138" s="8" t="e">
        <f t="shared" ca="1" si="83"/>
        <v>#N/A</v>
      </c>
      <c r="X138" s="8" t="e">
        <f t="shared" ca="1" si="83"/>
        <v>#N/A</v>
      </c>
      <c r="Y138" s="8" t="e">
        <f t="shared" ca="1" si="83"/>
        <v>#N/A</v>
      </c>
      <c r="Z138" s="7" t="e">
        <f t="shared" si="84"/>
        <v>#VALUE!</v>
      </c>
      <c r="AA138" t="e">
        <f t="shared" si="85"/>
        <v>#VALUE!</v>
      </c>
      <c r="AB138" t="e">
        <f t="shared" si="87"/>
        <v>#VALUE!</v>
      </c>
      <c r="AC138" t="e">
        <f t="shared" si="88"/>
        <v>#VALUE!</v>
      </c>
      <c r="AD138" t="e">
        <f t="shared" ca="1" si="86"/>
        <v>#VALUE!</v>
      </c>
      <c r="AE138" t="e">
        <f t="shared" ca="1" si="86"/>
        <v>#VALUE!</v>
      </c>
      <c r="AF138" t="e">
        <f t="shared" ca="1" si="86"/>
        <v>#VALUE!</v>
      </c>
      <c r="AG138" t="e">
        <f t="shared" ca="1" si="86"/>
        <v>#VALUE!</v>
      </c>
      <c r="AH138" t="e">
        <f t="shared" ca="1" si="86"/>
        <v>#VALUE!</v>
      </c>
    </row>
    <row r="139" spans="1:34">
      <c r="A139" s="1" t="s">
        <v>60</v>
      </c>
      <c r="J139">
        <f t="shared" si="72"/>
        <v>30</v>
      </c>
      <c r="K139">
        <f t="shared" si="73"/>
        <v>41</v>
      </c>
      <c r="L139" t="str">
        <f t="shared" si="74"/>
        <v>Connecting</v>
      </c>
      <c r="M139" t="e">
        <f>MATCH(L139,Sam_Eng!K:K,0)</f>
        <v>#N/A</v>
      </c>
      <c r="N139" t="str">
        <f>IF(ISNA(M139), VLOOKUP(L139,Sam_Eng!F:F,1,FALSE), VLOOKUP(L139,Sam_Eng!K:K,1,FALSE))</f>
        <v>Connecting</v>
      </c>
      <c r="O139" s="8">
        <f>IF(ISNA(M139), MATCH(N139,Sam_Eng!F:F,0), MATCH(N139,Sam_Eng!K:K,0))</f>
        <v>21</v>
      </c>
      <c r="P139" t="str">
        <f t="shared" ca="1" si="61"/>
        <v>"Connexion"</v>
      </c>
      <c r="Q139" t="str">
        <f t="shared" ca="1" si="62"/>
        <v>"Verbindung wird hergestellt"</v>
      </c>
      <c r="R139" t="str">
        <f t="shared" ca="1" si="63"/>
        <v>"Conectando"</v>
      </c>
      <c r="S139" t="str">
        <f t="shared" ca="1" si="64"/>
        <v>"Connessione"</v>
      </c>
      <c r="T139" t="str">
        <f t="shared" ca="1" si="65"/>
        <v>"Verbinding maken"</v>
      </c>
      <c r="U139" s="8" t="str">
        <f t="shared" ca="1" si="83"/>
        <v>Connexion</v>
      </c>
      <c r="V139" s="8" t="str">
        <f t="shared" ca="1" si="83"/>
        <v>Verbindung wird hergestellt</v>
      </c>
      <c r="W139" s="8" t="str">
        <f t="shared" ca="1" si="83"/>
        <v>Conectando</v>
      </c>
      <c r="X139" s="8" t="str">
        <f t="shared" ca="1" si="83"/>
        <v>Connessione</v>
      </c>
      <c r="Y139" s="8" t="str">
        <f t="shared" ca="1" si="83"/>
        <v>Verbinding maken</v>
      </c>
      <c r="Z139" s="7">
        <f t="shared" si="84"/>
        <v>5</v>
      </c>
      <c r="AA139">
        <f t="shared" si="85"/>
        <v>30</v>
      </c>
      <c r="AB139">
        <f t="shared" si="87"/>
        <v>41</v>
      </c>
      <c r="AC139" t="str">
        <f t="shared" si="88"/>
        <v>&lt;string name="connecting"&gt;</v>
      </c>
      <c r="AD139" t="str">
        <f t="shared" ca="1" si="86"/>
        <v>&lt;string name="connecting"&gt;Connexion&lt;/string&gt;</v>
      </c>
      <c r="AE139" t="str">
        <f t="shared" ca="1" si="86"/>
        <v>&lt;string name="connecting"&gt;Verbindung wird hergestellt&lt;/string&gt;</v>
      </c>
      <c r="AF139" t="str">
        <f t="shared" ca="1" si="86"/>
        <v>&lt;string name="connecting"&gt;Conectando&lt;/string&gt;</v>
      </c>
      <c r="AG139" t="str">
        <f t="shared" ca="1" si="86"/>
        <v>&lt;string name="connecting"&gt;Connessione&lt;/string&gt;</v>
      </c>
      <c r="AH139" t="str">
        <f t="shared" ca="1" si="86"/>
        <v>&lt;string name="connecting"&gt;Verbinding maken&lt;/string&gt;</v>
      </c>
    </row>
    <row r="140" spans="1:34">
      <c r="A140" s="1" t="s">
        <v>1824</v>
      </c>
      <c r="J140">
        <f t="shared" si="72"/>
        <v>31</v>
      </c>
      <c r="K140">
        <f t="shared" si="73"/>
        <v>46</v>
      </c>
      <c r="L140" t="str">
        <f t="shared" si="74"/>
        <v>Please wait...</v>
      </c>
      <c r="M140" t="e">
        <f>MATCH(L140,Sam_Eng!K:K,0)</f>
        <v>#N/A</v>
      </c>
      <c r="N140" t="str">
        <f>IF(ISNA(M140), VLOOKUP(L140,Sam_Eng!F:F,1,FALSE), VLOOKUP(L140,Sam_Eng!K:K,1,FALSE))</f>
        <v>Please wait...</v>
      </c>
      <c r="O140" s="8">
        <f>IF(ISNA(M140), MATCH(N140,Sam_Eng!F:F,0), MATCH(N140,Sam_Eng!K:K,0))</f>
        <v>458</v>
      </c>
      <c r="P140" t="str">
        <f t="shared" ca="1" si="61"/>
        <v>"Veuillez patienter..."</v>
      </c>
      <c r="Q140" t="str">
        <f t="shared" ca="1" si="62"/>
        <v>"Bitte warten ..."</v>
      </c>
      <c r="R140" t="str">
        <f t="shared" ca="1" si="63"/>
        <v>"Espere..."</v>
      </c>
      <c r="S140" t="str">
        <f t="shared" ca="1" si="64"/>
        <v>"Attendere..."</v>
      </c>
      <c r="T140" t="str">
        <f t="shared" ca="1" si="65"/>
        <v>"Een ogenblik geduld..."</v>
      </c>
      <c r="U140" s="8" t="str">
        <f t="shared" ca="1" si="83"/>
        <v>Veuillez patienter...</v>
      </c>
      <c r="V140" s="8" t="str">
        <f t="shared" ca="1" si="83"/>
        <v>Bitte warten ...</v>
      </c>
      <c r="W140" s="8" t="str">
        <f t="shared" ca="1" si="83"/>
        <v>Espere...</v>
      </c>
      <c r="X140" s="8" t="str">
        <f t="shared" ca="1" si="83"/>
        <v>Attendere...</v>
      </c>
      <c r="Y140" s="8" t="str">
        <f t="shared" ca="1" si="83"/>
        <v>Een ogenblik geduld...</v>
      </c>
      <c r="Z140" s="7">
        <f t="shared" si="84"/>
        <v>5</v>
      </c>
      <c r="AA140">
        <f t="shared" si="85"/>
        <v>31</v>
      </c>
      <c r="AB140">
        <f t="shared" si="87"/>
        <v>46</v>
      </c>
      <c r="AC140" t="str">
        <f t="shared" si="88"/>
        <v>&lt;string name="please_wait"&gt;</v>
      </c>
      <c r="AD140" t="str">
        <f t="shared" ca="1" si="86"/>
        <v>&lt;string name="please_wait"&gt;Veuillez patienter...&lt;/string&gt;</v>
      </c>
      <c r="AE140" t="str">
        <f t="shared" ca="1" si="86"/>
        <v>&lt;string name="please_wait"&gt;Bitte warten ...&lt;/string&gt;</v>
      </c>
      <c r="AF140" t="str">
        <f t="shared" ca="1" si="86"/>
        <v>&lt;string name="please_wait"&gt;Espere...&lt;/string&gt;</v>
      </c>
      <c r="AG140" t="str">
        <f t="shared" ca="1" si="86"/>
        <v>&lt;string name="please_wait"&gt;Attendere...&lt;/string&gt;</v>
      </c>
      <c r="AH140" t="str">
        <f t="shared" ca="1" si="86"/>
        <v>&lt;string name="please_wait"&gt;Een ogenblik geduld...&lt;/string&gt;</v>
      </c>
    </row>
    <row r="141" spans="1:34">
      <c r="A141" s="1" t="s">
        <v>1826</v>
      </c>
      <c r="J141">
        <f t="shared" si="72"/>
        <v>37</v>
      </c>
      <c r="K141">
        <f t="shared" si="73"/>
        <v>55</v>
      </c>
      <c r="L141" t="str">
        <f t="shared" si="74"/>
        <v>Connection Failed</v>
      </c>
      <c r="M141" t="e">
        <f>MATCH(L141,Sam_Eng!K:K,0)</f>
        <v>#N/A</v>
      </c>
      <c r="N141" t="str">
        <f>IF(ISNA(M141), VLOOKUP(L141,Sam_Eng!F:F,1,FALSE), VLOOKUP(L141,Sam_Eng!K:K,1,FALSE))</f>
        <v>Connection Failed</v>
      </c>
      <c r="O141" s="8">
        <f>IF(ISNA(M141), MATCH(N141,Sam_Eng!F:F,0), MATCH(N141,Sam_Eng!K:K,0))</f>
        <v>25</v>
      </c>
      <c r="P141" t="str">
        <f t="shared" ca="1" si="61"/>
        <v>"Échec de la connexion"</v>
      </c>
      <c r="Q141" t="str">
        <f t="shared" ca="1" si="62"/>
        <v>"Verbindungsfehler"</v>
      </c>
      <c r="R141" t="str">
        <f t="shared" ca="1" si="63"/>
        <v>"Error de conexión"</v>
      </c>
      <c r="S141" t="str">
        <f t="shared" ca="1" si="64"/>
        <v>"Connessione Non Riuscita"</v>
      </c>
      <c r="T141" t="str">
        <f t="shared" ca="1" si="65"/>
        <v>"Verbinding mislukt"</v>
      </c>
      <c r="U141" s="8" t="str">
        <f t="shared" ca="1" si="83"/>
        <v>Échec de la connexion</v>
      </c>
      <c r="V141" s="8" t="str">
        <f t="shared" ca="1" si="83"/>
        <v>Verbindungsfehler</v>
      </c>
      <c r="W141" s="8" t="str">
        <f t="shared" ca="1" si="83"/>
        <v>Error de conexión</v>
      </c>
      <c r="X141" s="8" t="str">
        <f t="shared" ca="1" si="83"/>
        <v>Connessione Non Riuscita</v>
      </c>
      <c r="Y141" s="8" t="str">
        <f t="shared" ca="1" si="83"/>
        <v>Verbinding mislukt</v>
      </c>
      <c r="Z141" s="7">
        <f t="shared" si="84"/>
        <v>5</v>
      </c>
      <c r="AA141">
        <f t="shared" si="85"/>
        <v>37</v>
      </c>
      <c r="AB141">
        <f t="shared" si="87"/>
        <v>55</v>
      </c>
      <c r="AC141" t="str">
        <f t="shared" si="88"/>
        <v>&lt;string name="connection_failed"&gt;</v>
      </c>
      <c r="AD141" t="str">
        <f t="shared" ca="1" si="86"/>
        <v>&lt;string name="connection_failed"&gt;Échec de la connexion&lt;/string&gt;</v>
      </c>
      <c r="AE141" t="str">
        <f t="shared" ca="1" si="86"/>
        <v>&lt;string name="connection_failed"&gt;Verbindungsfehler&lt;/string&gt;</v>
      </c>
      <c r="AF141" t="str">
        <f t="shared" ca="1" si="86"/>
        <v>&lt;string name="connection_failed"&gt;Error de conexión&lt;/string&gt;</v>
      </c>
      <c r="AG141" t="str">
        <f t="shared" ca="1" si="86"/>
        <v>&lt;string name="connection_failed"&gt;Connessione Non Riuscita&lt;/string&gt;</v>
      </c>
      <c r="AH141" t="str">
        <f t="shared" ca="1" si="86"/>
        <v>&lt;string name="connection_failed"&gt;Verbinding mislukt&lt;/string&gt;</v>
      </c>
    </row>
    <row r="142" spans="1:34">
      <c r="A142" s="1" t="s">
        <v>1828</v>
      </c>
      <c r="J142">
        <f t="shared" si="72"/>
        <v>46</v>
      </c>
      <c r="K142">
        <f t="shared" si="73"/>
        <v>79</v>
      </c>
      <c r="L142" t="str">
        <f t="shared" si="74"/>
        <v>Please check your network status</v>
      </c>
      <c r="M142" t="e">
        <f>MATCH(L142,Sam_Eng!K:K,0)</f>
        <v>#N/A</v>
      </c>
      <c r="N142" t="str">
        <f>IF(ISNA(M142), VLOOKUP(L142,Sam_Eng!F:F,1,FALSE), VLOOKUP(L142,Sam_Eng!K:K,1,FALSE))</f>
        <v>Please check your network status</v>
      </c>
      <c r="O142" s="8">
        <f>IF(ISNA(M142), MATCH(N142,Sam_Eng!F:F,0), MATCH(N142,Sam_Eng!K:K,0))</f>
        <v>481</v>
      </c>
      <c r="P142" t="str">
        <f t="shared" ca="1" si="61"/>
        <v>"Veuillez vérifier l'état de votre réseau"</v>
      </c>
      <c r="Q142" t="str">
        <f t="shared" ca="1" si="62"/>
        <v>"Bitte überprüfen Sie Ihren Netzwerkstatus"</v>
      </c>
      <c r="R142" t="str">
        <f t="shared" ca="1" si="63"/>
        <v>"Compruebe el estado de la red."</v>
      </c>
      <c r="S142" t="str">
        <f t="shared" ca="1" si="64"/>
        <v>"Controllare lo stato di rete"</v>
      </c>
      <c r="T142" t="str">
        <f t="shared" ca="1" si="65"/>
        <v>"Controleer de netwerkstatus"</v>
      </c>
      <c r="U142" s="8" t="str">
        <f t="shared" ca="1" si="83"/>
        <v>Veuillez vérifier l'état de votre réseau</v>
      </c>
      <c r="V142" s="8" t="str">
        <f t="shared" ca="1" si="83"/>
        <v>Bitte überprüfen Sie Ihren Netzwerkstatus</v>
      </c>
      <c r="W142" s="8" t="str">
        <f t="shared" ca="1" si="83"/>
        <v>Compruebe el estado de la red.</v>
      </c>
      <c r="X142" s="8" t="str">
        <f t="shared" ca="1" si="83"/>
        <v>Controllare lo stato di rete</v>
      </c>
      <c r="Y142" s="8" t="str">
        <f t="shared" ca="1" si="83"/>
        <v>Controleer de netwerkstatus</v>
      </c>
      <c r="Z142" s="7">
        <f t="shared" si="84"/>
        <v>5</v>
      </c>
      <c r="AA142">
        <f t="shared" si="85"/>
        <v>46</v>
      </c>
      <c r="AB142">
        <f t="shared" si="87"/>
        <v>79</v>
      </c>
      <c r="AC142" t="str">
        <f t="shared" si="88"/>
        <v>&lt;string name="check_network_availability"&gt;</v>
      </c>
      <c r="AD142" t="str">
        <f t="shared" ca="1" si="86"/>
        <v>&lt;string name="check_network_availability"&gt;Veuillez vérifier l'état de votre réseau&lt;/string&gt;</v>
      </c>
      <c r="AE142" t="str">
        <f t="shared" ca="1" si="86"/>
        <v>&lt;string name="check_network_availability"&gt;Bitte überprüfen Sie Ihren Netzwerkstatus&lt;/string&gt;</v>
      </c>
      <c r="AF142" t="str">
        <f t="shared" ca="1" si="86"/>
        <v>&lt;string name="check_network_availability"&gt;Compruebe el estado de la red.&lt;/string&gt;</v>
      </c>
      <c r="AG142" t="str">
        <f t="shared" ca="1" si="86"/>
        <v>&lt;string name="check_network_availability"&gt;Controllare lo stato di rete&lt;/string&gt;</v>
      </c>
      <c r="AH142" t="str">
        <f t="shared" ca="1" si="86"/>
        <v>&lt;string name="check_network_availability"&gt;Controleer de netwerkstatus&lt;/string&gt;</v>
      </c>
    </row>
    <row r="143" spans="1:34">
      <c r="A143" s="1" t="s">
        <v>1829</v>
      </c>
      <c r="J143">
        <f t="shared" si="72"/>
        <v>29</v>
      </c>
      <c r="K143">
        <f t="shared" si="73"/>
        <v>52</v>
      </c>
      <c r="L143" t="str">
        <f t="shared" si="74"/>
        <v>Please try again later</v>
      </c>
      <c r="M143" t="e">
        <f>MATCH(L143,Sam_Eng!K:K,0)</f>
        <v>#N/A</v>
      </c>
      <c r="N143" t="str">
        <f>IF(ISNA(M143), VLOOKUP(L143,Sam_Eng!F:F,1,FALSE), VLOOKUP(L143,Sam_Eng!K:K,1,FALSE))</f>
        <v>Please try again later</v>
      </c>
      <c r="O143" s="8">
        <f>IF(ISNA(M143), MATCH(N143,Sam_Eng!F:F,0), MATCH(N143,Sam_Eng!K:K,0))</f>
        <v>459</v>
      </c>
      <c r="P143" t="str">
        <f t="shared" ca="1" si="61"/>
        <v>"Veuillez réessayer ultérieurement"</v>
      </c>
      <c r="Q143" t="str">
        <f t="shared" ca="1" si="62"/>
        <v>"Bitte versuchen Sie es später erneut"</v>
      </c>
      <c r="R143" t="str">
        <f t="shared" ca="1" si="63"/>
        <v>"Inténtelo de nuevo en otro momento."</v>
      </c>
      <c r="S143" t="str">
        <f t="shared" ca="1" si="64"/>
        <v>"Ritentare più tardi"</v>
      </c>
      <c r="T143" t="str">
        <f t="shared" ca="1" si="65"/>
        <v>"Probeer het later opnieuw"</v>
      </c>
      <c r="U143" s="8" t="str">
        <f t="shared" ca="1" si="83"/>
        <v>Veuillez réessayer ultérieurement</v>
      </c>
      <c r="V143" s="8" t="str">
        <f t="shared" ca="1" si="83"/>
        <v>Bitte versuchen Sie es später erneut</v>
      </c>
      <c r="W143" s="8" t="str">
        <f t="shared" ca="1" si="83"/>
        <v>Inténtelo de nuevo en otro momento.</v>
      </c>
      <c r="X143" s="8" t="str">
        <f t="shared" ca="1" si="83"/>
        <v>Ritentare più tardi</v>
      </c>
      <c r="Y143" s="8" t="str">
        <f t="shared" ca="1" si="83"/>
        <v>Probeer het later opnieuw</v>
      </c>
      <c r="Z143" s="7">
        <f t="shared" si="84"/>
        <v>5</v>
      </c>
      <c r="AA143">
        <f t="shared" si="85"/>
        <v>29</v>
      </c>
      <c r="AB143">
        <f t="shared" si="87"/>
        <v>52</v>
      </c>
      <c r="AC143" t="str">
        <f t="shared" si="88"/>
        <v>&lt;string name="try_again"&gt;</v>
      </c>
      <c r="AD143" t="str">
        <f t="shared" ca="1" si="86"/>
        <v>&lt;string name="try_again"&gt;Veuillez réessayer ultérieurement&lt;/string&gt;</v>
      </c>
      <c r="AE143" t="str">
        <f t="shared" ca="1" si="86"/>
        <v>&lt;string name="try_again"&gt;Bitte versuchen Sie es später erneut&lt;/string&gt;</v>
      </c>
      <c r="AF143" t="str">
        <f t="shared" ca="1" si="86"/>
        <v>&lt;string name="try_again"&gt;Inténtelo de nuevo en otro momento.&lt;/string&gt;</v>
      </c>
      <c r="AG143" t="str">
        <f t="shared" ca="1" si="86"/>
        <v>&lt;string name="try_again"&gt;Ritentare più tardi&lt;/string&gt;</v>
      </c>
      <c r="AH143" t="str">
        <f t="shared" ca="1" si="86"/>
        <v>&lt;string name="try_again"&gt;Probeer het later opnieuw&lt;/string&gt;</v>
      </c>
    </row>
    <row r="144" spans="1:34">
      <c r="A144" s="2"/>
    </row>
    <row r="145" spans="1:34">
      <c r="A145" s="2"/>
    </row>
    <row r="146" spans="1:34">
      <c r="A146" s="1"/>
    </row>
    <row r="147" spans="1:34">
      <c r="A147" s="3" t="s">
        <v>62</v>
      </c>
      <c r="J147">
        <f t="shared" si="72"/>
        <v>32</v>
      </c>
      <c r="K147">
        <f t="shared" si="73"/>
        <v>45</v>
      </c>
      <c r="L147" t="str">
        <f t="shared" si="74"/>
        <v>Access Right</v>
      </c>
      <c r="M147" t="e">
        <f>MATCH(L147,Sam_Eng!K:K,0)</f>
        <v>#N/A</v>
      </c>
      <c r="N147" t="str">
        <f>IF(ISNA(M147), VLOOKUP(L147,Sam_Eng!F:F,1,FALSE), VLOOKUP(L147,Sam_Eng!K:K,1,FALSE))</f>
        <v>Access Right</v>
      </c>
      <c r="O147" s="8">
        <f>IF(ISNA(M147), MATCH(N147,Sam_Eng!F:F,0), MATCH(N147,Sam_Eng!K:K,0))</f>
        <v>87</v>
      </c>
      <c r="P147" t="str">
        <f t="shared" ref="P147:P206" ca="1" si="89">INDIRECT("'Sam_Eng'!" &amp; "M" &amp; $O147)</f>
        <v>"Droit d'accès"</v>
      </c>
      <c r="Q147" t="str">
        <f t="shared" ref="Q147:Q206" ca="1" si="90">INDIRECT("'Sam_Eng'!" &amp; "N" &amp; $O147)</f>
        <v>"Zugangsberechtigung"</v>
      </c>
      <c r="R147" t="str">
        <f t="shared" ref="R147:R206" ca="1" si="91">INDIRECT("'Sam_Eng'!" &amp; "O" &amp; $O147)</f>
        <v>"Derecho de acceso"</v>
      </c>
      <c r="S147" t="str">
        <f t="shared" ref="S147:S206" ca="1" si="92">INDIRECT("'Sam_Eng'!" &amp; "P" &amp; $O147)</f>
        <v>"Diritti di Accesso"</v>
      </c>
      <c r="T147" t="str">
        <f t="shared" ref="T147:T206" ca="1" si="93">INDIRECT("'Sam_Eng'!" &amp; "Q" &amp; $O147)</f>
        <v>"Toegangsrechten"</v>
      </c>
      <c r="U147" s="8" t="str">
        <f t="shared" ca="1" si="83"/>
        <v>Droit d'accès</v>
      </c>
      <c r="V147" s="8" t="str">
        <f t="shared" ca="1" si="83"/>
        <v>Zugangsberechtigung</v>
      </c>
      <c r="W147" s="8" t="str">
        <f t="shared" ca="1" si="83"/>
        <v>Derecho de acceso</v>
      </c>
      <c r="X147" s="8" t="str">
        <f t="shared" ca="1" si="83"/>
        <v>Diritti di Accesso</v>
      </c>
      <c r="Y147" s="8" t="str">
        <f t="shared" ca="1" si="83"/>
        <v>Toegangsrechten</v>
      </c>
      <c r="Z147" s="7">
        <f t="shared" si="84"/>
        <v>5</v>
      </c>
      <c r="AA147">
        <f t="shared" si="85"/>
        <v>32</v>
      </c>
      <c r="AB147">
        <f xml:space="preserve"> FIND("&lt;/",A147)</f>
        <v>45</v>
      </c>
      <c r="AC147" t="str">
        <f>MID(A147, Z147, AA147-Z147+ 1)</f>
        <v>&lt;string name="access_right"&gt;</v>
      </c>
      <c r="AD147" t="str">
        <f t="shared" ca="1" si="86"/>
        <v>&lt;string name="access_right"&gt;Droit d'accès&lt;/string&gt;</v>
      </c>
      <c r="AE147" t="str">
        <f t="shared" ca="1" si="86"/>
        <v>&lt;string name="access_right"&gt;Zugangsberechtigung&lt;/string&gt;</v>
      </c>
      <c r="AF147" t="str">
        <f t="shared" ca="1" si="86"/>
        <v>&lt;string name="access_right"&gt;Derecho de acceso&lt;/string&gt;</v>
      </c>
      <c r="AG147" t="str">
        <f t="shared" ca="1" si="86"/>
        <v>&lt;string name="access_right"&gt;Diritti di Accesso&lt;/string&gt;</v>
      </c>
      <c r="AH147" t="str">
        <f t="shared" ca="1" si="86"/>
        <v>&lt;string name="access_right"&gt;Toegangsrechten&lt;/string&gt;</v>
      </c>
    </row>
    <row r="148" spans="1:34">
      <c r="A148" s="1"/>
    </row>
    <row r="149" spans="1:34">
      <c r="A149" s="1"/>
    </row>
    <row r="150" spans="1:34">
      <c r="A150" s="1"/>
    </row>
    <row r="151" spans="1:34">
      <c r="A151" s="1" t="s">
        <v>63</v>
      </c>
      <c r="J151">
        <f t="shared" si="72"/>
        <v>24</v>
      </c>
      <c r="K151">
        <f t="shared" si="73"/>
        <v>29</v>
      </c>
      <c r="L151" t="str">
        <f t="shared" si="74"/>
        <v>Time</v>
      </c>
      <c r="M151" t="e">
        <f>MATCH(L151,Sam_Eng!K:K,0)</f>
        <v>#N/A</v>
      </c>
      <c r="N151" t="str">
        <f>IF(ISNA(M151), VLOOKUP(L151,Sam_Eng!F:F,1,FALSE), VLOOKUP(L151,Sam_Eng!K:K,1,FALSE))</f>
        <v>Time</v>
      </c>
      <c r="O151" s="8">
        <f>IF(ISNA(M151), MATCH(N151,Sam_Eng!F:F,0), MATCH(N151,Sam_Eng!K:K,0))</f>
        <v>74</v>
      </c>
      <c r="P151" t="str">
        <f t="shared" ca="1" si="89"/>
        <v>"Temps"</v>
      </c>
      <c r="Q151" t="str">
        <f t="shared" ca="1" si="90"/>
        <v>"Zeit"</v>
      </c>
      <c r="R151" t="str">
        <f t="shared" ca="1" si="91"/>
        <v>"Tiempo"</v>
      </c>
      <c r="S151" t="str">
        <f t="shared" ca="1" si="92"/>
        <v>"Ora"</v>
      </c>
      <c r="T151" t="str">
        <f t="shared" ca="1" si="93"/>
        <v>"Tijd"</v>
      </c>
      <c r="U151" s="8" t="str">
        <f t="shared" ca="1" si="83"/>
        <v>Temps</v>
      </c>
      <c r="V151" s="8" t="str">
        <f t="shared" ca="1" si="83"/>
        <v>Zeit</v>
      </c>
      <c r="W151" s="8" t="str">
        <f t="shared" ca="1" si="83"/>
        <v>Tiempo</v>
      </c>
      <c r="X151" s="8" t="str">
        <f t="shared" ca="1" si="83"/>
        <v>Ora</v>
      </c>
      <c r="Y151" s="8" t="str">
        <f t="shared" ca="1" si="83"/>
        <v>Tijd</v>
      </c>
      <c r="Z151" s="7">
        <f t="shared" si="84"/>
        <v>5</v>
      </c>
      <c r="AA151">
        <f t="shared" si="85"/>
        <v>24</v>
      </c>
      <c r="AB151">
        <f xml:space="preserve"> FIND("&lt;/",A151)</f>
        <v>29</v>
      </c>
      <c r="AC151" t="str">
        <f>MID(A151, Z151, AA151-Z151+ 1)</f>
        <v>&lt;string name="time"&gt;</v>
      </c>
      <c r="AD151" t="str">
        <f t="shared" ca="1" si="86"/>
        <v>&lt;string name="time"&gt;Temps&lt;/string&gt;</v>
      </c>
      <c r="AE151" t="str">
        <f t="shared" ca="1" si="86"/>
        <v>&lt;string name="time"&gt;Zeit&lt;/string&gt;</v>
      </c>
      <c r="AF151" t="str">
        <f t="shared" ca="1" si="86"/>
        <v>&lt;string name="time"&gt;Tiempo&lt;/string&gt;</v>
      </c>
      <c r="AG151" t="str">
        <f t="shared" ca="1" si="86"/>
        <v>&lt;string name="time"&gt;Ora&lt;/string&gt;</v>
      </c>
      <c r="AH151" t="str">
        <f t="shared" ca="1" si="86"/>
        <v>&lt;string name="time"&gt;Tijd&lt;/string&gt;</v>
      </c>
    </row>
    <row r="152" spans="1:34">
      <c r="A152" s="1" t="s">
        <v>1831</v>
      </c>
      <c r="J152">
        <f t="shared" si="72"/>
        <v>24</v>
      </c>
      <c r="K152">
        <f t="shared" si="73"/>
        <v>26</v>
      </c>
      <c r="L152" t="str">
        <f t="shared" si="74"/>
        <v>-</v>
      </c>
      <c r="M152" t="e">
        <f>MATCH(L152,Sam_Eng!K:K,0)</f>
        <v>#N/A</v>
      </c>
      <c r="N152" t="e">
        <f>IF(ISNA(M152), VLOOKUP(L152,Sam_Eng!F:F,1,FALSE), VLOOKUP(L152,Sam_Eng!K:K,1,FALSE))</f>
        <v>#N/A</v>
      </c>
      <c r="O152" s="8" t="e">
        <f>IF(ISNA(M152), MATCH(N152,Sam_Eng!F:F,0), MATCH(N152,Sam_Eng!K:K,0))</f>
        <v>#N/A</v>
      </c>
      <c r="P152" t="e">
        <f t="shared" ca="1" si="89"/>
        <v>#N/A</v>
      </c>
      <c r="Q152" t="e">
        <f t="shared" ca="1" si="90"/>
        <v>#N/A</v>
      </c>
      <c r="R152" t="e">
        <f t="shared" ca="1" si="91"/>
        <v>#N/A</v>
      </c>
      <c r="S152" t="e">
        <f t="shared" ca="1" si="92"/>
        <v>#N/A</v>
      </c>
      <c r="T152" t="e">
        <f t="shared" ca="1" si="93"/>
        <v>#N/A</v>
      </c>
      <c r="U152" s="8" t="e">
        <f t="shared" ca="1" si="83"/>
        <v>#N/A</v>
      </c>
      <c r="V152" s="8" t="e">
        <f t="shared" ca="1" si="83"/>
        <v>#N/A</v>
      </c>
      <c r="W152" s="8" t="e">
        <f t="shared" ca="1" si="83"/>
        <v>#N/A</v>
      </c>
      <c r="X152" s="8" t="e">
        <f t="shared" ca="1" si="83"/>
        <v>#N/A</v>
      </c>
      <c r="Y152" s="8" t="e">
        <f t="shared" ca="1" si="83"/>
        <v>#N/A</v>
      </c>
      <c r="Z152" s="7">
        <f t="shared" si="84"/>
        <v>5</v>
      </c>
      <c r="AA152">
        <f t="shared" si="85"/>
        <v>24</v>
      </c>
      <c r="AB152">
        <f xml:space="preserve"> FIND("&lt;/",A152)</f>
        <v>26</v>
      </c>
      <c r="AC152" t="str">
        <f>MID(A152, Z152, AA152-Z152+ 1)</f>
        <v>&lt;string name="dash"&gt;</v>
      </c>
      <c r="AD152" t="s">
        <v>10213</v>
      </c>
      <c r="AE152" t="s">
        <v>10213</v>
      </c>
      <c r="AF152" t="s">
        <v>10213</v>
      </c>
      <c r="AG152" t="s">
        <v>10213</v>
      </c>
      <c r="AH152" t="s">
        <v>10213</v>
      </c>
    </row>
    <row r="153" spans="1:34">
      <c r="A153" s="1" t="s">
        <v>65</v>
      </c>
      <c r="J153">
        <f t="shared" si="72"/>
        <v>26</v>
      </c>
      <c r="K153">
        <f t="shared" si="73"/>
        <v>33</v>
      </c>
      <c r="L153" t="str">
        <f t="shared" si="74"/>
        <v>Repeat</v>
      </c>
      <c r="M153" t="e">
        <f>MATCH(L153,Sam_Eng!K:K,0)</f>
        <v>#N/A</v>
      </c>
      <c r="N153" t="str">
        <f>IF(ISNA(M153), VLOOKUP(L153,Sam_Eng!F:F,1,FALSE), VLOOKUP(L153,Sam_Eng!K:K,1,FALSE))</f>
        <v>Repeat</v>
      </c>
      <c r="O153" s="8">
        <f>IF(ISNA(M153), MATCH(N153,Sam_Eng!F:F,0), MATCH(N153,Sam_Eng!K:K,0))</f>
        <v>137</v>
      </c>
      <c r="P153" t="str">
        <f t="shared" ca="1" si="89"/>
        <v>"Répéter"</v>
      </c>
      <c r="Q153" t="str">
        <f t="shared" ca="1" si="90"/>
        <v>"Wiederholen"</v>
      </c>
      <c r="R153" t="str">
        <f t="shared" ca="1" si="91"/>
        <v>"Repetir"</v>
      </c>
      <c r="S153" t="str">
        <f t="shared" ca="1" si="92"/>
        <v>"Ripeti"</v>
      </c>
      <c r="T153" t="str">
        <f t="shared" ca="1" si="93"/>
        <v>"Herhalen"</v>
      </c>
      <c r="U153" s="8" t="str">
        <f t="shared" ca="1" si="83"/>
        <v>Répéter</v>
      </c>
      <c r="V153" s="8" t="str">
        <f t="shared" ca="1" si="83"/>
        <v>Wiederholen</v>
      </c>
      <c r="W153" s="8" t="str">
        <f t="shared" ca="1" si="83"/>
        <v>Repetir</v>
      </c>
      <c r="X153" s="8" t="str">
        <f t="shared" ca="1" si="83"/>
        <v>Ripeti</v>
      </c>
      <c r="Y153" s="8" t="str">
        <f t="shared" ca="1" si="83"/>
        <v>Herhalen</v>
      </c>
      <c r="Z153" s="7">
        <f t="shared" si="84"/>
        <v>5</v>
      </c>
      <c r="AA153">
        <f t="shared" si="85"/>
        <v>26</v>
      </c>
      <c r="AB153">
        <f xml:space="preserve"> FIND("&lt;/",A153)</f>
        <v>33</v>
      </c>
      <c r="AC153" t="str">
        <f>MID(A153, Z153, AA153-Z153+ 1)</f>
        <v>&lt;string name="repeat"&gt;</v>
      </c>
      <c r="AD153" t="str">
        <f t="shared" ca="1" si="86"/>
        <v>&lt;string name="repeat"&gt;Répéter&lt;/string&gt;</v>
      </c>
      <c r="AE153" t="str">
        <f t="shared" ca="1" si="86"/>
        <v>&lt;string name="repeat"&gt;Wiederholen&lt;/string&gt;</v>
      </c>
      <c r="AF153" t="str">
        <f t="shared" ca="1" si="86"/>
        <v>&lt;string name="repeat"&gt;Repetir&lt;/string&gt;</v>
      </c>
      <c r="AG153" t="str">
        <f t="shared" ca="1" si="86"/>
        <v>&lt;string name="repeat"&gt;Ripeti&lt;/string&gt;</v>
      </c>
      <c r="AH153" t="str">
        <f t="shared" ca="1" si="86"/>
        <v>&lt;string name="repeat"&gt;Herhalen&lt;/string&gt;</v>
      </c>
    </row>
    <row r="154" spans="1:34">
      <c r="A154" s="1"/>
    </row>
    <row r="155" spans="1:34">
      <c r="A155" s="1" t="s">
        <v>1830</v>
      </c>
      <c r="J155">
        <f t="shared" si="72"/>
        <v>32</v>
      </c>
      <c r="K155">
        <f t="shared" si="73"/>
        <v>38</v>
      </c>
      <c r="L155" t="str">
        <f t="shared" si="74"/>
        <v>Never</v>
      </c>
      <c r="M155" t="e">
        <f>MATCH(L155,Sam_Eng!K:K,0)</f>
        <v>#N/A</v>
      </c>
      <c r="N155" t="str">
        <f>IF(ISNA(M155), VLOOKUP(L155,Sam_Eng!F:F,1,FALSE), VLOOKUP(L155,Sam_Eng!K:K,1,FALSE))</f>
        <v>Never</v>
      </c>
      <c r="O155" s="8">
        <f>IF(ISNA(M155), MATCH(N155,Sam_Eng!F:F,0), MATCH(N155,Sam_Eng!K:K,0))</f>
        <v>139</v>
      </c>
      <c r="P155" t="str">
        <f t="shared" ca="1" si="89"/>
        <v>"Jamais"</v>
      </c>
      <c r="Q155" t="str">
        <f t="shared" ca="1" si="90"/>
        <v>"Nie"</v>
      </c>
      <c r="R155" t="str">
        <f t="shared" ca="1" si="91"/>
        <v>"Nunca"</v>
      </c>
      <c r="S155" t="str">
        <f t="shared" ca="1" si="92"/>
        <v>"Mai"</v>
      </c>
      <c r="T155" t="str">
        <f t="shared" ca="1" si="93"/>
        <v>"Nooit"</v>
      </c>
      <c r="U155" s="8" t="str">
        <f t="shared" ca="1" si="83"/>
        <v>Jamais</v>
      </c>
      <c r="V155" s="8" t="str">
        <f t="shared" ca="1" si="83"/>
        <v>Nie</v>
      </c>
      <c r="W155" s="8" t="str">
        <f t="shared" ca="1" si="83"/>
        <v>Nunca</v>
      </c>
      <c r="X155" s="8" t="str">
        <f t="shared" ca="1" si="83"/>
        <v>Mai</v>
      </c>
      <c r="Y155" s="8" t="str">
        <f t="shared" ca="1" si="83"/>
        <v>Nooit</v>
      </c>
      <c r="Z155" s="7">
        <f t="shared" si="84"/>
        <v>5</v>
      </c>
      <c r="AA155">
        <f t="shared" si="85"/>
        <v>32</v>
      </c>
      <c r="AB155">
        <f xml:space="preserve"> FIND("&lt;/",A155)</f>
        <v>38</v>
      </c>
      <c r="AC155" t="str">
        <f>MID(A155, Z155, AA155-Z155+ 1)</f>
        <v>&lt;string name="never_repeat"&gt;</v>
      </c>
      <c r="AD155" t="str">
        <f t="shared" ca="1" si="86"/>
        <v>&lt;string name="never_repeat"&gt;Jamais&lt;/string&gt;</v>
      </c>
      <c r="AE155" t="str">
        <f t="shared" ca="1" si="86"/>
        <v>&lt;string name="never_repeat"&gt;Nie&lt;/string&gt;</v>
      </c>
      <c r="AF155" t="str">
        <f t="shared" ca="1" si="86"/>
        <v>&lt;string name="never_repeat"&gt;Nunca&lt;/string&gt;</v>
      </c>
      <c r="AG155" t="str">
        <f t="shared" ca="1" si="86"/>
        <v>&lt;string name="never_repeat"&gt;Mai&lt;/string&gt;</v>
      </c>
      <c r="AH155" t="str">
        <f t="shared" ca="1" si="86"/>
        <v>&lt;string name="never_repeat"&gt;Nooit&lt;/string&gt;</v>
      </c>
    </row>
    <row r="156" spans="1:34">
      <c r="A156" s="1" t="s">
        <v>1833</v>
      </c>
      <c r="J156">
        <f t="shared" si="72"/>
        <v>25</v>
      </c>
      <c r="K156">
        <f t="shared" si="73"/>
        <v>31</v>
      </c>
      <c r="L156" t="str">
        <f t="shared" si="74"/>
        <v>Daily</v>
      </c>
      <c r="M156" t="e">
        <f>MATCH(L156,Sam_Eng!K:K,0)</f>
        <v>#N/A</v>
      </c>
      <c r="N156" t="str">
        <f>IF(ISNA(M156), VLOOKUP(L156,Sam_Eng!F:F,1,FALSE), VLOOKUP(L156,Sam_Eng!K:K,1,FALSE))</f>
        <v>Daily</v>
      </c>
      <c r="O156" s="8">
        <f>IF(ISNA(M156), MATCH(N156,Sam_Eng!F:F,0), MATCH(N156,Sam_Eng!K:K,0))</f>
        <v>140</v>
      </c>
      <c r="P156" t="str">
        <f t="shared" ca="1" si="89"/>
        <v>"Tous les jours"</v>
      </c>
      <c r="Q156" t="str">
        <f t="shared" ca="1" si="90"/>
        <v>"Täglich"</v>
      </c>
      <c r="R156" t="str">
        <f t="shared" ca="1" si="91"/>
        <v>"Diariamente"</v>
      </c>
      <c r="S156" t="str">
        <f t="shared" ca="1" si="92"/>
        <v>"Quotidianamente"</v>
      </c>
      <c r="T156" t="str">
        <f t="shared" ca="1" si="93"/>
        <v>"Dagelijks"</v>
      </c>
      <c r="U156" s="8" t="str">
        <f t="shared" ca="1" si="83"/>
        <v>Tous les jours</v>
      </c>
      <c r="V156" s="8" t="str">
        <f t="shared" ca="1" si="83"/>
        <v>Täglich</v>
      </c>
      <c r="W156" s="8" t="str">
        <f t="shared" ca="1" si="83"/>
        <v>Diariamente</v>
      </c>
      <c r="X156" s="8" t="str">
        <f t="shared" ca="1" si="83"/>
        <v>Quotidianamente</v>
      </c>
      <c r="Y156" s="8" t="str">
        <f t="shared" ca="1" si="83"/>
        <v>Dagelijks</v>
      </c>
      <c r="Z156" s="7">
        <f t="shared" si="84"/>
        <v>5</v>
      </c>
      <c r="AA156">
        <f t="shared" si="85"/>
        <v>25</v>
      </c>
      <c r="AB156">
        <f xml:space="preserve"> FIND("&lt;/",A156)</f>
        <v>31</v>
      </c>
      <c r="AC156" t="str">
        <f>MID(A156, Z156, AA156-Z156+ 1)</f>
        <v>&lt;string name="daily"&gt;</v>
      </c>
      <c r="AD156" t="str">
        <f t="shared" ca="1" si="86"/>
        <v>&lt;string name="daily"&gt;Tous les jours&lt;/string&gt;</v>
      </c>
      <c r="AE156" t="str">
        <f t="shared" ca="1" si="86"/>
        <v>&lt;string name="daily"&gt;Täglich&lt;/string&gt;</v>
      </c>
      <c r="AF156" t="str">
        <f t="shared" ca="1" si="86"/>
        <v>&lt;string name="daily"&gt;Diariamente&lt;/string&gt;</v>
      </c>
      <c r="AG156" t="str">
        <f t="shared" ca="1" si="86"/>
        <v>&lt;string name="daily"&gt;Quotidianamente&lt;/string&gt;</v>
      </c>
      <c r="AH156" t="str">
        <f t="shared" ca="1" si="86"/>
        <v>&lt;string name="daily"&gt;Dagelijks&lt;/string&gt;</v>
      </c>
    </row>
    <row r="157" spans="1:34">
      <c r="A157" s="1" t="s">
        <v>1834</v>
      </c>
      <c r="J157">
        <f t="shared" si="72"/>
        <v>26</v>
      </c>
      <c r="K157">
        <f t="shared" si="73"/>
        <v>33</v>
      </c>
      <c r="L157" t="str">
        <f t="shared" si="74"/>
        <v>Weekly</v>
      </c>
      <c r="M157" t="e">
        <f>MATCH(L157,Sam_Eng!K:K,0)</f>
        <v>#N/A</v>
      </c>
      <c r="N157" t="str">
        <f>IF(ISNA(M157), VLOOKUP(L157,Sam_Eng!F:F,1,FALSE), VLOOKUP(L157,Sam_Eng!K:K,1,FALSE))</f>
        <v>Weekly</v>
      </c>
      <c r="O157" s="8">
        <f>IF(ISNA(M157), MATCH(N157,Sam_Eng!F:F,0), MATCH(N157,Sam_Eng!K:K,0))</f>
        <v>141</v>
      </c>
      <c r="P157" t="str">
        <f t="shared" ca="1" si="89"/>
        <v>"Toutes les semaines"</v>
      </c>
      <c r="Q157" t="str">
        <f t="shared" ca="1" si="90"/>
        <v>"Wöchentlich"</v>
      </c>
      <c r="R157" t="str">
        <f t="shared" ca="1" si="91"/>
        <v>"Semanalmente"</v>
      </c>
      <c r="S157" t="str">
        <f t="shared" ca="1" si="92"/>
        <v>"Settimanalmente"</v>
      </c>
      <c r="T157" t="str">
        <f t="shared" ca="1" si="93"/>
        <v>"Wekelijks"</v>
      </c>
      <c r="U157" s="8" t="str">
        <f t="shared" ca="1" si="83"/>
        <v>Toutes les semaines</v>
      </c>
      <c r="V157" s="8" t="str">
        <f t="shared" ca="1" si="83"/>
        <v>Wöchentlich</v>
      </c>
      <c r="W157" s="8" t="str">
        <f t="shared" ca="1" si="83"/>
        <v>Semanalmente</v>
      </c>
      <c r="X157" s="8" t="str">
        <f t="shared" ca="1" si="83"/>
        <v>Settimanalmente</v>
      </c>
      <c r="Y157" s="8" t="str">
        <f t="shared" ca="1" si="83"/>
        <v>Wekelijks</v>
      </c>
      <c r="Z157" s="7">
        <f t="shared" si="84"/>
        <v>5</v>
      </c>
      <c r="AA157">
        <f t="shared" si="85"/>
        <v>26</v>
      </c>
      <c r="AB157">
        <f xml:space="preserve"> FIND("&lt;/",A157)</f>
        <v>33</v>
      </c>
      <c r="AC157" t="str">
        <f>MID(A157, Z157, AA157-Z157+ 1)</f>
        <v>&lt;string name="weekly"&gt;</v>
      </c>
      <c r="AD157" t="str">
        <f t="shared" ca="1" si="86"/>
        <v>&lt;string name="weekly"&gt;Toutes les semaines&lt;/string&gt;</v>
      </c>
      <c r="AE157" t="str">
        <f t="shared" ca="1" si="86"/>
        <v>&lt;string name="weekly"&gt;Wöchentlich&lt;/string&gt;</v>
      </c>
      <c r="AF157" t="str">
        <f t="shared" ca="1" si="86"/>
        <v>&lt;string name="weekly"&gt;Semanalmente&lt;/string&gt;</v>
      </c>
      <c r="AG157" t="str">
        <f t="shared" ca="1" si="86"/>
        <v>&lt;string name="weekly"&gt;Settimanalmente&lt;/string&gt;</v>
      </c>
      <c r="AH157" t="str">
        <f t="shared" ca="1" si="86"/>
        <v>&lt;string name="weekly"&gt;Wekelijks&lt;/string&gt;</v>
      </c>
    </row>
    <row r="158" spans="1:34">
      <c r="A158" s="1" t="s">
        <v>1835</v>
      </c>
      <c r="J158">
        <f t="shared" si="72"/>
        <v>27</v>
      </c>
      <c r="K158">
        <f t="shared" si="73"/>
        <v>35</v>
      </c>
      <c r="L158" t="str">
        <f t="shared" si="74"/>
        <v>Monthly</v>
      </c>
      <c r="M158" t="e">
        <f>MATCH(L158,Sam_Eng!K:K,0)</f>
        <v>#N/A</v>
      </c>
      <c r="N158" t="str">
        <f>IF(ISNA(M158), VLOOKUP(L158,Sam_Eng!F:F,1,FALSE), VLOOKUP(L158,Sam_Eng!K:K,1,FALSE))</f>
        <v>Monthly</v>
      </c>
      <c r="O158" s="8">
        <f>IF(ISNA(M158), MATCH(N158,Sam_Eng!F:F,0), MATCH(N158,Sam_Eng!K:K,0))</f>
        <v>142</v>
      </c>
      <c r="P158" t="str">
        <f t="shared" ca="1" si="89"/>
        <v>"Tous les mois"</v>
      </c>
      <c r="Q158" t="str">
        <f t="shared" ca="1" si="90"/>
        <v>"Monatlich"</v>
      </c>
      <c r="R158" t="str">
        <f t="shared" ca="1" si="91"/>
        <v>"Mensualmente"</v>
      </c>
      <c r="S158" t="str">
        <f t="shared" ca="1" si="92"/>
        <v>"Mensilmente"</v>
      </c>
      <c r="T158" t="str">
        <f t="shared" ca="1" si="93"/>
        <v>"Maandelijks"</v>
      </c>
      <c r="U158" s="8" t="str">
        <f t="shared" ca="1" si="83"/>
        <v>Tous les mois</v>
      </c>
      <c r="V158" s="8" t="str">
        <f t="shared" ca="1" si="83"/>
        <v>Monatlich</v>
      </c>
      <c r="W158" s="8" t="str">
        <f t="shared" ca="1" si="83"/>
        <v>Mensualmente</v>
      </c>
      <c r="X158" s="8" t="str">
        <f t="shared" ca="1" si="83"/>
        <v>Mensilmente</v>
      </c>
      <c r="Y158" s="8" t="str">
        <f t="shared" ca="1" si="83"/>
        <v>Maandelijks</v>
      </c>
      <c r="Z158" s="7">
        <f t="shared" si="84"/>
        <v>5</v>
      </c>
      <c r="AA158">
        <f t="shared" si="85"/>
        <v>27</v>
      </c>
      <c r="AB158">
        <f xml:space="preserve"> FIND("&lt;/",A158)</f>
        <v>35</v>
      </c>
      <c r="AC158" t="str">
        <f>MID(A158, Z158, AA158-Z158+ 1)</f>
        <v>&lt;string name="monthly"&gt;</v>
      </c>
      <c r="AD158" t="str">
        <f t="shared" ca="1" si="86"/>
        <v>&lt;string name="monthly"&gt;Tous les mois&lt;/string&gt;</v>
      </c>
      <c r="AE158" t="str">
        <f t="shared" ca="1" si="86"/>
        <v>&lt;string name="monthly"&gt;Monatlich&lt;/string&gt;</v>
      </c>
      <c r="AF158" t="str">
        <f t="shared" ca="1" si="86"/>
        <v>&lt;string name="monthly"&gt;Mensualmente&lt;/string&gt;</v>
      </c>
      <c r="AG158" t="str">
        <f t="shared" ca="1" si="86"/>
        <v>&lt;string name="monthly"&gt;Mensilmente&lt;/string&gt;</v>
      </c>
      <c r="AH158" t="str">
        <f t="shared" ca="1" si="86"/>
        <v>&lt;string name="monthly"&gt;Maandelijks&lt;/string&gt;</v>
      </c>
    </row>
    <row r="159" spans="1:34">
      <c r="A159" s="1"/>
    </row>
    <row r="160" spans="1:34">
      <c r="A160" s="1"/>
    </row>
    <row r="161" spans="1:34">
      <c r="A161" s="1" t="s">
        <v>66</v>
      </c>
      <c r="J161">
        <f t="shared" si="72"/>
        <v>28</v>
      </c>
      <c r="K161">
        <f t="shared" si="73"/>
        <v>37</v>
      </c>
      <c r="L161" t="str">
        <f t="shared" si="74"/>
        <v>One time</v>
      </c>
      <c r="M161" t="e">
        <f>MATCH(L161,Sam_Eng!K:K,0)</f>
        <v>#N/A</v>
      </c>
      <c r="N161" t="str">
        <f>IF(ISNA(M161), VLOOKUP(L161,Sam_Eng!F:F,1,FALSE), VLOOKUP(L161,Sam_Eng!K:K,1,FALSE))</f>
        <v>One Time</v>
      </c>
      <c r="O161" s="8">
        <f>IF(ISNA(M161), MATCH(N161,Sam_Eng!F:F,0), MATCH(N161,Sam_Eng!K:K,0))</f>
        <v>84</v>
      </c>
      <c r="P161" t="str">
        <f t="shared" ca="1" si="89"/>
        <v>"Une fois"</v>
      </c>
      <c r="Q161" t="str">
        <f t="shared" ca="1" si="90"/>
        <v>"Einmal"</v>
      </c>
      <c r="R161" t="str">
        <f t="shared" ca="1" si="91"/>
        <v>"Una vez"</v>
      </c>
      <c r="S161" t="str">
        <f t="shared" ca="1" si="92"/>
        <v>"Una volta"</v>
      </c>
      <c r="T161" t="str">
        <f t="shared" ca="1" si="93"/>
        <v>"Eenmalig"</v>
      </c>
      <c r="U161" s="8" t="str">
        <f t="shared" ca="1" si="83"/>
        <v>Une fois</v>
      </c>
      <c r="V161" s="8" t="str">
        <f t="shared" ca="1" si="83"/>
        <v>Einmal</v>
      </c>
      <c r="W161" s="8" t="str">
        <f t="shared" ca="1" si="83"/>
        <v>Una vez</v>
      </c>
      <c r="X161" s="8" t="str">
        <f t="shared" ca="1" si="83"/>
        <v>Una volta</v>
      </c>
      <c r="Y161" s="8" t="str">
        <f t="shared" ca="1" si="83"/>
        <v>Eenmalig</v>
      </c>
      <c r="Z161" s="7">
        <f t="shared" si="84"/>
        <v>5</v>
      </c>
      <c r="AA161">
        <f t="shared" si="85"/>
        <v>28</v>
      </c>
      <c r="AB161">
        <f xml:space="preserve"> FIND("&lt;/",A161)</f>
        <v>37</v>
      </c>
      <c r="AC161" t="str">
        <f>MID(A161, Z161, AA161-Z161+ 1)</f>
        <v>&lt;string name="one_time"&gt;</v>
      </c>
      <c r="AD161" t="str">
        <f t="shared" ca="1" si="86"/>
        <v>&lt;string name="one_time"&gt;Une fois&lt;/string&gt;</v>
      </c>
      <c r="AE161" t="str">
        <f t="shared" ca="1" si="86"/>
        <v>&lt;string name="one_time"&gt;Einmal&lt;/string&gt;</v>
      </c>
      <c r="AF161" t="str">
        <f t="shared" ca="1" si="86"/>
        <v>&lt;string name="one_time"&gt;Una vez&lt;/string&gt;</v>
      </c>
      <c r="AG161" t="str">
        <f t="shared" ca="1" si="86"/>
        <v>&lt;string name="one_time"&gt;Una volta&lt;/string&gt;</v>
      </c>
      <c r="AH161" t="str">
        <f t="shared" ca="1" si="86"/>
        <v>&lt;string name="one_time"&gt;Eenmalig&lt;/string&gt;</v>
      </c>
    </row>
    <row r="162" spans="1:34">
      <c r="A162" s="1"/>
    </row>
    <row r="163" spans="1:34">
      <c r="A163" s="1"/>
    </row>
    <row r="164" spans="1:34">
      <c r="A164" s="1"/>
    </row>
    <row r="165" spans="1:34">
      <c r="A165" s="1" t="s">
        <v>67</v>
      </c>
      <c r="J165">
        <f t="shared" si="72"/>
        <v>28</v>
      </c>
      <c r="K165">
        <f t="shared" si="73"/>
        <v>37</v>
      </c>
      <c r="L165" t="str">
        <f t="shared" si="74"/>
        <v>All Time</v>
      </c>
      <c r="M165" t="e">
        <f>MATCH(L165,Sam_Eng!K:K,0)</f>
        <v>#N/A</v>
      </c>
      <c r="N165" t="str">
        <f>IF(ISNA(M165), VLOOKUP(L165,Sam_Eng!F:F,1,FALSE), VLOOKUP(L165,Sam_Eng!K:K,1,FALSE))</f>
        <v>All Time</v>
      </c>
      <c r="O165" s="8">
        <f>IF(ISNA(M165), MATCH(N165,Sam_Eng!F:F,0), MATCH(N165,Sam_Eng!K:K,0))</f>
        <v>83</v>
      </c>
      <c r="P165" t="str">
        <f t="shared" ca="1" si="89"/>
        <v>"En permanence"</v>
      </c>
      <c r="Q165" t="str">
        <f t="shared" ca="1" si="90"/>
        <v>"Jederzeit"</v>
      </c>
      <c r="R165" t="str">
        <f t="shared" ca="1" si="91"/>
        <v>"Todo el tiempo"</v>
      </c>
      <c r="S165" t="str">
        <f t="shared" ca="1" si="92"/>
        <v>"Sempre"</v>
      </c>
      <c r="T165" t="str">
        <f t="shared" ca="1" si="93"/>
        <v>"Altijd"</v>
      </c>
      <c r="U165" s="8" t="str">
        <f t="shared" ca="1" si="83"/>
        <v>En permanence</v>
      </c>
      <c r="V165" s="8" t="str">
        <f t="shared" ca="1" si="83"/>
        <v>Jederzeit</v>
      </c>
      <c r="W165" s="8" t="str">
        <f t="shared" ca="1" si="83"/>
        <v>Todo el tiempo</v>
      </c>
      <c r="X165" s="8" t="str">
        <f t="shared" ca="1" si="83"/>
        <v>Sempre</v>
      </c>
      <c r="Y165" s="8" t="str">
        <f t="shared" ca="1" si="83"/>
        <v>Altijd</v>
      </c>
      <c r="Z165" s="7">
        <f t="shared" si="84"/>
        <v>5</v>
      </c>
      <c r="AA165">
        <f t="shared" si="85"/>
        <v>28</v>
      </c>
      <c r="AB165">
        <f xml:space="preserve"> FIND("&lt;/",A165)</f>
        <v>37</v>
      </c>
      <c r="AC165" t="str">
        <f>MID(A165, Z165, AA165-Z165+ 1)</f>
        <v>&lt;string name="all_time"&gt;</v>
      </c>
      <c r="AD165" t="str">
        <f t="shared" ca="1" si="86"/>
        <v>&lt;string name="all_time"&gt;En permanence&lt;/string&gt;</v>
      </c>
      <c r="AE165" t="str">
        <f t="shared" ca="1" si="86"/>
        <v>&lt;string name="all_time"&gt;Jederzeit&lt;/string&gt;</v>
      </c>
      <c r="AF165" t="str">
        <f t="shared" ca="1" si="86"/>
        <v>&lt;string name="all_time"&gt;Todo el tiempo&lt;/string&gt;</v>
      </c>
      <c r="AG165" t="str">
        <f t="shared" ca="1" si="86"/>
        <v>&lt;string name="all_time"&gt;Sempre&lt;/string&gt;</v>
      </c>
      <c r="AH165" t="str">
        <f t="shared" ca="1" si="86"/>
        <v>&lt;string name="all_time"&gt;Altijd&lt;/string&gt;</v>
      </c>
    </row>
    <row r="166" spans="1:34">
      <c r="A166" s="1" t="s">
        <v>1837</v>
      </c>
      <c r="J166" s="5">
        <f t="shared" si="72"/>
        <v>29</v>
      </c>
      <c r="K166" s="5">
        <f t="shared" si="73"/>
        <v>39</v>
      </c>
      <c r="L166" s="5" t="str">
        <f t="shared" si="74"/>
        <v>By Period</v>
      </c>
      <c r="M166">
        <f>MATCH(L166,Sam_Eng!K:K,0)</f>
        <v>732</v>
      </c>
      <c r="N166" t="str">
        <f>IF(ISNA(M166), VLOOKUP(L166,Sam_Eng!F:F,1,FALSE), VLOOKUP(L166,Sam_Eng!K:K,1,FALSE))</f>
        <v>By Period</v>
      </c>
      <c r="O166" s="8">
        <f>IF(ISNA(M166), MATCH(N166,Sam_Eng!F:F,0), MATCH(N166,Sam_Eng!K:K,0))</f>
        <v>732</v>
      </c>
      <c r="P166" t="str">
        <f t="shared" ca="1" si="89"/>
        <v>Par période</v>
      </c>
      <c r="Q166" t="str">
        <f t="shared" ca="1" si="90"/>
        <v>Nach Zeitraum</v>
      </c>
      <c r="R166" t="str">
        <f t="shared" ca="1" si="91"/>
        <v>Por período</v>
      </c>
      <c r="S166" t="str">
        <f t="shared" ca="1" si="92"/>
        <v>Per Periodo</v>
      </c>
      <c r="T166" t="str">
        <f t="shared" ca="1" si="93"/>
        <v>Op periode</v>
      </c>
      <c r="U166" s="8" t="str">
        <f t="shared" ca="1" si="83"/>
        <v>Par période</v>
      </c>
      <c r="V166" s="8" t="str">
        <f t="shared" ca="1" si="83"/>
        <v>Nach Zeitraum</v>
      </c>
      <c r="W166" s="8" t="str">
        <f t="shared" ca="1" si="83"/>
        <v>Por período</v>
      </c>
      <c r="X166" s="8" t="str">
        <f t="shared" ca="1" si="83"/>
        <v>Per Periodo</v>
      </c>
      <c r="Y166" s="8" t="str">
        <f t="shared" ca="1" si="83"/>
        <v>Op periode</v>
      </c>
      <c r="Z166" s="7">
        <f t="shared" si="84"/>
        <v>5</v>
      </c>
      <c r="AA166">
        <f t="shared" si="85"/>
        <v>29</v>
      </c>
      <c r="AB166">
        <f xml:space="preserve"> FIND("&lt;/",A166)</f>
        <v>39</v>
      </c>
      <c r="AC166" t="str">
        <f>MID(A166, Z166, AA166-Z166+ 1)</f>
        <v>&lt;string name="by_period"&gt;</v>
      </c>
      <c r="AD166" t="str">
        <f t="shared" ca="1" si="86"/>
        <v>&lt;string name="by_period"&gt;Par période&lt;/string&gt;</v>
      </c>
      <c r="AE166" t="str">
        <f t="shared" ca="1" si="86"/>
        <v>&lt;string name="by_period"&gt;Nach Zeitraum&lt;/string&gt;</v>
      </c>
      <c r="AF166" t="str">
        <f t="shared" ca="1" si="86"/>
        <v>&lt;string name="by_period"&gt;Por período&lt;/string&gt;</v>
      </c>
      <c r="AG166" t="str">
        <f t="shared" ca="1" si="86"/>
        <v>&lt;string name="by_period"&gt;Per Periodo&lt;/string&gt;</v>
      </c>
      <c r="AH166" t="str">
        <f t="shared" ca="1" si="86"/>
        <v>&lt;string name="by_period"&gt;Op periode&lt;/string&gt;</v>
      </c>
    </row>
    <row r="167" spans="1:34">
      <c r="A167" s="1" t="s">
        <v>1838</v>
      </c>
      <c r="J167" s="5">
        <f t="shared" si="72"/>
        <v>25</v>
      </c>
      <c r="K167" s="5">
        <f t="shared" si="73"/>
        <v>31</v>
      </c>
      <c r="L167" s="5" t="str">
        <f t="shared" si="74"/>
        <v>Start</v>
      </c>
      <c r="M167">
        <f>MATCH(L167,Sam_Eng!K:K,0)</f>
        <v>733</v>
      </c>
      <c r="N167" t="str">
        <f>IF(ISNA(M167), VLOOKUP(L167,Sam_Eng!F:F,1,FALSE), VLOOKUP(L167,Sam_Eng!K:K,1,FALSE))</f>
        <v>Start</v>
      </c>
      <c r="O167" s="8">
        <f>IF(ISNA(M167), MATCH(N167,Sam_Eng!F:F,0), MATCH(N167,Sam_Eng!K:K,0))</f>
        <v>733</v>
      </c>
      <c r="P167" t="str">
        <f t="shared" ca="1" si="89"/>
        <v>Début</v>
      </c>
      <c r="Q167" t="str">
        <f t="shared" ca="1" si="90"/>
        <v>Beginn</v>
      </c>
      <c r="R167" t="str">
        <f t="shared" ca="1" si="91"/>
        <v>Iniciar</v>
      </c>
      <c r="S167" t="str">
        <f t="shared" ca="1" si="92"/>
        <v>Inizio</v>
      </c>
      <c r="T167" t="str">
        <f t="shared" ca="1" si="93"/>
        <v>Start</v>
      </c>
      <c r="U167" s="8" t="str">
        <f t="shared" ca="1" si="83"/>
        <v>Début</v>
      </c>
      <c r="V167" s="8" t="str">
        <f t="shared" ca="1" si="83"/>
        <v>Beginn</v>
      </c>
      <c r="W167" s="8" t="str">
        <f t="shared" ca="1" si="83"/>
        <v>Iniciar</v>
      </c>
      <c r="X167" s="8" t="str">
        <f t="shared" ca="1" si="83"/>
        <v>Inizio</v>
      </c>
      <c r="Y167" s="8" t="str">
        <f t="shared" ca="1" si="83"/>
        <v>Start</v>
      </c>
      <c r="Z167" s="7">
        <f t="shared" si="84"/>
        <v>5</v>
      </c>
      <c r="AA167">
        <f t="shared" si="85"/>
        <v>25</v>
      </c>
      <c r="AB167">
        <f xml:space="preserve"> FIND("&lt;/",A167)</f>
        <v>31</v>
      </c>
      <c r="AC167" t="str">
        <f>MID(A167, Z167, AA167-Z167+ 1)</f>
        <v>&lt;string name="start"&gt;</v>
      </c>
      <c r="AD167" t="str">
        <f t="shared" ca="1" si="86"/>
        <v>&lt;string name="start"&gt;Début&lt;/string&gt;</v>
      </c>
      <c r="AE167" t="str">
        <f t="shared" ca="1" si="86"/>
        <v>&lt;string name="start"&gt;Beginn&lt;/string&gt;</v>
      </c>
      <c r="AF167" t="str">
        <f t="shared" ca="1" si="86"/>
        <v>&lt;string name="start"&gt;Iniciar&lt;/string&gt;</v>
      </c>
      <c r="AG167" t="str">
        <f t="shared" ca="1" si="86"/>
        <v>&lt;string name="start"&gt;Inizio&lt;/string&gt;</v>
      </c>
      <c r="AH167" t="str">
        <f t="shared" ca="1" si="86"/>
        <v>&lt;string name="start"&gt;Start&lt;/string&gt;</v>
      </c>
    </row>
    <row r="168" spans="1:34">
      <c r="A168" s="1" t="s">
        <v>2908</v>
      </c>
      <c r="J168" s="5">
        <f t="shared" si="72"/>
        <v>23</v>
      </c>
      <c r="K168" s="5">
        <f t="shared" si="73"/>
        <v>27</v>
      </c>
      <c r="L168" s="5" t="str">
        <f t="shared" si="74"/>
        <v>End</v>
      </c>
      <c r="M168">
        <f>MATCH(L168,Sam_Eng!K:K,0)</f>
        <v>734</v>
      </c>
      <c r="N168" t="str">
        <f>IF(ISNA(M168), VLOOKUP(L168,Sam_Eng!F:F,1,FALSE), VLOOKUP(L168,Sam_Eng!K:K,1,FALSE))</f>
        <v>End</v>
      </c>
      <c r="O168" s="8">
        <f>IF(ISNA(M168), MATCH(N168,Sam_Eng!F:F,0), MATCH(N168,Sam_Eng!K:K,0))</f>
        <v>734</v>
      </c>
      <c r="P168" t="str">
        <f t="shared" ca="1" si="89"/>
        <v>Fin</v>
      </c>
      <c r="Q168" t="str">
        <f t="shared" ca="1" si="90"/>
        <v>Ende</v>
      </c>
      <c r="R168" t="str">
        <f t="shared" ca="1" si="91"/>
        <v>Fin</v>
      </c>
      <c r="S168" t="str">
        <f t="shared" ca="1" si="92"/>
        <v>Termine</v>
      </c>
      <c r="T168" t="str">
        <f t="shared" ca="1" si="93"/>
        <v>Verbreken</v>
      </c>
      <c r="U168" s="8" t="str">
        <f t="shared" ca="1" si="83"/>
        <v>Fin</v>
      </c>
      <c r="V168" s="8" t="str">
        <f t="shared" ca="1" si="83"/>
        <v>Ende</v>
      </c>
      <c r="W168" s="8" t="str">
        <f t="shared" ca="1" si="83"/>
        <v>Fin</v>
      </c>
      <c r="X168" s="8" t="str">
        <f t="shared" ca="1" si="83"/>
        <v>Termine</v>
      </c>
      <c r="Y168" s="8" t="str">
        <f t="shared" ca="1" si="83"/>
        <v>Verbreken</v>
      </c>
      <c r="Z168" s="7">
        <f t="shared" si="84"/>
        <v>5</v>
      </c>
      <c r="AA168">
        <f t="shared" si="85"/>
        <v>23</v>
      </c>
      <c r="AB168">
        <f xml:space="preserve"> FIND("&lt;/",A168)</f>
        <v>27</v>
      </c>
      <c r="AC168" t="str">
        <f>MID(A168, Z168, AA168-Z168+ 1)</f>
        <v>&lt;string name="end"&gt;</v>
      </c>
      <c r="AD168" t="str">
        <f t="shared" ca="1" si="86"/>
        <v>&lt;string name="end"&gt;Fin&lt;/string&gt;</v>
      </c>
      <c r="AE168" t="str">
        <f t="shared" ca="1" si="86"/>
        <v>&lt;string name="end"&gt;Ende&lt;/string&gt;</v>
      </c>
      <c r="AF168" t="str">
        <f t="shared" ca="1" si="86"/>
        <v>&lt;string name="end"&gt;Fin&lt;/string&gt;</v>
      </c>
      <c r="AG168" t="str">
        <f t="shared" ca="1" si="86"/>
        <v>&lt;string name="end"&gt;Termine&lt;/string&gt;</v>
      </c>
      <c r="AH168" t="str">
        <f t="shared" ca="1" si="86"/>
        <v>&lt;string name="end"&gt;Verbreken&lt;/string&gt;</v>
      </c>
    </row>
    <row r="169" spans="1:34">
      <c r="A169" s="1" t="s">
        <v>2909</v>
      </c>
      <c r="J169" s="5">
        <f t="shared" si="72"/>
        <v>27</v>
      </c>
      <c r="K169" s="5">
        <f t="shared" si="73"/>
        <v>35</v>
      </c>
      <c r="L169" s="5" t="str">
        <f t="shared" si="74"/>
        <v>All Day</v>
      </c>
      <c r="M169">
        <f>MATCH(L169,Sam_Eng!K:K,0)</f>
        <v>735</v>
      </c>
      <c r="N169" t="str">
        <f>IF(ISNA(M169), VLOOKUP(L169,Sam_Eng!F:F,1,FALSE), VLOOKUP(L169,Sam_Eng!K:K,1,FALSE))</f>
        <v>All Day</v>
      </c>
      <c r="O169" s="8">
        <f>IF(ISNA(M169), MATCH(N169,Sam_Eng!F:F,0), MATCH(N169,Sam_Eng!K:K,0))</f>
        <v>735</v>
      </c>
      <c r="P169" t="str">
        <f t="shared" ca="1" si="89"/>
        <v>Toute la journée</v>
      </c>
      <c r="Q169" t="str">
        <f t="shared" ca="1" si="90"/>
        <v>Ganztägig</v>
      </c>
      <c r="R169" t="str">
        <f t="shared" ca="1" si="91"/>
        <v>Todo el día</v>
      </c>
      <c r="S169" t="str">
        <f t="shared" ca="1" si="92"/>
        <v>Tutto il Giorno</v>
      </c>
      <c r="T169" t="str">
        <f t="shared" ca="1" si="93"/>
        <v>Hele dag</v>
      </c>
      <c r="U169" s="8" t="str">
        <f t="shared" ca="1" si="83"/>
        <v>Toute la journée</v>
      </c>
      <c r="V169" s="8" t="str">
        <f t="shared" ca="1" si="83"/>
        <v>Ganztägig</v>
      </c>
      <c r="W169" s="8" t="str">
        <f t="shared" ca="1" si="83"/>
        <v>Todo el día</v>
      </c>
      <c r="X169" s="8" t="str">
        <f t="shared" ca="1" si="83"/>
        <v>Tutto il Giorno</v>
      </c>
      <c r="Y169" s="8" t="str">
        <f t="shared" ca="1" si="83"/>
        <v>Hele dag</v>
      </c>
      <c r="Z169" s="7">
        <f t="shared" si="84"/>
        <v>5</v>
      </c>
      <c r="AA169">
        <f t="shared" si="85"/>
        <v>27</v>
      </c>
      <c r="AB169">
        <f xml:space="preserve"> FIND("&lt;/",A169)</f>
        <v>35</v>
      </c>
      <c r="AC169" t="str">
        <f>MID(A169, Z169, AA169-Z169+ 1)</f>
        <v>&lt;string name="all_day"&gt;</v>
      </c>
      <c r="AD169" t="str">
        <f t="shared" ca="1" si="86"/>
        <v>&lt;string name="all_day"&gt;Toute la journée&lt;/string&gt;</v>
      </c>
      <c r="AE169" t="str">
        <f t="shared" ca="1" si="86"/>
        <v>&lt;string name="all_day"&gt;Ganztägig&lt;/string&gt;</v>
      </c>
      <c r="AF169" t="str">
        <f t="shared" ca="1" si="86"/>
        <v>&lt;string name="all_day"&gt;Todo el día&lt;/string&gt;</v>
      </c>
      <c r="AG169" t="str">
        <f t="shared" ca="1" si="86"/>
        <v>&lt;string name="all_day"&gt;Tutto il Giorno&lt;/string&gt;</v>
      </c>
      <c r="AH169" t="str">
        <f t="shared" ca="1" si="86"/>
        <v>&lt;string name="all_day"&gt;Hele dag&lt;/string&gt;</v>
      </c>
    </row>
    <row r="170" spans="1:34">
      <c r="A170" s="1"/>
    </row>
    <row r="171" spans="1:34">
      <c r="A171" s="1"/>
    </row>
    <row r="172" spans="1:34">
      <c r="A172" s="1" t="s">
        <v>68</v>
      </c>
      <c r="J172">
        <f t="shared" ref="J172:J235" si="94">FIND("&gt;",A172)</f>
        <v>26</v>
      </c>
      <c r="K172">
        <f t="shared" ref="K172:K235" si="95">FIND("&lt;/", A172)</f>
        <v>29</v>
      </c>
      <c r="L172" t="str">
        <f t="shared" si="74"/>
        <v>OK</v>
      </c>
      <c r="M172" t="e">
        <f>MATCH(L172,Sam_Eng!K:K,0)</f>
        <v>#N/A</v>
      </c>
      <c r="N172" t="str">
        <f>IF(ISNA(M172), VLOOKUP(L172,Sam_Eng!F:F,1,FALSE), VLOOKUP(L172,Sam_Eng!K:K,1,FALSE))</f>
        <v>OK</v>
      </c>
      <c r="O172" s="8">
        <f>IF(ISNA(M172), MATCH(N172,Sam_Eng!F:F,0), MATCH(N172,Sam_Eng!K:K,0))</f>
        <v>24</v>
      </c>
      <c r="P172" t="str">
        <f t="shared" ca="1" si="89"/>
        <v>"OK"</v>
      </c>
      <c r="Q172" t="str">
        <f t="shared" ca="1" si="90"/>
        <v>"OK"</v>
      </c>
      <c r="R172" t="str">
        <f t="shared" ca="1" si="91"/>
        <v>"Aceptar"</v>
      </c>
      <c r="S172" t="str">
        <f t="shared" ca="1" si="92"/>
        <v>"OK"</v>
      </c>
      <c r="T172" t="str">
        <f t="shared" ca="1" si="93"/>
        <v>"OK"</v>
      </c>
      <c r="U172" s="8" t="str">
        <f t="shared" ca="1" si="83"/>
        <v>OK</v>
      </c>
      <c r="V172" s="8" t="str">
        <f t="shared" ca="1" si="83"/>
        <v>OK</v>
      </c>
      <c r="W172" s="8" t="str">
        <f t="shared" ca="1" si="83"/>
        <v>Aceptar</v>
      </c>
      <c r="X172" s="8" t="str">
        <f t="shared" ca="1" si="83"/>
        <v>OK</v>
      </c>
      <c r="Y172" s="8" t="str">
        <f t="shared" ca="1" si="83"/>
        <v>OK</v>
      </c>
      <c r="Z172" s="7">
        <f t="shared" si="84"/>
        <v>5</v>
      </c>
      <c r="AA172">
        <f t="shared" si="85"/>
        <v>26</v>
      </c>
      <c r="AB172">
        <f t="shared" ref="AB172:AB190" si="96" xml:space="preserve"> FIND("&lt;/",A172)</f>
        <v>29</v>
      </c>
      <c r="AC172" t="str">
        <f t="shared" ref="AC172:AC190" si="97">MID(A172, Z172, AA172-Z172+ 1)</f>
        <v>&lt;string name="got_it"&gt;</v>
      </c>
      <c r="AD172" t="str">
        <f t="shared" ca="1" si="86"/>
        <v>&lt;string name="got_it"&gt;OK&lt;/string&gt;</v>
      </c>
      <c r="AE172" t="str">
        <f t="shared" ca="1" si="86"/>
        <v>&lt;string name="got_it"&gt;OK&lt;/string&gt;</v>
      </c>
      <c r="AF172" t="str">
        <f t="shared" ca="1" si="86"/>
        <v>&lt;string name="got_it"&gt;Aceptar&lt;/string&gt;</v>
      </c>
      <c r="AG172" t="str">
        <f t="shared" ca="1" si="86"/>
        <v>&lt;string name="got_it"&gt;OK&lt;/string&gt;</v>
      </c>
      <c r="AH172" t="str">
        <f t="shared" ca="1" si="86"/>
        <v>&lt;string name="got_it"&gt;OK&lt;/string&gt;</v>
      </c>
    </row>
    <row r="173" spans="1:34">
      <c r="A173" s="1" t="s">
        <v>69</v>
      </c>
      <c r="J173">
        <f t="shared" si="94"/>
        <v>27</v>
      </c>
      <c r="K173">
        <f t="shared" si="95"/>
        <v>35</v>
      </c>
      <c r="L173" t="str">
        <f t="shared" ref="L173:L220" si="98">IF(A173&lt;&gt;"", MID(A173,J173+1, K173-J173 - 1), "")</f>
        <v>Pattern</v>
      </c>
      <c r="M173" t="e">
        <f>MATCH(L173,Sam_Eng!K:K,0)</f>
        <v>#N/A</v>
      </c>
      <c r="N173" t="str">
        <f>IF(ISNA(M173), VLOOKUP(L173,Sam_Eng!F:F,1,FALSE), VLOOKUP(L173,Sam_Eng!K:K,1,FALSE))</f>
        <v>Pattern</v>
      </c>
      <c r="O173" s="8">
        <f>IF(ISNA(M173), MATCH(N173,Sam_Eng!F:F,0), MATCH(N173,Sam_Eng!K:K,0))</f>
        <v>122</v>
      </c>
      <c r="P173" t="str">
        <f t="shared" ca="1" si="89"/>
        <v>"Modèle"</v>
      </c>
      <c r="Q173" t="str">
        <f t="shared" ca="1" si="90"/>
        <v>"Muster"</v>
      </c>
      <c r="R173" t="str">
        <f t="shared" ca="1" si="91"/>
        <v>"Patrón"</v>
      </c>
      <c r="S173" t="str">
        <f t="shared" ca="1" si="92"/>
        <v>"Sequenza"</v>
      </c>
      <c r="T173" t="str">
        <f t="shared" ca="1" si="93"/>
        <v>"Patroon"</v>
      </c>
      <c r="U173" s="8" t="str">
        <f t="shared" ca="1" si="83"/>
        <v>Modèle</v>
      </c>
      <c r="V173" s="8" t="str">
        <f t="shared" ca="1" si="83"/>
        <v>Muster</v>
      </c>
      <c r="W173" s="8" t="str">
        <f t="shared" ca="1" si="83"/>
        <v>Patrón</v>
      </c>
      <c r="X173" s="8" t="str">
        <f t="shared" ca="1" si="83"/>
        <v>Sequenza</v>
      </c>
      <c r="Y173" s="8" t="str">
        <f t="shared" ca="1" si="83"/>
        <v>Patroon</v>
      </c>
      <c r="Z173" s="7">
        <f t="shared" si="84"/>
        <v>5</v>
      </c>
      <c r="AA173">
        <f t="shared" si="85"/>
        <v>27</v>
      </c>
      <c r="AB173">
        <f t="shared" si="96"/>
        <v>35</v>
      </c>
      <c r="AC173" t="str">
        <f t="shared" si="97"/>
        <v>&lt;string name="pattern"&gt;</v>
      </c>
      <c r="AD173" t="str">
        <f t="shared" ca="1" si="86"/>
        <v>&lt;string name="pattern"&gt;Modèle&lt;/string&gt;</v>
      </c>
      <c r="AE173" t="str">
        <f t="shared" ca="1" si="86"/>
        <v>&lt;string name="pattern"&gt;Muster&lt;/string&gt;</v>
      </c>
      <c r="AF173" t="str">
        <f t="shared" ca="1" si="86"/>
        <v>&lt;string name="pattern"&gt;Patrón&lt;/string&gt;</v>
      </c>
      <c r="AG173" t="str">
        <f t="shared" ca="1" si="86"/>
        <v>&lt;string name="pattern"&gt;Sequenza&lt;/string&gt;</v>
      </c>
      <c r="AH173" t="str">
        <f t="shared" ca="1" si="86"/>
        <v>&lt;string name="pattern"&gt;Patroon&lt;/string&gt;</v>
      </c>
    </row>
    <row r="174" spans="1:34">
      <c r="A174" s="1" t="s">
        <v>10214</v>
      </c>
      <c r="J174">
        <f t="shared" si="94"/>
        <v>31</v>
      </c>
      <c r="K174">
        <f t="shared" si="95"/>
        <v>33</v>
      </c>
      <c r="L174" t="str">
        <f t="shared" si="98"/>
        <v>~</v>
      </c>
      <c r="M174" t="e">
        <f>MATCH(L174,Sam_Eng!K:K,0)</f>
        <v>#N/A</v>
      </c>
      <c r="N174" t="str">
        <f>IF(ISNA(M174), VLOOKUP(L174,Sam_Eng!F:F,1,FALSE), VLOOKUP(L174,Sam_Eng!K:K,1,FALSE))</f>
        <v/>
      </c>
      <c r="O174" s="8">
        <f>IF(ISNA(M174), MATCH(N174,Sam_Eng!F:F,0), MATCH(N174,Sam_Eng!K:K,0))</f>
        <v>593</v>
      </c>
      <c r="P174">
        <f t="shared" ca="1" si="89"/>
        <v>0</v>
      </c>
      <c r="Q174">
        <f t="shared" ca="1" si="90"/>
        <v>0</v>
      </c>
      <c r="R174">
        <f t="shared" ca="1" si="91"/>
        <v>0</v>
      </c>
      <c r="S174">
        <f t="shared" ca="1" si="92"/>
        <v>0</v>
      </c>
      <c r="T174">
        <f t="shared" ca="1" si="93"/>
        <v>0</v>
      </c>
      <c r="U174" s="8" t="str">
        <f t="shared" ca="1" si="83"/>
        <v>0</v>
      </c>
      <c r="V174" s="8" t="str">
        <f t="shared" ca="1" si="83"/>
        <v>0</v>
      </c>
      <c r="W174" s="8" t="str">
        <f t="shared" ca="1" si="83"/>
        <v>0</v>
      </c>
      <c r="X174" s="8" t="str">
        <f t="shared" ca="1" si="83"/>
        <v>0</v>
      </c>
      <c r="Y174" s="8" t="str">
        <f t="shared" ca="1" si="83"/>
        <v>0</v>
      </c>
      <c r="Z174" s="7">
        <f t="shared" si="84"/>
        <v>5</v>
      </c>
      <c r="AA174">
        <f t="shared" si="85"/>
        <v>31</v>
      </c>
      <c r="AB174">
        <f t="shared" si="96"/>
        <v>33</v>
      </c>
      <c r="AC174" t="str">
        <f t="shared" si="97"/>
        <v>&lt;string name="wave_symbol"&gt;</v>
      </c>
      <c r="AD174" t="s">
        <v>10215</v>
      </c>
      <c r="AE174" t="s">
        <v>10215</v>
      </c>
      <c r="AF174" t="s">
        <v>10215</v>
      </c>
      <c r="AG174" t="s">
        <v>10215</v>
      </c>
      <c r="AH174" t="s">
        <v>10215</v>
      </c>
    </row>
    <row r="175" spans="1:34">
      <c r="A175" s="1" t="s">
        <v>10216</v>
      </c>
      <c r="J175">
        <f t="shared" si="94"/>
        <v>23</v>
      </c>
      <c r="K175">
        <f t="shared" si="95"/>
        <v>39</v>
      </c>
      <c r="L175" t="str">
        <f t="shared" si="98"/>
        <v>&amp;#160; M &amp;#160;</v>
      </c>
      <c r="M175" t="e">
        <f>MATCH(L175,Sam_Eng!K:K,0)</f>
        <v>#N/A</v>
      </c>
      <c r="N175" t="e">
        <f>IF(ISNA(M175), VLOOKUP(L175,Sam_Eng!F:F,1,FALSE), VLOOKUP(L175,Sam_Eng!K:K,1,FALSE))</f>
        <v>#N/A</v>
      </c>
      <c r="O175" s="8" t="e">
        <f>IF(ISNA(M175), MATCH(N175,Sam_Eng!F:F,0), MATCH(N175,Sam_Eng!K:K,0))</f>
        <v>#N/A</v>
      </c>
      <c r="P175" t="e">
        <f t="shared" ca="1" si="89"/>
        <v>#N/A</v>
      </c>
      <c r="Q175" t="e">
        <f t="shared" ca="1" si="90"/>
        <v>#N/A</v>
      </c>
      <c r="R175" t="e">
        <f t="shared" ca="1" si="91"/>
        <v>#N/A</v>
      </c>
      <c r="S175" t="e">
        <f t="shared" ca="1" si="92"/>
        <v>#N/A</v>
      </c>
      <c r="T175" t="e">
        <f t="shared" ca="1" si="93"/>
        <v>#N/A</v>
      </c>
      <c r="U175" s="8" t="e">
        <f t="shared" ca="1" si="83"/>
        <v>#N/A</v>
      </c>
      <c r="V175" s="8" t="e">
        <f t="shared" ca="1" si="83"/>
        <v>#N/A</v>
      </c>
      <c r="W175" s="8" t="e">
        <f t="shared" ca="1" si="83"/>
        <v>#N/A</v>
      </c>
      <c r="X175" s="8" t="e">
        <f t="shared" ca="1" si="83"/>
        <v>#N/A</v>
      </c>
      <c r="Y175" s="8" t="e">
        <f t="shared" ca="1" si="83"/>
        <v>#N/A</v>
      </c>
      <c r="Z175" s="7">
        <f t="shared" si="84"/>
        <v>5</v>
      </c>
      <c r="AA175">
        <f t="shared" si="85"/>
        <v>23</v>
      </c>
      <c r="AB175">
        <f t="shared" si="96"/>
        <v>39</v>
      </c>
      <c r="AC175" t="str">
        <f t="shared" si="97"/>
        <v>&lt;string name="mon"&gt;</v>
      </c>
      <c r="AD175" t="s">
        <v>10217</v>
      </c>
      <c r="AE175" t="s">
        <v>10217</v>
      </c>
      <c r="AF175" t="s">
        <v>10217</v>
      </c>
      <c r="AG175" t="s">
        <v>10217</v>
      </c>
      <c r="AH175" t="s">
        <v>10217</v>
      </c>
    </row>
    <row r="176" spans="1:34">
      <c r="A176" s="1" t="s">
        <v>10218</v>
      </c>
      <c r="J176">
        <f t="shared" si="94"/>
        <v>23</v>
      </c>
      <c r="K176">
        <f t="shared" si="95"/>
        <v>39</v>
      </c>
      <c r="L176" t="str">
        <f t="shared" si="98"/>
        <v>&amp;#160; T &amp;#160;</v>
      </c>
      <c r="M176" t="e">
        <f>MATCH(L176,Sam_Eng!K:K,0)</f>
        <v>#N/A</v>
      </c>
      <c r="N176" t="e">
        <f>IF(ISNA(M176), VLOOKUP(L176,Sam_Eng!F:F,1,FALSE), VLOOKUP(L176,Sam_Eng!K:K,1,FALSE))</f>
        <v>#N/A</v>
      </c>
      <c r="O176" s="8" t="e">
        <f>IF(ISNA(M176), MATCH(N176,Sam_Eng!F:F,0), MATCH(N176,Sam_Eng!K:K,0))</f>
        <v>#N/A</v>
      </c>
      <c r="P176" t="e">
        <f t="shared" ca="1" si="89"/>
        <v>#N/A</v>
      </c>
      <c r="Q176" t="e">
        <f t="shared" ca="1" si="90"/>
        <v>#N/A</v>
      </c>
      <c r="R176" t="e">
        <f t="shared" ca="1" si="91"/>
        <v>#N/A</v>
      </c>
      <c r="S176" t="e">
        <f t="shared" ca="1" si="92"/>
        <v>#N/A</v>
      </c>
      <c r="T176" t="e">
        <f t="shared" ca="1" si="93"/>
        <v>#N/A</v>
      </c>
      <c r="U176" s="8" t="e">
        <f t="shared" ca="1" si="83"/>
        <v>#N/A</v>
      </c>
      <c r="V176" s="8" t="e">
        <f t="shared" ca="1" si="83"/>
        <v>#N/A</v>
      </c>
      <c r="W176" s="8" t="e">
        <f t="shared" ca="1" si="83"/>
        <v>#N/A</v>
      </c>
      <c r="X176" s="8" t="e">
        <f t="shared" ca="1" si="83"/>
        <v>#N/A</v>
      </c>
      <c r="Y176" s="8" t="e">
        <f t="shared" ca="1" si="83"/>
        <v>#N/A</v>
      </c>
      <c r="Z176" s="7">
        <f t="shared" si="84"/>
        <v>5</v>
      </c>
      <c r="AA176">
        <f t="shared" si="85"/>
        <v>23</v>
      </c>
      <c r="AB176">
        <f t="shared" si="96"/>
        <v>39</v>
      </c>
      <c r="AC176" t="str">
        <f t="shared" si="97"/>
        <v>&lt;string name="tue"&gt;</v>
      </c>
      <c r="AD176" t="s">
        <v>10219</v>
      </c>
      <c r="AE176" t="s">
        <v>10219</v>
      </c>
      <c r="AF176" t="s">
        <v>10219</v>
      </c>
      <c r="AG176" t="s">
        <v>10219</v>
      </c>
      <c r="AH176" t="s">
        <v>10219</v>
      </c>
    </row>
    <row r="177" spans="1:34">
      <c r="A177" s="1" t="s">
        <v>10220</v>
      </c>
      <c r="J177">
        <f t="shared" si="94"/>
        <v>23</v>
      </c>
      <c r="K177">
        <f t="shared" si="95"/>
        <v>39</v>
      </c>
      <c r="L177" t="str">
        <f t="shared" si="98"/>
        <v>&amp;#160; W &amp;#160;</v>
      </c>
      <c r="M177" t="e">
        <f>MATCH(L177,Sam_Eng!K:K,0)</f>
        <v>#N/A</v>
      </c>
      <c r="N177" t="e">
        <f>IF(ISNA(M177), VLOOKUP(L177,Sam_Eng!F:F,1,FALSE), VLOOKUP(L177,Sam_Eng!K:K,1,FALSE))</f>
        <v>#N/A</v>
      </c>
      <c r="O177" s="8" t="e">
        <f>IF(ISNA(M177), MATCH(N177,Sam_Eng!F:F,0), MATCH(N177,Sam_Eng!K:K,0))</f>
        <v>#N/A</v>
      </c>
      <c r="P177" t="e">
        <f t="shared" ca="1" si="89"/>
        <v>#N/A</v>
      </c>
      <c r="Q177" t="e">
        <f t="shared" ca="1" si="90"/>
        <v>#N/A</v>
      </c>
      <c r="R177" t="e">
        <f t="shared" ca="1" si="91"/>
        <v>#N/A</v>
      </c>
      <c r="S177" t="e">
        <f t="shared" ca="1" si="92"/>
        <v>#N/A</v>
      </c>
      <c r="T177" t="e">
        <f t="shared" ca="1" si="93"/>
        <v>#N/A</v>
      </c>
      <c r="U177" s="8" t="e">
        <f t="shared" ca="1" si="83"/>
        <v>#N/A</v>
      </c>
      <c r="V177" s="8" t="e">
        <f t="shared" ca="1" si="83"/>
        <v>#N/A</v>
      </c>
      <c r="W177" s="8" t="e">
        <f t="shared" ca="1" si="83"/>
        <v>#N/A</v>
      </c>
      <c r="X177" s="8" t="e">
        <f t="shared" ca="1" si="83"/>
        <v>#N/A</v>
      </c>
      <c r="Y177" s="8" t="e">
        <f t="shared" ca="1" si="83"/>
        <v>#N/A</v>
      </c>
      <c r="Z177" s="7">
        <f t="shared" si="84"/>
        <v>5</v>
      </c>
      <c r="AA177">
        <f t="shared" si="85"/>
        <v>23</v>
      </c>
      <c r="AB177">
        <f t="shared" si="96"/>
        <v>39</v>
      </c>
      <c r="AC177" t="str">
        <f t="shared" si="97"/>
        <v>&lt;string name="wed"&gt;</v>
      </c>
      <c r="AD177" t="s">
        <v>10221</v>
      </c>
      <c r="AE177" t="s">
        <v>10221</v>
      </c>
      <c r="AF177" t="s">
        <v>10221</v>
      </c>
      <c r="AG177" t="s">
        <v>10221</v>
      </c>
      <c r="AH177" t="s">
        <v>10221</v>
      </c>
    </row>
    <row r="178" spans="1:34">
      <c r="A178" s="1" t="s">
        <v>10222</v>
      </c>
      <c r="J178">
        <f t="shared" si="94"/>
        <v>23</v>
      </c>
      <c r="K178">
        <f t="shared" si="95"/>
        <v>39</v>
      </c>
      <c r="L178" t="str">
        <f t="shared" si="98"/>
        <v>&amp;#160; T &amp;#160;</v>
      </c>
      <c r="M178" t="e">
        <f>MATCH(L178,Sam_Eng!K:K,0)</f>
        <v>#N/A</v>
      </c>
      <c r="N178" t="e">
        <f>IF(ISNA(M178), VLOOKUP(L178,Sam_Eng!F:F,1,FALSE), VLOOKUP(L178,Sam_Eng!K:K,1,FALSE))</f>
        <v>#N/A</v>
      </c>
      <c r="O178" s="8" t="e">
        <f>IF(ISNA(M178), MATCH(N178,Sam_Eng!F:F,0), MATCH(N178,Sam_Eng!K:K,0))</f>
        <v>#N/A</v>
      </c>
      <c r="P178" t="e">
        <f t="shared" ca="1" si="89"/>
        <v>#N/A</v>
      </c>
      <c r="Q178" t="e">
        <f t="shared" ca="1" si="90"/>
        <v>#N/A</v>
      </c>
      <c r="R178" t="e">
        <f t="shared" ca="1" si="91"/>
        <v>#N/A</v>
      </c>
      <c r="S178" t="e">
        <f t="shared" ca="1" si="92"/>
        <v>#N/A</v>
      </c>
      <c r="T178" t="e">
        <f t="shared" ca="1" si="93"/>
        <v>#N/A</v>
      </c>
      <c r="U178" s="8" t="e">
        <f t="shared" ca="1" si="83"/>
        <v>#N/A</v>
      </c>
      <c r="V178" s="8" t="e">
        <f t="shared" ca="1" si="83"/>
        <v>#N/A</v>
      </c>
      <c r="W178" s="8" t="e">
        <f t="shared" ca="1" si="83"/>
        <v>#N/A</v>
      </c>
      <c r="X178" s="8" t="e">
        <f t="shared" ca="1" si="83"/>
        <v>#N/A</v>
      </c>
      <c r="Y178" s="8" t="e">
        <f t="shared" ca="1" si="83"/>
        <v>#N/A</v>
      </c>
      <c r="Z178" s="7">
        <f t="shared" si="84"/>
        <v>5</v>
      </c>
      <c r="AA178">
        <f t="shared" si="85"/>
        <v>23</v>
      </c>
      <c r="AB178">
        <f t="shared" si="96"/>
        <v>39</v>
      </c>
      <c r="AC178" t="str">
        <f t="shared" si="97"/>
        <v>&lt;string name="thu"&gt;</v>
      </c>
      <c r="AD178" t="s">
        <v>10223</v>
      </c>
      <c r="AE178" t="s">
        <v>10223</v>
      </c>
      <c r="AF178" t="s">
        <v>10223</v>
      </c>
      <c r="AG178" t="s">
        <v>10223</v>
      </c>
      <c r="AH178" t="s">
        <v>10223</v>
      </c>
    </row>
    <row r="179" spans="1:34">
      <c r="A179" s="1" t="s">
        <v>10224</v>
      </c>
      <c r="J179">
        <f t="shared" si="94"/>
        <v>23</v>
      </c>
      <c r="K179">
        <f t="shared" si="95"/>
        <v>39</v>
      </c>
      <c r="L179" t="str">
        <f t="shared" si="98"/>
        <v>&amp;#160; F &amp;#160;</v>
      </c>
      <c r="M179" t="e">
        <f>MATCH(L179,Sam_Eng!K:K,0)</f>
        <v>#N/A</v>
      </c>
      <c r="N179" t="e">
        <f>IF(ISNA(M179), VLOOKUP(L179,Sam_Eng!F:F,1,FALSE), VLOOKUP(L179,Sam_Eng!K:K,1,FALSE))</f>
        <v>#N/A</v>
      </c>
      <c r="O179" s="8" t="e">
        <f>IF(ISNA(M179), MATCH(N179,Sam_Eng!F:F,0), MATCH(N179,Sam_Eng!K:K,0))</f>
        <v>#N/A</v>
      </c>
      <c r="P179" t="e">
        <f t="shared" ca="1" si="89"/>
        <v>#N/A</v>
      </c>
      <c r="Q179" t="e">
        <f t="shared" ca="1" si="90"/>
        <v>#N/A</v>
      </c>
      <c r="R179" t="e">
        <f t="shared" ca="1" si="91"/>
        <v>#N/A</v>
      </c>
      <c r="S179" t="e">
        <f t="shared" ca="1" si="92"/>
        <v>#N/A</v>
      </c>
      <c r="T179" t="e">
        <f t="shared" ca="1" si="93"/>
        <v>#N/A</v>
      </c>
      <c r="U179" s="8" t="e">
        <f t="shared" ca="1" si="83"/>
        <v>#N/A</v>
      </c>
      <c r="V179" s="8" t="e">
        <f t="shared" ca="1" si="83"/>
        <v>#N/A</v>
      </c>
      <c r="W179" s="8" t="e">
        <f t="shared" ca="1" si="83"/>
        <v>#N/A</v>
      </c>
      <c r="X179" s="8" t="e">
        <f t="shared" ca="1" si="83"/>
        <v>#N/A</v>
      </c>
      <c r="Y179" s="8" t="e">
        <f t="shared" ca="1" si="83"/>
        <v>#N/A</v>
      </c>
      <c r="Z179" s="7">
        <f t="shared" si="84"/>
        <v>5</v>
      </c>
      <c r="AA179">
        <f t="shared" si="85"/>
        <v>23</v>
      </c>
      <c r="AB179">
        <f t="shared" si="96"/>
        <v>39</v>
      </c>
      <c r="AC179" t="str">
        <f t="shared" si="97"/>
        <v>&lt;string name="fri"&gt;</v>
      </c>
      <c r="AD179" t="s">
        <v>10225</v>
      </c>
      <c r="AE179" t="s">
        <v>10225</v>
      </c>
      <c r="AF179" t="s">
        <v>10225</v>
      </c>
      <c r="AG179" t="s">
        <v>10225</v>
      </c>
      <c r="AH179" t="s">
        <v>10225</v>
      </c>
    </row>
    <row r="180" spans="1:34">
      <c r="A180" s="1" t="s">
        <v>10226</v>
      </c>
      <c r="J180">
        <f t="shared" si="94"/>
        <v>23</v>
      </c>
      <c r="K180">
        <f t="shared" si="95"/>
        <v>39</v>
      </c>
      <c r="L180" t="str">
        <f t="shared" si="98"/>
        <v>&amp;#160; S &amp;#160;</v>
      </c>
      <c r="M180" t="e">
        <f>MATCH(L180,Sam_Eng!K:K,0)</f>
        <v>#N/A</v>
      </c>
      <c r="N180" t="e">
        <f>IF(ISNA(M180), VLOOKUP(L180,Sam_Eng!F:F,1,FALSE), VLOOKUP(L180,Sam_Eng!K:K,1,FALSE))</f>
        <v>#N/A</v>
      </c>
      <c r="O180" s="8" t="e">
        <f>IF(ISNA(M180), MATCH(N180,Sam_Eng!F:F,0), MATCH(N180,Sam_Eng!K:K,0))</f>
        <v>#N/A</v>
      </c>
      <c r="P180" t="e">
        <f t="shared" ca="1" si="89"/>
        <v>#N/A</v>
      </c>
      <c r="Q180" t="e">
        <f t="shared" ca="1" si="90"/>
        <v>#N/A</v>
      </c>
      <c r="R180" t="e">
        <f t="shared" ca="1" si="91"/>
        <v>#N/A</v>
      </c>
      <c r="S180" t="e">
        <f t="shared" ca="1" si="92"/>
        <v>#N/A</v>
      </c>
      <c r="T180" t="e">
        <f t="shared" ca="1" si="93"/>
        <v>#N/A</v>
      </c>
      <c r="U180" s="8" t="e">
        <f t="shared" ca="1" si="83"/>
        <v>#N/A</v>
      </c>
      <c r="V180" s="8" t="e">
        <f t="shared" ca="1" si="83"/>
        <v>#N/A</v>
      </c>
      <c r="W180" s="8" t="e">
        <f t="shared" ca="1" si="83"/>
        <v>#N/A</v>
      </c>
      <c r="X180" s="8" t="e">
        <f t="shared" ca="1" si="83"/>
        <v>#N/A</v>
      </c>
      <c r="Y180" s="8" t="e">
        <f t="shared" ca="1" si="83"/>
        <v>#N/A</v>
      </c>
      <c r="Z180" s="7">
        <f t="shared" si="84"/>
        <v>5</v>
      </c>
      <c r="AA180">
        <f t="shared" si="85"/>
        <v>23</v>
      </c>
      <c r="AB180">
        <f t="shared" si="96"/>
        <v>39</v>
      </c>
      <c r="AC180" t="str">
        <f t="shared" si="97"/>
        <v>&lt;string name="sat"&gt;</v>
      </c>
      <c r="AD180" t="s">
        <v>10227</v>
      </c>
      <c r="AE180" t="s">
        <v>10227</v>
      </c>
      <c r="AF180" t="s">
        <v>10227</v>
      </c>
      <c r="AG180" t="s">
        <v>10227</v>
      </c>
      <c r="AH180" t="s">
        <v>10227</v>
      </c>
    </row>
    <row r="181" spans="1:34">
      <c r="A181" s="1" t="s">
        <v>10228</v>
      </c>
      <c r="J181">
        <f t="shared" si="94"/>
        <v>23</v>
      </c>
      <c r="K181">
        <f t="shared" si="95"/>
        <v>39</v>
      </c>
      <c r="L181" t="str">
        <f t="shared" si="98"/>
        <v>&amp;#160; S &amp;#160;</v>
      </c>
      <c r="M181" t="e">
        <f>MATCH(L181,Sam_Eng!K:K,0)</f>
        <v>#N/A</v>
      </c>
      <c r="N181" t="e">
        <f>IF(ISNA(M181), VLOOKUP(L181,Sam_Eng!F:F,1,FALSE), VLOOKUP(L181,Sam_Eng!K:K,1,FALSE))</f>
        <v>#N/A</v>
      </c>
      <c r="O181" s="8" t="e">
        <f>IF(ISNA(M181), MATCH(N181,Sam_Eng!F:F,0), MATCH(N181,Sam_Eng!K:K,0))</f>
        <v>#N/A</v>
      </c>
      <c r="P181" t="e">
        <f t="shared" ca="1" si="89"/>
        <v>#N/A</v>
      </c>
      <c r="Q181" t="e">
        <f t="shared" ca="1" si="90"/>
        <v>#N/A</v>
      </c>
      <c r="R181" t="e">
        <f t="shared" ca="1" si="91"/>
        <v>#N/A</v>
      </c>
      <c r="S181" t="e">
        <f t="shared" ca="1" si="92"/>
        <v>#N/A</v>
      </c>
      <c r="T181" t="e">
        <f t="shared" ca="1" si="93"/>
        <v>#N/A</v>
      </c>
      <c r="U181" s="8" t="e">
        <f t="shared" ca="1" si="83"/>
        <v>#N/A</v>
      </c>
      <c r="V181" s="8" t="e">
        <f t="shared" ca="1" si="83"/>
        <v>#N/A</v>
      </c>
      <c r="W181" s="8" t="e">
        <f t="shared" ca="1" si="83"/>
        <v>#N/A</v>
      </c>
      <c r="X181" s="8" t="e">
        <f t="shared" ca="1" si="83"/>
        <v>#N/A</v>
      </c>
      <c r="Y181" s="8" t="e">
        <f t="shared" ca="1" si="83"/>
        <v>#N/A</v>
      </c>
      <c r="Z181" s="7">
        <f t="shared" si="84"/>
        <v>5</v>
      </c>
      <c r="AA181">
        <f t="shared" si="85"/>
        <v>23</v>
      </c>
      <c r="AB181">
        <f t="shared" si="96"/>
        <v>39</v>
      </c>
      <c r="AC181" t="str">
        <f t="shared" si="97"/>
        <v>&lt;string name="sun"&gt;</v>
      </c>
      <c r="AD181" t="s">
        <v>10229</v>
      </c>
      <c r="AE181" t="s">
        <v>10229</v>
      </c>
      <c r="AF181" t="s">
        <v>10229</v>
      </c>
      <c r="AG181" t="s">
        <v>10229</v>
      </c>
      <c r="AH181" t="s">
        <v>10229</v>
      </c>
    </row>
    <row r="182" spans="1:34">
      <c r="A182" s="1" t="s">
        <v>78</v>
      </c>
      <c r="J182">
        <f t="shared" si="94"/>
        <v>26</v>
      </c>
      <c r="K182">
        <f t="shared" si="95"/>
        <v>33</v>
      </c>
      <c r="L182" t="str">
        <f t="shared" si="98"/>
        <v>Monday</v>
      </c>
      <c r="M182" t="e">
        <f>MATCH(L182,Sam_Eng!K:K,0)</f>
        <v>#N/A</v>
      </c>
      <c r="N182" t="str">
        <f>IF(ISNA(M182), VLOOKUP(L182,Sam_Eng!F:F,1,FALSE), VLOOKUP(L182,Sam_Eng!K:K,1,FALSE))</f>
        <v>Monday</v>
      </c>
      <c r="O182" s="8">
        <f>IF(ISNA(M182), MATCH(N182,Sam_Eng!F:F,0), MATCH(N182,Sam_Eng!K:K,0))</f>
        <v>198</v>
      </c>
      <c r="P182" t="str">
        <f t="shared" ca="1" si="89"/>
        <v>"Lundi"</v>
      </c>
      <c r="Q182" t="str">
        <f t="shared" ca="1" si="90"/>
        <v>"Montag"</v>
      </c>
      <c r="R182" t="str">
        <f t="shared" ca="1" si="91"/>
        <v>"Lunes"</v>
      </c>
      <c r="S182" t="str">
        <f t="shared" ca="1" si="92"/>
        <v>"Lunedì"</v>
      </c>
      <c r="T182" t="str">
        <f t="shared" ca="1" si="93"/>
        <v>"Maandag"</v>
      </c>
      <c r="U182" s="8" t="str">
        <f t="shared" ca="1" si="83"/>
        <v>Lundi</v>
      </c>
      <c r="V182" s="8" t="str">
        <f t="shared" ca="1" si="83"/>
        <v>Montag</v>
      </c>
      <c r="W182" s="8" t="str">
        <f t="shared" ca="1" si="83"/>
        <v>Lunes</v>
      </c>
      <c r="X182" s="8" t="str">
        <f t="shared" ca="1" si="83"/>
        <v>Lunedì</v>
      </c>
      <c r="Y182" s="8" t="str">
        <f t="shared" ca="1" si="83"/>
        <v>Maandag</v>
      </c>
      <c r="Z182" s="7">
        <f t="shared" si="84"/>
        <v>5</v>
      </c>
      <c r="AA182">
        <f t="shared" si="85"/>
        <v>26</v>
      </c>
      <c r="AB182">
        <f t="shared" si="96"/>
        <v>33</v>
      </c>
      <c r="AC182" t="str">
        <f t="shared" si="97"/>
        <v>&lt;string name="monday"&gt;</v>
      </c>
      <c r="AD182" t="str">
        <f t="shared" ca="1" si="86"/>
        <v>&lt;string name="monday"&gt;Lundi&lt;/string&gt;</v>
      </c>
      <c r="AE182" t="str">
        <f t="shared" ca="1" si="86"/>
        <v>&lt;string name="monday"&gt;Montag&lt;/string&gt;</v>
      </c>
      <c r="AF182" t="str">
        <f t="shared" ca="1" si="86"/>
        <v>&lt;string name="monday"&gt;Lunes&lt;/string&gt;</v>
      </c>
      <c r="AG182" t="str">
        <f t="shared" ca="1" si="86"/>
        <v>&lt;string name="monday"&gt;Lunedì&lt;/string&gt;</v>
      </c>
      <c r="AH182" t="str">
        <f t="shared" ca="1" si="86"/>
        <v>&lt;string name="monday"&gt;Maandag&lt;/string&gt;</v>
      </c>
    </row>
    <row r="183" spans="1:34">
      <c r="A183" s="1" t="s">
        <v>79</v>
      </c>
      <c r="J183">
        <f t="shared" si="94"/>
        <v>27</v>
      </c>
      <c r="K183">
        <f t="shared" si="95"/>
        <v>35</v>
      </c>
      <c r="L183" t="str">
        <f t="shared" si="98"/>
        <v>Tuesday</v>
      </c>
      <c r="M183" t="e">
        <f>MATCH(L183,Sam_Eng!K:K,0)</f>
        <v>#N/A</v>
      </c>
      <c r="N183" t="str">
        <f>IF(ISNA(M183), VLOOKUP(L183,Sam_Eng!F:F,1,FALSE), VLOOKUP(L183,Sam_Eng!K:K,1,FALSE))</f>
        <v>Tuesday</v>
      </c>
      <c r="O183" s="8">
        <f>IF(ISNA(M183), MATCH(N183,Sam_Eng!F:F,0), MATCH(N183,Sam_Eng!K:K,0))</f>
        <v>199</v>
      </c>
      <c r="P183" t="str">
        <f t="shared" ca="1" si="89"/>
        <v>"Mardi"</v>
      </c>
      <c r="Q183" t="str">
        <f t="shared" ca="1" si="90"/>
        <v>"Dienstag"</v>
      </c>
      <c r="R183" t="str">
        <f t="shared" ca="1" si="91"/>
        <v>"Martes"</v>
      </c>
      <c r="S183" t="str">
        <f t="shared" ca="1" si="92"/>
        <v>"Martedì"</v>
      </c>
      <c r="T183" t="str">
        <f t="shared" ca="1" si="93"/>
        <v>"Dinsdag"</v>
      </c>
      <c r="U183" s="8" t="str">
        <f t="shared" ca="1" si="83"/>
        <v>Mardi</v>
      </c>
      <c r="V183" s="8" t="str">
        <f t="shared" ca="1" si="83"/>
        <v>Dienstag</v>
      </c>
      <c r="W183" s="8" t="str">
        <f t="shared" ca="1" si="83"/>
        <v>Martes</v>
      </c>
      <c r="X183" s="8" t="str">
        <f t="shared" ca="1" si="83"/>
        <v>Martedì</v>
      </c>
      <c r="Y183" s="8" t="str">
        <f t="shared" ca="1" si="83"/>
        <v>Dinsdag</v>
      </c>
      <c r="Z183" s="7">
        <f t="shared" si="84"/>
        <v>5</v>
      </c>
      <c r="AA183">
        <f t="shared" si="85"/>
        <v>27</v>
      </c>
      <c r="AB183">
        <f t="shared" si="96"/>
        <v>35</v>
      </c>
      <c r="AC183" t="str">
        <f t="shared" si="97"/>
        <v>&lt;string name="tuesday"&gt;</v>
      </c>
      <c r="AD183" t="str">
        <f t="shared" ca="1" si="86"/>
        <v>&lt;string name="tuesday"&gt;Mardi&lt;/string&gt;</v>
      </c>
      <c r="AE183" t="str">
        <f t="shared" ca="1" si="86"/>
        <v>&lt;string name="tuesday"&gt;Dienstag&lt;/string&gt;</v>
      </c>
      <c r="AF183" t="str">
        <f t="shared" ca="1" si="86"/>
        <v>&lt;string name="tuesday"&gt;Martes&lt;/string&gt;</v>
      </c>
      <c r="AG183" t="str">
        <f t="shared" ca="1" si="86"/>
        <v>&lt;string name="tuesday"&gt;Martedì&lt;/string&gt;</v>
      </c>
      <c r="AH183" t="str">
        <f t="shared" ca="1" si="86"/>
        <v>&lt;string name="tuesday"&gt;Dinsdag&lt;/string&gt;</v>
      </c>
    </row>
    <row r="184" spans="1:34">
      <c r="A184" s="1" t="s">
        <v>80</v>
      </c>
      <c r="J184">
        <f t="shared" si="94"/>
        <v>29</v>
      </c>
      <c r="K184">
        <f t="shared" si="95"/>
        <v>39</v>
      </c>
      <c r="L184" t="str">
        <f t="shared" si="98"/>
        <v>Wednesday</v>
      </c>
      <c r="M184" t="e">
        <f>MATCH(L184,Sam_Eng!K:K,0)</f>
        <v>#N/A</v>
      </c>
      <c r="N184" t="str">
        <f>IF(ISNA(M184), VLOOKUP(L184,Sam_Eng!F:F,1,FALSE), VLOOKUP(L184,Sam_Eng!K:K,1,FALSE))</f>
        <v>Wednesday</v>
      </c>
      <c r="O184" s="8">
        <f>IF(ISNA(M184), MATCH(N184,Sam_Eng!F:F,0), MATCH(N184,Sam_Eng!K:K,0))</f>
        <v>200</v>
      </c>
      <c r="P184" t="str">
        <f t="shared" ca="1" si="89"/>
        <v>"Mercredi"</v>
      </c>
      <c r="Q184" t="str">
        <f t="shared" ca="1" si="90"/>
        <v>"Mittwoch"</v>
      </c>
      <c r="R184" t="str">
        <f t="shared" ca="1" si="91"/>
        <v>"Miércoles"</v>
      </c>
      <c r="S184" t="str">
        <f t="shared" ca="1" si="92"/>
        <v>"Mercoledì"</v>
      </c>
      <c r="T184" t="str">
        <f t="shared" ca="1" si="93"/>
        <v>"Woensdag"</v>
      </c>
      <c r="U184" s="8" t="str">
        <f t="shared" ca="1" si="83"/>
        <v>Mercredi</v>
      </c>
      <c r="V184" s="8" t="str">
        <f t="shared" ca="1" si="83"/>
        <v>Mittwoch</v>
      </c>
      <c r="W184" s="8" t="str">
        <f t="shared" ca="1" si="83"/>
        <v>Miércoles</v>
      </c>
      <c r="X184" s="8" t="str">
        <f t="shared" ca="1" si="83"/>
        <v>Mercoledì</v>
      </c>
      <c r="Y184" s="8" t="str">
        <f t="shared" ca="1" si="83"/>
        <v>Woensdag</v>
      </c>
      <c r="Z184" s="7">
        <f t="shared" si="84"/>
        <v>5</v>
      </c>
      <c r="AA184">
        <f t="shared" si="85"/>
        <v>29</v>
      </c>
      <c r="AB184">
        <f t="shared" si="96"/>
        <v>39</v>
      </c>
      <c r="AC184" t="str">
        <f t="shared" si="97"/>
        <v>&lt;string name="wednesday"&gt;</v>
      </c>
      <c r="AD184" t="str">
        <f t="shared" ca="1" si="86"/>
        <v>&lt;string name="wednesday"&gt;Mercredi&lt;/string&gt;</v>
      </c>
      <c r="AE184" t="str">
        <f t="shared" ca="1" si="86"/>
        <v>&lt;string name="wednesday"&gt;Mittwoch&lt;/string&gt;</v>
      </c>
      <c r="AF184" t="str">
        <f t="shared" ca="1" si="86"/>
        <v>&lt;string name="wednesday"&gt;Miércoles&lt;/string&gt;</v>
      </c>
      <c r="AG184" t="str">
        <f t="shared" ca="1" si="86"/>
        <v>&lt;string name="wednesday"&gt;Mercoledì&lt;/string&gt;</v>
      </c>
      <c r="AH184" t="str">
        <f t="shared" ca="1" si="86"/>
        <v>&lt;string name="wednesday"&gt;Woensdag&lt;/string&gt;</v>
      </c>
    </row>
    <row r="185" spans="1:34">
      <c r="A185" s="1" t="s">
        <v>81</v>
      </c>
      <c r="J185">
        <f t="shared" si="94"/>
        <v>28</v>
      </c>
      <c r="K185">
        <f t="shared" si="95"/>
        <v>37</v>
      </c>
      <c r="L185" t="str">
        <f t="shared" si="98"/>
        <v>Thursday</v>
      </c>
      <c r="M185" t="e">
        <f>MATCH(L185,Sam_Eng!K:K,0)</f>
        <v>#N/A</v>
      </c>
      <c r="N185" t="str">
        <f>IF(ISNA(M185), VLOOKUP(L185,Sam_Eng!F:F,1,FALSE), VLOOKUP(L185,Sam_Eng!K:K,1,FALSE))</f>
        <v>Thursday</v>
      </c>
      <c r="O185" s="8">
        <f>IF(ISNA(M185), MATCH(N185,Sam_Eng!F:F,0), MATCH(N185,Sam_Eng!K:K,0))</f>
        <v>201</v>
      </c>
      <c r="P185" t="str">
        <f t="shared" ca="1" si="89"/>
        <v>"Jeudi"</v>
      </c>
      <c r="Q185" t="str">
        <f t="shared" ca="1" si="90"/>
        <v>"Donnerstag"</v>
      </c>
      <c r="R185" t="str">
        <f t="shared" ca="1" si="91"/>
        <v>"Jueves"</v>
      </c>
      <c r="S185" t="str">
        <f t="shared" ca="1" si="92"/>
        <v>"Giovedì"</v>
      </c>
      <c r="T185" t="str">
        <f t="shared" ca="1" si="93"/>
        <v>"Donderdag"</v>
      </c>
      <c r="U185" s="8" t="str">
        <f t="shared" ca="1" si="83"/>
        <v>Jeudi</v>
      </c>
      <c r="V185" s="8" t="str">
        <f t="shared" ca="1" si="83"/>
        <v>Donnerstag</v>
      </c>
      <c r="W185" s="8" t="str">
        <f t="shared" ca="1" si="83"/>
        <v>Jueves</v>
      </c>
      <c r="X185" s="8" t="str">
        <f t="shared" ca="1" si="83"/>
        <v>Giovedì</v>
      </c>
      <c r="Y185" s="8" t="str">
        <f t="shared" ca="1" si="83"/>
        <v>Donderdag</v>
      </c>
      <c r="Z185" s="7">
        <f t="shared" si="84"/>
        <v>5</v>
      </c>
      <c r="AA185">
        <f t="shared" si="85"/>
        <v>28</v>
      </c>
      <c r="AB185">
        <f t="shared" si="96"/>
        <v>37</v>
      </c>
      <c r="AC185" t="str">
        <f t="shared" si="97"/>
        <v>&lt;string name="thursday"&gt;</v>
      </c>
      <c r="AD185" t="str">
        <f t="shared" ca="1" si="86"/>
        <v>&lt;string name="thursday"&gt;Jeudi&lt;/string&gt;</v>
      </c>
      <c r="AE185" t="str">
        <f t="shared" ca="1" si="86"/>
        <v>&lt;string name="thursday"&gt;Donnerstag&lt;/string&gt;</v>
      </c>
      <c r="AF185" t="str">
        <f t="shared" ca="1" si="86"/>
        <v>&lt;string name="thursday"&gt;Jueves&lt;/string&gt;</v>
      </c>
      <c r="AG185" t="str">
        <f t="shared" ca="1" si="86"/>
        <v>&lt;string name="thursday"&gt;Giovedì&lt;/string&gt;</v>
      </c>
      <c r="AH185" t="str">
        <f t="shared" ca="1" si="86"/>
        <v>&lt;string name="thursday"&gt;Donderdag&lt;/string&gt;</v>
      </c>
    </row>
    <row r="186" spans="1:34">
      <c r="A186" s="1" t="s">
        <v>82</v>
      </c>
      <c r="J186">
        <f t="shared" si="94"/>
        <v>26</v>
      </c>
      <c r="K186">
        <f t="shared" si="95"/>
        <v>33</v>
      </c>
      <c r="L186" t="str">
        <f t="shared" si="98"/>
        <v>Friday</v>
      </c>
      <c r="M186" t="e">
        <f>MATCH(L186,Sam_Eng!K:K,0)</f>
        <v>#N/A</v>
      </c>
      <c r="N186" t="str">
        <f>IF(ISNA(M186), VLOOKUP(L186,Sam_Eng!F:F,1,FALSE), VLOOKUP(L186,Sam_Eng!K:K,1,FALSE))</f>
        <v>Friday</v>
      </c>
      <c r="O186" s="8">
        <f>IF(ISNA(M186), MATCH(N186,Sam_Eng!F:F,0), MATCH(N186,Sam_Eng!K:K,0))</f>
        <v>202</v>
      </c>
      <c r="P186" t="str">
        <f t="shared" ca="1" si="89"/>
        <v>"Vendredi"</v>
      </c>
      <c r="Q186" t="str">
        <f t="shared" ca="1" si="90"/>
        <v>"Freitag"</v>
      </c>
      <c r="R186" t="str">
        <f t="shared" ca="1" si="91"/>
        <v>"Viernes"</v>
      </c>
      <c r="S186" t="str">
        <f t="shared" ca="1" si="92"/>
        <v>"Venerdì"</v>
      </c>
      <c r="T186" t="str">
        <f t="shared" ca="1" si="93"/>
        <v>"Vrijdag"</v>
      </c>
      <c r="U186" s="8" t="str">
        <f t="shared" ca="1" si="83"/>
        <v>Vendredi</v>
      </c>
      <c r="V186" s="8" t="str">
        <f t="shared" ca="1" si="83"/>
        <v>Freitag</v>
      </c>
      <c r="W186" s="8" t="str">
        <f t="shared" ca="1" si="83"/>
        <v>Viernes</v>
      </c>
      <c r="X186" s="8" t="str">
        <f t="shared" ca="1" si="83"/>
        <v>Venerdì</v>
      </c>
      <c r="Y186" s="8" t="str">
        <f t="shared" ca="1" si="83"/>
        <v>Vrijdag</v>
      </c>
      <c r="Z186" s="7">
        <f t="shared" si="84"/>
        <v>5</v>
      </c>
      <c r="AA186">
        <f t="shared" si="85"/>
        <v>26</v>
      </c>
      <c r="AB186">
        <f t="shared" si="96"/>
        <v>33</v>
      </c>
      <c r="AC186" t="str">
        <f t="shared" si="97"/>
        <v>&lt;string name="friday"&gt;</v>
      </c>
      <c r="AD186" t="str">
        <f t="shared" ca="1" si="86"/>
        <v>&lt;string name="friday"&gt;Vendredi&lt;/string&gt;</v>
      </c>
      <c r="AE186" t="str">
        <f t="shared" ca="1" si="86"/>
        <v>&lt;string name="friday"&gt;Freitag&lt;/string&gt;</v>
      </c>
      <c r="AF186" t="str">
        <f t="shared" ca="1" si="86"/>
        <v>&lt;string name="friday"&gt;Viernes&lt;/string&gt;</v>
      </c>
      <c r="AG186" t="str">
        <f t="shared" ca="1" si="86"/>
        <v>&lt;string name="friday"&gt;Venerdì&lt;/string&gt;</v>
      </c>
      <c r="AH186" t="str">
        <f t="shared" ca="1" si="86"/>
        <v>&lt;string name="friday"&gt;Vrijdag&lt;/string&gt;</v>
      </c>
    </row>
    <row r="187" spans="1:34">
      <c r="A187" s="1" t="s">
        <v>83</v>
      </c>
      <c r="J187">
        <f t="shared" si="94"/>
        <v>28</v>
      </c>
      <c r="K187">
        <f t="shared" si="95"/>
        <v>37</v>
      </c>
      <c r="L187" t="str">
        <f t="shared" si="98"/>
        <v>Saturday</v>
      </c>
      <c r="M187" t="e">
        <f>MATCH(L187,Sam_Eng!K:K,0)</f>
        <v>#N/A</v>
      </c>
      <c r="N187" t="str">
        <f>IF(ISNA(M187), VLOOKUP(L187,Sam_Eng!F:F,1,FALSE), VLOOKUP(L187,Sam_Eng!K:K,1,FALSE))</f>
        <v>Saturday</v>
      </c>
      <c r="O187" s="8">
        <f>IF(ISNA(M187), MATCH(N187,Sam_Eng!F:F,0), MATCH(N187,Sam_Eng!K:K,0))</f>
        <v>203</v>
      </c>
      <c r="P187" t="str">
        <f t="shared" ca="1" si="89"/>
        <v>"Samedi"</v>
      </c>
      <c r="Q187" t="str">
        <f t="shared" ca="1" si="90"/>
        <v>"Samstag"</v>
      </c>
      <c r="R187" t="str">
        <f t="shared" ca="1" si="91"/>
        <v>"Sábado"</v>
      </c>
      <c r="S187" t="str">
        <f t="shared" ca="1" si="92"/>
        <v>"Sabato"</v>
      </c>
      <c r="T187" t="str">
        <f t="shared" ca="1" si="93"/>
        <v>"Zaterdag"</v>
      </c>
      <c r="U187" s="8" t="str">
        <f t="shared" ca="1" si="83"/>
        <v>Samedi</v>
      </c>
      <c r="V187" s="8" t="str">
        <f t="shared" ca="1" si="83"/>
        <v>Samstag</v>
      </c>
      <c r="W187" s="8" t="str">
        <f t="shared" ca="1" si="83"/>
        <v>Sábado</v>
      </c>
      <c r="X187" s="8" t="str">
        <f t="shared" ca="1" si="83"/>
        <v>Sabato</v>
      </c>
      <c r="Y187" s="8" t="str">
        <f t="shared" ca="1" si="83"/>
        <v>Zaterdag</v>
      </c>
      <c r="Z187" s="7">
        <f t="shared" si="84"/>
        <v>5</v>
      </c>
      <c r="AA187">
        <f t="shared" si="85"/>
        <v>28</v>
      </c>
      <c r="AB187">
        <f t="shared" si="96"/>
        <v>37</v>
      </c>
      <c r="AC187" t="str">
        <f t="shared" si="97"/>
        <v>&lt;string name="saturday"&gt;</v>
      </c>
      <c r="AD187" t="str">
        <f t="shared" ca="1" si="86"/>
        <v>&lt;string name="saturday"&gt;Samedi&lt;/string&gt;</v>
      </c>
      <c r="AE187" t="str">
        <f t="shared" ca="1" si="86"/>
        <v>&lt;string name="saturday"&gt;Samstag&lt;/string&gt;</v>
      </c>
      <c r="AF187" t="str">
        <f t="shared" ca="1" si="86"/>
        <v>&lt;string name="saturday"&gt;Sábado&lt;/string&gt;</v>
      </c>
      <c r="AG187" t="str">
        <f t="shared" ca="1" si="86"/>
        <v>&lt;string name="saturday"&gt;Sabato&lt;/string&gt;</v>
      </c>
      <c r="AH187" t="str">
        <f t="shared" ca="1" si="86"/>
        <v>&lt;string name="saturday"&gt;Zaterdag&lt;/string&gt;</v>
      </c>
    </row>
    <row r="188" spans="1:34">
      <c r="A188" s="1" t="s">
        <v>84</v>
      </c>
      <c r="J188">
        <f t="shared" si="94"/>
        <v>26</v>
      </c>
      <c r="K188">
        <f t="shared" si="95"/>
        <v>33</v>
      </c>
      <c r="L188" t="str">
        <f t="shared" si="98"/>
        <v>Sunday</v>
      </c>
      <c r="M188" t="e">
        <f>MATCH(L188,Sam_Eng!K:K,0)</f>
        <v>#N/A</v>
      </c>
      <c r="N188" t="str">
        <f>IF(ISNA(M188), VLOOKUP(L188,Sam_Eng!F:F,1,FALSE), VLOOKUP(L188,Sam_Eng!K:K,1,FALSE))</f>
        <v>Sunday</v>
      </c>
      <c r="O188" s="8">
        <f>IF(ISNA(M188), MATCH(N188,Sam_Eng!F:F,0), MATCH(N188,Sam_Eng!K:K,0))</f>
        <v>204</v>
      </c>
      <c r="P188" t="str">
        <f t="shared" ca="1" si="89"/>
        <v>"Dimanche"</v>
      </c>
      <c r="Q188" t="str">
        <f t="shared" ca="1" si="90"/>
        <v>"Sonntag"</v>
      </c>
      <c r="R188" t="str">
        <f t="shared" ca="1" si="91"/>
        <v>"Domingo"</v>
      </c>
      <c r="S188" t="str">
        <f t="shared" ca="1" si="92"/>
        <v>"Domenica"</v>
      </c>
      <c r="T188" t="str">
        <f t="shared" ca="1" si="93"/>
        <v>"Zondag"</v>
      </c>
      <c r="U188" s="8" t="str">
        <f t="shared" ca="1" si="83"/>
        <v>Dimanche</v>
      </c>
      <c r="V188" s="8" t="str">
        <f t="shared" ca="1" si="83"/>
        <v>Sonntag</v>
      </c>
      <c r="W188" s="8" t="str">
        <f t="shared" ca="1" si="83"/>
        <v>Domingo</v>
      </c>
      <c r="X188" s="8" t="str">
        <f t="shared" ca="1" si="83"/>
        <v>Domenica</v>
      </c>
      <c r="Y188" s="8" t="str">
        <f t="shared" ca="1" si="83"/>
        <v>Zondag</v>
      </c>
      <c r="Z188" s="7">
        <f t="shared" si="84"/>
        <v>5</v>
      </c>
      <c r="AA188">
        <f t="shared" si="85"/>
        <v>26</v>
      </c>
      <c r="AB188">
        <f t="shared" si="96"/>
        <v>33</v>
      </c>
      <c r="AC188" t="str">
        <f t="shared" si="97"/>
        <v>&lt;string name="sunday"&gt;</v>
      </c>
      <c r="AD188" t="str">
        <f t="shared" ca="1" si="86"/>
        <v>&lt;string name="sunday"&gt;Dimanche&lt;/string&gt;</v>
      </c>
      <c r="AE188" t="str">
        <f t="shared" ca="1" si="86"/>
        <v>&lt;string name="sunday"&gt;Sonntag&lt;/string&gt;</v>
      </c>
      <c r="AF188" t="str">
        <f t="shared" ca="1" si="86"/>
        <v>&lt;string name="sunday"&gt;Domingo&lt;/string&gt;</v>
      </c>
      <c r="AG188" t="str">
        <f t="shared" ca="1" si="86"/>
        <v>&lt;string name="sunday"&gt;Domenica&lt;/string&gt;</v>
      </c>
      <c r="AH188" t="str">
        <f t="shared" ca="1" si="86"/>
        <v>&lt;string name="sunday"&gt;Zondag&lt;/string&gt;</v>
      </c>
    </row>
    <row r="189" spans="1:34">
      <c r="A189" s="1" t="s">
        <v>1839</v>
      </c>
      <c r="J189">
        <f t="shared" si="94"/>
        <v>24</v>
      </c>
      <c r="K189">
        <f t="shared" si="95"/>
        <v>29</v>
      </c>
      <c r="L189" s="5" t="str">
        <f t="shared" si="98"/>
        <v>Year</v>
      </c>
      <c r="M189">
        <f>MATCH(L189,Sam_Eng!K:K,0)</f>
        <v>736</v>
      </c>
      <c r="N189" t="str">
        <f>IF(ISNA(M189), VLOOKUP(L189,Sam_Eng!F:F,1,FALSE), VLOOKUP(L189,Sam_Eng!K:K,1,FALSE))</f>
        <v>Year</v>
      </c>
      <c r="O189" s="8">
        <f>IF(ISNA(M189), MATCH(N189,Sam_Eng!F:F,0), MATCH(N189,Sam_Eng!K:K,0))</f>
        <v>736</v>
      </c>
      <c r="P189" t="str">
        <f t="shared" ca="1" si="89"/>
        <v>Année</v>
      </c>
      <c r="Q189" t="str">
        <f t="shared" ca="1" si="90"/>
        <v>Jahr</v>
      </c>
      <c r="R189" t="str">
        <f t="shared" ca="1" si="91"/>
        <v>Año</v>
      </c>
      <c r="S189" t="str">
        <f t="shared" ca="1" si="92"/>
        <v>Anno</v>
      </c>
      <c r="T189" t="str">
        <f t="shared" ca="1" si="93"/>
        <v>Jaar</v>
      </c>
      <c r="U189" s="8" t="str">
        <f t="shared" ca="1" si="83"/>
        <v>Année</v>
      </c>
      <c r="V189" s="8" t="str">
        <f t="shared" ca="1" si="83"/>
        <v>Jahr</v>
      </c>
      <c r="W189" s="8" t="str">
        <f t="shared" ca="1" si="83"/>
        <v>Año</v>
      </c>
      <c r="X189" s="8" t="str">
        <f t="shared" ca="1" si="83"/>
        <v>Anno</v>
      </c>
      <c r="Y189" s="8" t="str">
        <f t="shared" ca="1" si="83"/>
        <v>Jaar</v>
      </c>
      <c r="Z189" s="7">
        <f t="shared" si="84"/>
        <v>5</v>
      </c>
      <c r="AA189">
        <f t="shared" si="85"/>
        <v>24</v>
      </c>
      <c r="AB189">
        <f t="shared" si="96"/>
        <v>29</v>
      </c>
      <c r="AC189" t="str">
        <f t="shared" si="97"/>
        <v>&lt;string name="year"&gt;</v>
      </c>
      <c r="AD189" t="str">
        <f t="shared" ca="1" si="86"/>
        <v>&lt;string name="year"&gt;Année&lt;/string&gt;</v>
      </c>
      <c r="AE189" t="str">
        <f t="shared" ca="1" si="86"/>
        <v>&lt;string name="year"&gt;Jahr&lt;/string&gt;</v>
      </c>
      <c r="AF189" t="str">
        <f t="shared" ca="1" si="86"/>
        <v>&lt;string name="year"&gt;Año&lt;/string&gt;</v>
      </c>
      <c r="AG189" t="str">
        <f t="shared" ca="1" si="86"/>
        <v>&lt;string name="year"&gt;Anno&lt;/string&gt;</v>
      </c>
      <c r="AH189" t="str">
        <f t="shared" ca="1" si="86"/>
        <v>&lt;string name="year"&gt;Jaar&lt;/string&gt;</v>
      </c>
    </row>
    <row r="190" spans="1:34">
      <c r="A190" s="1" t="s">
        <v>85</v>
      </c>
      <c r="J190">
        <f t="shared" si="94"/>
        <v>24</v>
      </c>
      <c r="K190">
        <f t="shared" si="95"/>
        <v>29</v>
      </c>
      <c r="L190" s="5" t="str">
        <f t="shared" si="98"/>
        <v>Week</v>
      </c>
      <c r="M190">
        <f>MATCH(L190,Sam_Eng!K:K,0)</f>
        <v>737</v>
      </c>
      <c r="N190" t="str">
        <f>IF(ISNA(M190), VLOOKUP(L190,Sam_Eng!F:F,1,FALSE), VLOOKUP(L190,Sam_Eng!K:K,1,FALSE))</f>
        <v>Week</v>
      </c>
      <c r="O190" s="8">
        <f>IF(ISNA(M190), MATCH(N190,Sam_Eng!F:F,0), MATCH(N190,Sam_Eng!K:K,0))</f>
        <v>737</v>
      </c>
      <c r="P190" t="str">
        <f t="shared" ca="1" si="89"/>
        <v>Semaine</v>
      </c>
      <c r="Q190" t="str">
        <f t="shared" ca="1" si="90"/>
        <v>Woche</v>
      </c>
      <c r="R190" t="str">
        <f t="shared" ca="1" si="91"/>
        <v>Semana</v>
      </c>
      <c r="S190" t="str">
        <f t="shared" ca="1" si="92"/>
        <v>Settimana</v>
      </c>
      <c r="T190" t="str">
        <f t="shared" ca="1" si="93"/>
        <v>Week</v>
      </c>
      <c r="U190" s="8" t="str">
        <f t="shared" ca="1" si="83"/>
        <v>Semaine</v>
      </c>
      <c r="V190" s="8" t="str">
        <f t="shared" ca="1" si="83"/>
        <v>Woche</v>
      </c>
      <c r="W190" s="8" t="str">
        <f t="shared" ca="1" si="83"/>
        <v>Semana</v>
      </c>
      <c r="X190" s="8" t="str">
        <f t="shared" ca="1" si="83"/>
        <v>Settimana</v>
      </c>
      <c r="Y190" s="8" t="str">
        <f t="shared" ca="1" si="83"/>
        <v>Week</v>
      </c>
      <c r="Z190" s="7">
        <f t="shared" si="84"/>
        <v>5</v>
      </c>
      <c r="AA190">
        <f t="shared" si="85"/>
        <v>24</v>
      </c>
      <c r="AB190">
        <f t="shared" si="96"/>
        <v>29</v>
      </c>
      <c r="AC190" t="str">
        <f t="shared" si="97"/>
        <v>&lt;string name="week"&gt;</v>
      </c>
      <c r="AD190" t="str">
        <f t="shared" ca="1" si="86"/>
        <v>&lt;string name="week"&gt;Semaine&lt;/string&gt;</v>
      </c>
      <c r="AE190" t="str">
        <f t="shared" ca="1" si="86"/>
        <v>&lt;string name="week"&gt;Woche&lt;/string&gt;</v>
      </c>
      <c r="AF190" t="str">
        <f t="shared" ca="1" si="86"/>
        <v>&lt;string name="week"&gt;Semana&lt;/string&gt;</v>
      </c>
      <c r="AG190" t="str">
        <f t="shared" ca="1" si="86"/>
        <v>&lt;string name="week"&gt;Settimana&lt;/string&gt;</v>
      </c>
      <c r="AH190" t="str">
        <f t="shared" ca="1" si="86"/>
        <v>&lt;string name="week"&gt;Week&lt;/string&gt;</v>
      </c>
    </row>
    <row r="191" spans="1:34">
      <c r="A191" s="1"/>
    </row>
    <row r="192" spans="1:34">
      <c r="A192" s="1" t="s">
        <v>86</v>
      </c>
      <c r="J192">
        <f t="shared" si="94"/>
        <v>27</v>
      </c>
      <c r="K192">
        <f t="shared" si="95"/>
        <v>35</v>
      </c>
      <c r="L192" t="str">
        <f t="shared" si="98"/>
        <v>Confirm</v>
      </c>
      <c r="M192" t="e">
        <f>MATCH(L192,Sam_Eng!K:K,0)</f>
        <v>#N/A</v>
      </c>
      <c r="N192" t="str">
        <f>IF(ISNA(M192), VLOOKUP(L192,Sam_Eng!F:F,1,FALSE), VLOOKUP(L192,Sam_Eng!K:K,1,FALSE))</f>
        <v>Confirm</v>
      </c>
      <c r="O192" s="8">
        <f>IF(ISNA(M192), MATCH(N192,Sam_Eng!F:F,0), MATCH(N192,Sam_Eng!K:K,0))</f>
        <v>53</v>
      </c>
      <c r="P192" t="str">
        <f t="shared" ca="1" si="89"/>
        <v>"Confirmer"</v>
      </c>
      <c r="Q192" t="str">
        <f t="shared" ca="1" si="90"/>
        <v>"Bestätigen"</v>
      </c>
      <c r="R192" t="str">
        <f t="shared" ca="1" si="91"/>
        <v>"Confirmar"</v>
      </c>
      <c r="S192" t="str">
        <f t="shared" ca="1" si="92"/>
        <v>"Conferma"</v>
      </c>
      <c r="T192" t="str">
        <f t="shared" ca="1" si="93"/>
        <v>"Bevestigen"</v>
      </c>
      <c r="U192" s="8" t="str">
        <f t="shared" ca="1" si="83"/>
        <v>Confirmer</v>
      </c>
      <c r="V192" s="8" t="str">
        <f t="shared" ca="1" si="83"/>
        <v>Bestätigen</v>
      </c>
      <c r="W192" s="8" t="str">
        <f t="shared" ca="1" si="83"/>
        <v>Confirmar</v>
      </c>
      <c r="X192" s="8" t="str">
        <f t="shared" ca="1" si="83"/>
        <v>Conferma</v>
      </c>
      <c r="Y192" s="8" t="str">
        <f t="shared" ca="1" si="83"/>
        <v>Bevestigen</v>
      </c>
      <c r="Z192" s="7">
        <f t="shared" si="84"/>
        <v>5</v>
      </c>
      <c r="AA192">
        <f t="shared" si="85"/>
        <v>27</v>
      </c>
      <c r="AB192">
        <f xml:space="preserve"> FIND("&lt;/",A192)</f>
        <v>35</v>
      </c>
      <c r="AC192" t="str">
        <f>MID(A192, Z192, AA192-Z192+ 1)</f>
        <v>&lt;string name="confirm"&gt;</v>
      </c>
      <c r="AD192" t="str">
        <f t="shared" ca="1" si="86"/>
        <v>&lt;string name="confirm"&gt;Confirmer&lt;/string&gt;</v>
      </c>
      <c r="AE192" t="str">
        <f t="shared" ca="1" si="86"/>
        <v>&lt;string name="confirm"&gt;Bestätigen&lt;/string&gt;</v>
      </c>
      <c r="AF192" t="str">
        <f t="shared" ca="1" si="86"/>
        <v>&lt;string name="confirm"&gt;Confirmar&lt;/string&gt;</v>
      </c>
      <c r="AG192" t="str">
        <f t="shared" ca="1" si="86"/>
        <v>&lt;string name="confirm"&gt;Conferma&lt;/string&gt;</v>
      </c>
      <c r="AH192" t="str">
        <f t="shared" ca="1" si="86"/>
        <v>&lt;string name="confirm"&gt;Bevestigen&lt;/string&gt;</v>
      </c>
    </row>
    <row r="193" spans="1:34">
      <c r="A193" s="1" t="s">
        <v>87</v>
      </c>
      <c r="J193">
        <f t="shared" si="94"/>
        <v>32</v>
      </c>
      <c r="K193">
        <f t="shared" si="95"/>
        <v>45</v>
      </c>
      <c r="L193" t="str">
        <f t="shared" si="98"/>
        <v>Days of Week</v>
      </c>
      <c r="M193" t="e">
        <f>MATCH(L193,Sam_Eng!K:K,0)</f>
        <v>#N/A</v>
      </c>
      <c r="N193" t="str">
        <f>IF(ISNA(M193), VLOOKUP(L193,Sam_Eng!F:F,1,FALSE), VLOOKUP(L193,Sam_Eng!K:K,1,FALSE))</f>
        <v>Days of Week</v>
      </c>
      <c r="O193" s="8">
        <f>IF(ISNA(M193), MATCH(N193,Sam_Eng!F:F,0), MATCH(N193,Sam_Eng!K:K,0))</f>
        <v>220</v>
      </c>
      <c r="P193" t="str">
        <f t="shared" ca="1" si="89"/>
        <v>"Jours de la semaine"</v>
      </c>
      <c r="Q193" t="str">
        <f t="shared" ca="1" si="90"/>
        <v>"Wochentage"</v>
      </c>
      <c r="R193" t="str">
        <f t="shared" ca="1" si="91"/>
        <v>"Días de la semana"</v>
      </c>
      <c r="S193" t="str">
        <f t="shared" ca="1" si="92"/>
        <v>"Giorni della Settimana"</v>
      </c>
      <c r="T193" t="str">
        <f t="shared" ca="1" si="93"/>
        <v>"Weekdagen"</v>
      </c>
      <c r="U193" s="8" t="str">
        <f t="shared" ca="1" si="83"/>
        <v>Jours de la semaine</v>
      </c>
      <c r="V193" s="8" t="str">
        <f t="shared" ca="1" si="83"/>
        <v>Wochentage</v>
      </c>
      <c r="W193" s="8" t="str">
        <f t="shared" ca="1" si="83"/>
        <v>Días de la semana</v>
      </c>
      <c r="X193" s="8" t="str">
        <f t="shared" ca="1" si="83"/>
        <v>Giorni della Settimana</v>
      </c>
      <c r="Y193" s="8" t="str">
        <f t="shared" ca="1" si="83"/>
        <v>Weekdagen</v>
      </c>
      <c r="Z193" s="7">
        <f t="shared" si="84"/>
        <v>5</v>
      </c>
      <c r="AA193">
        <f t="shared" si="85"/>
        <v>32</v>
      </c>
      <c r="AB193">
        <f xml:space="preserve"> FIND("&lt;/",A193)</f>
        <v>45</v>
      </c>
      <c r="AC193" t="str">
        <f>MID(A193, Z193, AA193-Z193+ 1)</f>
        <v>&lt;string name="days_of_week"&gt;</v>
      </c>
      <c r="AD193" t="str">
        <f t="shared" ca="1" si="86"/>
        <v>&lt;string name="days_of_week"&gt;Jours de la semaine&lt;/string&gt;</v>
      </c>
      <c r="AE193" t="str">
        <f t="shared" ca="1" si="86"/>
        <v>&lt;string name="days_of_week"&gt;Wochentage&lt;/string&gt;</v>
      </c>
      <c r="AF193" t="str">
        <f t="shared" ca="1" si="86"/>
        <v>&lt;string name="days_of_week"&gt;Días de la semana&lt;/string&gt;</v>
      </c>
      <c r="AG193" t="str">
        <f t="shared" ca="1" si="86"/>
        <v>&lt;string name="days_of_week"&gt;Giorni della Settimana&lt;/string&gt;</v>
      </c>
      <c r="AH193" t="str">
        <f t="shared" ca="1" si="86"/>
        <v>&lt;string name="days_of_week"&gt;Weekdagen&lt;/string&gt;</v>
      </c>
    </row>
    <row r="194" spans="1:34">
      <c r="A194" s="1" t="s">
        <v>1840</v>
      </c>
      <c r="J194">
        <f t="shared" si="94"/>
        <v>33</v>
      </c>
      <c r="K194">
        <f t="shared" si="95"/>
        <v>47</v>
      </c>
      <c r="L194" s="5" t="str">
        <f t="shared" si="98"/>
        <v>Days of Month</v>
      </c>
      <c r="M194">
        <f>MATCH(L194,Sam_Eng!K:K,0)</f>
        <v>738</v>
      </c>
      <c r="N194" t="str">
        <f>IF(ISNA(M194), VLOOKUP(L194,Sam_Eng!F:F,1,FALSE), VLOOKUP(L194,Sam_Eng!K:K,1,FALSE))</f>
        <v>Days of Month</v>
      </c>
      <c r="O194" s="8">
        <f>IF(ISNA(M194), MATCH(N194,Sam_Eng!F:F,0), MATCH(N194,Sam_Eng!K:K,0))</f>
        <v>738</v>
      </c>
      <c r="P194" t="str">
        <f t="shared" ca="1" si="89"/>
        <v>Jours du mois</v>
      </c>
      <c r="Q194" t="str">
        <f t="shared" ca="1" si="90"/>
        <v>Tage des Monats</v>
      </c>
      <c r="R194" t="str">
        <f t="shared" ca="1" si="91"/>
        <v>Días del mes</v>
      </c>
      <c r="S194" t="str">
        <f t="shared" ca="1" si="92"/>
        <v>Giorni del Mese</v>
      </c>
      <c r="T194" t="str">
        <f t="shared" ca="1" si="93"/>
        <v>Dagen van de maand</v>
      </c>
      <c r="U194" s="8" t="str">
        <f t="shared" ca="1" si="83"/>
        <v>Jours du mois</v>
      </c>
      <c r="V194" s="8" t="str">
        <f t="shared" ca="1" si="83"/>
        <v>Tage des Monats</v>
      </c>
      <c r="W194" s="8" t="str">
        <f t="shared" ca="1" si="83"/>
        <v>Días del mes</v>
      </c>
      <c r="X194" s="8" t="str">
        <f t="shared" ca="1" si="83"/>
        <v>Giorni del Mese</v>
      </c>
      <c r="Y194" s="8" t="str">
        <f t="shared" ca="1" si="83"/>
        <v>Dagen van de maand</v>
      </c>
      <c r="Z194" s="7">
        <f t="shared" si="84"/>
        <v>5</v>
      </c>
      <c r="AA194">
        <f t="shared" si="85"/>
        <v>33</v>
      </c>
      <c r="AB194">
        <f xml:space="preserve"> FIND("&lt;/",A194)</f>
        <v>47</v>
      </c>
      <c r="AC194" t="str">
        <f>MID(A194, Z194, AA194-Z194+ 1)</f>
        <v>&lt;string name="days_of_month"&gt;</v>
      </c>
      <c r="AD194" t="str">
        <f t="shared" ca="1" si="86"/>
        <v>&lt;string name="days_of_month"&gt;Jours du mois&lt;/string&gt;</v>
      </c>
      <c r="AE194" t="str">
        <f t="shared" ca="1" si="86"/>
        <v>&lt;string name="days_of_month"&gt;Tage des Monats&lt;/string&gt;</v>
      </c>
      <c r="AF194" t="str">
        <f t="shared" ca="1" si="86"/>
        <v>&lt;string name="days_of_month"&gt;Días del mes&lt;/string&gt;</v>
      </c>
      <c r="AG194" t="str">
        <f t="shared" ca="1" si="86"/>
        <v>&lt;string name="days_of_month"&gt;Giorni del Mese&lt;/string&gt;</v>
      </c>
      <c r="AH194" t="str">
        <f t="shared" ca="1" si="86"/>
        <v>&lt;string name="days_of_month"&gt;Dagen van de maand&lt;/string&gt;</v>
      </c>
    </row>
    <row r="195" spans="1:34">
      <c r="A195" s="2"/>
    </row>
    <row r="196" spans="1:34">
      <c r="A196" s="1" t="s">
        <v>2882</v>
      </c>
      <c r="J196">
        <f t="shared" si="94"/>
        <v>54</v>
      </c>
      <c r="K196">
        <f t="shared" si="95"/>
        <v>63</v>
      </c>
      <c r="L196" t="str">
        <f t="shared" si="98"/>
        <v>All Time</v>
      </c>
      <c r="M196" t="e">
        <f>MATCH(L196,Sam_Eng!K:K,0)</f>
        <v>#N/A</v>
      </c>
      <c r="N196" t="str">
        <f>IF(ISNA(M196), VLOOKUP(L196,Sam_Eng!F:F,1,FALSE), VLOOKUP(L196,Sam_Eng!K:K,1,FALSE))</f>
        <v>All Time</v>
      </c>
      <c r="O196" s="8">
        <f>IF(ISNA(M196), MATCH(N196,Sam_Eng!F:F,0), MATCH(N196,Sam_Eng!K:K,0))</f>
        <v>83</v>
      </c>
      <c r="P196" t="str">
        <f t="shared" ca="1" si="89"/>
        <v>"En permanence"</v>
      </c>
      <c r="Q196" t="str">
        <f t="shared" ca="1" si="90"/>
        <v>"Jederzeit"</v>
      </c>
      <c r="R196" t="str">
        <f t="shared" ca="1" si="91"/>
        <v>"Todo el tiempo"</v>
      </c>
      <c r="S196" t="str">
        <f t="shared" ca="1" si="92"/>
        <v>"Sempre"</v>
      </c>
      <c r="T196" t="str">
        <f t="shared" ca="1" si="93"/>
        <v>"Altijd"</v>
      </c>
      <c r="U196" s="8" t="str">
        <f t="shared" ref="U196:Y259" ca="1" si="99">SUBSTITUTE(P196,"""","")</f>
        <v>En permanence</v>
      </c>
      <c r="V196" s="8" t="str">
        <f t="shared" ca="1" si="99"/>
        <v>Jederzeit</v>
      </c>
      <c r="W196" s="8" t="str">
        <f t="shared" ca="1" si="99"/>
        <v>Todo el tiempo</v>
      </c>
      <c r="X196" s="8" t="str">
        <f t="shared" ca="1" si="99"/>
        <v>Sempre</v>
      </c>
      <c r="Y196" s="8" t="str">
        <f t="shared" ca="1" si="99"/>
        <v>Altijd</v>
      </c>
      <c r="Z196" s="7">
        <f t="shared" ref="Z196:Z259" si="100">FIND("&lt;",A196)</f>
        <v>5</v>
      </c>
      <c r="AA196">
        <f t="shared" ref="AA196:AA259" si="101">FIND("&gt;",A196)</f>
        <v>54</v>
      </c>
      <c r="AB196">
        <f xml:space="preserve"> FIND("&lt;/",A196)</f>
        <v>63</v>
      </c>
      <c r="AC196" t="str">
        <f>MID(A196, Z196, AA196-Z196+ 1)</f>
        <v>&lt;string name="summary_all_time" formatted="false"&gt;</v>
      </c>
      <c r="AD196" t="str">
        <f t="shared" ref="AD196:AH198" ca="1" si="102">$AC196 &amp; U196 &amp; $AC$1</f>
        <v>&lt;string name="summary_all_time" formatted="false"&gt;En permanence&lt;/string&gt;</v>
      </c>
      <c r="AE196" t="str">
        <f t="shared" ca="1" si="102"/>
        <v>&lt;string name="summary_all_time" formatted="false"&gt;Jederzeit&lt;/string&gt;</v>
      </c>
      <c r="AF196" t="str">
        <f t="shared" ca="1" si="102"/>
        <v>&lt;string name="summary_all_time" formatted="false"&gt;Todo el tiempo&lt;/string&gt;</v>
      </c>
      <c r="AG196" t="str">
        <f t="shared" ca="1" si="102"/>
        <v>&lt;string name="summary_all_time" formatted="false"&gt;Sempre&lt;/string&gt;</v>
      </c>
      <c r="AH196" t="str">
        <f t="shared" ca="1" si="102"/>
        <v>&lt;string name="summary_all_time" formatted="false"&gt;Altijd&lt;/string&gt;</v>
      </c>
    </row>
    <row r="197" spans="1:34">
      <c r="A197" s="1" t="s">
        <v>2884</v>
      </c>
      <c r="J197">
        <f t="shared" si="94"/>
        <v>54</v>
      </c>
      <c r="K197">
        <f t="shared" si="95"/>
        <v>103</v>
      </c>
      <c r="L197" t="str">
        <f t="shared" si="98"/>
        <v>The client can access with only one access count</v>
      </c>
      <c r="M197" t="e">
        <f>MATCH(L197,Sam_Eng!K:K,0)</f>
        <v>#N/A</v>
      </c>
      <c r="N197" t="e">
        <f>IF(ISNA(M197), VLOOKUP(L197,Sam_Eng!F:F,1,FALSE), VLOOKUP(L197,Sam_Eng!K:K,1,FALSE))</f>
        <v>#N/A</v>
      </c>
      <c r="O197" s="8" t="e">
        <f>IF(ISNA(M197), MATCH(N197,Sam_Eng!F:F,0), MATCH(N197,Sam_Eng!K:K,0))</f>
        <v>#N/A</v>
      </c>
      <c r="P197" t="e">
        <f t="shared" ca="1" si="89"/>
        <v>#N/A</v>
      </c>
      <c r="Q197" t="e">
        <f t="shared" ca="1" si="90"/>
        <v>#N/A</v>
      </c>
      <c r="R197" t="e">
        <f t="shared" ca="1" si="91"/>
        <v>#N/A</v>
      </c>
      <c r="S197" t="e">
        <f t="shared" ca="1" si="92"/>
        <v>#N/A</v>
      </c>
      <c r="T197" t="e">
        <f t="shared" ca="1" si="93"/>
        <v>#N/A</v>
      </c>
      <c r="U197" s="8" t="e">
        <f t="shared" ca="1" si="99"/>
        <v>#N/A</v>
      </c>
      <c r="V197" s="8" t="e">
        <f t="shared" ca="1" si="99"/>
        <v>#N/A</v>
      </c>
      <c r="W197" s="8" t="e">
        <f t="shared" ca="1" si="99"/>
        <v>#N/A</v>
      </c>
      <c r="X197" s="8" t="e">
        <f t="shared" ca="1" si="99"/>
        <v>#N/A</v>
      </c>
      <c r="Y197" s="8" t="e">
        <f t="shared" ca="1" si="99"/>
        <v>#N/A</v>
      </c>
      <c r="Z197" s="7">
        <f t="shared" si="100"/>
        <v>5</v>
      </c>
      <c r="AA197">
        <f t="shared" si="101"/>
        <v>54</v>
      </c>
      <c r="AB197">
        <f xml:space="preserve"> FIND("&lt;/",A197)</f>
        <v>103</v>
      </c>
      <c r="AC197" t="str">
        <f>MID(A197, Z197, AA197-Z197+ 1)</f>
        <v>&lt;string name="summary_one_time" formatted="false"&gt;</v>
      </c>
      <c r="AD197" t="e">
        <f t="shared" ca="1" si="102"/>
        <v>#N/A</v>
      </c>
      <c r="AE197" t="e">
        <f t="shared" ca="1" si="102"/>
        <v>#N/A</v>
      </c>
      <c r="AF197" t="e">
        <f t="shared" ca="1" si="102"/>
        <v>#N/A</v>
      </c>
      <c r="AG197" t="e">
        <f t="shared" ca="1" si="102"/>
        <v>#N/A</v>
      </c>
      <c r="AH197" t="e">
        <f t="shared" ca="1" si="102"/>
        <v>#N/A</v>
      </c>
    </row>
    <row r="198" spans="1:34">
      <c r="A198" s="1" t="s">
        <v>2881</v>
      </c>
      <c r="J198">
        <f t="shared" si="94"/>
        <v>51</v>
      </c>
      <c r="K198">
        <f t="shared" si="95"/>
        <v>87</v>
      </c>
      <c r="L198" t="str">
        <f t="shared" si="98"/>
        <v>The client can access from %s to %s</v>
      </c>
      <c r="M198" t="e">
        <f>MATCH(L198,Sam_Eng!K:K,0)</f>
        <v>#N/A</v>
      </c>
      <c r="N198" t="e">
        <f>IF(ISNA(M198), VLOOKUP(L198,Sam_Eng!F:F,1,FALSE), VLOOKUP(L198,Sam_Eng!K:K,1,FALSE))</f>
        <v>#N/A</v>
      </c>
      <c r="O198" s="8" t="e">
        <f>IF(ISNA(M198), MATCH(N198,Sam_Eng!F:F,0), MATCH(N198,Sam_Eng!K:K,0))</f>
        <v>#N/A</v>
      </c>
      <c r="P198" t="e">
        <f t="shared" ca="1" si="89"/>
        <v>#N/A</v>
      </c>
      <c r="Q198" t="e">
        <f t="shared" ca="1" si="90"/>
        <v>#N/A</v>
      </c>
      <c r="R198" t="e">
        <f t="shared" ca="1" si="91"/>
        <v>#N/A</v>
      </c>
      <c r="S198" t="e">
        <f t="shared" ca="1" si="92"/>
        <v>#N/A</v>
      </c>
      <c r="T198" t="e">
        <f t="shared" ca="1" si="93"/>
        <v>#N/A</v>
      </c>
      <c r="U198" s="8" t="e">
        <f t="shared" ca="1" si="99"/>
        <v>#N/A</v>
      </c>
      <c r="V198" s="8" t="e">
        <f t="shared" ca="1" si="99"/>
        <v>#N/A</v>
      </c>
      <c r="W198" s="8" t="e">
        <f t="shared" ca="1" si="99"/>
        <v>#N/A</v>
      </c>
      <c r="X198" s="8" t="e">
        <f t="shared" ca="1" si="99"/>
        <v>#N/A</v>
      </c>
      <c r="Y198" s="8" t="e">
        <f t="shared" ca="1" si="99"/>
        <v>#N/A</v>
      </c>
      <c r="Z198" s="7">
        <f t="shared" si="100"/>
        <v>5</v>
      </c>
      <c r="AA198">
        <f t="shared" si="101"/>
        <v>51</v>
      </c>
      <c r="AB198">
        <f xml:space="preserve"> FIND("&lt;/",A198)</f>
        <v>87</v>
      </c>
      <c r="AC198" t="str">
        <f>MID(A198, Z198, AA198-Z198+ 1)</f>
        <v>&lt;string name="summary_never" formatted="false"&gt;</v>
      </c>
      <c r="AD198" t="e">
        <f t="shared" ca="1" si="102"/>
        <v>#N/A</v>
      </c>
      <c r="AE198" t="e">
        <f t="shared" ca="1" si="102"/>
        <v>#N/A</v>
      </c>
      <c r="AF198" t="e">
        <f t="shared" ca="1" si="102"/>
        <v>#N/A</v>
      </c>
      <c r="AG198" t="e">
        <f t="shared" ca="1" si="102"/>
        <v>#N/A</v>
      </c>
      <c r="AH198" t="e">
        <f t="shared" ca="1" si="102"/>
        <v>#N/A</v>
      </c>
    </row>
    <row r="199" spans="1:34">
      <c r="A199" s="1"/>
    </row>
    <row r="200" spans="1:34">
      <c r="A200" s="1"/>
    </row>
    <row r="201" spans="1:34">
      <c r="A201" s="1"/>
    </row>
    <row r="202" spans="1:34">
      <c r="A202" s="1"/>
    </row>
    <row r="203" spans="1:34">
      <c r="A203" s="1"/>
    </row>
    <row r="204" spans="1:34">
      <c r="A204" s="1" t="s">
        <v>10230</v>
      </c>
      <c r="J204">
        <f t="shared" si="94"/>
        <v>51</v>
      </c>
      <c r="K204">
        <f t="shared" si="95"/>
        <v>68</v>
      </c>
      <c r="L204" t="str">
        <f t="shared" si="98"/>
        <v>&amp;#160;to&amp;#160;%s</v>
      </c>
      <c r="M204" t="e">
        <f>MATCH(L204,Sam_Eng!K:K,0)</f>
        <v>#N/A</v>
      </c>
      <c r="N204" t="e">
        <f>IF(ISNA(M204), VLOOKUP(L204,Sam_Eng!F:F,1,FALSE), VLOOKUP(L204,Sam_Eng!K:K,1,FALSE))</f>
        <v>#N/A</v>
      </c>
      <c r="O204" s="8" t="e">
        <f>IF(ISNA(M204), MATCH(N204,Sam_Eng!F:F,0), MATCH(N204,Sam_Eng!K:K,0))</f>
        <v>#N/A</v>
      </c>
      <c r="P204" t="e">
        <f t="shared" ca="1" si="89"/>
        <v>#N/A</v>
      </c>
      <c r="Q204" t="e">
        <f t="shared" ca="1" si="90"/>
        <v>#N/A</v>
      </c>
      <c r="R204" t="e">
        <f t="shared" ca="1" si="91"/>
        <v>#N/A</v>
      </c>
      <c r="S204" t="e">
        <f t="shared" ca="1" si="92"/>
        <v>#N/A</v>
      </c>
      <c r="T204" t="e">
        <f t="shared" ca="1" si="93"/>
        <v>#N/A</v>
      </c>
      <c r="U204" s="8" t="e">
        <f t="shared" ca="1" si="99"/>
        <v>#N/A</v>
      </c>
      <c r="V204" s="8" t="e">
        <f t="shared" ca="1" si="99"/>
        <v>#N/A</v>
      </c>
      <c r="W204" s="8" t="e">
        <f t="shared" ca="1" si="99"/>
        <v>#N/A</v>
      </c>
      <c r="X204" s="8" t="e">
        <f t="shared" ca="1" si="99"/>
        <v>#N/A</v>
      </c>
      <c r="Y204" s="8" t="e">
        <f t="shared" ca="1" si="99"/>
        <v>#N/A</v>
      </c>
      <c r="Z204" s="7">
        <f t="shared" si="100"/>
        <v>5</v>
      </c>
      <c r="AA204">
        <f t="shared" si="101"/>
        <v>51</v>
      </c>
      <c r="AB204">
        <f xml:space="preserve"> FIND("&lt;/",A204)</f>
        <v>68</v>
      </c>
      <c r="AC204" t="str">
        <f>MID(A204, Z204, AA204-Z204+ 1)</f>
        <v>&lt;string name="summary_until" formatted="false"&gt;</v>
      </c>
      <c r="AD204" t="s">
        <v>10232</v>
      </c>
      <c r="AE204" t="s">
        <v>10233</v>
      </c>
      <c r="AF204" t="s">
        <v>10235</v>
      </c>
      <c r="AG204" t="s">
        <v>10235</v>
      </c>
      <c r="AH204" t="s">
        <v>10238</v>
      </c>
    </row>
    <row r="205" spans="1:34">
      <c r="A205" s="1" t="s">
        <v>89</v>
      </c>
      <c r="J205">
        <f t="shared" si="94"/>
        <v>51</v>
      </c>
      <c r="K205">
        <f t="shared" si="95"/>
        <v>80</v>
      </c>
      <c r="L205" t="str">
        <f t="shared" si="98"/>
        <v>, with only one access count</v>
      </c>
      <c r="M205" t="e">
        <f>MATCH(L205,Sam_Eng!K:K,0)</f>
        <v>#N/A</v>
      </c>
      <c r="N205" t="str">
        <f>IF(ISNA(M205), VLOOKUP(L205,Sam_Eng!F:F,1,FALSE), VLOOKUP(L205,Sam_Eng!K:K,1,FALSE))</f>
        <v>, with only one access count</v>
      </c>
      <c r="O205" s="8">
        <f>IF(ISNA(M205), MATCH(N205,Sam_Eng!F:F,0), MATCH(N205,Sam_Eng!K:K,0))</f>
        <v>659</v>
      </c>
      <c r="P205" t="str">
        <f t="shared" ca="1" si="89"/>
        <v>", avec un seul compteur d'accès"</v>
      </c>
      <c r="Q205" t="str">
        <f t="shared" ca="1" si="90"/>
        <v>", mit nur einer Zugangszählung"</v>
      </c>
      <c r="R205" t="str">
        <f t="shared" ca="1" si="91"/>
        <v>"con tan sólo una cuenta de acceso."</v>
      </c>
      <c r="S205" t="str">
        <f t="shared" ca="1" si="92"/>
        <v>", con un solo un accesso"</v>
      </c>
      <c r="T205" t="str">
        <f t="shared" ca="1" si="93"/>
        <v>", met slechts één toegang"</v>
      </c>
      <c r="U205" s="8" t="str">
        <f t="shared" ca="1" si="99"/>
        <v>, avec un seul compteur d'accès</v>
      </c>
      <c r="V205" s="8" t="str">
        <f t="shared" ca="1" si="99"/>
        <v>, mit nur einer Zugangszählung</v>
      </c>
      <c r="W205" s="8" t="str">
        <f t="shared" ca="1" si="99"/>
        <v>con tan sólo una cuenta de acceso.</v>
      </c>
      <c r="X205" s="8" t="str">
        <f t="shared" ca="1" si="99"/>
        <v>, con un solo un accesso</v>
      </c>
      <c r="Y205" s="8" t="str">
        <f t="shared" ca="1" si="99"/>
        <v>, met slechts één toegang</v>
      </c>
      <c r="Z205" s="7">
        <f t="shared" si="100"/>
        <v>5</v>
      </c>
      <c r="AA205">
        <f t="shared" si="101"/>
        <v>51</v>
      </c>
      <c r="AB205">
        <f xml:space="preserve"> FIND("&lt;/",A205)</f>
        <v>80</v>
      </c>
      <c r="AC205" t="str">
        <f>MID(A205, Z205, AA205-Z205+ 1)</f>
        <v>&lt;string name="summary_count" formatted="false"&gt;</v>
      </c>
      <c r="AD205" t="str">
        <f t="shared" ref="AD205:AH206" ca="1" si="103">$AC205 &amp; U205 &amp; $AC$1</f>
        <v>&lt;string name="summary_count" formatted="false"&gt;, avec un seul compteur d'accès&lt;/string&gt;</v>
      </c>
      <c r="AE205" t="str">
        <f t="shared" ca="1" si="103"/>
        <v>&lt;string name="summary_count" formatted="false"&gt;, mit nur einer Zugangszählung&lt;/string&gt;</v>
      </c>
      <c r="AF205" t="str">
        <f t="shared" ca="1" si="103"/>
        <v>&lt;string name="summary_count" formatted="false"&gt;con tan sólo una cuenta de acceso.&lt;/string&gt;</v>
      </c>
      <c r="AG205" t="str">
        <f t="shared" ca="1" si="103"/>
        <v>&lt;string name="summary_count" formatted="false"&gt;, con un solo un accesso&lt;/string&gt;</v>
      </c>
      <c r="AH205" t="str">
        <f t="shared" ca="1" si="103"/>
        <v>&lt;string name="summary_count" formatted="false"&gt;, met slechts één toegang&lt;/string&gt;</v>
      </c>
    </row>
    <row r="206" spans="1:34">
      <c r="A206" s="1" t="s">
        <v>90</v>
      </c>
      <c r="J206">
        <f t="shared" si="94"/>
        <v>49</v>
      </c>
      <c r="K206">
        <f t="shared" si="95"/>
        <v>51</v>
      </c>
      <c r="L206" t="str">
        <f t="shared" si="98"/>
        <v>.</v>
      </c>
      <c r="M206" t="e">
        <f>MATCH(L206,Sam_Eng!K:K,0)</f>
        <v>#N/A</v>
      </c>
      <c r="N206" t="str">
        <f>IF(ISNA(M206), VLOOKUP(L206,Sam_Eng!F:F,1,FALSE), VLOOKUP(L206,Sam_Eng!K:K,1,FALSE))</f>
        <v>.</v>
      </c>
      <c r="O206" s="8">
        <f>IF(ISNA(M206), MATCH(N206,Sam_Eng!F:F,0), MATCH(N206,Sam_Eng!K:K,0))</f>
        <v>660</v>
      </c>
      <c r="P206" t="str">
        <f t="shared" ca="1" si="89"/>
        <v>"."</v>
      </c>
      <c r="Q206" t="str">
        <f t="shared" ca="1" si="90"/>
        <v>"."</v>
      </c>
      <c r="R206" t="str">
        <f t="shared" ca="1" si="91"/>
        <v>"."</v>
      </c>
      <c r="S206" t="str">
        <f t="shared" ca="1" si="92"/>
        <v>"."</v>
      </c>
      <c r="T206" t="str">
        <f t="shared" ca="1" si="93"/>
        <v>"."</v>
      </c>
      <c r="U206" s="8" t="str">
        <f t="shared" ca="1" si="99"/>
        <v>.</v>
      </c>
      <c r="V206" s="8" t="str">
        <f t="shared" ca="1" si="99"/>
        <v>.</v>
      </c>
      <c r="W206" s="8" t="str">
        <f t="shared" ca="1" si="99"/>
        <v>.</v>
      </c>
      <c r="X206" s="8" t="str">
        <f t="shared" ca="1" si="99"/>
        <v>.</v>
      </c>
      <c r="Y206" s="8" t="str">
        <f t="shared" ca="1" si="99"/>
        <v>.</v>
      </c>
      <c r="Z206" s="7">
        <f t="shared" si="100"/>
        <v>5</v>
      </c>
      <c r="AA206">
        <f t="shared" si="101"/>
        <v>49</v>
      </c>
      <c r="AB206">
        <f xml:space="preserve"> FIND("&lt;/",A206)</f>
        <v>51</v>
      </c>
      <c r="AC206" t="str">
        <f>MID(A206, Z206, AA206-Z206+ 1)</f>
        <v>&lt;string name="summary_dot" formatted="false"&gt;</v>
      </c>
      <c r="AD206" t="str">
        <f t="shared" ca="1" si="103"/>
        <v>&lt;string name="summary_dot" formatted="false"&gt;.&lt;/string&gt;</v>
      </c>
      <c r="AE206" t="str">
        <f t="shared" ca="1" si="103"/>
        <v>&lt;string name="summary_dot" formatted="false"&gt;.&lt;/string&gt;</v>
      </c>
      <c r="AF206" t="str">
        <f t="shared" ca="1" si="103"/>
        <v>&lt;string name="summary_dot" formatted="false"&gt;.&lt;/string&gt;</v>
      </c>
      <c r="AG206" t="str">
        <f t="shared" ca="1" si="103"/>
        <v>&lt;string name="summary_dot" formatted="false"&gt;.&lt;/string&gt;</v>
      </c>
      <c r="AH206" t="str">
        <f t="shared" ca="1" si="103"/>
        <v>&lt;string name="summary_dot" formatted="false"&gt;.&lt;/string&gt;</v>
      </c>
    </row>
    <row r="207" spans="1:34">
      <c r="A207" s="2"/>
    </row>
    <row r="208" spans="1:34">
      <c r="A208" s="2"/>
    </row>
    <row r="209" spans="1:34">
      <c r="A209" s="1"/>
    </row>
    <row r="210" spans="1:34">
      <c r="A210" s="1"/>
    </row>
    <row r="211" spans="1:34">
      <c r="A211" s="1"/>
    </row>
    <row r="212" spans="1:34">
      <c r="A212" s="2"/>
    </row>
    <row r="213" spans="1:34">
      <c r="A213" s="1" t="s">
        <v>91</v>
      </c>
      <c r="M213" t="e">
        <f>MATCH(L213,Sam_Eng!K:K,0)</f>
        <v>#N/A</v>
      </c>
      <c r="N213" t="e">
        <f>IF(ISNA(M213), VLOOKUP(L213,Sam_Eng!F:F,1,FALSE), VLOOKUP(L213,Sam_Eng!K:K,1,FALSE))</f>
        <v>#N/A</v>
      </c>
      <c r="O213" s="8" t="e">
        <f>IF(ISNA(M213), MATCH(N213,Sam_Eng!F:F,0), MATCH(N213,Sam_Eng!K:K,0))</f>
        <v>#N/A</v>
      </c>
      <c r="P213" t="e">
        <f t="shared" ref="P213:P272" ca="1" si="104">INDIRECT("'Sam_Eng'!" &amp; "M" &amp; $O213)</f>
        <v>#N/A</v>
      </c>
      <c r="Q213" t="e">
        <f t="shared" ref="Q213:Q272" ca="1" si="105">INDIRECT("'Sam_Eng'!" &amp; "N" &amp; $O213)</f>
        <v>#N/A</v>
      </c>
      <c r="R213" t="e">
        <f t="shared" ref="R213:R272" ca="1" si="106">INDIRECT("'Sam_Eng'!" &amp; "O" &amp; $O213)</f>
        <v>#N/A</v>
      </c>
      <c r="S213" t="e">
        <f t="shared" ref="S213:S272" ca="1" si="107">INDIRECT("'Sam_Eng'!" &amp; "P" &amp; $O213)</f>
        <v>#N/A</v>
      </c>
      <c r="T213" t="e">
        <f t="shared" ref="T213:T272" ca="1" si="108">INDIRECT("'Sam_Eng'!" &amp; "Q" &amp; $O213)</f>
        <v>#N/A</v>
      </c>
      <c r="U213" s="8" t="e">
        <f t="shared" ca="1" si="99"/>
        <v>#N/A</v>
      </c>
      <c r="V213" s="8" t="e">
        <f t="shared" ca="1" si="99"/>
        <v>#N/A</v>
      </c>
      <c r="W213" s="8" t="e">
        <f t="shared" ca="1" si="99"/>
        <v>#N/A</v>
      </c>
      <c r="X213" s="8" t="e">
        <f t="shared" ca="1" si="99"/>
        <v>#N/A</v>
      </c>
      <c r="Y213" s="8" t="e">
        <f t="shared" ca="1" si="99"/>
        <v>#N/A</v>
      </c>
      <c r="Z213" s="7">
        <f t="shared" si="100"/>
        <v>5</v>
      </c>
      <c r="AA213">
        <f t="shared" si="101"/>
        <v>46</v>
      </c>
      <c r="AB213" t="e">
        <f t="shared" ref="AB213:AB221" si="109" xml:space="preserve"> FIND("&lt;/",A213)</f>
        <v>#VALUE!</v>
      </c>
      <c r="AC213" t="str">
        <f t="shared" ref="AC213:AC221" si="110">MID(A213, Z213, AA213-Z213+ 1)</f>
        <v>&lt;string-array name="weekdays_abbreviated"&gt;</v>
      </c>
      <c r="AD213" s="1" t="s">
        <v>91</v>
      </c>
      <c r="AE213" s="1" t="s">
        <v>91</v>
      </c>
      <c r="AF213" s="1" t="s">
        <v>91</v>
      </c>
      <c r="AG213" s="1" t="s">
        <v>91</v>
      </c>
      <c r="AH213" s="1" t="s">
        <v>91</v>
      </c>
    </row>
    <row r="214" spans="1:34">
      <c r="A214" s="1" t="s">
        <v>92</v>
      </c>
      <c r="J214">
        <f t="shared" si="94"/>
        <v>14</v>
      </c>
      <c r="K214">
        <f t="shared" si="95"/>
        <v>26</v>
      </c>
      <c r="L214" t="str">
        <f t="shared" si="98"/>
        <v>@string/mon</v>
      </c>
      <c r="M214" t="e">
        <f>MATCH(L214,Sam_Eng!K:K,0)</f>
        <v>#N/A</v>
      </c>
      <c r="N214" t="e">
        <f>IF(ISNA(M214), VLOOKUP(L214,Sam_Eng!F:F,1,FALSE), VLOOKUP(L214,Sam_Eng!K:K,1,FALSE))</f>
        <v>#N/A</v>
      </c>
      <c r="O214" s="8" t="e">
        <f>IF(ISNA(M214), MATCH(N214,Sam_Eng!F:F,0), MATCH(N214,Sam_Eng!K:K,0))</f>
        <v>#N/A</v>
      </c>
      <c r="P214" t="e">
        <f t="shared" ca="1" si="104"/>
        <v>#N/A</v>
      </c>
      <c r="Q214" t="e">
        <f t="shared" ca="1" si="105"/>
        <v>#N/A</v>
      </c>
      <c r="R214" t="e">
        <f t="shared" ca="1" si="106"/>
        <v>#N/A</v>
      </c>
      <c r="S214" t="e">
        <f t="shared" ca="1" si="107"/>
        <v>#N/A</v>
      </c>
      <c r="T214" t="e">
        <f t="shared" ca="1" si="108"/>
        <v>#N/A</v>
      </c>
      <c r="U214" s="8" t="e">
        <f t="shared" ca="1" si="99"/>
        <v>#N/A</v>
      </c>
      <c r="V214" s="8" t="e">
        <f t="shared" ca="1" si="99"/>
        <v>#N/A</v>
      </c>
      <c r="W214" s="8" t="e">
        <f t="shared" ca="1" si="99"/>
        <v>#N/A</v>
      </c>
      <c r="X214" s="8" t="e">
        <f t="shared" ca="1" si="99"/>
        <v>#N/A</v>
      </c>
      <c r="Y214" s="8" t="e">
        <f t="shared" ca="1" si="99"/>
        <v>#N/A</v>
      </c>
      <c r="Z214" s="7">
        <f t="shared" si="100"/>
        <v>9</v>
      </c>
      <c r="AA214">
        <f t="shared" si="101"/>
        <v>14</v>
      </c>
      <c r="AB214">
        <f t="shared" si="109"/>
        <v>26</v>
      </c>
      <c r="AC214" t="str">
        <f t="shared" si="110"/>
        <v>&lt;item&gt;</v>
      </c>
      <c r="AD214" s="1" t="s">
        <v>92</v>
      </c>
      <c r="AE214" s="1" t="s">
        <v>92</v>
      </c>
      <c r="AF214" s="1" t="s">
        <v>92</v>
      </c>
      <c r="AG214" s="1" t="s">
        <v>92</v>
      </c>
      <c r="AH214" s="1" t="s">
        <v>92</v>
      </c>
    </row>
    <row r="215" spans="1:34">
      <c r="A215" s="1" t="s">
        <v>93</v>
      </c>
      <c r="J215">
        <f t="shared" si="94"/>
        <v>14</v>
      </c>
      <c r="K215">
        <f t="shared" si="95"/>
        <v>26</v>
      </c>
      <c r="L215" t="str">
        <f t="shared" si="98"/>
        <v>@string/tue</v>
      </c>
      <c r="M215" t="e">
        <f>MATCH(L215,Sam_Eng!K:K,0)</f>
        <v>#N/A</v>
      </c>
      <c r="N215" t="e">
        <f>IF(ISNA(M215), VLOOKUP(L215,Sam_Eng!F:F,1,FALSE), VLOOKUP(L215,Sam_Eng!K:K,1,FALSE))</f>
        <v>#N/A</v>
      </c>
      <c r="O215" s="8" t="e">
        <f>IF(ISNA(M215), MATCH(N215,Sam_Eng!F:F,0), MATCH(N215,Sam_Eng!K:K,0))</f>
        <v>#N/A</v>
      </c>
      <c r="P215" t="e">
        <f t="shared" ca="1" si="104"/>
        <v>#N/A</v>
      </c>
      <c r="Q215" t="e">
        <f t="shared" ca="1" si="105"/>
        <v>#N/A</v>
      </c>
      <c r="R215" t="e">
        <f t="shared" ca="1" si="106"/>
        <v>#N/A</v>
      </c>
      <c r="S215" t="e">
        <f t="shared" ca="1" si="107"/>
        <v>#N/A</v>
      </c>
      <c r="T215" t="e">
        <f t="shared" ca="1" si="108"/>
        <v>#N/A</v>
      </c>
      <c r="U215" s="8" t="e">
        <f t="shared" ca="1" si="99"/>
        <v>#N/A</v>
      </c>
      <c r="V215" s="8" t="e">
        <f t="shared" ca="1" si="99"/>
        <v>#N/A</v>
      </c>
      <c r="W215" s="8" t="e">
        <f t="shared" ca="1" si="99"/>
        <v>#N/A</v>
      </c>
      <c r="X215" s="8" t="e">
        <f t="shared" ca="1" si="99"/>
        <v>#N/A</v>
      </c>
      <c r="Y215" s="8" t="e">
        <f t="shared" ca="1" si="99"/>
        <v>#N/A</v>
      </c>
      <c r="Z215" s="7">
        <f t="shared" si="100"/>
        <v>9</v>
      </c>
      <c r="AA215">
        <f t="shared" si="101"/>
        <v>14</v>
      </c>
      <c r="AB215">
        <f t="shared" si="109"/>
        <v>26</v>
      </c>
      <c r="AC215" t="str">
        <f t="shared" si="110"/>
        <v>&lt;item&gt;</v>
      </c>
      <c r="AD215" s="1" t="s">
        <v>93</v>
      </c>
      <c r="AE215" s="1" t="s">
        <v>93</v>
      </c>
      <c r="AF215" s="1" t="s">
        <v>93</v>
      </c>
      <c r="AG215" s="1" t="s">
        <v>93</v>
      </c>
      <c r="AH215" s="1" t="s">
        <v>93</v>
      </c>
    </row>
    <row r="216" spans="1:34">
      <c r="A216" s="1" t="s">
        <v>94</v>
      </c>
      <c r="J216">
        <f t="shared" si="94"/>
        <v>14</v>
      </c>
      <c r="K216">
        <f t="shared" si="95"/>
        <v>26</v>
      </c>
      <c r="L216" t="str">
        <f t="shared" si="98"/>
        <v>@string/wed</v>
      </c>
      <c r="M216" t="e">
        <f>MATCH(L216,Sam_Eng!K:K,0)</f>
        <v>#N/A</v>
      </c>
      <c r="N216" t="e">
        <f>IF(ISNA(M216), VLOOKUP(L216,Sam_Eng!F:F,1,FALSE), VLOOKUP(L216,Sam_Eng!K:K,1,FALSE))</f>
        <v>#N/A</v>
      </c>
      <c r="O216" s="8" t="e">
        <f>IF(ISNA(M216), MATCH(N216,Sam_Eng!F:F,0), MATCH(N216,Sam_Eng!K:K,0))</f>
        <v>#N/A</v>
      </c>
      <c r="P216" t="e">
        <f t="shared" ca="1" si="104"/>
        <v>#N/A</v>
      </c>
      <c r="Q216" t="e">
        <f t="shared" ca="1" si="105"/>
        <v>#N/A</v>
      </c>
      <c r="R216" t="e">
        <f t="shared" ca="1" si="106"/>
        <v>#N/A</v>
      </c>
      <c r="S216" t="e">
        <f t="shared" ca="1" si="107"/>
        <v>#N/A</v>
      </c>
      <c r="T216" t="e">
        <f t="shared" ca="1" si="108"/>
        <v>#N/A</v>
      </c>
      <c r="U216" s="8" t="e">
        <f t="shared" ca="1" si="99"/>
        <v>#N/A</v>
      </c>
      <c r="V216" s="8" t="e">
        <f t="shared" ca="1" si="99"/>
        <v>#N/A</v>
      </c>
      <c r="W216" s="8" t="e">
        <f t="shared" ca="1" si="99"/>
        <v>#N/A</v>
      </c>
      <c r="X216" s="8" t="e">
        <f t="shared" ca="1" si="99"/>
        <v>#N/A</v>
      </c>
      <c r="Y216" s="8" t="e">
        <f t="shared" ca="1" si="99"/>
        <v>#N/A</v>
      </c>
      <c r="Z216" s="7">
        <f t="shared" si="100"/>
        <v>9</v>
      </c>
      <c r="AA216">
        <f t="shared" si="101"/>
        <v>14</v>
      </c>
      <c r="AB216">
        <f t="shared" si="109"/>
        <v>26</v>
      </c>
      <c r="AC216" t="str">
        <f t="shared" si="110"/>
        <v>&lt;item&gt;</v>
      </c>
      <c r="AD216" s="1" t="s">
        <v>94</v>
      </c>
      <c r="AE216" s="1" t="s">
        <v>94</v>
      </c>
      <c r="AF216" s="1" t="s">
        <v>94</v>
      </c>
      <c r="AG216" s="1" t="s">
        <v>94</v>
      </c>
      <c r="AH216" s="1" t="s">
        <v>94</v>
      </c>
    </row>
    <row r="217" spans="1:34">
      <c r="A217" s="1" t="s">
        <v>95</v>
      </c>
      <c r="J217">
        <f t="shared" si="94"/>
        <v>14</v>
      </c>
      <c r="K217">
        <f t="shared" si="95"/>
        <v>26</v>
      </c>
      <c r="L217" t="str">
        <f t="shared" si="98"/>
        <v>@string/thu</v>
      </c>
      <c r="M217" t="e">
        <f>MATCH(L217,Sam_Eng!K:K,0)</f>
        <v>#N/A</v>
      </c>
      <c r="N217" t="e">
        <f>IF(ISNA(M217), VLOOKUP(L217,Sam_Eng!F:F,1,FALSE), VLOOKUP(L217,Sam_Eng!K:K,1,FALSE))</f>
        <v>#N/A</v>
      </c>
      <c r="O217" s="8" t="e">
        <f>IF(ISNA(M217), MATCH(N217,Sam_Eng!F:F,0), MATCH(N217,Sam_Eng!K:K,0))</f>
        <v>#N/A</v>
      </c>
      <c r="P217" t="e">
        <f t="shared" ca="1" si="104"/>
        <v>#N/A</v>
      </c>
      <c r="Q217" t="e">
        <f t="shared" ca="1" si="105"/>
        <v>#N/A</v>
      </c>
      <c r="R217" t="e">
        <f t="shared" ca="1" si="106"/>
        <v>#N/A</v>
      </c>
      <c r="S217" t="e">
        <f t="shared" ca="1" si="107"/>
        <v>#N/A</v>
      </c>
      <c r="T217" t="e">
        <f t="shared" ca="1" si="108"/>
        <v>#N/A</v>
      </c>
      <c r="U217" s="8" t="e">
        <f t="shared" ca="1" si="99"/>
        <v>#N/A</v>
      </c>
      <c r="V217" s="8" t="e">
        <f t="shared" ca="1" si="99"/>
        <v>#N/A</v>
      </c>
      <c r="W217" s="8" t="e">
        <f t="shared" ca="1" si="99"/>
        <v>#N/A</v>
      </c>
      <c r="X217" s="8" t="e">
        <f t="shared" ca="1" si="99"/>
        <v>#N/A</v>
      </c>
      <c r="Y217" s="8" t="e">
        <f t="shared" ca="1" si="99"/>
        <v>#N/A</v>
      </c>
      <c r="Z217" s="7">
        <f t="shared" si="100"/>
        <v>9</v>
      </c>
      <c r="AA217">
        <f t="shared" si="101"/>
        <v>14</v>
      </c>
      <c r="AB217">
        <f t="shared" si="109"/>
        <v>26</v>
      </c>
      <c r="AC217" t="str">
        <f t="shared" si="110"/>
        <v>&lt;item&gt;</v>
      </c>
      <c r="AD217" s="1" t="s">
        <v>95</v>
      </c>
      <c r="AE217" s="1" t="s">
        <v>95</v>
      </c>
      <c r="AF217" s="1" t="s">
        <v>95</v>
      </c>
      <c r="AG217" s="1" t="s">
        <v>95</v>
      </c>
      <c r="AH217" s="1" t="s">
        <v>95</v>
      </c>
    </row>
    <row r="218" spans="1:34">
      <c r="A218" s="1" t="s">
        <v>96</v>
      </c>
      <c r="J218">
        <f t="shared" si="94"/>
        <v>14</v>
      </c>
      <c r="K218">
        <f t="shared" si="95"/>
        <v>26</v>
      </c>
      <c r="L218" t="str">
        <f t="shared" si="98"/>
        <v>@string/fri</v>
      </c>
      <c r="M218" t="e">
        <f>MATCH(L218,Sam_Eng!K:K,0)</f>
        <v>#N/A</v>
      </c>
      <c r="N218" t="e">
        <f>IF(ISNA(M218), VLOOKUP(L218,Sam_Eng!F:F,1,FALSE), VLOOKUP(L218,Sam_Eng!K:K,1,FALSE))</f>
        <v>#N/A</v>
      </c>
      <c r="O218" s="8" t="e">
        <f>IF(ISNA(M218), MATCH(N218,Sam_Eng!F:F,0), MATCH(N218,Sam_Eng!K:K,0))</f>
        <v>#N/A</v>
      </c>
      <c r="P218" t="e">
        <f t="shared" ca="1" si="104"/>
        <v>#N/A</v>
      </c>
      <c r="Q218" t="e">
        <f t="shared" ca="1" si="105"/>
        <v>#N/A</v>
      </c>
      <c r="R218" t="e">
        <f t="shared" ca="1" si="106"/>
        <v>#N/A</v>
      </c>
      <c r="S218" t="e">
        <f t="shared" ca="1" si="107"/>
        <v>#N/A</v>
      </c>
      <c r="T218" t="e">
        <f t="shared" ca="1" si="108"/>
        <v>#N/A</v>
      </c>
      <c r="U218" s="8" t="e">
        <f t="shared" ca="1" si="99"/>
        <v>#N/A</v>
      </c>
      <c r="V218" s="8" t="e">
        <f t="shared" ca="1" si="99"/>
        <v>#N/A</v>
      </c>
      <c r="W218" s="8" t="e">
        <f t="shared" ca="1" si="99"/>
        <v>#N/A</v>
      </c>
      <c r="X218" s="8" t="e">
        <f t="shared" ca="1" si="99"/>
        <v>#N/A</v>
      </c>
      <c r="Y218" s="8" t="e">
        <f t="shared" ca="1" si="99"/>
        <v>#N/A</v>
      </c>
      <c r="Z218" s="7">
        <f t="shared" si="100"/>
        <v>9</v>
      </c>
      <c r="AA218">
        <f t="shared" si="101"/>
        <v>14</v>
      </c>
      <c r="AB218">
        <f t="shared" si="109"/>
        <v>26</v>
      </c>
      <c r="AC218" t="str">
        <f t="shared" si="110"/>
        <v>&lt;item&gt;</v>
      </c>
      <c r="AD218" s="1" t="s">
        <v>96</v>
      </c>
      <c r="AE218" s="1" t="s">
        <v>96</v>
      </c>
      <c r="AF218" s="1" t="s">
        <v>96</v>
      </c>
      <c r="AG218" s="1" t="s">
        <v>96</v>
      </c>
      <c r="AH218" s="1" t="s">
        <v>96</v>
      </c>
    </row>
    <row r="219" spans="1:34">
      <c r="A219" s="1" t="s">
        <v>97</v>
      </c>
      <c r="J219">
        <f t="shared" si="94"/>
        <v>14</v>
      </c>
      <c r="K219">
        <f t="shared" si="95"/>
        <v>26</v>
      </c>
      <c r="L219" t="str">
        <f t="shared" si="98"/>
        <v>@string/sat</v>
      </c>
      <c r="M219" t="e">
        <f>MATCH(L219,Sam_Eng!K:K,0)</f>
        <v>#N/A</v>
      </c>
      <c r="N219" t="e">
        <f>IF(ISNA(M219), VLOOKUP(L219,Sam_Eng!F:F,1,FALSE), VLOOKUP(L219,Sam_Eng!K:K,1,FALSE))</f>
        <v>#N/A</v>
      </c>
      <c r="O219" s="8" t="e">
        <f>IF(ISNA(M219), MATCH(N219,Sam_Eng!F:F,0), MATCH(N219,Sam_Eng!K:K,0))</f>
        <v>#N/A</v>
      </c>
      <c r="P219" t="e">
        <f t="shared" ca="1" si="104"/>
        <v>#N/A</v>
      </c>
      <c r="Q219" t="e">
        <f t="shared" ca="1" si="105"/>
        <v>#N/A</v>
      </c>
      <c r="R219" t="e">
        <f t="shared" ca="1" si="106"/>
        <v>#N/A</v>
      </c>
      <c r="S219" t="e">
        <f t="shared" ca="1" si="107"/>
        <v>#N/A</v>
      </c>
      <c r="T219" t="e">
        <f t="shared" ca="1" si="108"/>
        <v>#N/A</v>
      </c>
      <c r="U219" s="8" t="e">
        <f t="shared" ca="1" si="99"/>
        <v>#N/A</v>
      </c>
      <c r="V219" s="8" t="e">
        <f t="shared" ca="1" si="99"/>
        <v>#N/A</v>
      </c>
      <c r="W219" s="8" t="e">
        <f t="shared" ca="1" si="99"/>
        <v>#N/A</v>
      </c>
      <c r="X219" s="8" t="e">
        <f t="shared" ca="1" si="99"/>
        <v>#N/A</v>
      </c>
      <c r="Y219" s="8" t="e">
        <f t="shared" ca="1" si="99"/>
        <v>#N/A</v>
      </c>
      <c r="Z219" s="7">
        <f t="shared" si="100"/>
        <v>9</v>
      </c>
      <c r="AA219">
        <f t="shared" si="101"/>
        <v>14</v>
      </c>
      <c r="AB219">
        <f t="shared" si="109"/>
        <v>26</v>
      </c>
      <c r="AC219" t="str">
        <f t="shared" si="110"/>
        <v>&lt;item&gt;</v>
      </c>
      <c r="AD219" s="1" t="s">
        <v>97</v>
      </c>
      <c r="AE219" s="1" t="s">
        <v>97</v>
      </c>
      <c r="AF219" s="1" t="s">
        <v>97</v>
      </c>
      <c r="AG219" s="1" t="s">
        <v>97</v>
      </c>
      <c r="AH219" s="1" t="s">
        <v>97</v>
      </c>
    </row>
    <row r="220" spans="1:34">
      <c r="A220" s="1" t="s">
        <v>98</v>
      </c>
      <c r="J220">
        <f t="shared" si="94"/>
        <v>14</v>
      </c>
      <c r="K220">
        <f t="shared" si="95"/>
        <v>26</v>
      </c>
      <c r="L220" t="str">
        <f t="shared" si="98"/>
        <v>@string/sun</v>
      </c>
      <c r="M220" t="e">
        <f>MATCH(L220,Sam_Eng!K:K,0)</f>
        <v>#N/A</v>
      </c>
      <c r="N220" t="e">
        <f>IF(ISNA(M220), VLOOKUP(L220,Sam_Eng!F:F,1,FALSE), VLOOKUP(L220,Sam_Eng!K:K,1,FALSE))</f>
        <v>#N/A</v>
      </c>
      <c r="O220" s="8" t="e">
        <f>IF(ISNA(M220), MATCH(N220,Sam_Eng!F:F,0), MATCH(N220,Sam_Eng!K:K,0))</f>
        <v>#N/A</v>
      </c>
      <c r="P220" t="e">
        <f t="shared" ca="1" si="104"/>
        <v>#N/A</v>
      </c>
      <c r="Q220" t="e">
        <f t="shared" ca="1" si="105"/>
        <v>#N/A</v>
      </c>
      <c r="R220" t="e">
        <f t="shared" ca="1" si="106"/>
        <v>#N/A</v>
      </c>
      <c r="S220" t="e">
        <f t="shared" ca="1" si="107"/>
        <v>#N/A</v>
      </c>
      <c r="T220" t="e">
        <f t="shared" ca="1" si="108"/>
        <v>#N/A</v>
      </c>
      <c r="U220" s="8" t="e">
        <f t="shared" ca="1" si="99"/>
        <v>#N/A</v>
      </c>
      <c r="V220" s="8" t="e">
        <f t="shared" ca="1" si="99"/>
        <v>#N/A</v>
      </c>
      <c r="W220" s="8" t="e">
        <f t="shared" ca="1" si="99"/>
        <v>#N/A</v>
      </c>
      <c r="X220" s="8" t="e">
        <f t="shared" ca="1" si="99"/>
        <v>#N/A</v>
      </c>
      <c r="Y220" s="8" t="e">
        <f t="shared" ca="1" si="99"/>
        <v>#N/A</v>
      </c>
      <c r="Z220" s="7">
        <f t="shared" si="100"/>
        <v>9</v>
      </c>
      <c r="AA220">
        <f t="shared" si="101"/>
        <v>14</v>
      </c>
      <c r="AB220">
        <f t="shared" si="109"/>
        <v>26</v>
      </c>
      <c r="AC220" t="str">
        <f t="shared" si="110"/>
        <v>&lt;item&gt;</v>
      </c>
      <c r="AD220" s="1" t="s">
        <v>98</v>
      </c>
      <c r="AE220" s="1" t="s">
        <v>98</v>
      </c>
      <c r="AF220" s="1" t="s">
        <v>98</v>
      </c>
      <c r="AG220" s="1" t="s">
        <v>98</v>
      </c>
      <c r="AH220" s="1" t="s">
        <v>98</v>
      </c>
    </row>
    <row r="221" spans="1:34">
      <c r="A221" s="1" t="s">
        <v>99</v>
      </c>
      <c r="M221" t="e">
        <f>MATCH(L221,Sam_Eng!K:K,0)</f>
        <v>#N/A</v>
      </c>
      <c r="N221" t="e">
        <f>IF(ISNA(M221), VLOOKUP(L221,Sam_Eng!F:F,1,FALSE), VLOOKUP(L221,Sam_Eng!K:K,1,FALSE))</f>
        <v>#N/A</v>
      </c>
      <c r="O221" s="8" t="e">
        <f>IF(ISNA(M221), MATCH(N221,Sam_Eng!F:F,0), MATCH(N221,Sam_Eng!K:K,0))</f>
        <v>#N/A</v>
      </c>
      <c r="P221" t="e">
        <f t="shared" ca="1" si="104"/>
        <v>#N/A</v>
      </c>
      <c r="Q221" t="e">
        <f t="shared" ca="1" si="105"/>
        <v>#N/A</v>
      </c>
      <c r="R221" t="e">
        <f t="shared" ca="1" si="106"/>
        <v>#N/A</v>
      </c>
      <c r="S221" t="e">
        <f t="shared" ca="1" si="107"/>
        <v>#N/A</v>
      </c>
      <c r="T221" t="e">
        <f t="shared" ca="1" si="108"/>
        <v>#N/A</v>
      </c>
      <c r="U221" s="8" t="e">
        <f t="shared" ca="1" si="99"/>
        <v>#N/A</v>
      </c>
      <c r="V221" s="8" t="e">
        <f t="shared" ca="1" si="99"/>
        <v>#N/A</v>
      </c>
      <c r="W221" s="8" t="e">
        <f t="shared" ca="1" si="99"/>
        <v>#N/A</v>
      </c>
      <c r="X221" s="8" t="e">
        <f t="shared" ca="1" si="99"/>
        <v>#N/A</v>
      </c>
      <c r="Y221" s="8" t="e">
        <f t="shared" ca="1" si="99"/>
        <v>#N/A</v>
      </c>
      <c r="Z221" s="7">
        <f t="shared" si="100"/>
        <v>5</v>
      </c>
      <c r="AA221">
        <f t="shared" si="101"/>
        <v>19</v>
      </c>
      <c r="AB221">
        <f t="shared" si="109"/>
        <v>5</v>
      </c>
      <c r="AC221" t="str">
        <f t="shared" si="110"/>
        <v>&lt;/string-array&gt;</v>
      </c>
      <c r="AD221" s="1" t="s">
        <v>99</v>
      </c>
      <c r="AE221" s="1" t="s">
        <v>99</v>
      </c>
      <c r="AF221" s="1" t="s">
        <v>99</v>
      </c>
      <c r="AG221" s="1" t="s">
        <v>99</v>
      </c>
      <c r="AH221" s="1" t="s">
        <v>99</v>
      </c>
    </row>
    <row r="222" spans="1:34">
      <c r="A222" s="2"/>
    </row>
    <row r="223" spans="1:34">
      <c r="A223" s="1" t="s">
        <v>100</v>
      </c>
      <c r="J223">
        <f t="shared" si="94"/>
        <v>44</v>
      </c>
      <c r="K223" t="e">
        <f t="shared" si="95"/>
        <v>#VALUE!</v>
      </c>
      <c r="L223" t="e">
        <f t="shared" ref="L223:L279" si="111">IF(A223&lt;&gt;"", MID(A223,J223+1, K223-J223 - 1), "")</f>
        <v>#VALUE!</v>
      </c>
      <c r="M223" t="e">
        <f>MATCH(L223,Sam_Eng!K:K,0)</f>
        <v>#VALUE!</v>
      </c>
      <c r="N223" t="e">
        <f>IF(ISNA(M223), VLOOKUP(L223,Sam_Eng!F:F,1,FALSE), VLOOKUP(L223,Sam_Eng!K:K,1,FALSE))</f>
        <v>#VALUE!</v>
      </c>
      <c r="O223" s="8" t="e">
        <f>IF(ISNA(M223), MATCH(N223,Sam_Eng!F:F,0), MATCH(N223,Sam_Eng!K:K,0))</f>
        <v>#VALUE!</v>
      </c>
      <c r="P223" t="e">
        <f t="shared" ca="1" si="104"/>
        <v>#VALUE!</v>
      </c>
      <c r="Q223" t="e">
        <f t="shared" ca="1" si="105"/>
        <v>#VALUE!</v>
      </c>
      <c r="R223" t="e">
        <f t="shared" ca="1" si="106"/>
        <v>#VALUE!</v>
      </c>
      <c r="S223" t="e">
        <f t="shared" ca="1" si="107"/>
        <v>#VALUE!</v>
      </c>
      <c r="T223" t="e">
        <f t="shared" ca="1" si="108"/>
        <v>#VALUE!</v>
      </c>
      <c r="U223" s="8" t="e">
        <f t="shared" ca="1" si="99"/>
        <v>#VALUE!</v>
      </c>
      <c r="V223" s="8" t="e">
        <f t="shared" ca="1" si="99"/>
        <v>#VALUE!</v>
      </c>
      <c r="W223" s="8" t="e">
        <f t="shared" ca="1" si="99"/>
        <v>#VALUE!</v>
      </c>
      <c r="X223" s="8" t="e">
        <f t="shared" ca="1" si="99"/>
        <v>#VALUE!</v>
      </c>
      <c r="Y223" s="8" t="e">
        <f t="shared" ca="1" si="99"/>
        <v>#VALUE!</v>
      </c>
      <c r="Z223" s="7">
        <f t="shared" si="100"/>
        <v>5</v>
      </c>
      <c r="AA223">
        <f t="shared" si="101"/>
        <v>44</v>
      </c>
      <c r="AB223" t="e">
        <f t="shared" ref="AB223:AB236" si="112" xml:space="preserve"> FIND("&lt;/",A223)</f>
        <v>#VALUE!</v>
      </c>
      <c r="AC223" t="str">
        <f t="shared" ref="AC223:AC236" si="113">MID(A223, Z223, AA223-Z223+ 1)</f>
        <v>&lt;string-array name="months_abbreviated"&gt;</v>
      </c>
      <c r="AD223" s="1" t="s">
        <v>100</v>
      </c>
      <c r="AE223" s="1" t="s">
        <v>100</v>
      </c>
      <c r="AF223" s="1" t="s">
        <v>100</v>
      </c>
      <c r="AG223" s="1" t="s">
        <v>100</v>
      </c>
      <c r="AH223" s="1" t="s">
        <v>100</v>
      </c>
    </row>
    <row r="224" spans="1:34">
      <c r="A224" s="1" t="s">
        <v>101</v>
      </c>
      <c r="J224">
        <f t="shared" si="94"/>
        <v>14</v>
      </c>
      <c r="K224">
        <f t="shared" si="95"/>
        <v>18</v>
      </c>
      <c r="L224" t="str">
        <f t="shared" si="111"/>
        <v>Jan</v>
      </c>
      <c r="M224" t="e">
        <f>MATCH(L224,Sam_Eng!K:K,0)</f>
        <v>#N/A</v>
      </c>
      <c r="N224" t="e">
        <f>IF(ISNA(M224), VLOOKUP(L224,Sam_Eng!F:F,1,FALSE), VLOOKUP(L224,Sam_Eng!K:K,1,FALSE))</f>
        <v>#N/A</v>
      </c>
      <c r="O224" s="8" t="e">
        <f>IF(ISNA(M224), MATCH(N224,Sam_Eng!F:F,0), MATCH(N224,Sam_Eng!K:K,0))</f>
        <v>#N/A</v>
      </c>
      <c r="P224" t="e">
        <f t="shared" ca="1" si="104"/>
        <v>#N/A</v>
      </c>
      <c r="Q224" t="e">
        <f t="shared" ca="1" si="105"/>
        <v>#N/A</v>
      </c>
      <c r="R224" t="e">
        <f t="shared" ca="1" si="106"/>
        <v>#N/A</v>
      </c>
      <c r="S224" t="e">
        <f t="shared" ca="1" si="107"/>
        <v>#N/A</v>
      </c>
      <c r="T224" t="e">
        <f t="shared" ca="1" si="108"/>
        <v>#N/A</v>
      </c>
      <c r="U224" s="8" t="e">
        <f t="shared" ca="1" si="99"/>
        <v>#N/A</v>
      </c>
      <c r="V224" s="8" t="e">
        <f t="shared" ca="1" si="99"/>
        <v>#N/A</v>
      </c>
      <c r="W224" s="8" t="e">
        <f t="shared" ca="1" si="99"/>
        <v>#N/A</v>
      </c>
      <c r="X224" s="8" t="e">
        <f t="shared" ca="1" si="99"/>
        <v>#N/A</v>
      </c>
      <c r="Y224" s="8" t="e">
        <f t="shared" ca="1" si="99"/>
        <v>#N/A</v>
      </c>
      <c r="Z224" s="7">
        <f t="shared" si="100"/>
        <v>9</v>
      </c>
      <c r="AA224">
        <f t="shared" si="101"/>
        <v>14</v>
      </c>
      <c r="AB224">
        <f t="shared" si="112"/>
        <v>18</v>
      </c>
      <c r="AC224" t="str">
        <f t="shared" si="113"/>
        <v>&lt;item&gt;</v>
      </c>
      <c r="AD224" s="1" t="s">
        <v>101</v>
      </c>
      <c r="AE224" s="1" t="s">
        <v>101</v>
      </c>
      <c r="AF224" s="1" t="s">
        <v>101</v>
      </c>
      <c r="AG224" s="1" t="s">
        <v>101</v>
      </c>
      <c r="AH224" s="1" t="s">
        <v>101</v>
      </c>
    </row>
    <row r="225" spans="1:34">
      <c r="A225" s="1" t="s">
        <v>102</v>
      </c>
      <c r="J225">
        <f t="shared" si="94"/>
        <v>14</v>
      </c>
      <c r="K225">
        <f t="shared" si="95"/>
        <v>18</v>
      </c>
      <c r="L225" t="str">
        <f t="shared" si="111"/>
        <v>Feb</v>
      </c>
      <c r="M225" t="e">
        <f>MATCH(L225,Sam_Eng!K:K,0)</f>
        <v>#N/A</v>
      </c>
      <c r="N225" t="e">
        <f>IF(ISNA(M225), VLOOKUP(L225,Sam_Eng!F:F,1,FALSE), VLOOKUP(L225,Sam_Eng!K:K,1,FALSE))</f>
        <v>#N/A</v>
      </c>
      <c r="O225" s="8" t="e">
        <f>IF(ISNA(M225), MATCH(N225,Sam_Eng!F:F,0), MATCH(N225,Sam_Eng!K:K,0))</f>
        <v>#N/A</v>
      </c>
      <c r="P225" t="e">
        <f t="shared" ca="1" si="104"/>
        <v>#N/A</v>
      </c>
      <c r="Q225" t="e">
        <f t="shared" ca="1" si="105"/>
        <v>#N/A</v>
      </c>
      <c r="R225" t="e">
        <f t="shared" ca="1" si="106"/>
        <v>#N/A</v>
      </c>
      <c r="S225" t="e">
        <f t="shared" ca="1" si="107"/>
        <v>#N/A</v>
      </c>
      <c r="T225" t="e">
        <f t="shared" ca="1" si="108"/>
        <v>#N/A</v>
      </c>
      <c r="U225" s="8" t="e">
        <f t="shared" ca="1" si="99"/>
        <v>#N/A</v>
      </c>
      <c r="V225" s="8" t="e">
        <f t="shared" ca="1" si="99"/>
        <v>#N/A</v>
      </c>
      <c r="W225" s="8" t="e">
        <f t="shared" ca="1" si="99"/>
        <v>#N/A</v>
      </c>
      <c r="X225" s="8" t="e">
        <f t="shared" ca="1" si="99"/>
        <v>#N/A</v>
      </c>
      <c r="Y225" s="8" t="e">
        <f t="shared" ca="1" si="99"/>
        <v>#N/A</v>
      </c>
      <c r="Z225" s="7">
        <f t="shared" si="100"/>
        <v>9</v>
      </c>
      <c r="AA225">
        <f t="shared" si="101"/>
        <v>14</v>
      </c>
      <c r="AB225">
        <f t="shared" si="112"/>
        <v>18</v>
      </c>
      <c r="AC225" t="str">
        <f t="shared" si="113"/>
        <v>&lt;item&gt;</v>
      </c>
      <c r="AD225" s="1" t="s">
        <v>102</v>
      </c>
      <c r="AE225" s="1" t="s">
        <v>102</v>
      </c>
      <c r="AF225" s="1" t="s">
        <v>102</v>
      </c>
      <c r="AG225" s="1" t="s">
        <v>102</v>
      </c>
      <c r="AH225" s="1" t="s">
        <v>102</v>
      </c>
    </row>
    <row r="226" spans="1:34">
      <c r="A226" s="1" t="s">
        <v>103</v>
      </c>
      <c r="J226">
        <f t="shared" si="94"/>
        <v>14</v>
      </c>
      <c r="K226">
        <f t="shared" si="95"/>
        <v>18</v>
      </c>
      <c r="L226" t="str">
        <f t="shared" si="111"/>
        <v>Mar</v>
      </c>
      <c r="M226" t="e">
        <f>MATCH(L226,Sam_Eng!K:K,0)</f>
        <v>#N/A</v>
      </c>
      <c r="N226" t="e">
        <f>IF(ISNA(M226), VLOOKUP(L226,Sam_Eng!F:F,1,FALSE), VLOOKUP(L226,Sam_Eng!K:K,1,FALSE))</f>
        <v>#N/A</v>
      </c>
      <c r="O226" s="8" t="e">
        <f>IF(ISNA(M226), MATCH(N226,Sam_Eng!F:F,0), MATCH(N226,Sam_Eng!K:K,0))</f>
        <v>#N/A</v>
      </c>
      <c r="P226" t="e">
        <f t="shared" ca="1" si="104"/>
        <v>#N/A</v>
      </c>
      <c r="Q226" t="e">
        <f t="shared" ca="1" si="105"/>
        <v>#N/A</v>
      </c>
      <c r="R226" t="e">
        <f t="shared" ca="1" si="106"/>
        <v>#N/A</v>
      </c>
      <c r="S226" t="e">
        <f t="shared" ca="1" si="107"/>
        <v>#N/A</v>
      </c>
      <c r="T226" t="e">
        <f t="shared" ca="1" si="108"/>
        <v>#N/A</v>
      </c>
      <c r="U226" s="8" t="e">
        <f t="shared" ca="1" si="99"/>
        <v>#N/A</v>
      </c>
      <c r="V226" s="8" t="e">
        <f t="shared" ca="1" si="99"/>
        <v>#N/A</v>
      </c>
      <c r="W226" s="8" t="e">
        <f t="shared" ca="1" si="99"/>
        <v>#N/A</v>
      </c>
      <c r="X226" s="8" t="e">
        <f t="shared" ca="1" si="99"/>
        <v>#N/A</v>
      </c>
      <c r="Y226" s="8" t="e">
        <f t="shared" ca="1" si="99"/>
        <v>#N/A</v>
      </c>
      <c r="Z226" s="7">
        <f t="shared" si="100"/>
        <v>9</v>
      </c>
      <c r="AA226">
        <f t="shared" si="101"/>
        <v>14</v>
      </c>
      <c r="AB226">
        <f t="shared" si="112"/>
        <v>18</v>
      </c>
      <c r="AC226" t="str">
        <f t="shared" si="113"/>
        <v>&lt;item&gt;</v>
      </c>
      <c r="AD226" s="1" t="s">
        <v>103</v>
      </c>
      <c r="AE226" s="1" t="s">
        <v>103</v>
      </c>
      <c r="AF226" s="1" t="s">
        <v>103</v>
      </c>
      <c r="AG226" s="1" t="s">
        <v>103</v>
      </c>
      <c r="AH226" s="1" t="s">
        <v>103</v>
      </c>
    </row>
    <row r="227" spans="1:34">
      <c r="A227" s="1" t="s">
        <v>104</v>
      </c>
      <c r="J227">
        <f t="shared" si="94"/>
        <v>14</v>
      </c>
      <c r="K227">
        <f t="shared" si="95"/>
        <v>18</v>
      </c>
      <c r="L227" t="str">
        <f t="shared" si="111"/>
        <v>Apr</v>
      </c>
      <c r="M227" t="e">
        <f>MATCH(L227,Sam_Eng!K:K,0)</f>
        <v>#N/A</v>
      </c>
      <c r="N227" t="e">
        <f>IF(ISNA(M227), VLOOKUP(L227,Sam_Eng!F:F,1,FALSE), VLOOKUP(L227,Sam_Eng!K:K,1,FALSE))</f>
        <v>#N/A</v>
      </c>
      <c r="O227" s="8" t="e">
        <f>IF(ISNA(M227), MATCH(N227,Sam_Eng!F:F,0), MATCH(N227,Sam_Eng!K:K,0))</f>
        <v>#N/A</v>
      </c>
      <c r="P227" t="e">
        <f t="shared" ca="1" si="104"/>
        <v>#N/A</v>
      </c>
      <c r="Q227" t="e">
        <f t="shared" ca="1" si="105"/>
        <v>#N/A</v>
      </c>
      <c r="R227" t="e">
        <f t="shared" ca="1" si="106"/>
        <v>#N/A</v>
      </c>
      <c r="S227" t="e">
        <f t="shared" ca="1" si="107"/>
        <v>#N/A</v>
      </c>
      <c r="T227" t="e">
        <f t="shared" ca="1" si="108"/>
        <v>#N/A</v>
      </c>
      <c r="U227" s="8" t="e">
        <f t="shared" ca="1" si="99"/>
        <v>#N/A</v>
      </c>
      <c r="V227" s="8" t="e">
        <f t="shared" ca="1" si="99"/>
        <v>#N/A</v>
      </c>
      <c r="W227" s="8" t="e">
        <f t="shared" ca="1" si="99"/>
        <v>#N/A</v>
      </c>
      <c r="X227" s="8" t="e">
        <f t="shared" ca="1" si="99"/>
        <v>#N/A</v>
      </c>
      <c r="Y227" s="8" t="e">
        <f t="shared" ca="1" si="99"/>
        <v>#N/A</v>
      </c>
      <c r="Z227" s="7">
        <f t="shared" si="100"/>
        <v>9</v>
      </c>
      <c r="AA227">
        <f t="shared" si="101"/>
        <v>14</v>
      </c>
      <c r="AB227">
        <f t="shared" si="112"/>
        <v>18</v>
      </c>
      <c r="AC227" t="str">
        <f t="shared" si="113"/>
        <v>&lt;item&gt;</v>
      </c>
      <c r="AD227" s="1" t="s">
        <v>104</v>
      </c>
      <c r="AE227" s="1" t="s">
        <v>104</v>
      </c>
      <c r="AF227" s="1" t="s">
        <v>104</v>
      </c>
      <c r="AG227" s="1" t="s">
        <v>104</v>
      </c>
      <c r="AH227" s="1" t="s">
        <v>104</v>
      </c>
    </row>
    <row r="228" spans="1:34">
      <c r="A228" s="1" t="s">
        <v>105</v>
      </c>
      <c r="J228">
        <f t="shared" si="94"/>
        <v>14</v>
      </c>
      <c r="K228">
        <f t="shared" si="95"/>
        <v>18</v>
      </c>
      <c r="L228" t="str">
        <f t="shared" si="111"/>
        <v>May</v>
      </c>
      <c r="M228" t="e">
        <f>MATCH(L228,Sam_Eng!K:K,0)</f>
        <v>#N/A</v>
      </c>
      <c r="N228" t="e">
        <f>IF(ISNA(M228), VLOOKUP(L228,Sam_Eng!F:F,1,FALSE), VLOOKUP(L228,Sam_Eng!K:K,1,FALSE))</f>
        <v>#N/A</v>
      </c>
      <c r="O228" s="8" t="e">
        <f>IF(ISNA(M228), MATCH(N228,Sam_Eng!F:F,0), MATCH(N228,Sam_Eng!K:K,0))</f>
        <v>#N/A</v>
      </c>
      <c r="P228" t="e">
        <f t="shared" ca="1" si="104"/>
        <v>#N/A</v>
      </c>
      <c r="Q228" t="e">
        <f t="shared" ca="1" si="105"/>
        <v>#N/A</v>
      </c>
      <c r="R228" t="e">
        <f t="shared" ca="1" si="106"/>
        <v>#N/A</v>
      </c>
      <c r="S228" t="e">
        <f t="shared" ca="1" si="107"/>
        <v>#N/A</v>
      </c>
      <c r="T228" t="e">
        <f t="shared" ca="1" si="108"/>
        <v>#N/A</v>
      </c>
      <c r="U228" s="8" t="e">
        <f t="shared" ca="1" si="99"/>
        <v>#N/A</v>
      </c>
      <c r="V228" s="8" t="e">
        <f t="shared" ca="1" si="99"/>
        <v>#N/A</v>
      </c>
      <c r="W228" s="8" t="e">
        <f t="shared" ca="1" si="99"/>
        <v>#N/A</v>
      </c>
      <c r="X228" s="8" t="e">
        <f t="shared" ca="1" si="99"/>
        <v>#N/A</v>
      </c>
      <c r="Y228" s="8" t="e">
        <f t="shared" ca="1" si="99"/>
        <v>#N/A</v>
      </c>
      <c r="Z228" s="7">
        <f t="shared" si="100"/>
        <v>9</v>
      </c>
      <c r="AA228">
        <f t="shared" si="101"/>
        <v>14</v>
      </c>
      <c r="AB228">
        <f t="shared" si="112"/>
        <v>18</v>
      </c>
      <c r="AC228" t="str">
        <f t="shared" si="113"/>
        <v>&lt;item&gt;</v>
      </c>
      <c r="AD228" s="1" t="s">
        <v>105</v>
      </c>
      <c r="AE228" s="1" t="s">
        <v>105</v>
      </c>
      <c r="AF228" s="1" t="s">
        <v>105</v>
      </c>
      <c r="AG228" s="1" t="s">
        <v>105</v>
      </c>
      <c r="AH228" s="1" t="s">
        <v>105</v>
      </c>
    </row>
    <row r="229" spans="1:34">
      <c r="A229" s="1" t="s">
        <v>106</v>
      </c>
      <c r="J229">
        <f t="shared" si="94"/>
        <v>14</v>
      </c>
      <c r="K229">
        <f t="shared" si="95"/>
        <v>18</v>
      </c>
      <c r="L229" t="str">
        <f t="shared" si="111"/>
        <v>Jun</v>
      </c>
      <c r="M229" t="e">
        <f>MATCH(L229,Sam_Eng!K:K,0)</f>
        <v>#N/A</v>
      </c>
      <c r="N229" t="e">
        <f>IF(ISNA(M229), VLOOKUP(L229,Sam_Eng!F:F,1,FALSE), VLOOKUP(L229,Sam_Eng!K:K,1,FALSE))</f>
        <v>#N/A</v>
      </c>
      <c r="O229" s="8" t="e">
        <f>IF(ISNA(M229), MATCH(N229,Sam_Eng!F:F,0), MATCH(N229,Sam_Eng!K:K,0))</f>
        <v>#N/A</v>
      </c>
      <c r="P229" t="e">
        <f t="shared" ca="1" si="104"/>
        <v>#N/A</v>
      </c>
      <c r="Q229" t="e">
        <f t="shared" ca="1" si="105"/>
        <v>#N/A</v>
      </c>
      <c r="R229" t="e">
        <f t="shared" ca="1" si="106"/>
        <v>#N/A</v>
      </c>
      <c r="S229" t="e">
        <f t="shared" ca="1" si="107"/>
        <v>#N/A</v>
      </c>
      <c r="T229" t="e">
        <f t="shared" ca="1" si="108"/>
        <v>#N/A</v>
      </c>
      <c r="U229" s="8" t="e">
        <f t="shared" ca="1" si="99"/>
        <v>#N/A</v>
      </c>
      <c r="V229" s="8" t="e">
        <f t="shared" ca="1" si="99"/>
        <v>#N/A</v>
      </c>
      <c r="W229" s="8" t="e">
        <f t="shared" ca="1" si="99"/>
        <v>#N/A</v>
      </c>
      <c r="X229" s="8" t="e">
        <f t="shared" ca="1" si="99"/>
        <v>#N/A</v>
      </c>
      <c r="Y229" s="8" t="e">
        <f t="shared" ca="1" si="99"/>
        <v>#N/A</v>
      </c>
      <c r="Z229" s="7">
        <f t="shared" si="100"/>
        <v>9</v>
      </c>
      <c r="AA229">
        <f t="shared" si="101"/>
        <v>14</v>
      </c>
      <c r="AB229">
        <f t="shared" si="112"/>
        <v>18</v>
      </c>
      <c r="AC229" t="str">
        <f t="shared" si="113"/>
        <v>&lt;item&gt;</v>
      </c>
      <c r="AD229" s="1" t="s">
        <v>106</v>
      </c>
      <c r="AE229" s="1" t="s">
        <v>106</v>
      </c>
      <c r="AF229" s="1" t="s">
        <v>106</v>
      </c>
      <c r="AG229" s="1" t="s">
        <v>106</v>
      </c>
      <c r="AH229" s="1" t="s">
        <v>106</v>
      </c>
    </row>
    <row r="230" spans="1:34">
      <c r="A230" s="1" t="s">
        <v>107</v>
      </c>
      <c r="J230">
        <f t="shared" si="94"/>
        <v>14</v>
      </c>
      <c r="K230">
        <f t="shared" si="95"/>
        <v>18</v>
      </c>
      <c r="L230" t="str">
        <f t="shared" si="111"/>
        <v>Jul</v>
      </c>
      <c r="M230" t="e">
        <f>MATCH(L230,Sam_Eng!K:K,0)</f>
        <v>#N/A</v>
      </c>
      <c r="N230" t="e">
        <f>IF(ISNA(M230), VLOOKUP(L230,Sam_Eng!F:F,1,FALSE), VLOOKUP(L230,Sam_Eng!K:K,1,FALSE))</f>
        <v>#N/A</v>
      </c>
      <c r="O230" s="8" t="e">
        <f>IF(ISNA(M230), MATCH(N230,Sam_Eng!F:F,0), MATCH(N230,Sam_Eng!K:K,0))</f>
        <v>#N/A</v>
      </c>
      <c r="P230" t="e">
        <f t="shared" ca="1" si="104"/>
        <v>#N/A</v>
      </c>
      <c r="Q230" t="e">
        <f t="shared" ca="1" si="105"/>
        <v>#N/A</v>
      </c>
      <c r="R230" t="e">
        <f t="shared" ca="1" si="106"/>
        <v>#N/A</v>
      </c>
      <c r="S230" t="e">
        <f t="shared" ca="1" si="107"/>
        <v>#N/A</v>
      </c>
      <c r="T230" t="e">
        <f t="shared" ca="1" si="108"/>
        <v>#N/A</v>
      </c>
      <c r="U230" s="8" t="e">
        <f t="shared" ca="1" si="99"/>
        <v>#N/A</v>
      </c>
      <c r="V230" s="8" t="e">
        <f t="shared" ca="1" si="99"/>
        <v>#N/A</v>
      </c>
      <c r="W230" s="8" t="e">
        <f t="shared" ca="1" si="99"/>
        <v>#N/A</v>
      </c>
      <c r="X230" s="8" t="e">
        <f t="shared" ca="1" si="99"/>
        <v>#N/A</v>
      </c>
      <c r="Y230" s="8" t="e">
        <f t="shared" ca="1" si="99"/>
        <v>#N/A</v>
      </c>
      <c r="Z230" s="7">
        <f t="shared" si="100"/>
        <v>9</v>
      </c>
      <c r="AA230">
        <f t="shared" si="101"/>
        <v>14</v>
      </c>
      <c r="AB230">
        <f t="shared" si="112"/>
        <v>18</v>
      </c>
      <c r="AC230" t="str">
        <f t="shared" si="113"/>
        <v>&lt;item&gt;</v>
      </c>
      <c r="AD230" s="1" t="s">
        <v>107</v>
      </c>
      <c r="AE230" s="1" t="s">
        <v>107</v>
      </c>
      <c r="AF230" s="1" t="s">
        <v>107</v>
      </c>
      <c r="AG230" s="1" t="s">
        <v>107</v>
      </c>
      <c r="AH230" s="1" t="s">
        <v>107</v>
      </c>
    </row>
    <row r="231" spans="1:34">
      <c r="A231" s="1" t="s">
        <v>108</v>
      </c>
      <c r="J231">
        <f t="shared" si="94"/>
        <v>14</v>
      </c>
      <c r="K231">
        <f t="shared" si="95"/>
        <v>18</v>
      </c>
      <c r="L231" t="str">
        <f t="shared" si="111"/>
        <v>Aug</v>
      </c>
      <c r="M231" t="e">
        <f>MATCH(L231,Sam_Eng!K:K,0)</f>
        <v>#N/A</v>
      </c>
      <c r="N231" t="e">
        <f>IF(ISNA(M231), VLOOKUP(L231,Sam_Eng!F:F,1,FALSE), VLOOKUP(L231,Sam_Eng!K:K,1,FALSE))</f>
        <v>#N/A</v>
      </c>
      <c r="O231" s="8" t="e">
        <f>IF(ISNA(M231), MATCH(N231,Sam_Eng!F:F,0), MATCH(N231,Sam_Eng!K:K,0))</f>
        <v>#N/A</v>
      </c>
      <c r="P231" t="e">
        <f t="shared" ca="1" si="104"/>
        <v>#N/A</v>
      </c>
      <c r="Q231" t="e">
        <f t="shared" ca="1" si="105"/>
        <v>#N/A</v>
      </c>
      <c r="R231" t="e">
        <f t="shared" ca="1" si="106"/>
        <v>#N/A</v>
      </c>
      <c r="S231" t="e">
        <f t="shared" ca="1" si="107"/>
        <v>#N/A</v>
      </c>
      <c r="T231" t="e">
        <f t="shared" ca="1" si="108"/>
        <v>#N/A</v>
      </c>
      <c r="U231" s="8" t="e">
        <f t="shared" ca="1" si="99"/>
        <v>#N/A</v>
      </c>
      <c r="V231" s="8" t="e">
        <f t="shared" ca="1" si="99"/>
        <v>#N/A</v>
      </c>
      <c r="W231" s="8" t="e">
        <f t="shared" ca="1" si="99"/>
        <v>#N/A</v>
      </c>
      <c r="X231" s="8" t="e">
        <f t="shared" ca="1" si="99"/>
        <v>#N/A</v>
      </c>
      <c r="Y231" s="8" t="e">
        <f t="shared" ca="1" si="99"/>
        <v>#N/A</v>
      </c>
      <c r="Z231" s="7">
        <f t="shared" si="100"/>
        <v>9</v>
      </c>
      <c r="AA231">
        <f t="shared" si="101"/>
        <v>14</v>
      </c>
      <c r="AB231">
        <f t="shared" si="112"/>
        <v>18</v>
      </c>
      <c r="AC231" t="str">
        <f t="shared" si="113"/>
        <v>&lt;item&gt;</v>
      </c>
      <c r="AD231" s="1" t="s">
        <v>108</v>
      </c>
      <c r="AE231" s="1" t="s">
        <v>108</v>
      </c>
      <c r="AF231" s="1" t="s">
        <v>108</v>
      </c>
      <c r="AG231" s="1" t="s">
        <v>108</v>
      </c>
      <c r="AH231" s="1" t="s">
        <v>108</v>
      </c>
    </row>
    <row r="232" spans="1:34">
      <c r="A232" s="1" t="s">
        <v>109</v>
      </c>
      <c r="J232">
        <f t="shared" si="94"/>
        <v>14</v>
      </c>
      <c r="K232">
        <f t="shared" si="95"/>
        <v>18</v>
      </c>
      <c r="L232" t="str">
        <f t="shared" si="111"/>
        <v>Sep</v>
      </c>
      <c r="M232" t="e">
        <f>MATCH(L232,Sam_Eng!K:K,0)</f>
        <v>#N/A</v>
      </c>
      <c r="N232" t="e">
        <f>IF(ISNA(M232), VLOOKUP(L232,Sam_Eng!F:F,1,FALSE), VLOOKUP(L232,Sam_Eng!K:K,1,FALSE))</f>
        <v>#N/A</v>
      </c>
      <c r="O232" s="8" t="e">
        <f>IF(ISNA(M232), MATCH(N232,Sam_Eng!F:F,0), MATCH(N232,Sam_Eng!K:K,0))</f>
        <v>#N/A</v>
      </c>
      <c r="P232" t="e">
        <f t="shared" ca="1" si="104"/>
        <v>#N/A</v>
      </c>
      <c r="Q232" t="e">
        <f t="shared" ca="1" si="105"/>
        <v>#N/A</v>
      </c>
      <c r="R232" t="e">
        <f t="shared" ca="1" si="106"/>
        <v>#N/A</v>
      </c>
      <c r="S232" t="e">
        <f t="shared" ca="1" si="107"/>
        <v>#N/A</v>
      </c>
      <c r="T232" t="e">
        <f t="shared" ca="1" si="108"/>
        <v>#N/A</v>
      </c>
      <c r="U232" s="8" t="e">
        <f t="shared" ca="1" si="99"/>
        <v>#N/A</v>
      </c>
      <c r="V232" s="8" t="e">
        <f t="shared" ca="1" si="99"/>
        <v>#N/A</v>
      </c>
      <c r="W232" s="8" t="e">
        <f t="shared" ca="1" si="99"/>
        <v>#N/A</v>
      </c>
      <c r="X232" s="8" t="e">
        <f t="shared" ca="1" si="99"/>
        <v>#N/A</v>
      </c>
      <c r="Y232" s="8" t="e">
        <f t="shared" ca="1" si="99"/>
        <v>#N/A</v>
      </c>
      <c r="Z232" s="7">
        <f t="shared" si="100"/>
        <v>9</v>
      </c>
      <c r="AA232">
        <f t="shared" si="101"/>
        <v>14</v>
      </c>
      <c r="AB232">
        <f t="shared" si="112"/>
        <v>18</v>
      </c>
      <c r="AC232" t="str">
        <f t="shared" si="113"/>
        <v>&lt;item&gt;</v>
      </c>
      <c r="AD232" s="1" t="s">
        <v>109</v>
      </c>
      <c r="AE232" s="1" t="s">
        <v>109</v>
      </c>
      <c r="AF232" s="1" t="s">
        <v>109</v>
      </c>
      <c r="AG232" s="1" t="s">
        <v>109</v>
      </c>
      <c r="AH232" s="1" t="s">
        <v>109</v>
      </c>
    </row>
    <row r="233" spans="1:34">
      <c r="A233" s="1" t="s">
        <v>110</v>
      </c>
      <c r="J233">
        <f t="shared" si="94"/>
        <v>14</v>
      </c>
      <c r="K233">
        <f t="shared" si="95"/>
        <v>18</v>
      </c>
      <c r="L233" t="str">
        <f t="shared" si="111"/>
        <v>Oct</v>
      </c>
      <c r="M233" t="e">
        <f>MATCH(L233,Sam_Eng!K:K,0)</f>
        <v>#N/A</v>
      </c>
      <c r="N233" t="e">
        <f>IF(ISNA(M233), VLOOKUP(L233,Sam_Eng!F:F,1,FALSE), VLOOKUP(L233,Sam_Eng!K:K,1,FALSE))</f>
        <v>#N/A</v>
      </c>
      <c r="O233" s="8" t="e">
        <f>IF(ISNA(M233), MATCH(N233,Sam_Eng!F:F,0), MATCH(N233,Sam_Eng!K:K,0))</f>
        <v>#N/A</v>
      </c>
      <c r="P233" t="e">
        <f t="shared" ca="1" si="104"/>
        <v>#N/A</v>
      </c>
      <c r="Q233" t="e">
        <f t="shared" ca="1" si="105"/>
        <v>#N/A</v>
      </c>
      <c r="R233" t="e">
        <f t="shared" ca="1" si="106"/>
        <v>#N/A</v>
      </c>
      <c r="S233" t="e">
        <f t="shared" ca="1" si="107"/>
        <v>#N/A</v>
      </c>
      <c r="T233" t="e">
        <f t="shared" ca="1" si="108"/>
        <v>#N/A</v>
      </c>
      <c r="U233" s="8" t="e">
        <f t="shared" ca="1" si="99"/>
        <v>#N/A</v>
      </c>
      <c r="V233" s="8" t="e">
        <f t="shared" ca="1" si="99"/>
        <v>#N/A</v>
      </c>
      <c r="W233" s="8" t="e">
        <f t="shared" ca="1" si="99"/>
        <v>#N/A</v>
      </c>
      <c r="X233" s="8" t="e">
        <f t="shared" ca="1" si="99"/>
        <v>#N/A</v>
      </c>
      <c r="Y233" s="8" t="e">
        <f t="shared" ca="1" si="99"/>
        <v>#N/A</v>
      </c>
      <c r="Z233" s="7">
        <f t="shared" si="100"/>
        <v>9</v>
      </c>
      <c r="AA233">
        <f t="shared" si="101"/>
        <v>14</v>
      </c>
      <c r="AB233">
        <f t="shared" si="112"/>
        <v>18</v>
      </c>
      <c r="AC233" t="str">
        <f t="shared" si="113"/>
        <v>&lt;item&gt;</v>
      </c>
      <c r="AD233" s="1" t="s">
        <v>110</v>
      </c>
      <c r="AE233" s="1" t="s">
        <v>110</v>
      </c>
      <c r="AF233" s="1" t="s">
        <v>110</v>
      </c>
      <c r="AG233" s="1" t="s">
        <v>110</v>
      </c>
      <c r="AH233" s="1" t="s">
        <v>110</v>
      </c>
    </row>
    <row r="234" spans="1:34">
      <c r="A234" s="1" t="s">
        <v>111</v>
      </c>
      <c r="J234">
        <f t="shared" si="94"/>
        <v>14</v>
      </c>
      <c r="K234">
        <f t="shared" si="95"/>
        <v>18</v>
      </c>
      <c r="L234" t="str">
        <f t="shared" si="111"/>
        <v>Nov</v>
      </c>
      <c r="M234" t="e">
        <f>MATCH(L234,Sam_Eng!K:K,0)</f>
        <v>#N/A</v>
      </c>
      <c r="N234" t="e">
        <f>IF(ISNA(M234), VLOOKUP(L234,Sam_Eng!F:F,1,FALSE), VLOOKUP(L234,Sam_Eng!K:K,1,FALSE))</f>
        <v>#N/A</v>
      </c>
      <c r="O234" s="8" t="e">
        <f>IF(ISNA(M234), MATCH(N234,Sam_Eng!F:F,0), MATCH(N234,Sam_Eng!K:K,0))</f>
        <v>#N/A</v>
      </c>
      <c r="P234" t="e">
        <f t="shared" ca="1" si="104"/>
        <v>#N/A</v>
      </c>
      <c r="Q234" t="e">
        <f t="shared" ca="1" si="105"/>
        <v>#N/A</v>
      </c>
      <c r="R234" t="e">
        <f t="shared" ca="1" si="106"/>
        <v>#N/A</v>
      </c>
      <c r="S234" t="e">
        <f t="shared" ca="1" si="107"/>
        <v>#N/A</v>
      </c>
      <c r="T234" t="e">
        <f t="shared" ca="1" si="108"/>
        <v>#N/A</v>
      </c>
      <c r="U234" s="8" t="e">
        <f t="shared" ca="1" si="99"/>
        <v>#N/A</v>
      </c>
      <c r="V234" s="8" t="e">
        <f t="shared" ca="1" si="99"/>
        <v>#N/A</v>
      </c>
      <c r="W234" s="8" t="e">
        <f t="shared" ca="1" si="99"/>
        <v>#N/A</v>
      </c>
      <c r="X234" s="8" t="e">
        <f t="shared" ca="1" si="99"/>
        <v>#N/A</v>
      </c>
      <c r="Y234" s="8" t="e">
        <f t="shared" ca="1" si="99"/>
        <v>#N/A</v>
      </c>
      <c r="Z234" s="7">
        <f t="shared" si="100"/>
        <v>9</v>
      </c>
      <c r="AA234">
        <f t="shared" si="101"/>
        <v>14</v>
      </c>
      <c r="AB234">
        <f t="shared" si="112"/>
        <v>18</v>
      </c>
      <c r="AC234" t="str">
        <f t="shared" si="113"/>
        <v>&lt;item&gt;</v>
      </c>
      <c r="AD234" s="1" t="s">
        <v>111</v>
      </c>
      <c r="AE234" s="1" t="s">
        <v>111</v>
      </c>
      <c r="AF234" s="1" t="s">
        <v>111</v>
      </c>
      <c r="AG234" s="1" t="s">
        <v>111</v>
      </c>
      <c r="AH234" s="1" t="s">
        <v>111</v>
      </c>
    </row>
    <row r="235" spans="1:34">
      <c r="A235" s="1" t="s">
        <v>112</v>
      </c>
      <c r="J235">
        <f t="shared" si="94"/>
        <v>14</v>
      </c>
      <c r="K235">
        <f t="shared" si="95"/>
        <v>18</v>
      </c>
      <c r="L235" t="str">
        <f t="shared" si="111"/>
        <v>Dec</v>
      </c>
      <c r="M235" t="e">
        <f>MATCH(L235,Sam_Eng!K:K,0)</f>
        <v>#N/A</v>
      </c>
      <c r="N235" t="e">
        <f>IF(ISNA(M235), VLOOKUP(L235,Sam_Eng!F:F,1,FALSE), VLOOKUP(L235,Sam_Eng!K:K,1,FALSE))</f>
        <v>#N/A</v>
      </c>
      <c r="O235" s="8" t="e">
        <f>IF(ISNA(M235), MATCH(N235,Sam_Eng!F:F,0), MATCH(N235,Sam_Eng!K:K,0))</f>
        <v>#N/A</v>
      </c>
      <c r="P235" t="e">
        <f t="shared" ca="1" si="104"/>
        <v>#N/A</v>
      </c>
      <c r="Q235" t="e">
        <f t="shared" ca="1" si="105"/>
        <v>#N/A</v>
      </c>
      <c r="R235" t="e">
        <f t="shared" ca="1" si="106"/>
        <v>#N/A</v>
      </c>
      <c r="S235" t="e">
        <f t="shared" ca="1" si="107"/>
        <v>#N/A</v>
      </c>
      <c r="T235" t="e">
        <f t="shared" ca="1" si="108"/>
        <v>#N/A</v>
      </c>
      <c r="U235" s="8" t="e">
        <f t="shared" ca="1" si="99"/>
        <v>#N/A</v>
      </c>
      <c r="V235" s="8" t="e">
        <f t="shared" ca="1" si="99"/>
        <v>#N/A</v>
      </c>
      <c r="W235" s="8" t="e">
        <f t="shared" ca="1" si="99"/>
        <v>#N/A</v>
      </c>
      <c r="X235" s="8" t="e">
        <f t="shared" ca="1" si="99"/>
        <v>#N/A</v>
      </c>
      <c r="Y235" s="8" t="e">
        <f t="shared" ca="1" si="99"/>
        <v>#N/A</v>
      </c>
      <c r="Z235" s="7">
        <f t="shared" si="100"/>
        <v>9</v>
      </c>
      <c r="AA235">
        <f t="shared" si="101"/>
        <v>14</v>
      </c>
      <c r="AB235">
        <f t="shared" si="112"/>
        <v>18</v>
      </c>
      <c r="AC235" t="str">
        <f t="shared" si="113"/>
        <v>&lt;item&gt;</v>
      </c>
      <c r="AD235" s="1" t="s">
        <v>112</v>
      </c>
      <c r="AE235" s="1" t="s">
        <v>112</v>
      </c>
      <c r="AF235" s="1" t="s">
        <v>112</v>
      </c>
      <c r="AG235" s="1" t="s">
        <v>112</v>
      </c>
      <c r="AH235" s="1" t="s">
        <v>112</v>
      </c>
    </row>
    <row r="236" spans="1:34">
      <c r="A236" s="1" t="s">
        <v>99</v>
      </c>
      <c r="J236">
        <f t="shared" ref="J236:J299" si="114">FIND("&gt;",A236)</f>
        <v>19</v>
      </c>
      <c r="K236">
        <f t="shared" ref="K236:K299" si="115">FIND("&lt;/", A236)</f>
        <v>5</v>
      </c>
      <c r="L236" t="e">
        <f t="shared" si="111"/>
        <v>#VALUE!</v>
      </c>
      <c r="M236" t="e">
        <f>MATCH(L236,Sam_Eng!K:K,0)</f>
        <v>#VALUE!</v>
      </c>
      <c r="N236" t="e">
        <f>IF(ISNA(M236), VLOOKUP(L236,Sam_Eng!F:F,1,FALSE), VLOOKUP(L236,Sam_Eng!K:K,1,FALSE))</f>
        <v>#VALUE!</v>
      </c>
      <c r="O236" s="8" t="e">
        <f>IF(ISNA(M236), MATCH(N236,Sam_Eng!F:F,0), MATCH(N236,Sam_Eng!K:K,0))</f>
        <v>#VALUE!</v>
      </c>
      <c r="P236" t="e">
        <f t="shared" ca="1" si="104"/>
        <v>#VALUE!</v>
      </c>
      <c r="Q236" t="e">
        <f t="shared" ca="1" si="105"/>
        <v>#VALUE!</v>
      </c>
      <c r="R236" t="e">
        <f t="shared" ca="1" si="106"/>
        <v>#VALUE!</v>
      </c>
      <c r="S236" t="e">
        <f t="shared" ca="1" si="107"/>
        <v>#VALUE!</v>
      </c>
      <c r="T236" t="e">
        <f t="shared" ca="1" si="108"/>
        <v>#VALUE!</v>
      </c>
      <c r="U236" s="8" t="e">
        <f t="shared" ca="1" si="99"/>
        <v>#VALUE!</v>
      </c>
      <c r="V236" s="8" t="e">
        <f t="shared" ca="1" si="99"/>
        <v>#VALUE!</v>
      </c>
      <c r="W236" s="8" t="e">
        <f t="shared" ca="1" si="99"/>
        <v>#VALUE!</v>
      </c>
      <c r="X236" s="8" t="e">
        <f t="shared" ca="1" si="99"/>
        <v>#VALUE!</v>
      </c>
      <c r="Y236" s="8" t="e">
        <f t="shared" ca="1" si="99"/>
        <v>#VALUE!</v>
      </c>
      <c r="Z236" s="7">
        <f t="shared" si="100"/>
        <v>5</v>
      </c>
      <c r="AA236">
        <f t="shared" si="101"/>
        <v>19</v>
      </c>
      <c r="AB236">
        <f t="shared" si="112"/>
        <v>5</v>
      </c>
      <c r="AC236" t="str">
        <f t="shared" si="113"/>
        <v>&lt;/string-array&gt;</v>
      </c>
      <c r="AD236" s="1" t="s">
        <v>99</v>
      </c>
      <c r="AE236" s="1" t="s">
        <v>99</v>
      </c>
      <c r="AF236" s="1" t="s">
        <v>99</v>
      </c>
      <c r="AG236" s="1" t="s">
        <v>99</v>
      </c>
      <c r="AH236" s="1" t="s">
        <v>99</v>
      </c>
    </row>
    <row r="237" spans="1:34">
      <c r="A237" s="2"/>
    </row>
    <row r="238" spans="1:34">
      <c r="A238" s="1"/>
    </row>
    <row r="239" spans="1:34">
      <c r="A239" s="3" t="s">
        <v>1841</v>
      </c>
      <c r="J239">
        <f t="shared" si="114"/>
        <v>57</v>
      </c>
      <c r="K239">
        <f t="shared" si="115"/>
        <v>96</v>
      </c>
      <c r="L239" t="str">
        <f t="shared" si="111"/>
        <v>You can unlock the door from %s to %s.</v>
      </c>
      <c r="M239" t="e">
        <f>MATCH(L239,Sam_Eng!K:K,0)</f>
        <v>#N/A</v>
      </c>
      <c r="N239" t="e">
        <f>IF(ISNA(M239), VLOOKUP(L239,Sam_Eng!F:F,1,FALSE), VLOOKUP(L239,Sam_Eng!K:K,1,FALSE))</f>
        <v>#N/A</v>
      </c>
      <c r="O239" s="8" t="e">
        <f>IF(ISNA(M239), MATCH(N239,Sam_Eng!F:F,0), MATCH(N239,Sam_Eng!K:K,0))</f>
        <v>#N/A</v>
      </c>
      <c r="P239" t="e">
        <f t="shared" ca="1" si="104"/>
        <v>#N/A</v>
      </c>
      <c r="Q239" t="e">
        <f t="shared" ca="1" si="105"/>
        <v>#N/A</v>
      </c>
      <c r="R239" t="e">
        <f t="shared" ca="1" si="106"/>
        <v>#N/A</v>
      </c>
      <c r="S239" t="e">
        <f t="shared" ca="1" si="107"/>
        <v>#N/A</v>
      </c>
      <c r="T239" t="e">
        <f t="shared" ca="1" si="108"/>
        <v>#N/A</v>
      </c>
      <c r="U239" s="8" t="e">
        <f t="shared" ca="1" si="99"/>
        <v>#N/A</v>
      </c>
      <c r="V239" s="8" t="e">
        <f t="shared" ca="1" si="99"/>
        <v>#N/A</v>
      </c>
      <c r="W239" s="8" t="e">
        <f t="shared" ca="1" si="99"/>
        <v>#N/A</v>
      </c>
      <c r="X239" s="8" t="e">
        <f t="shared" ca="1" si="99"/>
        <v>#N/A</v>
      </c>
      <c r="Y239" s="8" t="e">
        <f t="shared" ca="1" si="99"/>
        <v>#N/A</v>
      </c>
      <c r="Z239" s="7">
        <f t="shared" si="100"/>
        <v>5</v>
      </c>
      <c r="AA239">
        <f t="shared" si="101"/>
        <v>57</v>
      </c>
      <c r="AB239">
        <f xml:space="preserve"> FIND("&lt;/",A239)</f>
        <v>96</v>
      </c>
      <c r="AC239" t="str">
        <f>MID(A239, Z239, AA239-Z239+ 1)</f>
        <v>&lt;string name="netcode_std_alltime" formatted="false"&gt;</v>
      </c>
      <c r="AD239" t="e">
        <f t="shared" ref="AD239:AH243" ca="1" si="116">$AC239 &amp; U239 &amp; $AC$1</f>
        <v>#N/A</v>
      </c>
      <c r="AE239" t="e">
        <f t="shared" ca="1" si="116"/>
        <v>#N/A</v>
      </c>
      <c r="AF239" t="e">
        <f t="shared" ca="1" si="116"/>
        <v>#N/A</v>
      </c>
      <c r="AG239" t="e">
        <f t="shared" ca="1" si="116"/>
        <v>#N/A</v>
      </c>
      <c r="AH239" t="e">
        <f t="shared" ca="1" si="116"/>
        <v>#N/A</v>
      </c>
    </row>
    <row r="240" spans="1:34">
      <c r="A240" s="1" t="s">
        <v>114</v>
      </c>
      <c r="J240">
        <f t="shared" si="114"/>
        <v>57</v>
      </c>
      <c r="K240">
        <f t="shared" si="115"/>
        <v>124</v>
      </c>
      <c r="L240" t="str">
        <f t="shared" si="111"/>
        <v>You can unlock the door from %s to %s, with only one access count.</v>
      </c>
      <c r="M240" t="e">
        <f>MATCH(L240,Sam_Eng!K:K,0)</f>
        <v>#N/A</v>
      </c>
      <c r="N240" t="e">
        <f>IF(ISNA(M240), VLOOKUP(L240,Sam_Eng!F:F,1,FALSE), VLOOKUP(L240,Sam_Eng!K:K,1,FALSE))</f>
        <v>#N/A</v>
      </c>
      <c r="O240" s="8" t="e">
        <f>IF(ISNA(M240), MATCH(N240,Sam_Eng!F:F,0), MATCH(N240,Sam_Eng!K:K,0))</f>
        <v>#N/A</v>
      </c>
      <c r="P240" t="e">
        <f t="shared" ca="1" si="104"/>
        <v>#N/A</v>
      </c>
      <c r="Q240" t="e">
        <f t="shared" ca="1" si="105"/>
        <v>#N/A</v>
      </c>
      <c r="R240" t="e">
        <f t="shared" ca="1" si="106"/>
        <v>#N/A</v>
      </c>
      <c r="S240" t="e">
        <f t="shared" ca="1" si="107"/>
        <v>#N/A</v>
      </c>
      <c r="T240" t="e">
        <f t="shared" ca="1" si="108"/>
        <v>#N/A</v>
      </c>
      <c r="U240" s="8" t="e">
        <f t="shared" ca="1" si="99"/>
        <v>#N/A</v>
      </c>
      <c r="V240" s="8" t="e">
        <f t="shared" ca="1" si="99"/>
        <v>#N/A</v>
      </c>
      <c r="W240" s="8" t="e">
        <f t="shared" ca="1" si="99"/>
        <v>#N/A</v>
      </c>
      <c r="X240" s="8" t="e">
        <f t="shared" ca="1" si="99"/>
        <v>#N/A</v>
      </c>
      <c r="Y240" s="8" t="e">
        <f t="shared" ca="1" si="99"/>
        <v>#N/A</v>
      </c>
      <c r="Z240" s="7">
        <f t="shared" si="100"/>
        <v>5</v>
      </c>
      <c r="AA240">
        <f t="shared" si="101"/>
        <v>57</v>
      </c>
      <c r="AB240">
        <f xml:space="preserve"> FIND("&lt;/",A240)</f>
        <v>124</v>
      </c>
      <c r="AC240" t="str">
        <f>MID(A240, Z240, AA240-Z240+ 1)</f>
        <v>&lt;string name="netcode_std_onetime" formatted="false"&gt;</v>
      </c>
      <c r="AD240" t="e">
        <f t="shared" ca="1" si="116"/>
        <v>#N/A</v>
      </c>
      <c r="AE240" t="e">
        <f t="shared" ca="1" si="116"/>
        <v>#N/A</v>
      </c>
      <c r="AF240" t="e">
        <f t="shared" ca="1" si="116"/>
        <v>#N/A</v>
      </c>
      <c r="AG240" t="e">
        <f t="shared" ca="1" si="116"/>
        <v>#N/A</v>
      </c>
      <c r="AH240" t="e">
        <f t="shared" ca="1" si="116"/>
        <v>#N/A</v>
      </c>
    </row>
    <row r="241" spans="1:34">
      <c r="A241" s="1" t="s">
        <v>115</v>
      </c>
      <c r="J241">
        <f t="shared" si="114"/>
        <v>49</v>
      </c>
      <c r="K241">
        <f t="shared" si="115"/>
        <v>141</v>
      </c>
      <c r="L241" t="str">
        <f t="shared" si="111"/>
        <v>Please check-in (unlock the door) from %s to %s, then you\'ll have full access to the lock.</v>
      </c>
      <c r="M241" t="e">
        <f>MATCH(L241,Sam_Eng!K:K,0)</f>
        <v>#N/A</v>
      </c>
      <c r="N241" t="e">
        <f>IF(ISNA(M241), VLOOKUP(L241,Sam_Eng!F:F,1,FALSE), VLOOKUP(L241,Sam_Eng!K:K,1,FALSE))</f>
        <v>#N/A</v>
      </c>
      <c r="O241" s="8" t="e">
        <f>IF(ISNA(M241), MATCH(N241,Sam_Eng!F:F,0), MATCH(N241,Sam_Eng!K:K,0))</f>
        <v>#N/A</v>
      </c>
      <c r="P241" t="e">
        <f t="shared" ca="1" si="104"/>
        <v>#N/A</v>
      </c>
      <c r="Q241" t="e">
        <f t="shared" ca="1" si="105"/>
        <v>#N/A</v>
      </c>
      <c r="R241" t="e">
        <f t="shared" ca="1" si="106"/>
        <v>#N/A</v>
      </c>
      <c r="S241" t="e">
        <f t="shared" ca="1" si="107"/>
        <v>#N/A</v>
      </c>
      <c r="T241" t="e">
        <f t="shared" ca="1" si="108"/>
        <v>#N/A</v>
      </c>
      <c r="U241" s="8" t="e">
        <f t="shared" ca="1" si="99"/>
        <v>#N/A</v>
      </c>
      <c r="V241" s="8" t="e">
        <f t="shared" ca="1" si="99"/>
        <v>#N/A</v>
      </c>
      <c r="W241" s="8" t="e">
        <f t="shared" ca="1" si="99"/>
        <v>#N/A</v>
      </c>
      <c r="X241" s="8" t="e">
        <f t="shared" ca="1" si="99"/>
        <v>#N/A</v>
      </c>
      <c r="Y241" s="8" t="e">
        <f t="shared" ca="1" si="99"/>
        <v>#N/A</v>
      </c>
      <c r="Z241" s="7">
        <f t="shared" si="100"/>
        <v>5</v>
      </c>
      <c r="AA241">
        <f t="shared" si="101"/>
        <v>49</v>
      </c>
      <c r="AB241">
        <f xml:space="preserve"> FIND("&lt;/",A241)</f>
        <v>141</v>
      </c>
      <c r="AC241" t="str">
        <f>MID(A241, Z241, AA241-Z241+ 1)</f>
        <v>&lt;string name="netcode_urm" formatted="false"&gt;</v>
      </c>
      <c r="AD241" t="e">
        <f t="shared" ca="1" si="116"/>
        <v>#N/A</v>
      </c>
      <c r="AE241" t="e">
        <f t="shared" ca="1" si="116"/>
        <v>#N/A</v>
      </c>
      <c r="AF241" t="e">
        <f t="shared" ca="1" si="116"/>
        <v>#N/A</v>
      </c>
      <c r="AG241" t="e">
        <f t="shared" ca="1" si="116"/>
        <v>#N/A</v>
      </c>
      <c r="AH241" t="e">
        <f t="shared" ca="1" si="116"/>
        <v>#N/A</v>
      </c>
    </row>
    <row r="242" spans="1:34">
      <c r="A242" s="1" t="s">
        <v>116</v>
      </c>
      <c r="J242">
        <f t="shared" si="114"/>
        <v>49</v>
      </c>
      <c r="K242">
        <f t="shared" si="115"/>
        <v>150</v>
      </c>
      <c r="L242" t="str">
        <f t="shared" si="111"/>
        <v>Please check-in (unlock the door) from %s to %s, then you\'ll have full access to the lock until %s.</v>
      </c>
      <c r="M242" t="e">
        <f>MATCH(L242,Sam_Eng!K:K,0)</f>
        <v>#N/A</v>
      </c>
      <c r="N242" t="e">
        <f>IF(ISNA(M242), VLOOKUP(L242,Sam_Eng!F:F,1,FALSE), VLOOKUP(L242,Sam_Eng!K:K,1,FALSE))</f>
        <v>#N/A</v>
      </c>
      <c r="O242" s="8" t="e">
        <f>IF(ISNA(M242), MATCH(N242,Sam_Eng!F:F,0), MATCH(N242,Sam_Eng!K:K,0))</f>
        <v>#N/A</v>
      </c>
      <c r="P242" t="e">
        <f t="shared" ca="1" si="104"/>
        <v>#N/A</v>
      </c>
      <c r="Q242" t="e">
        <f t="shared" ca="1" si="105"/>
        <v>#N/A</v>
      </c>
      <c r="R242" t="e">
        <f t="shared" ca="1" si="106"/>
        <v>#N/A</v>
      </c>
      <c r="S242" t="e">
        <f t="shared" ca="1" si="107"/>
        <v>#N/A</v>
      </c>
      <c r="T242" t="e">
        <f t="shared" ca="1" si="108"/>
        <v>#N/A</v>
      </c>
      <c r="U242" s="8" t="e">
        <f t="shared" ca="1" si="99"/>
        <v>#N/A</v>
      </c>
      <c r="V242" s="8" t="e">
        <f t="shared" ca="1" si="99"/>
        <v>#N/A</v>
      </c>
      <c r="W242" s="8" t="e">
        <f t="shared" ca="1" si="99"/>
        <v>#N/A</v>
      </c>
      <c r="X242" s="8" t="e">
        <f t="shared" ca="1" si="99"/>
        <v>#N/A</v>
      </c>
      <c r="Y242" s="8" t="e">
        <f t="shared" ca="1" si="99"/>
        <v>#N/A</v>
      </c>
      <c r="Z242" s="7">
        <f t="shared" si="100"/>
        <v>5</v>
      </c>
      <c r="AA242">
        <f t="shared" si="101"/>
        <v>49</v>
      </c>
      <c r="AB242">
        <f xml:space="preserve"> FIND("&lt;/",A242)</f>
        <v>150</v>
      </c>
      <c r="AC242" t="str">
        <f>MID(A242, Z242, AA242-Z242+ 1)</f>
        <v>&lt;string name="netcode_acc" formatted="false"&gt;</v>
      </c>
      <c r="AD242" t="e">
        <f t="shared" ca="1" si="116"/>
        <v>#N/A</v>
      </c>
      <c r="AE242" t="e">
        <f t="shared" ca="1" si="116"/>
        <v>#N/A</v>
      </c>
      <c r="AF242" t="e">
        <f t="shared" ca="1" si="116"/>
        <v>#N/A</v>
      </c>
      <c r="AG242" t="e">
        <f t="shared" ca="1" si="116"/>
        <v>#N/A</v>
      </c>
      <c r="AH242" t="e">
        <f t="shared" ca="1" si="116"/>
        <v>#N/A</v>
      </c>
    </row>
    <row r="243" spans="1:34">
      <c r="A243" s="1" t="s">
        <v>117</v>
      </c>
      <c r="J243">
        <f t="shared" si="114"/>
        <v>28</v>
      </c>
      <c r="K243">
        <f t="shared" si="115"/>
        <v>36</v>
      </c>
      <c r="L243" t="str">
        <f t="shared" si="111"/>
        <v>Sign In</v>
      </c>
      <c r="M243" t="e">
        <f>MATCH(L243,Sam_Eng!K:K,0)</f>
        <v>#N/A</v>
      </c>
      <c r="N243" t="str">
        <f>IF(ISNA(M243), VLOOKUP(L243,Sam_Eng!F:F,1,FALSE), VLOOKUP(L243,Sam_Eng!K:K,1,FALSE))</f>
        <v>Sign In</v>
      </c>
      <c r="O243" s="8">
        <f>IF(ISNA(M243), MATCH(N243,Sam_Eng!F:F,0), MATCH(N243,Sam_Eng!K:K,0))</f>
        <v>257</v>
      </c>
      <c r="P243" t="str">
        <f t="shared" ca="1" si="104"/>
        <v>"Connexion"</v>
      </c>
      <c r="Q243" t="str">
        <f t="shared" ca="1" si="105"/>
        <v>"Anmelden"</v>
      </c>
      <c r="R243" t="str">
        <f t="shared" ca="1" si="106"/>
        <v>"Iniciar sesión"</v>
      </c>
      <c r="S243" t="str">
        <f t="shared" ca="1" si="107"/>
        <v>"Accedi"</v>
      </c>
      <c r="T243" t="str">
        <f t="shared" ca="1" si="108"/>
        <v>"Aanmelden"</v>
      </c>
      <c r="U243" s="8" t="str">
        <f t="shared" ca="1" si="99"/>
        <v>Connexion</v>
      </c>
      <c r="V243" s="8" t="str">
        <f t="shared" ca="1" si="99"/>
        <v>Anmelden</v>
      </c>
      <c r="W243" s="8" t="str">
        <f t="shared" ca="1" si="99"/>
        <v>Iniciar sesión</v>
      </c>
      <c r="X243" s="8" t="str">
        <f t="shared" ca="1" si="99"/>
        <v>Accedi</v>
      </c>
      <c r="Y243" s="8" t="str">
        <f t="shared" ca="1" si="99"/>
        <v>Aanmelden</v>
      </c>
      <c r="Z243" s="7">
        <f t="shared" si="100"/>
        <v>5</v>
      </c>
      <c r="AA243">
        <f t="shared" si="101"/>
        <v>28</v>
      </c>
      <c r="AB243">
        <f xml:space="preserve"> FIND("&lt;/",A243)</f>
        <v>36</v>
      </c>
      <c r="AC243" t="str">
        <f>MID(A243, Z243, AA243-Z243+ 1)</f>
        <v>&lt;string name="register"&gt;</v>
      </c>
      <c r="AD243" t="str">
        <f t="shared" ca="1" si="116"/>
        <v>&lt;string name="register"&gt;Connexion&lt;/string&gt;</v>
      </c>
      <c r="AE243" t="str">
        <f t="shared" ca="1" si="116"/>
        <v>&lt;string name="register"&gt;Anmelden&lt;/string&gt;</v>
      </c>
      <c r="AF243" t="str">
        <f t="shared" ca="1" si="116"/>
        <v>&lt;string name="register"&gt;Iniciar sesión&lt;/string&gt;</v>
      </c>
      <c r="AG243" t="str">
        <f t="shared" ca="1" si="116"/>
        <v>&lt;string name="register"&gt;Accedi&lt;/string&gt;</v>
      </c>
      <c r="AH243" t="str">
        <f t="shared" ca="1" si="116"/>
        <v>&lt;string name="register"&gt;Aanmelden&lt;/string&gt;</v>
      </c>
    </row>
    <row r="244" spans="1:34">
      <c r="A244" s="1"/>
    </row>
    <row r="245" spans="1:34">
      <c r="A245" s="1" t="s">
        <v>118</v>
      </c>
      <c r="J245">
        <f t="shared" si="114"/>
        <v>29</v>
      </c>
      <c r="K245">
        <f t="shared" si="115"/>
        <v>39</v>
      </c>
      <c r="L245" t="str">
        <f t="shared" si="111"/>
        <v>User Info</v>
      </c>
      <c r="M245" t="e">
        <f>MATCH(L245,Sam_Eng!K:K,0)</f>
        <v>#N/A</v>
      </c>
      <c r="N245" t="str">
        <f>IF(ISNA(M245), VLOOKUP(L245,Sam_Eng!F:F,1,FALSE), VLOOKUP(L245,Sam_Eng!K:K,1,FALSE))</f>
        <v>User Info</v>
      </c>
      <c r="O245" s="8">
        <f>IF(ISNA(M245), MATCH(N245,Sam_Eng!F:F,0), MATCH(N245,Sam_Eng!K:K,0))</f>
        <v>79</v>
      </c>
      <c r="P245" t="str">
        <f t="shared" ca="1" si="104"/>
        <v>"Informations utilisateur"</v>
      </c>
      <c r="Q245" t="str">
        <f t="shared" ca="1" si="105"/>
        <v>"Benutzerinformationen"</v>
      </c>
      <c r="R245" t="str">
        <f t="shared" ca="1" si="106"/>
        <v>"Información del usuario"</v>
      </c>
      <c r="S245" t="str">
        <f t="shared" ca="1" si="107"/>
        <v>"Informazioni Utente"</v>
      </c>
      <c r="T245" t="str">
        <f t="shared" ca="1" si="108"/>
        <v>"Gebruikersinfo"</v>
      </c>
      <c r="U245" s="8" t="str">
        <f t="shared" ca="1" si="99"/>
        <v>Informations utilisateur</v>
      </c>
      <c r="V245" s="8" t="str">
        <f t="shared" ca="1" si="99"/>
        <v>Benutzerinformationen</v>
      </c>
      <c r="W245" s="8" t="str">
        <f t="shared" ca="1" si="99"/>
        <v>Información del usuario</v>
      </c>
      <c r="X245" s="8" t="str">
        <f t="shared" ca="1" si="99"/>
        <v>Informazioni Utente</v>
      </c>
      <c r="Y245" s="8" t="str">
        <f t="shared" ca="1" si="99"/>
        <v>Gebruikersinfo</v>
      </c>
      <c r="Z245" s="7">
        <f t="shared" si="100"/>
        <v>5</v>
      </c>
      <c r="AA245">
        <f t="shared" si="101"/>
        <v>29</v>
      </c>
      <c r="AB245">
        <f xml:space="preserve"> FIND("&lt;/",A245)</f>
        <v>39</v>
      </c>
      <c r="AC245" t="str">
        <f>MID(A245, Z245, AA245-Z245+ 1)</f>
        <v>&lt;string name="user_info"&gt;</v>
      </c>
      <c r="AD245" t="str">
        <f ca="1">$AC245 &amp; U245 &amp; $AC$1</f>
        <v>&lt;string name="user_info"&gt;Informations utilisateur&lt;/string&gt;</v>
      </c>
      <c r="AE245" t="str">
        <f ca="1">$AC245 &amp; V245 &amp; $AC$1</f>
        <v>&lt;string name="user_info"&gt;Benutzerinformationen&lt;/string&gt;</v>
      </c>
      <c r="AF245" t="str">
        <f ca="1">$AC245 &amp; W245 &amp; $AC$1</f>
        <v>&lt;string name="user_info"&gt;Información del usuario&lt;/string&gt;</v>
      </c>
      <c r="AG245" t="str">
        <f ca="1">$AC245 &amp; X245 &amp; $AC$1</f>
        <v>&lt;string name="user_info"&gt;Informazioni Utente&lt;/string&gt;</v>
      </c>
      <c r="AH245" t="str">
        <f ca="1">$AC245 &amp; Y245 &amp; $AC$1</f>
        <v>&lt;string name="user_info"&gt;Gebruikersinfo&lt;/string&gt;</v>
      </c>
    </row>
    <row r="246" spans="1:34">
      <c r="A246" s="1"/>
    </row>
    <row r="247" spans="1:34">
      <c r="A247" s="1" t="s">
        <v>2897</v>
      </c>
      <c r="J247">
        <f t="shared" si="114"/>
        <v>41</v>
      </c>
      <c r="K247">
        <f t="shared" si="115"/>
        <v>70</v>
      </c>
      <c r="L247" t="str">
        <f t="shared" si="111"/>
        <v>Please Input Validation Code</v>
      </c>
      <c r="M247" t="e">
        <f>MATCH(L247,Sam_Eng!K:K,0)</f>
        <v>#N/A</v>
      </c>
      <c r="N247" t="str">
        <f>IF(ISNA(M247), VLOOKUP(L247,Sam_Eng!F:F,1,FALSE), VLOOKUP(L247,Sam_Eng!K:K,1,FALSE))</f>
        <v>Please Input Validation Code</v>
      </c>
      <c r="O247" s="8">
        <f>IF(ISNA(M247), MATCH(N247,Sam_Eng!F:F,0), MATCH(N247,Sam_Eng!K:K,0))</f>
        <v>260</v>
      </c>
      <c r="P247" t="str">
        <f t="shared" ca="1" si="104"/>
        <v>"Veuillez saisir le code de validation"</v>
      </c>
      <c r="Q247" t="str">
        <f t="shared" ca="1" si="105"/>
        <v>"Bitte Bestätigungscode eingeben"</v>
      </c>
      <c r="R247" t="str">
        <f t="shared" ca="1" si="106"/>
        <v>"Introduzca el código de validación."</v>
      </c>
      <c r="S247" t="str">
        <f t="shared" ca="1" si="107"/>
        <v>"Inserire Codice di Convalida"</v>
      </c>
      <c r="T247" t="str">
        <f t="shared" ca="1" si="108"/>
        <v>"Voer validatiecode in"</v>
      </c>
      <c r="U247" s="8" t="str">
        <f t="shared" ca="1" si="99"/>
        <v>Veuillez saisir le code de validation</v>
      </c>
      <c r="V247" s="8" t="str">
        <f t="shared" ca="1" si="99"/>
        <v>Bitte Bestätigungscode eingeben</v>
      </c>
      <c r="W247" s="8" t="str">
        <f t="shared" ca="1" si="99"/>
        <v>Introduzca el código de validación.</v>
      </c>
      <c r="X247" s="8" t="str">
        <f t="shared" ca="1" si="99"/>
        <v>Inserire Codice di Convalida</v>
      </c>
      <c r="Y247" s="8" t="str">
        <f t="shared" ca="1" si="99"/>
        <v>Voer validatiecode in</v>
      </c>
      <c r="Z247" s="7">
        <f t="shared" si="100"/>
        <v>5</v>
      </c>
      <c r="AA247">
        <f t="shared" si="101"/>
        <v>41</v>
      </c>
      <c r="AB247">
        <f xml:space="preserve"> FIND("&lt;/",A247)</f>
        <v>70</v>
      </c>
      <c r="AC247" t="str">
        <f>MID(A247, Z247, AA247-Z247+ 1)</f>
        <v>&lt;string name="input_validation_code"&gt;</v>
      </c>
      <c r="AD247" t="str">
        <f ca="1">$AC247 &amp; U247 &amp; $AC$1</f>
        <v>&lt;string name="input_validation_code"&gt;Veuillez saisir le code de validation&lt;/string&gt;</v>
      </c>
      <c r="AE247" t="str">
        <f ca="1">$AC247 &amp; V247 &amp; $AC$1</f>
        <v>&lt;string name="input_validation_code"&gt;Bitte Bestätigungscode eingeben&lt;/string&gt;</v>
      </c>
      <c r="AF247" t="str">
        <f ca="1">$AC247 &amp; W247 &amp; $AC$1</f>
        <v>&lt;string name="input_validation_code"&gt;Introduzca el código de validación.&lt;/string&gt;</v>
      </c>
      <c r="AG247" t="str">
        <f ca="1">$AC247 &amp; X247 &amp; $AC$1</f>
        <v>&lt;string name="input_validation_code"&gt;Inserire Codice di Convalida&lt;/string&gt;</v>
      </c>
      <c r="AH247" t="str">
        <f ca="1">$AC247 &amp; Y247 &amp; $AC$1</f>
        <v>&lt;string name="input_validation_code"&gt;Voer validatiecode in&lt;/string&gt;</v>
      </c>
    </row>
    <row r="248" spans="1:34">
      <c r="A248" s="1"/>
    </row>
    <row r="249" spans="1:34">
      <c r="A249" s="1" t="s">
        <v>2898</v>
      </c>
      <c r="J249">
        <f t="shared" si="114"/>
        <v>40</v>
      </c>
      <c r="K249">
        <f t="shared" si="115"/>
        <v>93</v>
      </c>
      <c r="L249" t="str">
        <f t="shared" si="111"/>
        <v>The validation code has been sent to your email box.</v>
      </c>
      <c r="M249" t="e">
        <f>MATCH(L249,Sam_Eng!K:K,0)</f>
        <v>#N/A</v>
      </c>
      <c r="N249" t="str">
        <f>IF(ISNA(M249), VLOOKUP(L249,Sam_Eng!F:F,1,FALSE), VLOOKUP(L249,Sam_Eng!K:K,1,FALSE))</f>
        <v>The validation code has been sent to your email box.</v>
      </c>
      <c r="O249" s="8">
        <f>IF(ISNA(M249), MATCH(N249,Sam_Eng!F:F,0), MATCH(N249,Sam_Eng!K:K,0))</f>
        <v>484</v>
      </c>
      <c r="P249" t="str">
        <f t="shared" ca="1" si="104"/>
        <v>"Le code de validation a été envoyé à votre boîte aux lettres électronique."</v>
      </c>
      <c r="Q249" t="str">
        <f t="shared" ca="1" si="105"/>
        <v>"Der Bestätigungscode wurde an Ihre E-Mail-Adresse geschickt."</v>
      </c>
      <c r="R249" t="str">
        <f t="shared" ca="1" si="106"/>
        <v>"El código de la validación se ha enviado a la bandeja de entrada del correo electrónico."</v>
      </c>
      <c r="S249" t="str">
        <f t="shared" ca="1" si="107"/>
        <v>"Il codice di convalida è stato inviato alla casella di posta elettronica."</v>
      </c>
      <c r="T249" t="str">
        <f t="shared" ca="1" si="108"/>
        <v>"Er is per e-mail een validatiecode naar u verzonden."</v>
      </c>
      <c r="U249" s="8" t="str">
        <f t="shared" ca="1" si="99"/>
        <v>Le code de validation a été envoyé à votre boîte aux lettres électronique.</v>
      </c>
      <c r="V249" s="8" t="str">
        <f t="shared" ca="1" si="99"/>
        <v>Der Bestätigungscode wurde an Ihre E-Mail-Adresse geschickt.</v>
      </c>
      <c r="W249" s="8" t="str">
        <f t="shared" ca="1" si="99"/>
        <v>El código de la validación se ha enviado a la bandeja de entrada del correo electrónico.</v>
      </c>
      <c r="X249" s="8" t="str">
        <f t="shared" ca="1" si="99"/>
        <v>Il codice di convalida è stato inviato alla casella di posta elettronica.</v>
      </c>
      <c r="Y249" s="8" t="str">
        <f t="shared" ca="1" si="99"/>
        <v>Er is per e-mail een validatiecode naar u verzonden.</v>
      </c>
      <c r="Z249" s="7">
        <f t="shared" si="100"/>
        <v>5</v>
      </c>
      <c r="AA249">
        <f t="shared" si="101"/>
        <v>40</v>
      </c>
      <c r="AB249">
        <f xml:space="preserve"> FIND("&lt;/",A249)</f>
        <v>93</v>
      </c>
      <c r="AC249" t="str">
        <f>MID(A249, Z249, AA249-Z249+ 1)</f>
        <v>&lt;string name="validation_code_sent"&gt;</v>
      </c>
      <c r="AD249" t="str">
        <f t="shared" ref="AD249:AH250" ca="1" si="117">$AC249 &amp; U249 &amp; $AC$1</f>
        <v>&lt;string name="validation_code_sent"&gt;Le code de validation a été envoyé à votre boîte aux lettres électronique.&lt;/string&gt;</v>
      </c>
      <c r="AE249" t="str">
        <f t="shared" ca="1" si="117"/>
        <v>&lt;string name="validation_code_sent"&gt;Der Bestätigungscode wurde an Ihre E-Mail-Adresse geschickt.&lt;/string&gt;</v>
      </c>
      <c r="AF249" t="str">
        <f t="shared" ca="1" si="117"/>
        <v>&lt;string name="validation_code_sent"&gt;El código de la validación se ha enviado a la bandeja de entrada del correo electrónico.&lt;/string&gt;</v>
      </c>
      <c r="AG249" t="str">
        <f t="shared" ca="1" si="117"/>
        <v>&lt;string name="validation_code_sent"&gt;Il codice di convalida è stato inviato alla casella di posta elettronica.&lt;/string&gt;</v>
      </c>
      <c r="AH249" t="str">
        <f t="shared" ca="1" si="117"/>
        <v>&lt;string name="validation_code_sent"&gt;Er is per e-mail een validatiecode naar u verzonden.&lt;/string&gt;</v>
      </c>
    </row>
    <row r="250" spans="1:34">
      <c r="A250" s="1" t="s">
        <v>2899</v>
      </c>
      <c r="J250">
        <f t="shared" si="114"/>
        <v>31</v>
      </c>
      <c r="K250">
        <f t="shared" si="115"/>
        <v>38</v>
      </c>
      <c r="L250" t="str">
        <f t="shared" si="111"/>
        <v>Resend</v>
      </c>
      <c r="M250" t="e">
        <f>MATCH(L250,Sam_Eng!K:K,0)</f>
        <v>#N/A</v>
      </c>
      <c r="N250" t="str">
        <f>IF(ISNA(M250), VLOOKUP(L250,Sam_Eng!F:F,1,FALSE), VLOOKUP(L250,Sam_Eng!K:K,1,FALSE))</f>
        <v>Resend</v>
      </c>
      <c r="O250" s="8">
        <f>IF(ISNA(M250), MATCH(N250,Sam_Eng!F:F,0), MATCH(N250,Sam_Eng!K:K,0))</f>
        <v>255</v>
      </c>
      <c r="P250" t="str">
        <f t="shared" ca="1" si="104"/>
        <v>"Renvoyer"</v>
      </c>
      <c r="Q250" t="str">
        <f t="shared" ca="1" si="105"/>
        <v>"Erneut senden"</v>
      </c>
      <c r="R250" t="str">
        <f t="shared" ca="1" si="106"/>
        <v>"Reenviar"</v>
      </c>
      <c r="S250" t="str">
        <f t="shared" ca="1" si="107"/>
        <v>"Invia di Nuovo"</v>
      </c>
      <c r="T250" t="str">
        <f t="shared" ca="1" si="108"/>
        <v>"Onieuw verzenden"</v>
      </c>
      <c r="U250" s="8" t="str">
        <f t="shared" ca="1" si="99"/>
        <v>Renvoyer</v>
      </c>
      <c r="V250" s="8" t="str">
        <f t="shared" ca="1" si="99"/>
        <v>Erneut senden</v>
      </c>
      <c r="W250" s="8" t="str">
        <f t="shared" ca="1" si="99"/>
        <v>Reenviar</v>
      </c>
      <c r="X250" s="8" t="str">
        <f t="shared" ca="1" si="99"/>
        <v>Invia di Nuovo</v>
      </c>
      <c r="Y250" s="8" t="str">
        <f t="shared" ca="1" si="99"/>
        <v>Onieuw verzenden</v>
      </c>
      <c r="Z250" s="7">
        <f t="shared" si="100"/>
        <v>5</v>
      </c>
      <c r="AA250">
        <f t="shared" si="101"/>
        <v>31</v>
      </c>
      <c r="AB250">
        <f xml:space="preserve"> FIND("&lt;/",A250)</f>
        <v>38</v>
      </c>
      <c r="AC250" t="str">
        <f>MID(A250, Z250, AA250-Z250+ 1)</f>
        <v>&lt;string name="resend_code"&gt;</v>
      </c>
      <c r="AD250" t="str">
        <f t="shared" ca="1" si="117"/>
        <v>&lt;string name="resend_code"&gt;Renvoyer&lt;/string&gt;</v>
      </c>
      <c r="AE250" t="str">
        <f t="shared" ca="1" si="117"/>
        <v>&lt;string name="resend_code"&gt;Erneut senden&lt;/string&gt;</v>
      </c>
      <c r="AF250" t="str">
        <f t="shared" ca="1" si="117"/>
        <v>&lt;string name="resend_code"&gt;Reenviar&lt;/string&gt;</v>
      </c>
      <c r="AG250" t="str">
        <f t="shared" ca="1" si="117"/>
        <v>&lt;string name="resend_code"&gt;Invia di Nuovo&lt;/string&gt;</v>
      </c>
      <c r="AH250" t="str">
        <f t="shared" ca="1" si="117"/>
        <v>&lt;string name="resend_code"&gt;Onieuw verzenden&lt;/string&gt;</v>
      </c>
    </row>
    <row r="251" spans="1:34">
      <c r="A251" s="1"/>
    </row>
    <row r="252" spans="1:34">
      <c r="A252" s="1" t="s">
        <v>2901</v>
      </c>
      <c r="J252">
        <f t="shared" si="114"/>
        <v>28</v>
      </c>
      <c r="K252">
        <f t="shared" si="115"/>
        <v>41</v>
      </c>
      <c r="L252" t="str">
        <f t="shared" si="111"/>
        <v>Client Email</v>
      </c>
      <c r="M252" t="e">
        <f>MATCH(L252,Sam_Eng!K:K,0)</f>
        <v>#N/A</v>
      </c>
      <c r="N252" t="str">
        <f>IF(ISNA(M252), VLOOKUP(L252,Sam_Eng!F:F,1,FALSE), VLOOKUP(L252,Sam_Eng!K:K,1,FALSE))</f>
        <v>Client Email</v>
      </c>
      <c r="O252" s="8">
        <f>IF(ISNA(M252), MATCH(N252,Sam_Eng!F:F,0), MATCH(N252,Sam_Eng!K:K,0))</f>
        <v>184</v>
      </c>
      <c r="P252" t="str">
        <f t="shared" ca="1" si="104"/>
        <v>"E-mail du client"</v>
      </c>
      <c r="Q252" t="str">
        <f t="shared" ca="1" si="105"/>
        <v>"Client-E-Mail"</v>
      </c>
      <c r="R252" t="str">
        <f t="shared" ca="1" si="106"/>
        <v>"Correo electrónico del cliente"</v>
      </c>
      <c r="S252" t="str">
        <f t="shared" ca="1" si="107"/>
        <v>"Email Client"</v>
      </c>
      <c r="T252" t="str">
        <f t="shared" ca="1" si="108"/>
        <v>"E-mailadres klant"</v>
      </c>
      <c r="U252" s="8" t="str">
        <f t="shared" ca="1" si="99"/>
        <v>E-mail du client</v>
      </c>
      <c r="V252" s="8" t="str">
        <f t="shared" ca="1" si="99"/>
        <v>Client-E-Mail</v>
      </c>
      <c r="W252" s="8" t="str">
        <f t="shared" ca="1" si="99"/>
        <v>Correo electrónico del cliente</v>
      </c>
      <c r="X252" s="8" t="str">
        <f t="shared" ca="1" si="99"/>
        <v>Email Client</v>
      </c>
      <c r="Y252" s="8" t="str">
        <f t="shared" ca="1" si="99"/>
        <v>E-mailadres klant</v>
      </c>
      <c r="Z252" s="7">
        <f t="shared" si="100"/>
        <v>5</v>
      </c>
      <c r="AA252">
        <f t="shared" si="101"/>
        <v>28</v>
      </c>
      <c r="AB252">
        <f xml:space="preserve"> FIND("&lt;/",A252)</f>
        <v>41</v>
      </c>
      <c r="AC252" t="str">
        <f>MID(A252, Z252, AA252-Z252+ 1)</f>
        <v>&lt;string name="to_email"&gt;</v>
      </c>
      <c r="AD252" t="str">
        <f t="shared" ref="AD252:AH253" ca="1" si="118">$AC252 &amp; U252 &amp; $AC$1</f>
        <v>&lt;string name="to_email"&gt;E-mail du client&lt;/string&gt;</v>
      </c>
      <c r="AE252" t="str">
        <f t="shared" ca="1" si="118"/>
        <v>&lt;string name="to_email"&gt;Client-E-Mail&lt;/string&gt;</v>
      </c>
      <c r="AF252" t="str">
        <f t="shared" ca="1" si="118"/>
        <v>&lt;string name="to_email"&gt;Correo electrónico del cliente&lt;/string&gt;</v>
      </c>
      <c r="AG252" t="str">
        <f t="shared" ca="1" si="118"/>
        <v>&lt;string name="to_email"&gt;Email Client&lt;/string&gt;</v>
      </c>
      <c r="AH252" t="str">
        <f t="shared" ca="1" si="118"/>
        <v>&lt;string name="to_email"&gt;E-mailadres klant&lt;/string&gt;</v>
      </c>
    </row>
    <row r="253" spans="1:34">
      <c r="A253" s="1" t="s">
        <v>2900</v>
      </c>
      <c r="J253">
        <f t="shared" si="114"/>
        <v>38</v>
      </c>
      <c r="K253">
        <f t="shared" si="115"/>
        <v>58</v>
      </c>
      <c r="L253" t="str">
        <f t="shared" si="111"/>
        <v>Choose Known Client</v>
      </c>
      <c r="M253" t="e">
        <f>MATCH(L253,Sam_Eng!K:K,0)</f>
        <v>#N/A</v>
      </c>
      <c r="N253" t="str">
        <f>IF(ISNA(M253), VLOOKUP(L253,Sam_Eng!F:F,1,FALSE), VLOOKUP(L253,Sam_Eng!K:K,1,FALSE))</f>
        <v>Choose Known Client</v>
      </c>
      <c r="O253" s="8">
        <f>IF(ISNA(M253), MATCH(N253,Sam_Eng!F:F,0), MATCH(N253,Sam_Eng!K:K,0))</f>
        <v>279</v>
      </c>
      <c r="P253" t="str">
        <f t="shared" ca="1" si="104"/>
        <v>"Choisir un client connu"</v>
      </c>
      <c r="Q253" t="str">
        <f t="shared" ca="1" si="105"/>
        <v>"Bekannten Client wählen"</v>
      </c>
      <c r="R253" t="str">
        <f t="shared" ca="1" si="106"/>
        <v>"Elegir cliente conocido"</v>
      </c>
      <c r="S253" t="str">
        <f t="shared" ca="1" si="107"/>
        <v>"Scegli Client Conosciuto"</v>
      </c>
      <c r="T253" t="str">
        <f t="shared" ca="1" si="108"/>
        <v>"Bekende klant kiezen"</v>
      </c>
      <c r="U253" s="8" t="str">
        <f t="shared" ca="1" si="99"/>
        <v>Choisir un client connu</v>
      </c>
      <c r="V253" s="8" t="str">
        <f t="shared" ca="1" si="99"/>
        <v>Bekannten Client wählen</v>
      </c>
      <c r="W253" s="8" t="str">
        <f t="shared" ca="1" si="99"/>
        <v>Elegir cliente conocido</v>
      </c>
      <c r="X253" s="8" t="str">
        <f t="shared" ca="1" si="99"/>
        <v>Scegli Client Conosciuto</v>
      </c>
      <c r="Y253" s="8" t="str">
        <f t="shared" ca="1" si="99"/>
        <v>Bekende klant kiezen</v>
      </c>
      <c r="Z253" s="7">
        <f t="shared" si="100"/>
        <v>5</v>
      </c>
      <c r="AA253">
        <f t="shared" si="101"/>
        <v>38</v>
      </c>
      <c r="AB253">
        <f xml:space="preserve"> FIND("&lt;/",A253)</f>
        <v>58</v>
      </c>
      <c r="AC253" t="str">
        <f>MID(A253, Z253, AA253-Z253+ 1)</f>
        <v>&lt;string name="from_known_clients"&gt;</v>
      </c>
      <c r="AD253" t="str">
        <f t="shared" ca="1" si="118"/>
        <v>&lt;string name="from_known_clients"&gt;Choisir un client connu&lt;/string&gt;</v>
      </c>
      <c r="AE253" t="str">
        <f t="shared" ca="1" si="118"/>
        <v>&lt;string name="from_known_clients"&gt;Bekannten Client wählen&lt;/string&gt;</v>
      </c>
      <c r="AF253" t="str">
        <f t="shared" ca="1" si="118"/>
        <v>&lt;string name="from_known_clients"&gt;Elegir cliente conocido&lt;/string&gt;</v>
      </c>
      <c r="AG253" t="str">
        <f t="shared" ca="1" si="118"/>
        <v>&lt;string name="from_known_clients"&gt;Scegli Client Conosciuto&lt;/string&gt;</v>
      </c>
      <c r="AH253" t="str">
        <f t="shared" ca="1" si="118"/>
        <v>&lt;string name="from_known_clients"&gt;Bekende klant kiezen&lt;/string&gt;</v>
      </c>
    </row>
    <row r="254" spans="1:34">
      <c r="A254" s="1"/>
    </row>
    <row r="255" spans="1:34">
      <c r="A255" s="1"/>
    </row>
    <row r="256" spans="1:34">
      <c r="A256" s="1"/>
    </row>
    <row r="257" spans="1:34">
      <c r="A257" s="1" t="s">
        <v>10239</v>
      </c>
      <c r="J257">
        <f t="shared" si="114"/>
        <v>46</v>
      </c>
      <c r="K257">
        <f t="shared" si="115"/>
        <v>60</v>
      </c>
      <c r="L257" t="str">
        <f t="shared" si="111"/>
        <v>&amp;#160;-&amp;#160;</v>
      </c>
      <c r="M257" t="e">
        <f>MATCH(L257,Sam_Eng!K:K,0)</f>
        <v>#N/A</v>
      </c>
      <c r="N257" t="e">
        <f>IF(ISNA(M257), VLOOKUP(L257,Sam_Eng!F:F,1,FALSE), VLOOKUP(L257,Sam_Eng!K:K,1,FALSE))</f>
        <v>#N/A</v>
      </c>
      <c r="O257" s="8" t="e">
        <f>IF(ISNA(M257), MATCH(N257,Sam_Eng!F:F,0), MATCH(N257,Sam_Eng!K:K,0))</f>
        <v>#N/A</v>
      </c>
      <c r="P257" t="e">
        <f t="shared" ca="1" si="104"/>
        <v>#N/A</v>
      </c>
      <c r="Q257" t="e">
        <f t="shared" ca="1" si="105"/>
        <v>#N/A</v>
      </c>
      <c r="R257" t="e">
        <f t="shared" ca="1" si="106"/>
        <v>#N/A</v>
      </c>
      <c r="S257" t="e">
        <f t="shared" ca="1" si="107"/>
        <v>#N/A</v>
      </c>
      <c r="T257" t="e">
        <f t="shared" ca="1" si="108"/>
        <v>#N/A</v>
      </c>
      <c r="U257" s="8" t="e">
        <f t="shared" ca="1" si="99"/>
        <v>#N/A</v>
      </c>
      <c r="V257" s="8" t="e">
        <f t="shared" ca="1" si="99"/>
        <v>#N/A</v>
      </c>
      <c r="W257" s="8" t="e">
        <f t="shared" ca="1" si="99"/>
        <v>#N/A</v>
      </c>
      <c r="X257" s="8" t="e">
        <f t="shared" ca="1" si="99"/>
        <v>#N/A</v>
      </c>
      <c r="Y257" s="8" t="e">
        <f t="shared" ca="1" si="99"/>
        <v>#N/A</v>
      </c>
      <c r="Z257" s="7">
        <f t="shared" si="100"/>
        <v>5</v>
      </c>
      <c r="AA257">
        <f t="shared" si="101"/>
        <v>46</v>
      </c>
      <c r="AB257">
        <f t="shared" ref="AB257:AB270" si="119" xml:space="preserve"> FIND("&lt;/",A257)</f>
        <v>60</v>
      </c>
      <c r="AC257" t="str">
        <f t="shared" ref="AC257:AC270" si="120">MID(A257, Z257, AA257-Z257+ 1)</f>
        <v>&lt;string name="seperator" formatted="true"&gt;</v>
      </c>
      <c r="AD257" t="s">
        <v>10240</v>
      </c>
      <c r="AE257" t="s">
        <v>10240</v>
      </c>
      <c r="AF257" t="s">
        <v>10240</v>
      </c>
      <c r="AG257" t="s">
        <v>10240</v>
      </c>
      <c r="AH257" t="s">
        <v>10240</v>
      </c>
    </row>
    <row r="258" spans="1:34">
      <c r="A258" s="1" t="s">
        <v>120</v>
      </c>
      <c r="J258">
        <f t="shared" si="114"/>
        <v>26</v>
      </c>
      <c r="K258">
        <f t="shared" si="115"/>
        <v>34</v>
      </c>
      <c r="L258" t="str">
        <f t="shared" si="111"/>
        <v>Clients</v>
      </c>
      <c r="M258" t="e">
        <f>MATCH(L258,Sam_Eng!K:K,0)</f>
        <v>#N/A</v>
      </c>
      <c r="N258" t="str">
        <f>IF(ISNA(M258), VLOOKUP(L258,Sam_Eng!F:F,1,FALSE), VLOOKUP(L258,Sam_Eng!K:K,1,FALSE))</f>
        <v>Clients</v>
      </c>
      <c r="O258" s="8">
        <f>IF(ISNA(M258), MATCH(N258,Sam_Eng!F:F,0), MATCH(N258,Sam_Eng!K:K,0))</f>
        <v>52</v>
      </c>
      <c r="P258" t="str">
        <f t="shared" ca="1" si="104"/>
        <v>"Clients"</v>
      </c>
      <c r="Q258" t="str">
        <f t="shared" ca="1" si="105"/>
        <v>"Clients"</v>
      </c>
      <c r="R258" t="str">
        <f t="shared" ca="1" si="106"/>
        <v>"Clientes"</v>
      </c>
      <c r="S258" t="str">
        <f t="shared" ca="1" si="107"/>
        <v>"Client"</v>
      </c>
      <c r="T258" t="str">
        <f t="shared" ca="1" si="108"/>
        <v>"Klanten"</v>
      </c>
      <c r="U258" s="8" t="str">
        <f t="shared" ca="1" si="99"/>
        <v>Clients</v>
      </c>
      <c r="V258" s="8" t="str">
        <f t="shared" ca="1" si="99"/>
        <v>Clients</v>
      </c>
      <c r="W258" s="8" t="str">
        <f t="shared" ca="1" si="99"/>
        <v>Clientes</v>
      </c>
      <c r="X258" s="8" t="str">
        <f t="shared" ca="1" si="99"/>
        <v>Client</v>
      </c>
      <c r="Y258" s="8" t="str">
        <f t="shared" ca="1" si="99"/>
        <v>Klanten</v>
      </c>
      <c r="Z258" s="7">
        <f t="shared" si="100"/>
        <v>5</v>
      </c>
      <c r="AA258">
        <f t="shared" si="101"/>
        <v>26</v>
      </c>
      <c r="AB258">
        <f t="shared" si="119"/>
        <v>34</v>
      </c>
      <c r="AC258" t="str">
        <f t="shared" si="120"/>
        <v>&lt;string name="client"&gt;</v>
      </c>
      <c r="AD258" t="str">
        <f t="shared" ref="AD258:AH259" ca="1" si="121">$AC258 &amp; U258 &amp; $AC$1</f>
        <v>&lt;string name="client"&gt;Clients&lt;/string&gt;</v>
      </c>
      <c r="AE258" t="str">
        <f t="shared" ca="1" si="121"/>
        <v>&lt;string name="client"&gt;Clients&lt;/string&gt;</v>
      </c>
      <c r="AF258" t="str">
        <f t="shared" ca="1" si="121"/>
        <v>&lt;string name="client"&gt;Clientes&lt;/string&gt;</v>
      </c>
      <c r="AG258" t="str">
        <f t="shared" ca="1" si="121"/>
        <v>&lt;string name="client"&gt;Client&lt;/string&gt;</v>
      </c>
      <c r="AH258" t="str">
        <f t="shared" ca="1" si="121"/>
        <v>&lt;string name="client"&gt;Klanten&lt;/string&gt;</v>
      </c>
    </row>
    <row r="259" spans="1:34">
      <c r="A259" s="1" t="s">
        <v>121</v>
      </c>
      <c r="J259">
        <f t="shared" si="114"/>
        <v>24</v>
      </c>
      <c r="K259">
        <f t="shared" si="115"/>
        <v>29</v>
      </c>
      <c r="L259" t="str">
        <f t="shared" si="111"/>
        <v>Lock</v>
      </c>
      <c r="M259" t="e">
        <f>MATCH(L259,Sam_Eng!K:K,0)</f>
        <v>#N/A</v>
      </c>
      <c r="N259" t="str">
        <f>IF(ISNA(M259), VLOOKUP(L259,Sam_Eng!F:F,1,FALSE), VLOOKUP(L259,Sam_Eng!K:K,1,FALSE))</f>
        <v>Lock</v>
      </c>
      <c r="O259" s="8">
        <f>IF(ISNA(M259), MATCH(N259,Sam_Eng!F:F,0), MATCH(N259,Sam_Eng!K:K,0))</f>
        <v>15</v>
      </c>
      <c r="P259" t="str">
        <f t="shared" ca="1" si="104"/>
        <v>"Serrure"</v>
      </c>
      <c r="Q259" t="str">
        <f t="shared" ca="1" si="105"/>
        <v>"Schloss"</v>
      </c>
      <c r="R259" t="str">
        <f t="shared" ca="1" si="106"/>
        <v>"Cerradura"</v>
      </c>
      <c r="S259" t="str">
        <f t="shared" ca="1" si="107"/>
        <v>"Blocca"</v>
      </c>
      <c r="T259" t="str">
        <f t="shared" ca="1" si="108"/>
        <v>"Vergrendelen"</v>
      </c>
      <c r="U259" s="8" t="str">
        <f t="shared" ca="1" si="99"/>
        <v>Serrure</v>
      </c>
      <c r="V259" s="8" t="str">
        <f t="shared" ca="1" si="99"/>
        <v>Schloss</v>
      </c>
      <c r="W259" s="8" t="str">
        <f t="shared" ca="1" si="99"/>
        <v>Cerradura</v>
      </c>
      <c r="X259" s="8" t="str">
        <f t="shared" ca="1" si="99"/>
        <v>Blocca</v>
      </c>
      <c r="Y259" s="8" t="str">
        <f t="shared" ca="1" si="99"/>
        <v>Vergrendelen</v>
      </c>
      <c r="Z259" s="7">
        <f t="shared" si="100"/>
        <v>5</v>
      </c>
      <c r="AA259">
        <f t="shared" si="101"/>
        <v>24</v>
      </c>
      <c r="AB259">
        <f t="shared" si="119"/>
        <v>29</v>
      </c>
      <c r="AC259" t="str">
        <f t="shared" si="120"/>
        <v>&lt;string name="lock"&gt;</v>
      </c>
      <c r="AD259" t="str">
        <f t="shared" ca="1" si="121"/>
        <v>&lt;string name="lock"&gt;Serrure&lt;/string&gt;</v>
      </c>
      <c r="AE259" t="str">
        <f t="shared" ca="1" si="121"/>
        <v>&lt;string name="lock"&gt;Schloss&lt;/string&gt;</v>
      </c>
      <c r="AF259" t="str">
        <f t="shared" ca="1" si="121"/>
        <v>&lt;string name="lock"&gt;Cerradura&lt;/string&gt;</v>
      </c>
      <c r="AG259" t="str">
        <f t="shared" ca="1" si="121"/>
        <v>&lt;string name="lock"&gt;Blocca&lt;/string&gt;</v>
      </c>
      <c r="AH259" t="str">
        <f t="shared" ca="1" si="121"/>
        <v>&lt;string name="lock"&gt;Vergrendelen&lt;/string&gt;</v>
      </c>
    </row>
    <row r="260" spans="1:34">
      <c r="A260" s="1" t="s">
        <v>122</v>
      </c>
      <c r="J260">
        <f t="shared" si="114"/>
        <v>27</v>
      </c>
      <c r="K260">
        <f t="shared" si="115"/>
        <v>35</v>
      </c>
      <c r="L260" t="str">
        <f t="shared" si="111"/>
        <v>Message</v>
      </c>
      <c r="M260" t="e">
        <f>MATCH(L260,Sam_Eng!K:K,0)</f>
        <v>#N/A</v>
      </c>
      <c r="N260" t="str">
        <f>IF(ISNA(M260), VLOOKUP(L260,Sam_Eng!F:F,1,FALSE), VLOOKUP(L260,Sam_Eng!K:K,1,FALSE))</f>
        <v>Message</v>
      </c>
      <c r="O260" s="8">
        <f>IF(ISNA(M260), MATCH(N260,Sam_Eng!F:F,0), MATCH(N260,Sam_Eng!K:K,0))</f>
        <v>185</v>
      </c>
      <c r="P260" t="str">
        <f t="shared" ca="1" si="104"/>
        <v>"Message"</v>
      </c>
      <c r="Q260" t="str">
        <f t="shared" ca="1" si="105"/>
        <v>"Mitteilung"</v>
      </c>
      <c r="R260" t="str">
        <f t="shared" ca="1" si="106"/>
        <v>"Mensaje"</v>
      </c>
      <c r="S260" t="str">
        <f t="shared" ca="1" si="107"/>
        <v>"Messaggio"</v>
      </c>
      <c r="T260" t="str">
        <f t="shared" ca="1" si="108"/>
        <v>"Bericht"</v>
      </c>
      <c r="U260" s="8" t="str">
        <f t="shared" ref="U260:Y315" ca="1" si="122">SUBSTITUTE(P260,"""","")</f>
        <v>Message</v>
      </c>
      <c r="V260" s="8" t="str">
        <f t="shared" ca="1" si="122"/>
        <v>Mitteilung</v>
      </c>
      <c r="W260" s="8" t="str">
        <f t="shared" ca="1" si="122"/>
        <v>Mensaje</v>
      </c>
      <c r="X260" s="8" t="str">
        <f t="shared" ca="1" si="122"/>
        <v>Messaggio</v>
      </c>
      <c r="Y260" s="8" t="str">
        <f t="shared" ca="1" si="122"/>
        <v>Bericht</v>
      </c>
      <c r="Z260" s="7">
        <f t="shared" ref="Z260:Z315" si="123">FIND("&lt;",A260)</f>
        <v>5</v>
      </c>
      <c r="AA260">
        <f t="shared" ref="AA260:AA315" si="124">FIND("&gt;",A260)</f>
        <v>27</v>
      </c>
      <c r="AB260">
        <f t="shared" si="119"/>
        <v>35</v>
      </c>
      <c r="AC260" t="str">
        <f t="shared" si="120"/>
        <v>&lt;string name="message"&gt;</v>
      </c>
      <c r="AD260" t="str">
        <f t="shared" ref="AD260:AH315" ca="1" si="125">$AC260 &amp; U260 &amp; $AC$1</f>
        <v>&lt;string name="message"&gt;Message&lt;/string&gt;</v>
      </c>
      <c r="AE260" t="str">
        <f t="shared" ca="1" si="125"/>
        <v>&lt;string name="message"&gt;Mitteilung&lt;/string&gt;</v>
      </c>
      <c r="AF260" t="str">
        <f t="shared" ca="1" si="125"/>
        <v>&lt;string name="message"&gt;Mensaje&lt;/string&gt;</v>
      </c>
      <c r="AG260" t="str">
        <f t="shared" ca="1" si="125"/>
        <v>&lt;string name="message"&gt;Messaggio&lt;/string&gt;</v>
      </c>
      <c r="AH260" t="str">
        <f t="shared" ca="1" si="125"/>
        <v>&lt;string name="message"&gt;Bericht&lt;/string&gt;</v>
      </c>
    </row>
    <row r="261" spans="1:34">
      <c r="A261" s="1" t="s">
        <v>10241</v>
      </c>
      <c r="J261">
        <f t="shared" si="114"/>
        <v>40</v>
      </c>
      <c r="K261">
        <f t="shared" si="115"/>
        <v>49</v>
      </c>
      <c r="L261" t="str">
        <f t="shared" si="111"/>
        <v>is added</v>
      </c>
      <c r="M261" t="e">
        <f>MATCH(L261,Sam_Eng!K:K,0)</f>
        <v>#N/A</v>
      </c>
      <c r="N261" t="e">
        <f>IF(ISNA(M261), VLOOKUP(L261,Sam_Eng!F:F,1,FALSE), VLOOKUP(L261,Sam_Eng!K:K,1,FALSE))</f>
        <v>#N/A</v>
      </c>
      <c r="O261" s="5">
        <v>600</v>
      </c>
      <c r="P261" t="str">
        <f t="shared" ca="1" si="104"/>
        <v>"%@ est ajoutée (%@)"</v>
      </c>
      <c r="Q261" t="str">
        <f t="shared" ca="1" si="105"/>
        <v>"%@ hinzugefügt (%@)"</v>
      </c>
      <c r="R261" t="str">
        <f t="shared" ca="1" si="106"/>
        <v>"%@ se ha agregado (%@)"</v>
      </c>
      <c r="S261" t="str">
        <f t="shared" ca="1" si="107"/>
        <v>"%@ aggiunto (%@)"</v>
      </c>
      <c r="T261" t="str">
        <f t="shared" ca="1" si="108"/>
        <v>"%@ is toegevoegd (%@)"</v>
      </c>
      <c r="U261" s="8" t="str">
        <f t="shared" ca="1" si="122"/>
        <v>%@ est ajoutée (%@)</v>
      </c>
      <c r="V261" s="8" t="str">
        <f t="shared" ca="1" si="122"/>
        <v>%@ hinzugefügt (%@)</v>
      </c>
      <c r="W261" s="8" t="str">
        <f t="shared" ca="1" si="122"/>
        <v>%@ se ha agregado (%@)</v>
      </c>
      <c r="X261" s="8" t="str">
        <f t="shared" ca="1" si="122"/>
        <v>%@ aggiunto (%@)</v>
      </c>
      <c r="Y261" s="8" t="str">
        <f t="shared" ca="1" si="122"/>
        <v>%@ is toegevoegd (%@)</v>
      </c>
      <c r="Z261" s="7">
        <f t="shared" si="123"/>
        <v>5</v>
      </c>
      <c r="AA261">
        <f t="shared" si="124"/>
        <v>40</v>
      </c>
      <c r="AB261">
        <f t="shared" si="119"/>
        <v>49</v>
      </c>
      <c r="AC261" t="str">
        <f t="shared" si="120"/>
        <v>&lt;string name="client_key_delivered"&gt;</v>
      </c>
      <c r="AD261" t="str">
        <f t="shared" ca="1" si="125"/>
        <v>&lt;string name="client_key_delivered"&gt;%@ est ajoutée (%@)&lt;/string&gt;</v>
      </c>
      <c r="AE261" t="str">
        <f t="shared" ca="1" si="125"/>
        <v>&lt;string name="client_key_delivered"&gt;%@ hinzugefügt (%@)&lt;/string&gt;</v>
      </c>
      <c r="AF261" t="str">
        <f t="shared" ca="1" si="125"/>
        <v>&lt;string name="client_key_delivered"&gt;%@ se ha agregado (%@)&lt;/string&gt;</v>
      </c>
      <c r="AG261" t="str">
        <f t="shared" ca="1" si="125"/>
        <v>&lt;string name="client_key_delivered"&gt;%@ aggiunto (%@)&lt;/string&gt;</v>
      </c>
      <c r="AH261" t="str">
        <f t="shared" ca="1" si="125"/>
        <v>&lt;string name="client_key_delivered"&gt;%@ is toegevoegd (%@)&lt;/string&gt;</v>
      </c>
    </row>
    <row r="262" spans="1:34">
      <c r="A262" s="1" t="s">
        <v>10242</v>
      </c>
      <c r="J262">
        <f t="shared" si="114"/>
        <v>39</v>
      </c>
      <c r="K262">
        <f t="shared" si="115"/>
        <v>68</v>
      </c>
      <c r="L262" t="str">
        <f t="shared" si="111"/>
        <v>Client has rejected your key</v>
      </c>
      <c r="M262" t="e">
        <f>MATCH(L262,Sam_Eng!K:K,0)</f>
        <v>#N/A</v>
      </c>
      <c r="N262" t="e">
        <f>IF(ISNA(M262), VLOOKUP(L262,Sam_Eng!F:F,1,FALSE), VLOOKUP(L262,Sam_Eng!K:K,1,FALSE))</f>
        <v>#N/A</v>
      </c>
      <c r="O262" s="5">
        <v>601</v>
      </c>
      <c r="P262" t="str">
        <f t="shared" ca="1" si="104"/>
        <v>"%@ a rejeté votre clé (%@)"</v>
      </c>
      <c r="Q262" t="str">
        <f t="shared" ca="1" si="105"/>
        <v>"%@ hat Ihren Schlüssel abgelehnt (%@)"</v>
      </c>
      <c r="R262" t="str">
        <f t="shared" ca="1" si="106"/>
        <v>"%@ se ha rechazado para la clave (%@)"</v>
      </c>
      <c r="S262" t="str">
        <f t="shared" ca="1" si="107"/>
        <v>"%@ ha rifiutato la chiave (%@)"</v>
      </c>
      <c r="T262" t="str">
        <f t="shared" ca="1" si="108"/>
        <v>"%@ heeft uw sleutel afgewezen (%@)"</v>
      </c>
      <c r="U262" s="8" t="str">
        <f t="shared" ca="1" si="122"/>
        <v>%@ a rejeté votre clé (%@)</v>
      </c>
      <c r="V262" s="8" t="str">
        <f t="shared" ca="1" si="122"/>
        <v>%@ hat Ihren Schlüssel abgelehnt (%@)</v>
      </c>
      <c r="W262" s="8" t="str">
        <f t="shared" ca="1" si="122"/>
        <v>%@ se ha rechazado para la clave (%@)</v>
      </c>
      <c r="X262" s="8" t="str">
        <f t="shared" ca="1" si="122"/>
        <v>%@ ha rifiutato la chiave (%@)</v>
      </c>
      <c r="Y262" s="8" t="str">
        <f t="shared" ca="1" si="122"/>
        <v>%@ heeft uw sleutel afgewezen (%@)</v>
      </c>
      <c r="Z262" s="7">
        <f t="shared" si="123"/>
        <v>5</v>
      </c>
      <c r="AA262">
        <f t="shared" si="124"/>
        <v>39</v>
      </c>
      <c r="AB262">
        <f t="shared" si="119"/>
        <v>68</v>
      </c>
      <c r="AC262" t="str">
        <f t="shared" si="120"/>
        <v>&lt;string name="client_key_rejected"&gt;</v>
      </c>
      <c r="AD262" t="str">
        <f t="shared" ca="1" si="125"/>
        <v>&lt;string name="client_key_rejected"&gt;%@ a rejeté votre clé (%@)&lt;/string&gt;</v>
      </c>
      <c r="AE262" t="str">
        <f t="shared" ca="1" si="125"/>
        <v>&lt;string name="client_key_rejected"&gt;%@ hat Ihren Schlüssel abgelehnt (%@)&lt;/string&gt;</v>
      </c>
      <c r="AF262" t="str">
        <f t="shared" ca="1" si="125"/>
        <v>&lt;string name="client_key_rejected"&gt;%@ se ha rechazado para la clave (%@)&lt;/string&gt;</v>
      </c>
      <c r="AG262" t="str">
        <f t="shared" ca="1" si="125"/>
        <v>&lt;string name="client_key_rejected"&gt;%@ ha rifiutato la chiave (%@)&lt;/string&gt;</v>
      </c>
      <c r="AH262" t="str">
        <f t="shared" ca="1" si="125"/>
        <v>&lt;string name="client_key_rejected"&gt;%@ heeft uw sleutel afgewezen (%@)&lt;/string&gt;</v>
      </c>
    </row>
    <row r="263" spans="1:34">
      <c r="A263" s="1" t="s">
        <v>10243</v>
      </c>
      <c r="J263">
        <f t="shared" si="114"/>
        <v>38</v>
      </c>
      <c r="K263">
        <f t="shared" si="115"/>
        <v>53</v>
      </c>
      <c r="L263" t="str">
        <f t="shared" si="111"/>
        <v>Key is updated</v>
      </c>
      <c r="M263" t="e">
        <f>MATCH(L263,Sam_Eng!K:K,0)</f>
        <v>#N/A</v>
      </c>
      <c r="N263" t="e">
        <f>IF(ISNA(M263), VLOOKUP(L263,Sam_Eng!F:F,1,FALSE), VLOOKUP(L263,Sam_Eng!K:K,1,FALSE))</f>
        <v>#N/A</v>
      </c>
      <c r="O263" s="5">
        <v>596</v>
      </c>
      <c r="P263" t="str">
        <f t="shared" ca="1" si="104"/>
        <v>"La clé est mise à jour (%@)"</v>
      </c>
      <c r="Q263" t="str">
        <f t="shared" ca="1" si="105"/>
        <v>"Schlüssel aktualisiert (%@)"</v>
      </c>
      <c r="R263" t="str">
        <f t="shared" ca="1" si="106"/>
        <v>"Clave actualizada (%@)"</v>
      </c>
      <c r="S263" t="str">
        <f t="shared" ca="1" si="107"/>
        <v>"Chiave aggiornata (%@)"</v>
      </c>
      <c r="T263" t="str">
        <f t="shared" ca="1" si="108"/>
        <v>"Sleutel is bijgewerkt (%@)"</v>
      </c>
      <c r="U263" s="8" t="str">
        <f t="shared" ca="1" si="122"/>
        <v>La clé est mise à jour (%@)</v>
      </c>
      <c r="V263" s="8" t="str">
        <f t="shared" ca="1" si="122"/>
        <v>Schlüssel aktualisiert (%@)</v>
      </c>
      <c r="W263" s="8" t="str">
        <f t="shared" ca="1" si="122"/>
        <v>Clave actualizada (%@)</v>
      </c>
      <c r="X263" s="8" t="str">
        <f t="shared" ca="1" si="122"/>
        <v>Chiave aggiornata (%@)</v>
      </c>
      <c r="Y263" s="8" t="str">
        <f t="shared" ca="1" si="122"/>
        <v>Sleutel is bijgewerkt (%@)</v>
      </c>
      <c r="Z263" s="7">
        <f t="shared" si="123"/>
        <v>5</v>
      </c>
      <c r="AA263">
        <f t="shared" si="124"/>
        <v>38</v>
      </c>
      <c r="AB263">
        <f t="shared" si="119"/>
        <v>53</v>
      </c>
      <c r="AC263" t="str">
        <f t="shared" si="120"/>
        <v>&lt;string name="client_key_updated"&gt;</v>
      </c>
      <c r="AD263" t="str">
        <f t="shared" ca="1" si="125"/>
        <v>&lt;string name="client_key_updated"&gt;La clé est mise à jour (%@)&lt;/string&gt;</v>
      </c>
      <c r="AE263" t="str">
        <f t="shared" ca="1" si="125"/>
        <v>&lt;string name="client_key_updated"&gt;Schlüssel aktualisiert (%@)&lt;/string&gt;</v>
      </c>
      <c r="AF263" t="str">
        <f t="shared" ca="1" si="125"/>
        <v>&lt;string name="client_key_updated"&gt;Clave actualizada (%@)&lt;/string&gt;</v>
      </c>
      <c r="AG263" t="str">
        <f t="shared" ca="1" si="125"/>
        <v>&lt;string name="client_key_updated"&gt;Chiave aggiornata (%@)&lt;/string&gt;</v>
      </c>
      <c r="AH263" t="str">
        <f t="shared" ca="1" si="125"/>
        <v>&lt;string name="client_key_updated"&gt;Sleutel is bijgewerkt (%@)&lt;/string&gt;</v>
      </c>
    </row>
    <row r="264" spans="1:34">
      <c r="A264" s="1" t="s">
        <v>10244</v>
      </c>
      <c r="J264">
        <f t="shared" si="114"/>
        <v>38</v>
      </c>
      <c r="K264">
        <f t="shared" si="115"/>
        <v>53</v>
      </c>
      <c r="L264" t="str">
        <f t="shared" si="111"/>
        <v>Key is deleted</v>
      </c>
      <c r="M264" t="e">
        <f>MATCH(L264,Sam_Eng!K:K,0)</f>
        <v>#N/A</v>
      </c>
      <c r="N264" t="e">
        <f>IF(ISNA(M264), VLOOKUP(L264,Sam_Eng!F:F,1,FALSE), VLOOKUP(L264,Sam_Eng!K:K,1,FALSE))</f>
        <v>#N/A</v>
      </c>
      <c r="O264" s="5">
        <v>599</v>
      </c>
      <c r="P264" t="str">
        <f t="shared" ca="1" si="104"/>
        <v>"La clé est supprimée (%@)"</v>
      </c>
      <c r="Q264" t="str">
        <f t="shared" ca="1" si="105"/>
        <v>"Schlüssel gelöscht (%@)"</v>
      </c>
      <c r="R264" t="str">
        <f t="shared" ca="1" si="106"/>
        <v>"Clave eliminada (%@)"</v>
      </c>
      <c r="S264" t="str">
        <f t="shared" ca="1" si="107"/>
        <v>"Chiave eliminata (%@)"</v>
      </c>
      <c r="T264" t="str">
        <f t="shared" ca="1" si="108"/>
        <v>"Sleutel is verwijderd (%@)"</v>
      </c>
      <c r="U264" s="8" t="str">
        <f t="shared" ca="1" si="122"/>
        <v>La clé est supprimée (%@)</v>
      </c>
      <c r="V264" s="8" t="str">
        <f t="shared" ca="1" si="122"/>
        <v>Schlüssel gelöscht (%@)</v>
      </c>
      <c r="W264" s="8" t="str">
        <f t="shared" ca="1" si="122"/>
        <v>Clave eliminada (%@)</v>
      </c>
      <c r="X264" s="8" t="str">
        <f t="shared" ca="1" si="122"/>
        <v>Chiave eliminata (%@)</v>
      </c>
      <c r="Y264" s="8" t="str">
        <f t="shared" ca="1" si="122"/>
        <v>Sleutel is verwijderd (%@)</v>
      </c>
      <c r="Z264" s="7">
        <f t="shared" si="123"/>
        <v>5</v>
      </c>
      <c r="AA264">
        <f t="shared" si="124"/>
        <v>38</v>
      </c>
      <c r="AB264">
        <f t="shared" si="119"/>
        <v>53</v>
      </c>
      <c r="AC264" t="str">
        <f t="shared" si="120"/>
        <v>&lt;string name="client_key_deleted"&gt;</v>
      </c>
      <c r="AD264" t="str">
        <f t="shared" ca="1" si="125"/>
        <v>&lt;string name="client_key_deleted"&gt;La clé est supprimée (%@)&lt;/string&gt;</v>
      </c>
      <c r="AE264" t="str">
        <f t="shared" ca="1" si="125"/>
        <v>&lt;string name="client_key_deleted"&gt;Schlüssel gelöscht (%@)&lt;/string&gt;</v>
      </c>
      <c r="AF264" t="str">
        <f t="shared" ca="1" si="125"/>
        <v>&lt;string name="client_key_deleted"&gt;Clave eliminada (%@)&lt;/string&gt;</v>
      </c>
      <c r="AG264" t="str">
        <f t="shared" ca="1" si="125"/>
        <v>&lt;string name="client_key_deleted"&gt;Chiave eliminata (%@)&lt;/string&gt;</v>
      </c>
      <c r="AH264" t="str">
        <f t="shared" ca="1" si="125"/>
        <v>&lt;string name="client_key_deleted"&gt;Sleutel is verwijderd (%@)&lt;/string&gt;</v>
      </c>
    </row>
    <row r="265" spans="1:34">
      <c r="A265" s="1" t="s">
        <v>10245</v>
      </c>
      <c r="J265">
        <f t="shared" si="114"/>
        <v>40</v>
      </c>
      <c r="K265">
        <f t="shared" si="115"/>
        <v>57</v>
      </c>
      <c r="L265" t="str">
        <f t="shared" si="111"/>
        <v>Key is suspended</v>
      </c>
      <c r="M265" t="e">
        <f>MATCH(L265,Sam_Eng!K:K,0)</f>
        <v>#N/A</v>
      </c>
      <c r="N265" t="e">
        <f>IF(ISNA(M265), VLOOKUP(L265,Sam_Eng!F:F,1,FALSE), VLOOKUP(L265,Sam_Eng!K:K,1,FALSE))</f>
        <v>#N/A</v>
      </c>
      <c r="O265" s="5">
        <v>597</v>
      </c>
      <c r="P265" t="str">
        <f t="shared" ca="1" si="104"/>
        <v>"La clé est suspendue (%@)"</v>
      </c>
      <c r="Q265" t="str">
        <f t="shared" ca="1" si="105"/>
        <v>"Schlüssel ausgesetzt (%@)"</v>
      </c>
      <c r="R265" t="str">
        <f t="shared" ca="1" si="106"/>
        <v>"Clave suspendida (%@)"</v>
      </c>
      <c r="S265" t="str">
        <f t="shared" ca="1" si="107"/>
        <v>"Chiave sospesa (%@)"</v>
      </c>
      <c r="T265" t="str">
        <f t="shared" ca="1" si="108"/>
        <v>"Sleutel is geblokkeerd (%@)"</v>
      </c>
      <c r="U265" s="8" t="str">
        <f t="shared" ca="1" si="122"/>
        <v>La clé est suspendue (%@)</v>
      </c>
      <c r="V265" s="8" t="str">
        <f t="shared" ca="1" si="122"/>
        <v>Schlüssel ausgesetzt (%@)</v>
      </c>
      <c r="W265" s="8" t="str">
        <f t="shared" ca="1" si="122"/>
        <v>Clave suspendida (%@)</v>
      </c>
      <c r="X265" s="8" t="str">
        <f t="shared" ca="1" si="122"/>
        <v>Chiave sospesa (%@)</v>
      </c>
      <c r="Y265" s="8" t="str">
        <f t="shared" ca="1" si="122"/>
        <v>Sleutel is geblokkeerd (%@)</v>
      </c>
      <c r="Z265" s="7">
        <f t="shared" si="123"/>
        <v>5</v>
      </c>
      <c r="AA265">
        <f t="shared" si="124"/>
        <v>40</v>
      </c>
      <c r="AB265">
        <f t="shared" si="119"/>
        <v>57</v>
      </c>
      <c r="AC265" t="str">
        <f t="shared" si="120"/>
        <v>&lt;string name="client_key_suspended"&gt;</v>
      </c>
      <c r="AD265" t="str">
        <f t="shared" ca="1" si="125"/>
        <v>&lt;string name="client_key_suspended"&gt;La clé est suspendue (%@)&lt;/string&gt;</v>
      </c>
      <c r="AE265" t="str">
        <f t="shared" ca="1" si="125"/>
        <v>&lt;string name="client_key_suspended"&gt;Schlüssel ausgesetzt (%@)&lt;/string&gt;</v>
      </c>
      <c r="AF265" t="str">
        <f t="shared" ca="1" si="125"/>
        <v>&lt;string name="client_key_suspended"&gt;Clave suspendida (%@)&lt;/string&gt;</v>
      </c>
      <c r="AG265" t="str">
        <f t="shared" ca="1" si="125"/>
        <v>&lt;string name="client_key_suspended"&gt;Chiave sospesa (%@)&lt;/string&gt;</v>
      </c>
      <c r="AH265" t="str">
        <f t="shared" ca="1" si="125"/>
        <v>&lt;string name="client_key_suspended"&gt;Sleutel is geblokkeerd (%@)&lt;/string&gt;</v>
      </c>
    </row>
    <row r="266" spans="1:34">
      <c r="A266" s="1" t="s">
        <v>10246</v>
      </c>
      <c r="J266">
        <f t="shared" si="114"/>
        <v>39</v>
      </c>
      <c r="K266">
        <f t="shared" si="115"/>
        <v>55</v>
      </c>
      <c r="L266" t="str">
        <f t="shared" si="111"/>
        <v>Key is restored</v>
      </c>
      <c r="M266" t="e">
        <f>MATCH(L266,Sam_Eng!K:K,0)</f>
        <v>#N/A</v>
      </c>
      <c r="N266" t="e">
        <f>IF(ISNA(M266), VLOOKUP(L266,Sam_Eng!F:F,1,FALSE), VLOOKUP(L266,Sam_Eng!K:K,1,FALSE))</f>
        <v>#N/A</v>
      </c>
      <c r="O266" s="5">
        <v>598</v>
      </c>
      <c r="P266" t="str">
        <f t="shared" ca="1" si="104"/>
        <v>"La clé est restaurée (%@)"</v>
      </c>
      <c r="Q266" t="str">
        <f t="shared" ca="1" si="105"/>
        <v>"Schlüssel wiederhergestellt (%@)"</v>
      </c>
      <c r="R266" t="str">
        <f t="shared" ca="1" si="106"/>
        <v>"Clave restaurada (%@)"</v>
      </c>
      <c r="S266" t="str">
        <f t="shared" ca="1" si="107"/>
        <v>"Chiave ripristinata (%@)"</v>
      </c>
      <c r="T266" t="str">
        <f t="shared" ca="1" si="108"/>
        <v>"Sleutel is hersteld (%@)"</v>
      </c>
      <c r="U266" s="8" t="str">
        <f t="shared" ca="1" si="122"/>
        <v>La clé est restaurée (%@)</v>
      </c>
      <c r="V266" s="8" t="str">
        <f t="shared" ca="1" si="122"/>
        <v>Schlüssel wiederhergestellt (%@)</v>
      </c>
      <c r="W266" s="8" t="str">
        <f t="shared" ca="1" si="122"/>
        <v>Clave restaurada (%@)</v>
      </c>
      <c r="X266" s="8" t="str">
        <f t="shared" ca="1" si="122"/>
        <v>Chiave ripristinata (%@)</v>
      </c>
      <c r="Y266" s="8" t="str">
        <f t="shared" ca="1" si="122"/>
        <v>Sleutel is hersteld (%@)</v>
      </c>
      <c r="Z266" s="7">
        <f t="shared" si="123"/>
        <v>5</v>
      </c>
      <c r="AA266">
        <f t="shared" si="124"/>
        <v>39</v>
      </c>
      <c r="AB266">
        <f t="shared" si="119"/>
        <v>55</v>
      </c>
      <c r="AC266" t="str">
        <f t="shared" si="120"/>
        <v>&lt;string name="client_key_restored"&gt;</v>
      </c>
      <c r="AD266" t="str">
        <f t="shared" ca="1" si="125"/>
        <v>&lt;string name="client_key_restored"&gt;La clé est restaurée (%@)&lt;/string&gt;</v>
      </c>
      <c r="AE266" t="str">
        <f t="shared" ca="1" si="125"/>
        <v>&lt;string name="client_key_restored"&gt;Schlüssel wiederhergestellt (%@)&lt;/string&gt;</v>
      </c>
      <c r="AF266" t="str">
        <f t="shared" ca="1" si="125"/>
        <v>&lt;string name="client_key_restored"&gt;Clave restaurada (%@)&lt;/string&gt;</v>
      </c>
      <c r="AG266" t="str">
        <f t="shared" ca="1" si="125"/>
        <v>&lt;string name="client_key_restored"&gt;Chiave ripristinata (%@)&lt;/string&gt;</v>
      </c>
      <c r="AH266" t="str">
        <f t="shared" ca="1" si="125"/>
        <v>&lt;string name="client_key_restored"&gt;Sleutel is hersteld (%@)&lt;/string&gt;</v>
      </c>
    </row>
    <row r="267" spans="1:34">
      <c r="A267" s="1" t="s">
        <v>10247</v>
      </c>
      <c r="J267">
        <f t="shared" si="114"/>
        <v>31</v>
      </c>
      <c r="K267">
        <f t="shared" si="115"/>
        <v>42</v>
      </c>
      <c r="L267" t="str">
        <f t="shared" si="111"/>
        <v>is updated</v>
      </c>
      <c r="M267" t="e">
        <f>MATCH(L267,Sam_Eng!K:K,0)</f>
        <v>#N/A</v>
      </c>
      <c r="N267" t="e">
        <f>IF(ISNA(M267), VLOOKUP(L267,Sam_Eng!F:F,1,FALSE), VLOOKUP(L267,Sam_Eng!K:K,1,FALSE))</f>
        <v>#N/A</v>
      </c>
      <c r="O267" s="5">
        <v>602</v>
      </c>
      <c r="P267" t="str">
        <f t="shared" ca="1" si="104"/>
        <v>"%@ est mise à jour (%@)"</v>
      </c>
      <c r="Q267" t="str">
        <f t="shared" ca="1" si="105"/>
        <v>"%@ aktualisiert (%@)"</v>
      </c>
      <c r="R267" t="str">
        <f t="shared" ca="1" si="106"/>
        <v>"%@ se ha actualizado (%@)"</v>
      </c>
      <c r="S267" t="str">
        <f t="shared" ca="1" si="107"/>
        <v>"%@ è aggiornato (%@)"</v>
      </c>
      <c r="T267" t="str">
        <f t="shared" ca="1" si="108"/>
        <v>"%@ is bijgewerkt (%@)"</v>
      </c>
      <c r="U267" s="8" t="str">
        <f t="shared" ca="1" si="122"/>
        <v>%@ est mise à jour (%@)</v>
      </c>
      <c r="V267" s="8" t="str">
        <f t="shared" ca="1" si="122"/>
        <v>%@ aktualisiert (%@)</v>
      </c>
      <c r="W267" s="8" t="str">
        <f t="shared" ca="1" si="122"/>
        <v>%@ se ha actualizado (%@)</v>
      </c>
      <c r="X267" s="8" t="str">
        <f t="shared" ca="1" si="122"/>
        <v>%@ è aggiornato (%@)</v>
      </c>
      <c r="Y267" s="8" t="str">
        <f t="shared" ca="1" si="122"/>
        <v>%@ is bijgewerkt (%@)</v>
      </c>
      <c r="Z267" s="7">
        <f t="shared" si="123"/>
        <v>5</v>
      </c>
      <c r="AA267">
        <f t="shared" si="124"/>
        <v>31</v>
      </c>
      <c r="AB267">
        <f t="shared" si="119"/>
        <v>42</v>
      </c>
      <c r="AC267" t="str">
        <f t="shared" si="120"/>
        <v>&lt;string name="key_updated"&gt;</v>
      </c>
      <c r="AD267" t="str">
        <f t="shared" ca="1" si="125"/>
        <v>&lt;string name="key_updated"&gt;%@ est mise à jour (%@)&lt;/string&gt;</v>
      </c>
      <c r="AE267" t="str">
        <f t="shared" ca="1" si="125"/>
        <v>&lt;string name="key_updated"&gt;%@ aktualisiert (%@)&lt;/string&gt;</v>
      </c>
      <c r="AF267" t="str">
        <f t="shared" ca="1" si="125"/>
        <v>&lt;string name="key_updated"&gt;%@ se ha actualizado (%@)&lt;/string&gt;</v>
      </c>
      <c r="AG267" t="str">
        <f t="shared" ca="1" si="125"/>
        <v>&lt;string name="key_updated"&gt;%@ è aggiornato (%@)&lt;/string&gt;</v>
      </c>
      <c r="AH267" t="str">
        <f t="shared" ca="1" si="125"/>
        <v>&lt;string name="key_updated"&gt;%@ is bijgewerkt (%@)&lt;/string&gt;</v>
      </c>
    </row>
    <row r="268" spans="1:34">
      <c r="A268" s="1" t="s">
        <v>10248</v>
      </c>
      <c r="J268">
        <f t="shared" si="114"/>
        <v>31</v>
      </c>
      <c r="K268">
        <f t="shared" si="115"/>
        <v>42</v>
      </c>
      <c r="L268" t="str">
        <f t="shared" si="111"/>
        <v>is deleted</v>
      </c>
      <c r="M268" t="e">
        <f>MATCH(L268,Sam_Eng!K:K,0)</f>
        <v>#N/A</v>
      </c>
      <c r="N268" t="e">
        <f>IF(ISNA(M268), VLOOKUP(L268,Sam_Eng!F:F,1,FALSE), VLOOKUP(L268,Sam_Eng!K:K,1,FALSE))</f>
        <v>#N/A</v>
      </c>
      <c r="O268" s="5">
        <v>605</v>
      </c>
      <c r="P268" t="str">
        <f t="shared" ca="1" si="104"/>
        <v>"%@ est supprimée (%@)"</v>
      </c>
      <c r="Q268" t="str">
        <f t="shared" ca="1" si="105"/>
        <v>"%@ gelöscht (%@)"</v>
      </c>
      <c r="R268" t="str">
        <f t="shared" ca="1" si="106"/>
        <v>"%@ se ha eliminado (%@)"</v>
      </c>
      <c r="S268" t="str">
        <f t="shared" ca="1" si="107"/>
        <v>"%@ è eliminato (%@)"</v>
      </c>
      <c r="T268" t="str">
        <f t="shared" ca="1" si="108"/>
        <v>"%@ is verwijderd (%@)"</v>
      </c>
      <c r="U268" s="8" t="str">
        <f t="shared" ca="1" si="122"/>
        <v>%@ est supprimée (%@)</v>
      </c>
      <c r="V268" s="8" t="str">
        <f t="shared" ca="1" si="122"/>
        <v>%@ gelöscht (%@)</v>
      </c>
      <c r="W268" s="8" t="str">
        <f t="shared" ca="1" si="122"/>
        <v>%@ se ha eliminado (%@)</v>
      </c>
      <c r="X268" s="8" t="str">
        <f t="shared" ca="1" si="122"/>
        <v>%@ è eliminato (%@)</v>
      </c>
      <c r="Y268" s="8" t="str">
        <f t="shared" ca="1" si="122"/>
        <v>%@ is verwijderd (%@)</v>
      </c>
      <c r="Z268" s="7">
        <f t="shared" si="123"/>
        <v>5</v>
      </c>
      <c r="AA268">
        <f t="shared" si="124"/>
        <v>31</v>
      </c>
      <c r="AB268">
        <f t="shared" si="119"/>
        <v>42</v>
      </c>
      <c r="AC268" t="str">
        <f t="shared" si="120"/>
        <v>&lt;string name="key_deleted"&gt;</v>
      </c>
      <c r="AD268" t="str">
        <f t="shared" ca="1" si="125"/>
        <v>&lt;string name="key_deleted"&gt;%@ est supprimée (%@)&lt;/string&gt;</v>
      </c>
      <c r="AE268" t="str">
        <f t="shared" ca="1" si="125"/>
        <v>&lt;string name="key_deleted"&gt;%@ gelöscht (%@)&lt;/string&gt;</v>
      </c>
      <c r="AF268" t="str">
        <f t="shared" ca="1" si="125"/>
        <v>&lt;string name="key_deleted"&gt;%@ se ha eliminado (%@)&lt;/string&gt;</v>
      </c>
      <c r="AG268" t="str">
        <f t="shared" ca="1" si="125"/>
        <v>&lt;string name="key_deleted"&gt;%@ è eliminato (%@)&lt;/string&gt;</v>
      </c>
      <c r="AH268" t="str">
        <f t="shared" ca="1" si="125"/>
        <v>&lt;string name="key_deleted"&gt;%@ is verwijderd (%@)&lt;/string&gt;</v>
      </c>
    </row>
    <row r="269" spans="1:34">
      <c r="A269" s="1" t="s">
        <v>10249</v>
      </c>
      <c r="J269">
        <f t="shared" si="114"/>
        <v>33</v>
      </c>
      <c r="K269">
        <f t="shared" si="115"/>
        <v>46</v>
      </c>
      <c r="L269" t="str">
        <f t="shared" si="111"/>
        <v>is suspended</v>
      </c>
      <c r="M269" t="e">
        <f>MATCH(L269,Sam_Eng!K:K,0)</f>
        <v>#N/A</v>
      </c>
      <c r="N269" t="e">
        <f>IF(ISNA(M269), VLOOKUP(L269,Sam_Eng!F:F,1,FALSE), VLOOKUP(L269,Sam_Eng!K:K,1,FALSE))</f>
        <v>#N/A</v>
      </c>
      <c r="O269" s="5">
        <v>603</v>
      </c>
      <c r="P269" t="str">
        <f t="shared" ca="1" si="104"/>
        <v>"%@ est suspendue (%@)"</v>
      </c>
      <c r="Q269" t="str">
        <f t="shared" ca="1" si="105"/>
        <v>"%@ ausgesetzt (%@)"</v>
      </c>
      <c r="R269" t="str">
        <f t="shared" ca="1" si="106"/>
        <v>"%@ se ha suspendido (%@)"</v>
      </c>
      <c r="S269" t="str">
        <f t="shared" ca="1" si="107"/>
        <v>"%@ è sospeso (%@)"</v>
      </c>
      <c r="T269" t="str">
        <f t="shared" ca="1" si="108"/>
        <v>"%@ is geblokkeerd (%@)"</v>
      </c>
      <c r="U269" s="8" t="str">
        <f t="shared" ca="1" si="122"/>
        <v>%@ est suspendue (%@)</v>
      </c>
      <c r="V269" s="8" t="str">
        <f t="shared" ca="1" si="122"/>
        <v>%@ ausgesetzt (%@)</v>
      </c>
      <c r="W269" s="8" t="str">
        <f t="shared" ca="1" si="122"/>
        <v>%@ se ha suspendido (%@)</v>
      </c>
      <c r="X269" s="8" t="str">
        <f t="shared" ca="1" si="122"/>
        <v>%@ è sospeso (%@)</v>
      </c>
      <c r="Y269" s="8" t="str">
        <f t="shared" ca="1" si="122"/>
        <v>%@ is geblokkeerd (%@)</v>
      </c>
      <c r="Z269" s="7">
        <f t="shared" si="123"/>
        <v>5</v>
      </c>
      <c r="AA269">
        <f t="shared" si="124"/>
        <v>33</v>
      </c>
      <c r="AB269">
        <f t="shared" si="119"/>
        <v>46</v>
      </c>
      <c r="AC269" t="str">
        <f t="shared" si="120"/>
        <v>&lt;string name="key_suspended"&gt;</v>
      </c>
      <c r="AD269" t="str">
        <f t="shared" ca="1" si="125"/>
        <v>&lt;string name="key_suspended"&gt;%@ est suspendue (%@)&lt;/string&gt;</v>
      </c>
      <c r="AE269" t="str">
        <f t="shared" ca="1" si="125"/>
        <v>&lt;string name="key_suspended"&gt;%@ ausgesetzt (%@)&lt;/string&gt;</v>
      </c>
      <c r="AF269" t="str">
        <f t="shared" ca="1" si="125"/>
        <v>&lt;string name="key_suspended"&gt;%@ se ha suspendido (%@)&lt;/string&gt;</v>
      </c>
      <c r="AG269" t="str">
        <f t="shared" ca="1" si="125"/>
        <v>&lt;string name="key_suspended"&gt;%@ è sospeso (%@)&lt;/string&gt;</v>
      </c>
      <c r="AH269" t="str">
        <f t="shared" ca="1" si="125"/>
        <v>&lt;string name="key_suspended"&gt;%@ is geblokkeerd (%@)&lt;/string&gt;</v>
      </c>
    </row>
    <row r="270" spans="1:34">
      <c r="A270" s="1" t="s">
        <v>1843</v>
      </c>
      <c r="J270">
        <f t="shared" si="114"/>
        <v>32</v>
      </c>
      <c r="K270">
        <f t="shared" si="115"/>
        <v>44</v>
      </c>
      <c r="L270" t="str">
        <f t="shared" si="111"/>
        <v>is restored</v>
      </c>
      <c r="M270" t="e">
        <f>MATCH(L270,Sam_Eng!K:K,0)</f>
        <v>#N/A</v>
      </c>
      <c r="N270" t="e">
        <f>IF(ISNA(M270), VLOOKUP(L270,Sam_Eng!F:F,1,FALSE), VLOOKUP(L270,Sam_Eng!K:K,1,FALSE))</f>
        <v>#N/A</v>
      </c>
      <c r="O270" s="5">
        <v>604</v>
      </c>
      <c r="P270" t="str">
        <f t="shared" ca="1" si="104"/>
        <v>"%@ est restaurée (%@)"</v>
      </c>
      <c r="Q270" t="str">
        <f t="shared" ca="1" si="105"/>
        <v>"%@ wiederhergestellt (%@)"</v>
      </c>
      <c r="R270" t="str">
        <f t="shared" ca="1" si="106"/>
        <v>"%@ se ha restaurado (%@)"</v>
      </c>
      <c r="S270" t="str">
        <f t="shared" ca="1" si="107"/>
        <v>"%@ è ripristinato (%@)"</v>
      </c>
      <c r="T270" t="str">
        <f t="shared" ca="1" si="108"/>
        <v>"%@ is hersteld (%@)"</v>
      </c>
      <c r="U270" s="8" t="str">
        <f t="shared" ca="1" si="122"/>
        <v>%@ est restaurée (%@)</v>
      </c>
      <c r="V270" s="8" t="str">
        <f t="shared" ca="1" si="122"/>
        <v>%@ wiederhergestellt (%@)</v>
      </c>
      <c r="W270" s="8" t="str">
        <f t="shared" ca="1" si="122"/>
        <v>%@ se ha restaurado (%@)</v>
      </c>
      <c r="X270" s="8" t="str">
        <f t="shared" ca="1" si="122"/>
        <v>%@ è ripristinato (%@)</v>
      </c>
      <c r="Y270" s="8" t="str">
        <f t="shared" ca="1" si="122"/>
        <v>%@ is hersteld (%@)</v>
      </c>
      <c r="Z270" s="7">
        <f t="shared" si="123"/>
        <v>5</v>
      </c>
      <c r="AA270">
        <f t="shared" si="124"/>
        <v>32</v>
      </c>
      <c r="AB270">
        <f t="shared" si="119"/>
        <v>44</v>
      </c>
      <c r="AC270" t="str">
        <f t="shared" si="120"/>
        <v>&lt;string name="key_restored"&gt;</v>
      </c>
      <c r="AD270" t="str">
        <f t="shared" ca="1" si="125"/>
        <v>&lt;string name="key_restored"&gt;%@ est restaurée (%@)&lt;/string&gt;</v>
      </c>
      <c r="AE270" t="str">
        <f t="shared" ca="1" si="125"/>
        <v>&lt;string name="key_restored"&gt;%@ wiederhergestellt (%@)&lt;/string&gt;</v>
      </c>
      <c r="AF270" t="str">
        <f t="shared" ca="1" si="125"/>
        <v>&lt;string name="key_restored"&gt;%@ se ha restaurado (%@)&lt;/string&gt;</v>
      </c>
      <c r="AG270" t="str">
        <f t="shared" ca="1" si="125"/>
        <v>&lt;string name="key_restored"&gt;%@ è ripristinato (%@)&lt;/string&gt;</v>
      </c>
      <c r="AH270" t="str">
        <f t="shared" ca="1" si="125"/>
        <v>&lt;string name="key_restored"&gt;%@ is hersteld (%@)&lt;/string&gt;</v>
      </c>
    </row>
    <row r="271" spans="1:34">
      <c r="A271" s="1"/>
    </row>
    <row r="272" spans="1:34">
      <c r="A272" s="1" t="s">
        <v>1842</v>
      </c>
      <c r="J272">
        <f t="shared" si="114"/>
        <v>44</v>
      </c>
      <c r="K272">
        <f t="shared" si="115"/>
        <v>69</v>
      </c>
      <c r="L272" t="str">
        <f t="shared" si="111"/>
        <v>Lock is Paired by Others</v>
      </c>
      <c r="M272" t="e">
        <f>MATCH(L272,Sam_Eng!K:K,0)</f>
        <v>#N/A</v>
      </c>
      <c r="N272" t="e">
        <f>IF(ISNA(M272), VLOOKUP(L272,Sam_Eng!F:F,1,FALSE), VLOOKUP(L272,Sam_Eng!K:K,1,FALSE))</f>
        <v>#N/A</v>
      </c>
      <c r="O272" s="5">
        <v>611</v>
      </c>
      <c r="P272" t="str">
        <f t="shared" ca="1" si="104"/>
        <v>"La serrure est appairée par d'autres (%@)"</v>
      </c>
      <c r="Q272" t="str">
        <f t="shared" ca="1" si="105"/>
        <v>"Schloss von anderen gekoppelt (%@)"</v>
      </c>
      <c r="R272" t="str">
        <f t="shared" ca="1" si="106"/>
        <v>"La cerradura está asociada por otros (%@)"</v>
      </c>
      <c r="S272" t="str">
        <f t="shared" ca="1" si="107"/>
        <v>"Serratura abbinata da altri (%@)"</v>
      </c>
      <c r="T272" t="str">
        <f t="shared" ca="1" si="108"/>
        <v>"Het slot is door anderen gekoppeld (%@)"</v>
      </c>
      <c r="U272" s="8" t="str">
        <f t="shared" ca="1" si="122"/>
        <v>La serrure est appairée par d'autres (%@)</v>
      </c>
      <c r="V272" s="8" t="str">
        <f t="shared" ca="1" si="122"/>
        <v>Schloss von anderen gekoppelt (%@)</v>
      </c>
      <c r="W272" s="8" t="str">
        <f t="shared" ca="1" si="122"/>
        <v>La cerradura está asociada por otros (%@)</v>
      </c>
      <c r="X272" s="8" t="str">
        <f t="shared" ca="1" si="122"/>
        <v>Serratura abbinata da altri (%@)</v>
      </c>
      <c r="Y272" s="8" t="str">
        <f t="shared" ca="1" si="122"/>
        <v>Het slot is door anderen gekoppeld (%@)</v>
      </c>
      <c r="Z272" s="7">
        <f t="shared" si="123"/>
        <v>5</v>
      </c>
      <c r="AA272">
        <f t="shared" si="124"/>
        <v>44</v>
      </c>
      <c r="AB272">
        <f xml:space="preserve"> FIND("&lt;/",A272)</f>
        <v>69</v>
      </c>
      <c r="AC272" t="str">
        <f>MID(A272, Z272, AA272-Z272+ 1)</f>
        <v>&lt;string name="lock_reclaimed_by_others"&gt;</v>
      </c>
      <c r="AD272" t="str">
        <f t="shared" ca="1" si="125"/>
        <v>&lt;string name="lock_reclaimed_by_others"&gt;La serrure est appairée par d'autres (%@)&lt;/string&gt;</v>
      </c>
      <c r="AE272" t="str">
        <f t="shared" ca="1" si="125"/>
        <v>&lt;string name="lock_reclaimed_by_others"&gt;Schloss von anderen gekoppelt (%@)&lt;/string&gt;</v>
      </c>
      <c r="AF272" t="str">
        <f t="shared" ca="1" si="125"/>
        <v>&lt;string name="lock_reclaimed_by_others"&gt;La cerradura está asociada por otros (%@)&lt;/string&gt;</v>
      </c>
      <c r="AG272" t="str">
        <f t="shared" ca="1" si="125"/>
        <v>&lt;string name="lock_reclaimed_by_others"&gt;Serratura abbinata da altri (%@)&lt;/string&gt;</v>
      </c>
      <c r="AH272" t="str">
        <f t="shared" ca="1" si="125"/>
        <v>&lt;string name="lock_reclaimed_by_others"&gt;Het slot is door anderen gekoppeld (%@)&lt;/string&gt;</v>
      </c>
    </row>
    <row r="273" spans="1:34">
      <c r="A273" s="1"/>
    </row>
    <row r="274" spans="1:34">
      <c r="A274" s="1" t="s">
        <v>131</v>
      </c>
      <c r="J274">
        <f t="shared" si="114"/>
        <v>26</v>
      </c>
      <c r="K274">
        <f t="shared" si="115"/>
        <v>33</v>
      </c>
      <c r="L274" t="str">
        <f t="shared" si="111"/>
        <v>Accept</v>
      </c>
      <c r="M274" t="e">
        <f>MATCH(L274,Sam_Eng!K:K,0)</f>
        <v>#N/A</v>
      </c>
      <c r="N274" t="str">
        <f>IF(ISNA(M274), VLOOKUP(L274,Sam_Eng!F:F,1,FALSE), VLOOKUP(L274,Sam_Eng!K:K,1,FALSE))</f>
        <v>Accept</v>
      </c>
      <c r="O274" s="8">
        <f>IF(ISNA(M274), MATCH(N274,Sam_Eng!F:F,0), MATCH(N274,Sam_Eng!K:K,0))</f>
        <v>55</v>
      </c>
      <c r="P274" t="str">
        <f t="shared" ref="P274:P332" ca="1" si="126">INDIRECT("'Sam_Eng'!" &amp; "M" &amp; $O274)</f>
        <v>"Accepter"</v>
      </c>
      <c r="Q274" t="str">
        <f t="shared" ref="Q274:Q332" ca="1" si="127">INDIRECT("'Sam_Eng'!" &amp; "N" &amp; $O274)</f>
        <v>"Annehmen"</v>
      </c>
      <c r="R274" t="str">
        <f t="shared" ref="R274:R332" ca="1" si="128">INDIRECT("'Sam_Eng'!" &amp; "O" &amp; $O274)</f>
        <v>"Admitir"</v>
      </c>
      <c r="S274" t="str">
        <f t="shared" ref="S274:S332" ca="1" si="129">INDIRECT("'Sam_Eng'!" &amp; "P" &amp; $O274)</f>
        <v>"Accetta"</v>
      </c>
      <c r="T274" t="str">
        <f t="shared" ref="T274:T332" ca="1" si="130">INDIRECT("'Sam_Eng'!" &amp; "Q" &amp; $O274)</f>
        <v>"Accepteren"</v>
      </c>
      <c r="U274" s="8" t="str">
        <f t="shared" ca="1" si="122"/>
        <v>Accepter</v>
      </c>
      <c r="V274" s="8" t="str">
        <f t="shared" ca="1" si="122"/>
        <v>Annehmen</v>
      </c>
      <c r="W274" s="8" t="str">
        <f t="shared" ca="1" si="122"/>
        <v>Admitir</v>
      </c>
      <c r="X274" s="8" t="str">
        <f t="shared" ca="1" si="122"/>
        <v>Accetta</v>
      </c>
      <c r="Y274" s="8" t="str">
        <f t="shared" ca="1" si="122"/>
        <v>Accepteren</v>
      </c>
      <c r="Z274" s="7">
        <f t="shared" si="123"/>
        <v>5</v>
      </c>
      <c r="AA274">
        <f t="shared" si="124"/>
        <v>26</v>
      </c>
      <c r="AB274">
        <f t="shared" ref="AB274:AB279" si="131" xml:space="preserve"> FIND("&lt;/",A274)</f>
        <v>33</v>
      </c>
      <c r="AC274" t="str">
        <f t="shared" ref="AC274:AC279" si="132">MID(A274, Z274, AA274-Z274+ 1)</f>
        <v>&lt;string name="accept"&gt;</v>
      </c>
      <c r="AD274" t="str">
        <f t="shared" ca="1" si="125"/>
        <v>&lt;string name="accept"&gt;Accepter&lt;/string&gt;</v>
      </c>
      <c r="AE274" t="str">
        <f t="shared" ca="1" si="125"/>
        <v>&lt;string name="accept"&gt;Annehmen&lt;/string&gt;</v>
      </c>
      <c r="AF274" t="str">
        <f t="shared" ca="1" si="125"/>
        <v>&lt;string name="accept"&gt;Admitir&lt;/string&gt;</v>
      </c>
      <c r="AG274" t="str">
        <f t="shared" ca="1" si="125"/>
        <v>&lt;string name="accept"&gt;Accetta&lt;/string&gt;</v>
      </c>
      <c r="AH274" t="str">
        <f t="shared" ca="1" si="125"/>
        <v>&lt;string name="accept"&gt;Accepteren&lt;/string&gt;</v>
      </c>
    </row>
    <row r="275" spans="1:34">
      <c r="A275" s="1" t="s">
        <v>132</v>
      </c>
      <c r="J275">
        <f t="shared" si="114"/>
        <v>28</v>
      </c>
      <c r="K275">
        <f t="shared" si="115"/>
        <v>37</v>
      </c>
      <c r="L275" t="str">
        <f t="shared" si="111"/>
        <v>Accepted</v>
      </c>
      <c r="M275" t="e">
        <f>MATCH(L275,Sam_Eng!K:K,0)</f>
        <v>#N/A</v>
      </c>
      <c r="N275" t="str">
        <f>IF(ISNA(M275), VLOOKUP(L275,Sam_Eng!F:F,1,FALSE), VLOOKUP(L275,Sam_Eng!K:K,1,FALSE))</f>
        <v>Accepted</v>
      </c>
      <c r="O275" s="8">
        <f>IF(ISNA(M275), MATCH(N275,Sam_Eng!F:F,0), MATCH(N275,Sam_Eng!K:K,0))</f>
        <v>186</v>
      </c>
      <c r="P275" t="str">
        <f t="shared" ca="1" si="126"/>
        <v>"Accepté"</v>
      </c>
      <c r="Q275" t="str">
        <f t="shared" ca="1" si="127"/>
        <v>"Angenommen"</v>
      </c>
      <c r="R275" t="str">
        <f t="shared" ca="1" si="128"/>
        <v>"Aceptado"</v>
      </c>
      <c r="S275" t="str">
        <f t="shared" ca="1" si="129"/>
        <v>"Accettato"</v>
      </c>
      <c r="T275" t="str">
        <f t="shared" ca="1" si="130"/>
        <v>"geaccepteerd"</v>
      </c>
      <c r="U275" s="8" t="str">
        <f t="shared" ca="1" si="122"/>
        <v>Accepté</v>
      </c>
      <c r="V275" s="8" t="str">
        <f t="shared" ca="1" si="122"/>
        <v>Angenommen</v>
      </c>
      <c r="W275" s="8" t="str">
        <f t="shared" ca="1" si="122"/>
        <v>Aceptado</v>
      </c>
      <c r="X275" s="8" t="str">
        <f t="shared" ca="1" si="122"/>
        <v>Accettato</v>
      </c>
      <c r="Y275" s="8" t="str">
        <f t="shared" ca="1" si="122"/>
        <v>geaccepteerd</v>
      </c>
      <c r="Z275" s="7">
        <f t="shared" si="123"/>
        <v>5</v>
      </c>
      <c r="AA275">
        <f t="shared" si="124"/>
        <v>28</v>
      </c>
      <c r="AB275">
        <f t="shared" si="131"/>
        <v>37</v>
      </c>
      <c r="AC275" t="str">
        <f t="shared" si="132"/>
        <v>&lt;string name="accepted"&gt;</v>
      </c>
      <c r="AD275" t="str">
        <f t="shared" ca="1" si="125"/>
        <v>&lt;string name="accepted"&gt;Accepté&lt;/string&gt;</v>
      </c>
      <c r="AE275" t="str">
        <f t="shared" ca="1" si="125"/>
        <v>&lt;string name="accepted"&gt;Angenommen&lt;/string&gt;</v>
      </c>
      <c r="AF275" t="str">
        <f t="shared" ca="1" si="125"/>
        <v>&lt;string name="accepted"&gt;Aceptado&lt;/string&gt;</v>
      </c>
      <c r="AG275" t="str">
        <f t="shared" ca="1" si="125"/>
        <v>&lt;string name="accepted"&gt;Accettato&lt;/string&gt;</v>
      </c>
      <c r="AH275" t="str">
        <f t="shared" ca="1" si="125"/>
        <v>&lt;string name="accepted"&gt;geaccepteerd&lt;/string&gt;</v>
      </c>
    </row>
    <row r="276" spans="1:34">
      <c r="A276" s="1" t="s">
        <v>133</v>
      </c>
      <c r="J276">
        <f t="shared" si="114"/>
        <v>26</v>
      </c>
      <c r="K276">
        <f t="shared" si="115"/>
        <v>33</v>
      </c>
      <c r="L276" t="str">
        <f t="shared" si="111"/>
        <v>Reject</v>
      </c>
      <c r="M276" t="e">
        <f>MATCH(L276,Sam_Eng!K:K,0)</f>
        <v>#N/A</v>
      </c>
      <c r="N276" t="str">
        <f>IF(ISNA(M276), VLOOKUP(L276,Sam_Eng!F:F,1,FALSE), VLOOKUP(L276,Sam_Eng!K:K,1,FALSE))</f>
        <v>Reject</v>
      </c>
      <c r="O276" s="8">
        <f>IF(ISNA(M276), MATCH(N276,Sam_Eng!F:F,0), MATCH(N276,Sam_Eng!K:K,0))</f>
        <v>56</v>
      </c>
      <c r="P276" t="str">
        <f t="shared" ca="1" si="126"/>
        <v>"Rejeter"</v>
      </c>
      <c r="Q276" t="str">
        <f t="shared" ca="1" si="127"/>
        <v>"Ablehnen"</v>
      </c>
      <c r="R276" t="str">
        <f t="shared" ca="1" si="128"/>
        <v>"Rechazar"</v>
      </c>
      <c r="S276" t="str">
        <f t="shared" ca="1" si="129"/>
        <v>"Rifiuta"</v>
      </c>
      <c r="T276" t="str">
        <f t="shared" ca="1" si="130"/>
        <v>"Weigeren"</v>
      </c>
      <c r="U276" s="8" t="str">
        <f t="shared" ca="1" si="122"/>
        <v>Rejeter</v>
      </c>
      <c r="V276" s="8" t="str">
        <f t="shared" ca="1" si="122"/>
        <v>Ablehnen</v>
      </c>
      <c r="W276" s="8" t="str">
        <f t="shared" ca="1" si="122"/>
        <v>Rechazar</v>
      </c>
      <c r="X276" s="8" t="str">
        <f t="shared" ca="1" si="122"/>
        <v>Rifiuta</v>
      </c>
      <c r="Y276" s="8" t="str">
        <f t="shared" ca="1" si="122"/>
        <v>Weigeren</v>
      </c>
      <c r="Z276" s="7">
        <f t="shared" si="123"/>
        <v>5</v>
      </c>
      <c r="AA276">
        <f t="shared" si="124"/>
        <v>26</v>
      </c>
      <c r="AB276">
        <f t="shared" si="131"/>
        <v>33</v>
      </c>
      <c r="AC276" t="str">
        <f t="shared" si="132"/>
        <v>&lt;string name="reject"&gt;</v>
      </c>
      <c r="AD276" t="str">
        <f t="shared" ca="1" si="125"/>
        <v>&lt;string name="reject"&gt;Rejeter&lt;/string&gt;</v>
      </c>
      <c r="AE276" t="str">
        <f t="shared" ca="1" si="125"/>
        <v>&lt;string name="reject"&gt;Ablehnen&lt;/string&gt;</v>
      </c>
      <c r="AF276" t="str">
        <f t="shared" ca="1" si="125"/>
        <v>&lt;string name="reject"&gt;Rechazar&lt;/string&gt;</v>
      </c>
      <c r="AG276" t="str">
        <f t="shared" ca="1" si="125"/>
        <v>&lt;string name="reject"&gt;Rifiuta&lt;/string&gt;</v>
      </c>
      <c r="AH276" t="str">
        <f t="shared" ca="1" si="125"/>
        <v>&lt;string name="reject"&gt;Weigeren&lt;/string&gt;</v>
      </c>
    </row>
    <row r="277" spans="1:34">
      <c r="A277" s="1" t="s">
        <v>134</v>
      </c>
      <c r="J277">
        <f t="shared" si="114"/>
        <v>28</v>
      </c>
      <c r="K277">
        <f t="shared" si="115"/>
        <v>37</v>
      </c>
      <c r="L277" t="str">
        <f t="shared" si="111"/>
        <v>Rejected</v>
      </c>
      <c r="M277" t="e">
        <f>MATCH(L277,Sam_Eng!K:K,0)</f>
        <v>#N/A</v>
      </c>
      <c r="N277" t="str">
        <f>IF(ISNA(M277), VLOOKUP(L277,Sam_Eng!F:F,1,FALSE), VLOOKUP(L277,Sam_Eng!K:K,1,FALSE))</f>
        <v>Rejected</v>
      </c>
      <c r="O277" s="8">
        <f>IF(ISNA(M277), MATCH(N277,Sam_Eng!F:F,0), MATCH(N277,Sam_Eng!K:K,0))</f>
        <v>187</v>
      </c>
      <c r="P277" t="str">
        <f t="shared" ca="1" si="126"/>
        <v>"Rejeté"</v>
      </c>
      <c r="Q277" t="str">
        <f t="shared" ca="1" si="127"/>
        <v>"Abgelehnt"</v>
      </c>
      <c r="R277" t="str">
        <f t="shared" ca="1" si="128"/>
        <v>"Rechazado"</v>
      </c>
      <c r="S277" t="str">
        <f t="shared" ca="1" si="129"/>
        <v>"Rifiutato"</v>
      </c>
      <c r="T277" t="str">
        <f t="shared" ca="1" si="130"/>
        <v>"Afgekeurd"</v>
      </c>
      <c r="U277" s="8" t="str">
        <f t="shared" ca="1" si="122"/>
        <v>Rejeté</v>
      </c>
      <c r="V277" s="8" t="str">
        <f t="shared" ca="1" si="122"/>
        <v>Abgelehnt</v>
      </c>
      <c r="W277" s="8" t="str">
        <f t="shared" ca="1" si="122"/>
        <v>Rechazado</v>
      </c>
      <c r="X277" s="8" t="str">
        <f t="shared" ca="1" si="122"/>
        <v>Rifiutato</v>
      </c>
      <c r="Y277" s="8" t="str">
        <f t="shared" ca="1" si="122"/>
        <v>Afgekeurd</v>
      </c>
      <c r="Z277" s="7">
        <f t="shared" si="123"/>
        <v>5</v>
      </c>
      <c r="AA277">
        <f t="shared" si="124"/>
        <v>28</v>
      </c>
      <c r="AB277">
        <f t="shared" si="131"/>
        <v>37</v>
      </c>
      <c r="AC277" t="str">
        <f t="shared" si="132"/>
        <v>&lt;string name="rejected"&gt;</v>
      </c>
      <c r="AD277" t="str">
        <f t="shared" ca="1" si="125"/>
        <v>&lt;string name="rejected"&gt;Rejeté&lt;/string&gt;</v>
      </c>
      <c r="AE277" t="str">
        <f t="shared" ca="1" si="125"/>
        <v>&lt;string name="rejected"&gt;Abgelehnt&lt;/string&gt;</v>
      </c>
      <c r="AF277" t="str">
        <f t="shared" ca="1" si="125"/>
        <v>&lt;string name="rejected"&gt;Rechazado&lt;/string&gt;</v>
      </c>
      <c r="AG277" t="str">
        <f t="shared" ca="1" si="125"/>
        <v>&lt;string name="rejected"&gt;Rifiutato&lt;/string&gt;</v>
      </c>
      <c r="AH277" t="str">
        <f t="shared" ca="1" si="125"/>
        <v>&lt;string name="rejected"&gt;Afgekeurd&lt;/string&gt;</v>
      </c>
    </row>
    <row r="278" spans="1:34">
      <c r="A278" s="1" t="s">
        <v>135</v>
      </c>
      <c r="J278">
        <f t="shared" si="114"/>
        <v>30</v>
      </c>
      <c r="K278">
        <f t="shared" si="115"/>
        <v>41</v>
      </c>
      <c r="L278" t="str">
        <f t="shared" si="111"/>
        <v>Add Client</v>
      </c>
      <c r="M278" t="e">
        <f>MATCH(L278,Sam_Eng!K:K,0)</f>
        <v>#N/A</v>
      </c>
      <c r="N278" t="str">
        <f>IF(ISNA(M278), VLOOKUP(L278,Sam_Eng!F:F,1,FALSE), VLOOKUP(L278,Sam_Eng!K:K,1,FALSE))</f>
        <v>Add Client</v>
      </c>
      <c r="O278" s="8">
        <f>IF(ISNA(M278), MATCH(N278,Sam_Eng!F:F,0), MATCH(N278,Sam_Eng!K:K,0))</f>
        <v>34</v>
      </c>
      <c r="P278" t="str">
        <f t="shared" ca="1" si="126"/>
        <v>"Ajouter un client"</v>
      </c>
      <c r="Q278" t="str">
        <f t="shared" ca="1" si="127"/>
        <v>"Client hinzufügen"</v>
      </c>
      <c r="R278" t="str">
        <f t="shared" ca="1" si="128"/>
        <v>"Agregar cliente"</v>
      </c>
      <c r="S278" t="str">
        <f t="shared" ca="1" si="129"/>
        <v>"Aggiungi Client"</v>
      </c>
      <c r="T278" t="str">
        <f t="shared" ca="1" si="130"/>
        <v>"Klant toevoegen"</v>
      </c>
      <c r="U278" s="8" t="str">
        <f t="shared" ca="1" si="122"/>
        <v>Ajouter un client</v>
      </c>
      <c r="V278" s="8" t="str">
        <f t="shared" ca="1" si="122"/>
        <v>Client hinzufügen</v>
      </c>
      <c r="W278" s="8" t="str">
        <f t="shared" ca="1" si="122"/>
        <v>Agregar cliente</v>
      </c>
      <c r="X278" s="8" t="str">
        <f t="shared" ca="1" si="122"/>
        <v>Aggiungi Client</v>
      </c>
      <c r="Y278" s="8" t="str">
        <f t="shared" ca="1" si="122"/>
        <v>Klant toevoegen</v>
      </c>
      <c r="Z278" s="7">
        <f t="shared" si="123"/>
        <v>5</v>
      </c>
      <c r="AA278">
        <f t="shared" si="124"/>
        <v>30</v>
      </c>
      <c r="AB278">
        <f t="shared" si="131"/>
        <v>41</v>
      </c>
      <c r="AC278" t="str">
        <f t="shared" si="132"/>
        <v>&lt;string name="add_client"&gt;</v>
      </c>
      <c r="AD278" t="str">
        <f t="shared" ca="1" si="125"/>
        <v>&lt;string name="add_client"&gt;Ajouter un client&lt;/string&gt;</v>
      </c>
      <c r="AE278" t="str">
        <f t="shared" ca="1" si="125"/>
        <v>&lt;string name="add_client"&gt;Client hinzufügen&lt;/string&gt;</v>
      </c>
      <c r="AF278" t="str">
        <f t="shared" ca="1" si="125"/>
        <v>&lt;string name="add_client"&gt;Agregar cliente&lt;/string&gt;</v>
      </c>
      <c r="AG278" t="str">
        <f t="shared" ca="1" si="125"/>
        <v>&lt;string name="add_client"&gt;Aggiungi Client&lt;/string&gt;</v>
      </c>
      <c r="AH278" t="str">
        <f t="shared" ca="1" si="125"/>
        <v>&lt;string name="add_client"&gt;Klant toevoegen&lt;/string&gt;</v>
      </c>
    </row>
    <row r="279" spans="1:34">
      <c r="A279" s="1" t="s">
        <v>1846</v>
      </c>
      <c r="J279">
        <f t="shared" si="114"/>
        <v>42</v>
      </c>
      <c r="K279">
        <f t="shared" si="115"/>
        <v>95</v>
      </c>
      <c r="L279" t="str">
        <f t="shared" si="111"/>
        <v>The validation code has been sent to your email box.</v>
      </c>
      <c r="M279" t="e">
        <f>MATCH(L279,Sam_Eng!K:K,0)</f>
        <v>#N/A</v>
      </c>
      <c r="N279" t="str">
        <f>IF(ISNA(M279), VLOOKUP(L279,Sam_Eng!F:F,1,FALSE), VLOOKUP(L279,Sam_Eng!K:K,1,FALSE))</f>
        <v>The validation code has been sent to your email box.</v>
      </c>
      <c r="O279" s="8">
        <f>IF(ISNA(M279), MATCH(N279,Sam_Eng!F:F,0), MATCH(N279,Sam_Eng!K:K,0))</f>
        <v>484</v>
      </c>
      <c r="P279" t="str">
        <f t="shared" ca="1" si="126"/>
        <v>"Le code de validation a été envoyé à votre boîte aux lettres électronique."</v>
      </c>
      <c r="Q279" t="str">
        <f t="shared" ca="1" si="127"/>
        <v>"Der Bestätigungscode wurde an Ihre E-Mail-Adresse geschickt."</v>
      </c>
      <c r="R279" t="str">
        <f t="shared" ca="1" si="128"/>
        <v>"El código de la validación se ha enviado a la bandeja de entrada del correo electrónico."</v>
      </c>
      <c r="S279" t="str">
        <f t="shared" ca="1" si="129"/>
        <v>"Il codice di convalida è stato inviato alla casella di posta elettronica."</v>
      </c>
      <c r="T279" t="str">
        <f t="shared" ca="1" si="130"/>
        <v>"Er is per e-mail een validatiecode naar u verzonden."</v>
      </c>
      <c r="U279" s="8" t="str">
        <f t="shared" ca="1" si="122"/>
        <v>Le code de validation a été envoyé à votre boîte aux lettres électronique.</v>
      </c>
      <c r="V279" s="8" t="str">
        <f t="shared" ca="1" si="122"/>
        <v>Der Bestätigungscode wurde an Ihre E-Mail-Adresse geschickt.</v>
      </c>
      <c r="W279" s="8" t="str">
        <f t="shared" ca="1" si="122"/>
        <v>El código de la validación se ha enviado a la bandeja de entrada del correo electrónico.</v>
      </c>
      <c r="X279" s="8" t="str">
        <f t="shared" ca="1" si="122"/>
        <v>Il codice di convalida è stato inviato alla casella di posta elettronica.</v>
      </c>
      <c r="Y279" s="8" t="str">
        <f t="shared" ca="1" si="122"/>
        <v>Er is per e-mail een validatiecode naar u verzonden.</v>
      </c>
      <c r="Z279" s="7">
        <f t="shared" si="123"/>
        <v>5</v>
      </c>
      <c r="AA279">
        <f t="shared" si="124"/>
        <v>42</v>
      </c>
      <c r="AB279">
        <f t="shared" si="131"/>
        <v>95</v>
      </c>
      <c r="AC279" t="str">
        <f t="shared" si="132"/>
        <v>&lt;string name="validation_code_resend"&gt;</v>
      </c>
      <c r="AD279" t="str">
        <f t="shared" ca="1" si="125"/>
        <v>&lt;string name="validation_code_resend"&gt;Le code de validation a été envoyé à votre boîte aux lettres électronique.&lt;/string&gt;</v>
      </c>
      <c r="AE279" t="str">
        <f t="shared" ca="1" si="125"/>
        <v>&lt;string name="validation_code_resend"&gt;Der Bestätigungscode wurde an Ihre E-Mail-Adresse geschickt.&lt;/string&gt;</v>
      </c>
      <c r="AF279" t="str">
        <f t="shared" ca="1" si="125"/>
        <v>&lt;string name="validation_code_resend"&gt;El código de la validación se ha enviado a la bandeja de entrada del correo electrónico.&lt;/string&gt;</v>
      </c>
      <c r="AG279" t="str">
        <f t="shared" ca="1" si="125"/>
        <v>&lt;string name="validation_code_resend"&gt;Il codice di convalida è stato inviato alla casella di posta elettronica.&lt;/string&gt;</v>
      </c>
      <c r="AH279" t="str">
        <f t="shared" ca="1" si="125"/>
        <v>&lt;string name="validation_code_resend"&gt;Er is per e-mail een validatiecode naar u verzonden.&lt;/string&gt;</v>
      </c>
    </row>
    <row r="280" spans="1:34">
      <c r="A280" s="1"/>
    </row>
    <row r="281" spans="1:34">
      <c r="A281" s="1"/>
    </row>
    <row r="282" spans="1:34">
      <c r="A282" s="1"/>
    </row>
    <row r="283" spans="1:34">
      <c r="A283" s="1"/>
    </row>
    <row r="284" spans="1:34">
      <c r="A284" s="1"/>
    </row>
    <row r="285" spans="1:34">
      <c r="A285" s="1" t="s">
        <v>2904</v>
      </c>
      <c r="J285">
        <f t="shared" si="114"/>
        <v>39</v>
      </c>
      <c r="K285">
        <f t="shared" si="115"/>
        <v>53</v>
      </c>
      <c r="L285" t="str">
        <f>IF(A285&lt;&gt;"", MID(A285,J285+1, K285-J285 - 1), "")</f>
        <v>Unknown error</v>
      </c>
      <c r="M285" t="e">
        <f>MATCH(L285,Sam_Eng!K:K,0)</f>
        <v>#N/A</v>
      </c>
      <c r="N285" t="str">
        <f>IF(ISNA(M285), VLOOKUP(L285,Sam_Eng!F:F,1,FALSE), VLOOKUP(L285,Sam_Eng!K:K,1,FALSE))</f>
        <v>Unknown error</v>
      </c>
      <c r="O285" s="8">
        <f>IF(ISNA(M285), MATCH(N285,Sam_Eng!F:F,0), MATCH(N285,Sam_Eng!K:K,0))</f>
        <v>628</v>
      </c>
      <c r="P285" t="str">
        <f t="shared" ca="1" si="126"/>
        <v>"Erreur inconnue"</v>
      </c>
      <c r="Q285" t="str">
        <f t="shared" ca="1" si="127"/>
        <v>"Unbekannter Fehler"</v>
      </c>
      <c r="R285" t="str">
        <f t="shared" ca="1" si="128"/>
        <v>"Error desconocido"</v>
      </c>
      <c r="S285" t="str">
        <f t="shared" ca="1" si="129"/>
        <v>"Errore sconosciuto"</v>
      </c>
      <c r="T285" t="str">
        <f t="shared" ca="1" si="130"/>
        <v>"Onbekende fout"</v>
      </c>
      <c r="U285" s="8" t="str">
        <f t="shared" ca="1" si="122"/>
        <v>Erreur inconnue</v>
      </c>
      <c r="V285" s="8" t="str">
        <f t="shared" ca="1" si="122"/>
        <v>Unbekannter Fehler</v>
      </c>
      <c r="W285" s="8" t="str">
        <f t="shared" ca="1" si="122"/>
        <v>Error desconocido</v>
      </c>
      <c r="X285" s="8" t="str">
        <f t="shared" ca="1" si="122"/>
        <v>Errore sconosciuto</v>
      </c>
      <c r="Y285" s="8" t="str">
        <f t="shared" ca="1" si="122"/>
        <v>Onbekende fout</v>
      </c>
      <c r="Z285" s="7">
        <f t="shared" si="123"/>
        <v>5</v>
      </c>
      <c r="AA285">
        <f t="shared" si="124"/>
        <v>39</v>
      </c>
      <c r="AB285">
        <f xml:space="preserve"> FIND("&lt;/",A285)</f>
        <v>53</v>
      </c>
      <c r="AC285" t="str">
        <f>MID(A285, Z285, AA285-Z285+ 1)</f>
        <v>&lt;string name="data_writing_failed"&gt;</v>
      </c>
      <c r="AD285" t="str">
        <f t="shared" ca="1" si="125"/>
        <v>&lt;string name="data_writing_failed"&gt;Erreur inconnue&lt;/string&gt;</v>
      </c>
      <c r="AE285" t="str">
        <f t="shared" ca="1" si="125"/>
        <v>&lt;string name="data_writing_failed"&gt;Unbekannter Fehler&lt;/string&gt;</v>
      </c>
      <c r="AF285" t="str">
        <f t="shared" ca="1" si="125"/>
        <v>&lt;string name="data_writing_failed"&gt;Error desconocido&lt;/string&gt;</v>
      </c>
      <c r="AG285" t="str">
        <f t="shared" ca="1" si="125"/>
        <v>&lt;string name="data_writing_failed"&gt;Errore sconosciuto&lt;/string&gt;</v>
      </c>
      <c r="AH285" t="str">
        <f t="shared" ca="1" si="125"/>
        <v>&lt;string name="data_writing_failed"&gt;Onbekende fout&lt;/string&gt;</v>
      </c>
    </row>
    <row r="286" spans="1:34">
      <c r="A286" s="1"/>
    </row>
    <row r="287" spans="1:34">
      <c r="A287" s="1"/>
    </row>
    <row r="288" spans="1:34">
      <c r="A288" s="1" t="s">
        <v>10250</v>
      </c>
      <c r="J288">
        <f t="shared" si="114"/>
        <v>35</v>
      </c>
      <c r="K288">
        <f t="shared" si="115"/>
        <v>49</v>
      </c>
      <c r="L288" t="str">
        <f>IF(A288&lt;&gt;"", MID(A288,J288+1, K288-J288 - 1), "")</f>
        <v>Got a new key</v>
      </c>
      <c r="M288" t="e">
        <f>MATCH(L288,Sam_Eng!K:K,0)</f>
        <v>#N/A</v>
      </c>
      <c r="N288" t="e">
        <f>IF(ISNA(M288), VLOOKUP(L288,Sam_Eng!F:F,1,FALSE), VLOOKUP(L288,Sam_Eng!K:K,1,FALSE))</f>
        <v>#N/A</v>
      </c>
      <c r="O288" s="5">
        <v>595</v>
      </c>
      <c r="P288" t="str">
        <f t="shared" ca="1" si="126"/>
        <v>"Nouvelle clé obtenue (%@)"</v>
      </c>
      <c r="Q288" t="str">
        <f t="shared" ca="1" si="127"/>
        <v>"Neuer Schlüssel empfangen (%@)"</v>
      </c>
      <c r="R288" t="str">
        <f t="shared" ca="1" si="128"/>
        <v>"Obtuvo una nueva clave (%@)"</v>
      </c>
      <c r="S288" t="str">
        <f t="shared" ca="1" si="129"/>
        <v>"Nuova chiave ottenuta (%@)"</v>
      </c>
      <c r="T288" t="str">
        <f t="shared" ca="1" si="130"/>
        <v>"Nieuwe sleutel (%@)"</v>
      </c>
      <c r="U288" s="8" t="str">
        <f t="shared" ca="1" si="122"/>
        <v>Nouvelle clé obtenue (%@)</v>
      </c>
      <c r="V288" s="8" t="str">
        <f t="shared" ca="1" si="122"/>
        <v>Neuer Schlüssel empfangen (%@)</v>
      </c>
      <c r="W288" s="8" t="str">
        <f t="shared" ca="1" si="122"/>
        <v>Obtuvo una nueva clave (%@)</v>
      </c>
      <c r="X288" s="8" t="str">
        <f t="shared" ca="1" si="122"/>
        <v>Nuova chiave ottenuta (%@)</v>
      </c>
      <c r="Y288" s="8" t="str">
        <f t="shared" ca="1" si="122"/>
        <v>Nieuwe sleutel (%@)</v>
      </c>
      <c r="Z288" s="7">
        <f t="shared" si="123"/>
        <v>5</v>
      </c>
      <c r="AA288">
        <f t="shared" si="124"/>
        <v>35</v>
      </c>
      <c r="AB288">
        <f xml:space="preserve"> FIND("&lt;/",A288)</f>
        <v>49</v>
      </c>
      <c r="AC288" t="str">
        <f>MID(A288, Z288, AA288-Z288+ 1)</f>
        <v>&lt;string name="new_key_confirm"&gt;</v>
      </c>
      <c r="AD288" t="str">
        <f t="shared" ca="1" si="125"/>
        <v>&lt;string name="new_key_confirm"&gt;Nouvelle clé obtenue (%@)&lt;/string&gt;</v>
      </c>
      <c r="AE288" t="str">
        <f t="shared" ca="1" si="125"/>
        <v>&lt;string name="new_key_confirm"&gt;Neuer Schlüssel empfangen (%@)&lt;/string&gt;</v>
      </c>
      <c r="AF288" t="str">
        <f t="shared" ca="1" si="125"/>
        <v>&lt;string name="new_key_confirm"&gt;Obtuvo una nueva clave (%@)&lt;/string&gt;</v>
      </c>
      <c r="AG288" t="str">
        <f t="shared" ca="1" si="125"/>
        <v>&lt;string name="new_key_confirm"&gt;Nuova chiave ottenuta (%@)&lt;/string&gt;</v>
      </c>
      <c r="AH288" t="str">
        <f t="shared" ca="1" si="125"/>
        <v>&lt;string name="new_key_confirm"&gt;Nieuwe sleutel (%@)&lt;/string&gt;</v>
      </c>
    </row>
    <row r="289" spans="1:34">
      <c r="A289" s="1" t="s">
        <v>3050</v>
      </c>
      <c r="J289">
        <f t="shared" si="114"/>
        <v>27</v>
      </c>
      <c r="K289">
        <f t="shared" si="115"/>
        <v>35</v>
      </c>
      <c r="L289" t="str">
        <f>IF(A289&lt;&gt;"", MID(A289,J289+1, K289-J289 - 1), "")</f>
        <v>Success</v>
      </c>
      <c r="M289" t="e">
        <f>MATCH(L289,Sam_Eng!K:K,0)</f>
        <v>#N/A</v>
      </c>
      <c r="N289" t="str">
        <f>IF(ISNA(M289), VLOOKUP(L289,Sam_Eng!F:F,1,FALSE), VLOOKUP(L289,Sam_Eng!K:K,1,FALSE))</f>
        <v>Success</v>
      </c>
      <c r="O289" s="8">
        <f>IF(ISNA(M289), MATCH(N289,Sam_Eng!F:F,0), MATCH(N289,Sam_Eng!K:K,0))</f>
        <v>23</v>
      </c>
      <c r="P289" t="str">
        <f t="shared" ca="1" si="126"/>
        <v>"Succès"</v>
      </c>
      <c r="Q289" t="str">
        <f t="shared" ca="1" si="127"/>
        <v>"Erfolgreich"</v>
      </c>
      <c r="R289" t="str">
        <f t="shared" ca="1" si="128"/>
        <v>"Operación correcta"</v>
      </c>
      <c r="S289" t="str">
        <f t="shared" ca="1" si="129"/>
        <v>"Riuscito"</v>
      </c>
      <c r="T289" t="str">
        <f t="shared" ca="1" si="130"/>
        <v>"Geslaagd"</v>
      </c>
      <c r="U289" s="8" t="str">
        <f t="shared" ca="1" si="122"/>
        <v>Succès</v>
      </c>
      <c r="V289" s="8" t="str">
        <f t="shared" ca="1" si="122"/>
        <v>Erfolgreich</v>
      </c>
      <c r="W289" s="8" t="str">
        <f t="shared" ca="1" si="122"/>
        <v>Operación correcta</v>
      </c>
      <c r="X289" s="8" t="str">
        <f t="shared" ca="1" si="122"/>
        <v>Riuscito</v>
      </c>
      <c r="Y289" s="8" t="str">
        <f t="shared" ca="1" si="122"/>
        <v>Geslaagd</v>
      </c>
      <c r="Z289" s="7">
        <f t="shared" si="123"/>
        <v>5</v>
      </c>
      <c r="AA289">
        <f t="shared" si="124"/>
        <v>27</v>
      </c>
      <c r="AB289">
        <f xml:space="preserve"> FIND("&lt;/",A289)</f>
        <v>35</v>
      </c>
      <c r="AC289" t="str">
        <f>MID(A289, Z289, AA289-Z289+ 1)</f>
        <v>&lt;string name="success"&gt;</v>
      </c>
      <c r="AD289" t="str">
        <f t="shared" ca="1" si="125"/>
        <v>&lt;string name="success"&gt;Succès&lt;/string&gt;</v>
      </c>
      <c r="AE289" t="str">
        <f t="shared" ca="1" si="125"/>
        <v>&lt;string name="success"&gt;Erfolgreich&lt;/string&gt;</v>
      </c>
      <c r="AF289" t="str">
        <f t="shared" ca="1" si="125"/>
        <v>&lt;string name="success"&gt;Operación correcta&lt;/string&gt;</v>
      </c>
      <c r="AG289" t="str">
        <f t="shared" ca="1" si="125"/>
        <v>&lt;string name="success"&gt;Riuscito&lt;/string&gt;</v>
      </c>
      <c r="AH289" t="str">
        <f t="shared" ca="1" si="125"/>
        <v>&lt;string name="success"&gt;Geslaagd&lt;/string&gt;</v>
      </c>
    </row>
    <row r="290" spans="1:34">
      <c r="A290" s="1"/>
    </row>
    <row r="291" spans="1:34">
      <c r="A291" s="1" t="s">
        <v>2894</v>
      </c>
      <c r="J291">
        <f t="shared" si="114"/>
        <v>30</v>
      </c>
      <c r="K291">
        <f t="shared" si="115"/>
        <v>35</v>
      </c>
      <c r="L291" t="str">
        <f t="shared" ref="L291:L304" si="133">IF(A291&lt;&gt;"", MID(A291,J291+1, K291-J291 - 1), "")</f>
        <v>Time</v>
      </c>
      <c r="M291" t="e">
        <f>MATCH(L291,Sam_Eng!K:K,0)</f>
        <v>#N/A</v>
      </c>
      <c r="N291" t="str">
        <f>IF(ISNA(M291), VLOOKUP(L291,Sam_Eng!F:F,1,FALSE), VLOOKUP(L291,Sam_Eng!K:K,1,FALSE))</f>
        <v>Time</v>
      </c>
      <c r="O291" s="8">
        <f>IF(ISNA(M291), MATCH(N291,Sam_Eng!F:F,0), MATCH(N291,Sam_Eng!K:K,0))</f>
        <v>74</v>
      </c>
      <c r="P291" t="str">
        <f t="shared" ca="1" si="126"/>
        <v>"Temps"</v>
      </c>
      <c r="Q291" t="str">
        <f t="shared" ca="1" si="127"/>
        <v>"Zeit"</v>
      </c>
      <c r="R291" t="str">
        <f t="shared" ca="1" si="128"/>
        <v>"Tiempo"</v>
      </c>
      <c r="S291" t="str">
        <f t="shared" ca="1" si="129"/>
        <v>"Ora"</v>
      </c>
      <c r="T291" t="str">
        <f t="shared" ca="1" si="130"/>
        <v>"Tijd"</v>
      </c>
      <c r="U291" s="8" t="str">
        <f t="shared" ca="1" si="122"/>
        <v>Temps</v>
      </c>
      <c r="V291" s="8" t="str">
        <f t="shared" ca="1" si="122"/>
        <v>Zeit</v>
      </c>
      <c r="W291" s="8" t="str">
        <f t="shared" ca="1" si="122"/>
        <v>Tiempo</v>
      </c>
      <c r="X291" s="8" t="str">
        <f t="shared" ca="1" si="122"/>
        <v>Ora</v>
      </c>
      <c r="Y291" s="8" t="str">
        <f t="shared" ca="1" si="122"/>
        <v>Tijd</v>
      </c>
      <c r="Z291" s="7">
        <f t="shared" si="123"/>
        <v>5</v>
      </c>
      <c r="AA291">
        <f t="shared" si="124"/>
        <v>30</v>
      </c>
      <c r="AB291">
        <f t="shared" ref="AB291:AB304" si="134" xml:space="preserve"> FIND("&lt;/",A291)</f>
        <v>35</v>
      </c>
      <c r="AC291" t="str">
        <f t="shared" ref="AC291:AC304" si="135">MID(A291, Z291, AA291-Z291+ 1)</f>
        <v>&lt;string name="time_colon"&gt;</v>
      </c>
      <c r="AD291" t="str">
        <f t="shared" ca="1" si="125"/>
        <v>&lt;string name="time_colon"&gt;Temps&lt;/string&gt;</v>
      </c>
      <c r="AE291" t="str">
        <f t="shared" ca="1" si="125"/>
        <v>&lt;string name="time_colon"&gt;Zeit&lt;/string&gt;</v>
      </c>
      <c r="AF291" t="str">
        <f t="shared" ca="1" si="125"/>
        <v>&lt;string name="time_colon"&gt;Tiempo&lt;/string&gt;</v>
      </c>
      <c r="AG291" t="str">
        <f t="shared" ca="1" si="125"/>
        <v>&lt;string name="time_colon"&gt;Ora&lt;/string&gt;</v>
      </c>
      <c r="AH291" t="str">
        <f t="shared" ca="1" si="125"/>
        <v>&lt;string name="time_colon"&gt;Tijd&lt;/string&gt;</v>
      </c>
    </row>
    <row r="292" spans="1:34">
      <c r="A292" s="1" t="s">
        <v>2885</v>
      </c>
      <c r="J292">
        <f t="shared" si="114"/>
        <v>37</v>
      </c>
      <c r="K292">
        <f t="shared" si="115"/>
        <v>49</v>
      </c>
      <c r="L292" t="str">
        <f t="shared" si="133"/>
        <v>Client Name</v>
      </c>
      <c r="M292" t="e">
        <f>MATCH(L292,Sam_Eng!K:K,0)</f>
        <v>#N/A</v>
      </c>
      <c r="N292" t="str">
        <f>IF(ISNA(M292), VLOOKUP(L292,Sam_Eng!F:F,1,FALSE), VLOOKUP(L292,Sam_Eng!K:K,1,FALSE))</f>
        <v>Client Name</v>
      </c>
      <c r="O292" s="8">
        <f>IF(ISNA(M292), MATCH(N292,Sam_Eng!F:F,0), MATCH(N292,Sam_Eng!K:K,0))</f>
        <v>39</v>
      </c>
      <c r="P292" t="str">
        <f t="shared" ca="1" si="126"/>
        <v>"Nom du client"</v>
      </c>
      <c r="Q292" t="str">
        <f t="shared" ca="1" si="127"/>
        <v>"Client-Name"</v>
      </c>
      <c r="R292" t="str">
        <f t="shared" ca="1" si="128"/>
        <v>"Nombre del cliente"</v>
      </c>
      <c r="S292" t="str">
        <f t="shared" ca="1" si="129"/>
        <v>"Nome Client"</v>
      </c>
      <c r="T292" t="str">
        <f t="shared" ca="1" si="130"/>
        <v>"Naam van klant"</v>
      </c>
      <c r="U292" s="8" t="str">
        <f t="shared" ca="1" si="122"/>
        <v>Nom du client</v>
      </c>
      <c r="V292" s="8" t="str">
        <f t="shared" ca="1" si="122"/>
        <v>Client-Name</v>
      </c>
      <c r="W292" s="8" t="str">
        <f t="shared" ca="1" si="122"/>
        <v>Nombre del cliente</v>
      </c>
      <c r="X292" s="8" t="str">
        <f t="shared" ca="1" si="122"/>
        <v>Nome Client</v>
      </c>
      <c r="Y292" s="8" t="str">
        <f t="shared" ca="1" si="122"/>
        <v>Naam van klant</v>
      </c>
      <c r="Z292" s="7">
        <f t="shared" si="123"/>
        <v>5</v>
      </c>
      <c r="AA292">
        <f t="shared" si="124"/>
        <v>37</v>
      </c>
      <c r="AB292">
        <f t="shared" si="134"/>
        <v>49</v>
      </c>
      <c r="AC292" t="str">
        <f t="shared" si="135"/>
        <v>&lt;string name="client_name_colon"&gt;</v>
      </c>
      <c r="AD292" t="str">
        <f t="shared" ca="1" si="125"/>
        <v>&lt;string name="client_name_colon"&gt;Nom du client&lt;/string&gt;</v>
      </c>
      <c r="AE292" t="str">
        <f t="shared" ca="1" si="125"/>
        <v>&lt;string name="client_name_colon"&gt;Client-Name&lt;/string&gt;</v>
      </c>
      <c r="AF292" t="str">
        <f t="shared" ca="1" si="125"/>
        <v>&lt;string name="client_name_colon"&gt;Nombre del cliente&lt;/string&gt;</v>
      </c>
      <c r="AG292" t="str">
        <f t="shared" ca="1" si="125"/>
        <v>&lt;string name="client_name_colon"&gt;Nome Client&lt;/string&gt;</v>
      </c>
      <c r="AH292" t="str">
        <f t="shared" ca="1" si="125"/>
        <v>&lt;string name="client_name_colon"&gt;Naam van klant&lt;/string&gt;</v>
      </c>
    </row>
    <row r="293" spans="1:34">
      <c r="A293" s="1" t="s">
        <v>2886</v>
      </c>
      <c r="J293">
        <f t="shared" si="114"/>
        <v>38</v>
      </c>
      <c r="K293">
        <f t="shared" si="115"/>
        <v>51</v>
      </c>
      <c r="L293" t="str">
        <f t="shared" si="133"/>
        <v>Client Email</v>
      </c>
      <c r="M293" t="e">
        <f>MATCH(L293,Sam_Eng!K:K,0)</f>
        <v>#N/A</v>
      </c>
      <c r="N293" t="str">
        <f>IF(ISNA(M293), VLOOKUP(L293,Sam_Eng!F:F,1,FALSE), VLOOKUP(L293,Sam_Eng!K:K,1,FALSE))</f>
        <v>Client Email</v>
      </c>
      <c r="O293" s="8">
        <f>IF(ISNA(M293), MATCH(N293,Sam_Eng!F:F,0), MATCH(N293,Sam_Eng!K:K,0))</f>
        <v>184</v>
      </c>
      <c r="P293" t="str">
        <f t="shared" ca="1" si="126"/>
        <v>"E-mail du client"</v>
      </c>
      <c r="Q293" t="str">
        <f t="shared" ca="1" si="127"/>
        <v>"Client-E-Mail"</v>
      </c>
      <c r="R293" t="str">
        <f t="shared" ca="1" si="128"/>
        <v>"Correo electrónico del cliente"</v>
      </c>
      <c r="S293" t="str">
        <f t="shared" ca="1" si="129"/>
        <v>"Email Client"</v>
      </c>
      <c r="T293" t="str">
        <f t="shared" ca="1" si="130"/>
        <v>"E-mailadres klant"</v>
      </c>
      <c r="U293" s="8" t="str">
        <f t="shared" ca="1" si="122"/>
        <v>E-mail du client</v>
      </c>
      <c r="V293" s="8" t="str">
        <f t="shared" ca="1" si="122"/>
        <v>Client-E-Mail</v>
      </c>
      <c r="W293" s="8" t="str">
        <f t="shared" ca="1" si="122"/>
        <v>Correo electrónico del cliente</v>
      </c>
      <c r="X293" s="8" t="str">
        <f t="shared" ca="1" si="122"/>
        <v>Email Client</v>
      </c>
      <c r="Y293" s="8" t="str">
        <f t="shared" ca="1" si="122"/>
        <v>E-mailadres klant</v>
      </c>
      <c r="Z293" s="7">
        <f t="shared" si="123"/>
        <v>5</v>
      </c>
      <c r="AA293">
        <f t="shared" si="124"/>
        <v>38</v>
      </c>
      <c r="AB293">
        <f t="shared" si="134"/>
        <v>51</v>
      </c>
      <c r="AC293" t="str">
        <f t="shared" si="135"/>
        <v>&lt;string name="client_email_colon"&gt;</v>
      </c>
      <c r="AD293" t="str">
        <f t="shared" ca="1" si="125"/>
        <v>&lt;string name="client_email_colon"&gt;E-mail du client&lt;/string&gt;</v>
      </c>
      <c r="AE293" t="str">
        <f t="shared" ca="1" si="125"/>
        <v>&lt;string name="client_email_colon"&gt;Client-E-Mail&lt;/string&gt;</v>
      </c>
      <c r="AF293" t="str">
        <f t="shared" ca="1" si="125"/>
        <v>&lt;string name="client_email_colon"&gt;Correo electrónico del cliente&lt;/string&gt;</v>
      </c>
      <c r="AG293" t="str">
        <f t="shared" ca="1" si="125"/>
        <v>&lt;string name="client_email_colon"&gt;Email Client&lt;/string&gt;</v>
      </c>
      <c r="AH293" t="str">
        <f t="shared" ca="1" si="125"/>
        <v>&lt;string name="client_email_colon"&gt;E-mailadres klant&lt;/string&gt;</v>
      </c>
    </row>
    <row r="294" spans="1:34">
      <c r="A294" s="1" t="s">
        <v>2887</v>
      </c>
      <c r="J294">
        <f t="shared" si="114"/>
        <v>36</v>
      </c>
      <c r="K294">
        <f t="shared" si="115"/>
        <v>47</v>
      </c>
      <c r="L294" t="str">
        <f t="shared" si="133"/>
        <v>Admin Name</v>
      </c>
      <c r="M294" t="e">
        <f>MATCH(L294,Sam_Eng!K:K,0)</f>
        <v>#N/A</v>
      </c>
      <c r="N294" t="str">
        <f>IF(ISNA(M294), VLOOKUP(L294,Sam_Eng!F:F,1,FALSE), VLOOKUP(L294,Sam_Eng!K:K,1,FALSE))</f>
        <v>Admin Name</v>
      </c>
      <c r="O294" s="8">
        <f>IF(ISNA(M294), MATCH(N294,Sam_Eng!F:F,0), MATCH(N294,Sam_Eng!K:K,0))</f>
        <v>179</v>
      </c>
      <c r="P294" t="str">
        <f t="shared" ca="1" si="126"/>
        <v>"Nom de l'administrateur"</v>
      </c>
      <c r="Q294" t="str">
        <f t="shared" ca="1" si="127"/>
        <v>"Administratorname"</v>
      </c>
      <c r="R294" t="str">
        <f t="shared" ca="1" si="128"/>
        <v>"Nombre del administrador"</v>
      </c>
      <c r="S294" t="str">
        <f t="shared" ca="1" si="129"/>
        <v>"Nome Amministratore"</v>
      </c>
      <c r="T294" t="str">
        <f t="shared" ca="1" si="130"/>
        <v>"Naam beheerder"</v>
      </c>
      <c r="U294" s="8" t="str">
        <f t="shared" ca="1" si="122"/>
        <v>Nom de l'administrateur</v>
      </c>
      <c r="V294" s="8" t="str">
        <f t="shared" ca="1" si="122"/>
        <v>Administratorname</v>
      </c>
      <c r="W294" s="8" t="str">
        <f t="shared" ca="1" si="122"/>
        <v>Nombre del administrador</v>
      </c>
      <c r="X294" s="8" t="str">
        <f t="shared" ca="1" si="122"/>
        <v>Nome Amministratore</v>
      </c>
      <c r="Y294" s="8" t="str">
        <f t="shared" ca="1" si="122"/>
        <v>Naam beheerder</v>
      </c>
      <c r="Z294" s="7">
        <f t="shared" si="123"/>
        <v>5</v>
      </c>
      <c r="AA294">
        <f t="shared" si="124"/>
        <v>36</v>
      </c>
      <c r="AB294">
        <f t="shared" si="134"/>
        <v>47</v>
      </c>
      <c r="AC294" t="str">
        <f t="shared" si="135"/>
        <v>&lt;string name="admin_name_colon"&gt;</v>
      </c>
      <c r="AD294" t="str">
        <f t="shared" ca="1" si="125"/>
        <v>&lt;string name="admin_name_colon"&gt;Nom de l'administrateur&lt;/string&gt;</v>
      </c>
      <c r="AE294" t="str">
        <f t="shared" ca="1" si="125"/>
        <v>&lt;string name="admin_name_colon"&gt;Administratorname&lt;/string&gt;</v>
      </c>
      <c r="AF294" t="str">
        <f t="shared" ca="1" si="125"/>
        <v>&lt;string name="admin_name_colon"&gt;Nombre del administrador&lt;/string&gt;</v>
      </c>
      <c r="AG294" t="str">
        <f t="shared" ca="1" si="125"/>
        <v>&lt;string name="admin_name_colon"&gt;Nome Amministratore&lt;/string&gt;</v>
      </c>
      <c r="AH294" t="str">
        <f t="shared" ca="1" si="125"/>
        <v>&lt;string name="admin_name_colon"&gt;Naam beheerder&lt;/string&gt;</v>
      </c>
    </row>
    <row r="295" spans="1:34">
      <c r="A295" s="1" t="s">
        <v>2888</v>
      </c>
      <c r="J295">
        <f t="shared" si="114"/>
        <v>37</v>
      </c>
      <c r="K295">
        <f t="shared" si="115"/>
        <v>49</v>
      </c>
      <c r="L295" t="str">
        <f t="shared" si="133"/>
        <v>Admin Email</v>
      </c>
      <c r="M295" t="e">
        <f>MATCH(L295,Sam_Eng!K:K,0)</f>
        <v>#N/A</v>
      </c>
      <c r="N295" t="str">
        <f>IF(ISNA(M295), VLOOKUP(L295,Sam_Eng!F:F,1,FALSE), VLOOKUP(L295,Sam_Eng!K:K,1,FALSE))</f>
        <v>Admin Email</v>
      </c>
      <c r="O295" s="8">
        <f>IF(ISNA(M295), MATCH(N295,Sam_Eng!F:F,0), MATCH(N295,Sam_Eng!K:K,0))</f>
        <v>183</v>
      </c>
      <c r="P295" t="str">
        <f t="shared" ca="1" si="126"/>
        <v>"E-mail de l'administrateur"</v>
      </c>
      <c r="Q295" t="str">
        <f t="shared" ca="1" si="127"/>
        <v>"Administrator-E-Mail"</v>
      </c>
      <c r="R295" t="str">
        <f t="shared" ca="1" si="128"/>
        <v>"Correo electrónico del administrador"</v>
      </c>
      <c r="S295" t="str">
        <f t="shared" ca="1" si="129"/>
        <v>"Email Amministratore"</v>
      </c>
      <c r="T295" t="str">
        <f t="shared" ca="1" si="130"/>
        <v>"E-mail beheer"</v>
      </c>
      <c r="U295" s="8" t="str">
        <f t="shared" ca="1" si="122"/>
        <v>E-mail de l'administrateur</v>
      </c>
      <c r="V295" s="8" t="str">
        <f t="shared" ca="1" si="122"/>
        <v>Administrator-E-Mail</v>
      </c>
      <c r="W295" s="8" t="str">
        <f t="shared" ca="1" si="122"/>
        <v>Correo electrónico del administrador</v>
      </c>
      <c r="X295" s="8" t="str">
        <f t="shared" ca="1" si="122"/>
        <v>Email Amministratore</v>
      </c>
      <c r="Y295" s="8" t="str">
        <f t="shared" ca="1" si="122"/>
        <v>E-mail beheer</v>
      </c>
      <c r="Z295" s="7">
        <f t="shared" si="123"/>
        <v>5</v>
      </c>
      <c r="AA295">
        <f t="shared" si="124"/>
        <v>37</v>
      </c>
      <c r="AB295">
        <f t="shared" si="134"/>
        <v>49</v>
      </c>
      <c r="AC295" t="str">
        <f t="shared" si="135"/>
        <v>&lt;string name="admin_email_colon"&gt;</v>
      </c>
      <c r="AD295" t="str">
        <f t="shared" ca="1" si="125"/>
        <v>&lt;string name="admin_email_colon"&gt;E-mail de l'administrateur&lt;/string&gt;</v>
      </c>
      <c r="AE295" t="str">
        <f t="shared" ca="1" si="125"/>
        <v>&lt;string name="admin_email_colon"&gt;Administrator-E-Mail&lt;/string&gt;</v>
      </c>
      <c r="AF295" t="str">
        <f t="shared" ca="1" si="125"/>
        <v>&lt;string name="admin_email_colon"&gt;Correo electrónico del administrador&lt;/string&gt;</v>
      </c>
      <c r="AG295" t="str">
        <f t="shared" ca="1" si="125"/>
        <v>&lt;string name="admin_email_colon"&gt;Email Amministratore&lt;/string&gt;</v>
      </c>
      <c r="AH295" t="str">
        <f t="shared" ca="1" si="125"/>
        <v>&lt;string name="admin_email_colon"&gt;E-mail beheer&lt;/string&gt;</v>
      </c>
    </row>
    <row r="296" spans="1:34">
      <c r="A296" s="1" t="s">
        <v>2889</v>
      </c>
      <c r="J296">
        <f t="shared" si="114"/>
        <v>35</v>
      </c>
      <c r="K296">
        <f t="shared" si="115"/>
        <v>45</v>
      </c>
      <c r="L296" t="str">
        <f t="shared" si="133"/>
        <v>Lock Name</v>
      </c>
      <c r="M296" t="e">
        <f>MATCH(L296,Sam_Eng!K:K,0)</f>
        <v>#N/A</v>
      </c>
      <c r="N296" t="str">
        <f>IF(ISNA(M296), VLOOKUP(L296,Sam_Eng!F:F,1,FALSE), VLOOKUP(L296,Sam_Eng!K:K,1,FALSE))</f>
        <v>Lock Name</v>
      </c>
      <c r="O296" s="8">
        <f>IF(ISNA(M296), MATCH(N296,Sam_Eng!F:F,0), MATCH(N296,Sam_Eng!K:K,0))</f>
        <v>64</v>
      </c>
      <c r="P296" t="str">
        <f t="shared" ca="1" si="126"/>
        <v>"Nom de la serrure"</v>
      </c>
      <c r="Q296" t="str">
        <f t="shared" ca="1" si="127"/>
        <v>"Schlossname"</v>
      </c>
      <c r="R296" t="str">
        <f t="shared" ca="1" si="128"/>
        <v>"Nombre de cerradura"</v>
      </c>
      <c r="S296" t="str">
        <f t="shared" ca="1" si="129"/>
        <v>"Blocca Nome"</v>
      </c>
      <c r="T296" t="str">
        <f t="shared" ca="1" si="130"/>
        <v>"Naam slot"</v>
      </c>
      <c r="U296" s="8" t="str">
        <f t="shared" ca="1" si="122"/>
        <v>Nom de la serrure</v>
      </c>
      <c r="V296" s="8" t="str">
        <f t="shared" ca="1" si="122"/>
        <v>Schlossname</v>
      </c>
      <c r="W296" s="8" t="str">
        <f t="shared" ca="1" si="122"/>
        <v>Nombre de cerradura</v>
      </c>
      <c r="X296" s="8" t="str">
        <f t="shared" ca="1" si="122"/>
        <v>Blocca Nome</v>
      </c>
      <c r="Y296" s="8" t="str">
        <f t="shared" ca="1" si="122"/>
        <v>Naam slot</v>
      </c>
      <c r="Z296" s="7">
        <f t="shared" si="123"/>
        <v>5</v>
      </c>
      <c r="AA296">
        <f t="shared" si="124"/>
        <v>35</v>
      </c>
      <c r="AB296">
        <f t="shared" si="134"/>
        <v>45</v>
      </c>
      <c r="AC296" t="str">
        <f t="shared" si="135"/>
        <v>&lt;string name="lock_name_colon"&gt;</v>
      </c>
      <c r="AD296" t="str">
        <f t="shared" ca="1" si="125"/>
        <v>&lt;string name="lock_name_colon"&gt;Nom de la serrure&lt;/string&gt;</v>
      </c>
      <c r="AE296" t="str">
        <f t="shared" ca="1" si="125"/>
        <v>&lt;string name="lock_name_colon"&gt;Schlossname&lt;/string&gt;</v>
      </c>
      <c r="AF296" t="str">
        <f t="shared" ca="1" si="125"/>
        <v>&lt;string name="lock_name_colon"&gt;Nombre de cerradura&lt;/string&gt;</v>
      </c>
      <c r="AG296" t="str">
        <f t="shared" ca="1" si="125"/>
        <v>&lt;string name="lock_name_colon"&gt;Blocca Nome&lt;/string&gt;</v>
      </c>
      <c r="AH296" t="str">
        <f t="shared" ca="1" si="125"/>
        <v>&lt;string name="lock_name_colon"&gt;Naam slot&lt;/string&gt;</v>
      </c>
    </row>
    <row r="297" spans="1:34">
      <c r="A297" s="1" t="s">
        <v>2890</v>
      </c>
      <c r="J297">
        <f t="shared" si="114"/>
        <v>38</v>
      </c>
      <c r="K297">
        <f t="shared" si="115"/>
        <v>51</v>
      </c>
      <c r="L297" t="str">
        <f t="shared" si="133"/>
        <v>Access Right</v>
      </c>
      <c r="M297" t="e">
        <f>MATCH(L297,Sam_Eng!K:K,0)</f>
        <v>#N/A</v>
      </c>
      <c r="N297" t="str">
        <f>IF(ISNA(M297), VLOOKUP(L297,Sam_Eng!F:F,1,FALSE), VLOOKUP(L297,Sam_Eng!K:K,1,FALSE))</f>
        <v>Access Right</v>
      </c>
      <c r="O297" s="8">
        <f>IF(ISNA(M297), MATCH(N297,Sam_Eng!F:F,0), MATCH(N297,Sam_Eng!K:K,0))</f>
        <v>87</v>
      </c>
      <c r="P297" t="str">
        <f t="shared" ca="1" si="126"/>
        <v>"Droit d'accès"</v>
      </c>
      <c r="Q297" t="str">
        <f t="shared" ca="1" si="127"/>
        <v>"Zugangsberechtigung"</v>
      </c>
      <c r="R297" t="str">
        <f t="shared" ca="1" si="128"/>
        <v>"Derecho de acceso"</v>
      </c>
      <c r="S297" t="str">
        <f t="shared" ca="1" si="129"/>
        <v>"Diritti di Accesso"</v>
      </c>
      <c r="T297" t="str">
        <f t="shared" ca="1" si="130"/>
        <v>"Toegangsrechten"</v>
      </c>
      <c r="U297" s="8" t="str">
        <f t="shared" ca="1" si="122"/>
        <v>Droit d'accès</v>
      </c>
      <c r="V297" s="8" t="str">
        <f t="shared" ca="1" si="122"/>
        <v>Zugangsberechtigung</v>
      </c>
      <c r="W297" s="8" t="str">
        <f t="shared" ca="1" si="122"/>
        <v>Derecho de acceso</v>
      </c>
      <c r="X297" s="8" t="str">
        <f t="shared" ca="1" si="122"/>
        <v>Diritti di Accesso</v>
      </c>
      <c r="Y297" s="8" t="str">
        <f t="shared" ca="1" si="122"/>
        <v>Toegangsrechten</v>
      </c>
      <c r="Z297" s="7">
        <f t="shared" si="123"/>
        <v>5</v>
      </c>
      <c r="AA297">
        <f t="shared" si="124"/>
        <v>38</v>
      </c>
      <c r="AB297">
        <f t="shared" si="134"/>
        <v>51</v>
      </c>
      <c r="AC297" t="str">
        <f t="shared" si="135"/>
        <v>&lt;string name="access_right_colon"&gt;</v>
      </c>
      <c r="AD297" t="str">
        <f t="shared" ca="1" si="125"/>
        <v>&lt;string name="access_right_colon"&gt;Droit d'accès&lt;/string&gt;</v>
      </c>
      <c r="AE297" t="str">
        <f t="shared" ca="1" si="125"/>
        <v>&lt;string name="access_right_colon"&gt;Zugangsberechtigung&lt;/string&gt;</v>
      </c>
      <c r="AF297" t="str">
        <f t="shared" ca="1" si="125"/>
        <v>&lt;string name="access_right_colon"&gt;Derecho de acceso&lt;/string&gt;</v>
      </c>
      <c r="AG297" t="str">
        <f t="shared" ca="1" si="125"/>
        <v>&lt;string name="access_right_colon"&gt;Diritti di Accesso&lt;/string&gt;</v>
      </c>
      <c r="AH297" t="str">
        <f t="shared" ca="1" si="125"/>
        <v>&lt;string name="access_right_colon"&gt;Toegangsrechten&lt;/string&gt;</v>
      </c>
    </row>
    <row r="298" spans="1:34">
      <c r="A298" s="1" t="s">
        <v>2891</v>
      </c>
      <c r="J298">
        <f t="shared" si="114"/>
        <v>33</v>
      </c>
      <c r="K298">
        <f t="shared" si="115"/>
        <v>41</v>
      </c>
      <c r="L298" t="str">
        <f t="shared" si="133"/>
        <v>Details</v>
      </c>
      <c r="M298" t="e">
        <f>MATCH(L298,Sam_Eng!K:K,0)</f>
        <v>#N/A</v>
      </c>
      <c r="N298" t="str">
        <f>IF(ISNA(M298), VLOOKUP(L298,Sam_Eng!F:F,1,FALSE), VLOOKUP(L298,Sam_Eng!K:K,1,FALSE))</f>
        <v>Details</v>
      </c>
      <c r="O298" s="8">
        <f>IF(ISNA(M298), MATCH(N298,Sam_Eng!F:F,0), MATCH(N298,Sam_Eng!K:K,0))</f>
        <v>61</v>
      </c>
      <c r="P298" t="str">
        <f t="shared" ca="1" si="126"/>
        <v>"Détails"</v>
      </c>
      <c r="Q298" t="str">
        <f t="shared" ca="1" si="127"/>
        <v>"Details"</v>
      </c>
      <c r="R298" t="str">
        <f t="shared" ca="1" si="128"/>
        <v>"Detalles"</v>
      </c>
      <c r="S298" t="str">
        <f t="shared" ca="1" si="129"/>
        <v>"Dettagli"</v>
      </c>
      <c r="T298" t="str">
        <f t="shared" ca="1" si="130"/>
        <v>"Details"</v>
      </c>
      <c r="U298" s="8" t="str">
        <f t="shared" ca="1" si="122"/>
        <v>Détails</v>
      </c>
      <c r="V298" s="8" t="str">
        <f t="shared" ca="1" si="122"/>
        <v>Details</v>
      </c>
      <c r="W298" s="8" t="str">
        <f t="shared" ca="1" si="122"/>
        <v>Detalles</v>
      </c>
      <c r="X298" s="8" t="str">
        <f t="shared" ca="1" si="122"/>
        <v>Dettagli</v>
      </c>
      <c r="Y298" s="8" t="str">
        <f t="shared" ca="1" si="122"/>
        <v>Details</v>
      </c>
      <c r="Z298" s="7">
        <f t="shared" si="123"/>
        <v>5</v>
      </c>
      <c r="AA298">
        <f t="shared" si="124"/>
        <v>33</v>
      </c>
      <c r="AB298">
        <f t="shared" si="134"/>
        <v>41</v>
      </c>
      <c r="AC298" t="str">
        <f t="shared" si="135"/>
        <v>&lt;string name="details_colon"&gt;</v>
      </c>
      <c r="AD298" t="str">
        <f t="shared" ca="1" si="125"/>
        <v>&lt;string name="details_colon"&gt;Détails&lt;/string&gt;</v>
      </c>
      <c r="AE298" t="str">
        <f t="shared" ca="1" si="125"/>
        <v>&lt;string name="details_colon"&gt;Details&lt;/string&gt;</v>
      </c>
      <c r="AF298" t="str">
        <f t="shared" ca="1" si="125"/>
        <v>&lt;string name="details_colon"&gt;Detalles&lt;/string&gt;</v>
      </c>
      <c r="AG298" t="str">
        <f t="shared" ca="1" si="125"/>
        <v>&lt;string name="details_colon"&gt;Dettagli&lt;/string&gt;</v>
      </c>
      <c r="AH298" t="str">
        <f t="shared" ca="1" si="125"/>
        <v>&lt;string name="details_colon"&gt;Details&lt;/string&gt;</v>
      </c>
    </row>
    <row r="299" spans="1:34">
      <c r="A299" s="1" t="s">
        <v>2892</v>
      </c>
      <c r="J299">
        <f t="shared" si="114"/>
        <v>33</v>
      </c>
      <c r="K299">
        <f t="shared" si="115"/>
        <v>41</v>
      </c>
      <c r="L299" t="str">
        <f t="shared" si="133"/>
        <v>Message</v>
      </c>
      <c r="M299" t="e">
        <f>MATCH(L299,Sam_Eng!K:K,0)</f>
        <v>#N/A</v>
      </c>
      <c r="N299" t="str">
        <f>IF(ISNA(M299), VLOOKUP(L299,Sam_Eng!F:F,1,FALSE), VLOOKUP(L299,Sam_Eng!K:K,1,FALSE))</f>
        <v>Message</v>
      </c>
      <c r="O299" s="8">
        <f>IF(ISNA(M299), MATCH(N299,Sam_Eng!F:F,0), MATCH(N299,Sam_Eng!K:K,0))</f>
        <v>185</v>
      </c>
      <c r="P299" t="str">
        <f t="shared" ca="1" si="126"/>
        <v>"Message"</v>
      </c>
      <c r="Q299" t="str">
        <f t="shared" ca="1" si="127"/>
        <v>"Mitteilung"</v>
      </c>
      <c r="R299" t="str">
        <f t="shared" ca="1" si="128"/>
        <v>"Mensaje"</v>
      </c>
      <c r="S299" t="str">
        <f t="shared" ca="1" si="129"/>
        <v>"Messaggio"</v>
      </c>
      <c r="T299" t="str">
        <f t="shared" ca="1" si="130"/>
        <v>"Bericht"</v>
      </c>
      <c r="U299" s="8" t="str">
        <f t="shared" ca="1" si="122"/>
        <v>Message</v>
      </c>
      <c r="V299" s="8" t="str">
        <f t="shared" ca="1" si="122"/>
        <v>Mitteilung</v>
      </c>
      <c r="W299" s="8" t="str">
        <f t="shared" ca="1" si="122"/>
        <v>Mensaje</v>
      </c>
      <c r="X299" s="8" t="str">
        <f t="shared" ca="1" si="122"/>
        <v>Messaggio</v>
      </c>
      <c r="Y299" s="8" t="str">
        <f t="shared" ca="1" si="122"/>
        <v>Bericht</v>
      </c>
      <c r="Z299" s="7">
        <f t="shared" si="123"/>
        <v>5</v>
      </c>
      <c r="AA299">
        <f t="shared" si="124"/>
        <v>33</v>
      </c>
      <c r="AB299">
        <f t="shared" si="134"/>
        <v>41</v>
      </c>
      <c r="AC299" t="str">
        <f t="shared" si="135"/>
        <v>&lt;string name="message_colon"&gt;</v>
      </c>
      <c r="AD299" t="str">
        <f t="shared" ca="1" si="125"/>
        <v>&lt;string name="message_colon"&gt;Message&lt;/string&gt;</v>
      </c>
      <c r="AE299" t="str">
        <f t="shared" ca="1" si="125"/>
        <v>&lt;string name="message_colon"&gt;Mitteilung&lt;/string&gt;</v>
      </c>
      <c r="AF299" t="str">
        <f t="shared" ca="1" si="125"/>
        <v>&lt;string name="message_colon"&gt;Mensaje&lt;/string&gt;</v>
      </c>
      <c r="AG299" t="str">
        <f t="shared" ca="1" si="125"/>
        <v>&lt;string name="message_colon"&gt;Messaggio&lt;/string&gt;</v>
      </c>
      <c r="AH299" t="str">
        <f t="shared" ca="1" si="125"/>
        <v>&lt;string name="message_colon"&gt;Bericht&lt;/string&gt;</v>
      </c>
    </row>
    <row r="300" spans="1:34">
      <c r="A300" s="1" t="s">
        <v>2893</v>
      </c>
      <c r="J300">
        <f>FIND("&gt;",A300)</f>
        <v>32</v>
      </c>
      <c r="K300">
        <f>FIND("&lt;/", A300)</f>
        <v>39</v>
      </c>
      <c r="L300" t="str">
        <f t="shared" si="133"/>
        <v>Result</v>
      </c>
      <c r="M300" t="e">
        <f>MATCH(L300,Sam_Eng!K:K,0)</f>
        <v>#N/A</v>
      </c>
      <c r="N300" t="str">
        <f>IF(ISNA(M300), VLOOKUP(L300,Sam_Eng!F:F,1,FALSE), VLOOKUP(L300,Sam_Eng!K:K,1,FALSE))</f>
        <v>Result</v>
      </c>
      <c r="O300" s="8">
        <f>IF(ISNA(M300), MATCH(N300,Sam_Eng!F:F,0), MATCH(N300,Sam_Eng!K:K,0))</f>
        <v>293</v>
      </c>
      <c r="P300" t="str">
        <f t="shared" ca="1" si="126"/>
        <v>"Résultat"</v>
      </c>
      <c r="Q300" t="str">
        <f t="shared" ca="1" si="127"/>
        <v>"Ergebnis"</v>
      </c>
      <c r="R300" t="str">
        <f t="shared" ca="1" si="128"/>
        <v>"Resultado"</v>
      </c>
      <c r="S300" t="str">
        <f t="shared" ca="1" si="129"/>
        <v>"Risultato"</v>
      </c>
      <c r="T300" t="str">
        <f t="shared" ca="1" si="130"/>
        <v>"Resultaat"</v>
      </c>
      <c r="U300" s="8" t="str">
        <f t="shared" ca="1" si="122"/>
        <v>Résultat</v>
      </c>
      <c r="V300" s="8" t="str">
        <f t="shared" ca="1" si="122"/>
        <v>Ergebnis</v>
      </c>
      <c r="W300" s="8" t="str">
        <f t="shared" ca="1" si="122"/>
        <v>Resultado</v>
      </c>
      <c r="X300" s="8" t="str">
        <f t="shared" ca="1" si="122"/>
        <v>Risultato</v>
      </c>
      <c r="Y300" s="8" t="str">
        <f t="shared" ca="1" si="122"/>
        <v>Resultaat</v>
      </c>
      <c r="Z300" s="7">
        <f t="shared" si="123"/>
        <v>5</v>
      </c>
      <c r="AA300">
        <f t="shared" si="124"/>
        <v>32</v>
      </c>
      <c r="AB300">
        <f t="shared" si="134"/>
        <v>39</v>
      </c>
      <c r="AC300" t="str">
        <f t="shared" si="135"/>
        <v>&lt;string name="result_colon"&gt;</v>
      </c>
      <c r="AD300" t="str">
        <f t="shared" ca="1" si="125"/>
        <v>&lt;string name="result_colon"&gt;Résultat&lt;/string&gt;</v>
      </c>
      <c r="AE300" t="str">
        <f t="shared" ca="1" si="125"/>
        <v>&lt;string name="result_colon"&gt;Ergebnis&lt;/string&gt;</v>
      </c>
      <c r="AF300" t="str">
        <f t="shared" ca="1" si="125"/>
        <v>&lt;string name="result_colon"&gt;Resultado&lt;/string&gt;</v>
      </c>
      <c r="AG300" t="str">
        <f t="shared" ca="1" si="125"/>
        <v>&lt;string name="result_colon"&gt;Risultato&lt;/string&gt;</v>
      </c>
      <c r="AH300" t="str">
        <f t="shared" ca="1" si="125"/>
        <v>&lt;string name="result_colon"&gt;Resultaat&lt;/string&gt;</v>
      </c>
    </row>
    <row r="301" spans="1:34">
      <c r="A301" s="1" t="s">
        <v>10251</v>
      </c>
      <c r="J301">
        <f>FIND("&gt;",A301)</f>
        <v>27</v>
      </c>
      <c r="K301">
        <f>FIND("&lt;/", A301)</f>
        <v>35</v>
      </c>
      <c r="L301" t="str">
        <f t="shared" si="133"/>
        <v>Unknown</v>
      </c>
      <c r="M301" t="e">
        <f>MATCH(L301,Sam_Eng!K:K,0)</f>
        <v>#N/A</v>
      </c>
      <c r="N301" t="str">
        <f>IF(ISNA(M301), VLOOKUP(L301,Sam_Eng!F:F,1,FALSE), VLOOKUP(L301,Sam_Eng!K:K,1,FALSE))</f>
        <v>Unknown</v>
      </c>
      <c r="O301" s="8">
        <f>IF(ISNA(M301), MATCH(N301,Sam_Eng!F:F,0), MATCH(N301,Sam_Eng!K:K,0))</f>
        <v>73</v>
      </c>
      <c r="P301" t="str">
        <f t="shared" ca="1" si="126"/>
        <v>"Inconnu"</v>
      </c>
      <c r="Q301" t="str">
        <f t="shared" ca="1" si="127"/>
        <v>"Unbekannt"</v>
      </c>
      <c r="R301" t="str">
        <f t="shared" ca="1" si="128"/>
        <v>"Desconocido"</v>
      </c>
      <c r="S301" t="str">
        <f t="shared" ca="1" si="129"/>
        <v>"Sconosciuto"</v>
      </c>
      <c r="T301" t="str">
        <f t="shared" ca="1" si="130"/>
        <v>"Onbekend"</v>
      </c>
      <c r="U301" s="8" t="str">
        <f t="shared" ca="1" si="122"/>
        <v>Inconnu</v>
      </c>
      <c r="V301" s="8" t="str">
        <f t="shared" ca="1" si="122"/>
        <v>Unbekannt</v>
      </c>
      <c r="W301" s="8" t="str">
        <f t="shared" ca="1" si="122"/>
        <v>Desconocido</v>
      </c>
      <c r="X301" s="8" t="str">
        <f t="shared" ca="1" si="122"/>
        <v>Sconosciuto</v>
      </c>
      <c r="Y301" s="8" t="str">
        <f t="shared" ca="1" si="122"/>
        <v>Onbekend</v>
      </c>
      <c r="Z301" s="7">
        <f t="shared" si="123"/>
        <v>5</v>
      </c>
      <c r="AA301">
        <f t="shared" si="124"/>
        <v>27</v>
      </c>
      <c r="AB301">
        <f t="shared" si="134"/>
        <v>35</v>
      </c>
      <c r="AC301" t="str">
        <f t="shared" si="135"/>
        <v>&lt;string name="unknown"&gt;</v>
      </c>
      <c r="AD301" t="str">
        <f t="shared" ca="1" si="125"/>
        <v>&lt;string name="unknown"&gt;Inconnu&lt;/string&gt;</v>
      </c>
      <c r="AE301" t="str">
        <f t="shared" ca="1" si="125"/>
        <v>&lt;string name="unknown"&gt;Unbekannt&lt;/string&gt;</v>
      </c>
      <c r="AF301" t="str">
        <f t="shared" ca="1" si="125"/>
        <v>&lt;string name="unknown"&gt;Desconocido&lt;/string&gt;</v>
      </c>
      <c r="AG301" t="str">
        <f t="shared" ca="1" si="125"/>
        <v>&lt;string name="unknown"&gt;Sconosciuto&lt;/string&gt;</v>
      </c>
      <c r="AH301" t="str">
        <f t="shared" ca="1" si="125"/>
        <v>&lt;string name="unknown"&gt;Onbekend&lt;/string&gt;</v>
      </c>
    </row>
    <row r="302" spans="1:34">
      <c r="A302" s="1" t="s">
        <v>10252</v>
      </c>
      <c r="J302">
        <f>FIND("&gt;",A302)</f>
        <v>35</v>
      </c>
      <c r="K302">
        <f>FIND("&lt;/", A302)</f>
        <v>48</v>
      </c>
      <c r="L302" t="str">
        <f t="shared" si="133"/>
        <v>unlocking %s</v>
      </c>
      <c r="M302" t="e">
        <f>MATCH(L302,Sam_Eng!K:K,0)</f>
        <v>#N/A</v>
      </c>
      <c r="N302" t="e">
        <f>IF(ISNA(M302), VLOOKUP(L302,Sam_Eng!F:F,1,FALSE), VLOOKUP(L302,Sam_Eng!K:K,1,FALSE))</f>
        <v>#N/A</v>
      </c>
      <c r="O302" s="5">
        <v>71</v>
      </c>
      <c r="P302" t="str">
        <f t="shared" ca="1" si="126"/>
        <v>"Déverrouillage"</v>
      </c>
      <c r="Q302" t="str">
        <f t="shared" ca="1" si="127"/>
        <v>"Entriegelung"</v>
      </c>
      <c r="R302" t="str">
        <f t="shared" ca="1" si="128"/>
        <v>"Desbloquear"</v>
      </c>
      <c r="S302" t="str">
        <f t="shared" ca="1" si="129"/>
        <v>"Sblocco in Corso"</v>
      </c>
      <c r="T302" t="str">
        <f t="shared" ca="1" si="130"/>
        <v>"Ontgrendelen"</v>
      </c>
      <c r="U302" s="8" t="str">
        <f t="shared" ca="1" si="122"/>
        <v>Déverrouillage</v>
      </c>
      <c r="V302" s="8" t="str">
        <f t="shared" ca="1" si="122"/>
        <v>Entriegelung</v>
      </c>
      <c r="W302" s="8" t="str">
        <f t="shared" ca="1" si="122"/>
        <v>Desbloquear</v>
      </c>
      <c r="X302" s="8" t="str">
        <f t="shared" ca="1" si="122"/>
        <v>Sblocco in Corso</v>
      </c>
      <c r="Y302" s="8" t="str">
        <f t="shared" ca="1" si="122"/>
        <v>Ontgrendelen</v>
      </c>
      <c r="Z302" s="7">
        <f t="shared" si="123"/>
        <v>5</v>
      </c>
      <c r="AA302">
        <f t="shared" si="124"/>
        <v>35</v>
      </c>
      <c r="AB302">
        <f t="shared" si="134"/>
        <v>48</v>
      </c>
      <c r="AC302" t="str">
        <f t="shared" si="135"/>
        <v>&lt;string name="xxx_is_unlocked"&gt;</v>
      </c>
      <c r="AD302" t="str">
        <f t="shared" ca="1" si="125"/>
        <v>&lt;string name="xxx_is_unlocked"&gt;Déverrouillage&lt;/string&gt;</v>
      </c>
      <c r="AE302" t="str">
        <f t="shared" ca="1" si="125"/>
        <v>&lt;string name="xxx_is_unlocked"&gt;Entriegelung&lt;/string&gt;</v>
      </c>
      <c r="AF302" t="str">
        <f t="shared" ca="1" si="125"/>
        <v>&lt;string name="xxx_is_unlocked"&gt;Desbloquear&lt;/string&gt;</v>
      </c>
      <c r="AG302" t="str">
        <f t="shared" ca="1" si="125"/>
        <v>&lt;string name="xxx_is_unlocked"&gt;Sblocco in Corso&lt;/string&gt;</v>
      </c>
      <c r="AH302" t="str">
        <f t="shared" ca="1" si="125"/>
        <v>&lt;string name="xxx_is_unlocked"&gt;Ontgrendelen&lt;/string&gt;</v>
      </c>
    </row>
    <row r="303" spans="1:34">
      <c r="A303" s="1" t="s">
        <v>139</v>
      </c>
      <c r="J303">
        <f>FIND("&gt;",A303)</f>
        <v>28</v>
      </c>
      <c r="K303">
        <f>FIND("&lt;/", A303)</f>
        <v>37</v>
      </c>
      <c r="L303" t="str">
        <f t="shared" si="133"/>
        <v>All Read</v>
      </c>
      <c r="M303" t="e">
        <f>MATCH(L303,Sam_Eng!K:K,0)</f>
        <v>#N/A</v>
      </c>
      <c r="N303" t="str">
        <f>IF(ISNA(M303), VLOOKUP(L303,Sam_Eng!F:F,1,FALSE), VLOOKUP(L303,Sam_Eng!K:K,1,FALSE))</f>
        <v>All Read</v>
      </c>
      <c r="O303" s="8">
        <f>IF(ISNA(M303), MATCH(N303,Sam_Eng!F:F,0), MATCH(N303,Sam_Eng!K:K,0))</f>
        <v>106</v>
      </c>
      <c r="P303" t="str">
        <f t="shared" ca="1" si="126"/>
        <v>"Tout les lus"</v>
      </c>
      <c r="Q303" t="str">
        <f t="shared" ca="1" si="127"/>
        <v>"Alles gelesen"</v>
      </c>
      <c r="R303" t="str">
        <f t="shared" ca="1" si="128"/>
        <v>"Todo leído"</v>
      </c>
      <c r="S303" t="str">
        <f t="shared" ca="1" si="129"/>
        <v>"Letto Tutto"</v>
      </c>
      <c r="T303" t="str">
        <f t="shared" ca="1" si="130"/>
        <v>"Alles gelezen"</v>
      </c>
      <c r="U303" s="8" t="str">
        <f t="shared" ca="1" si="122"/>
        <v>Tout les lus</v>
      </c>
      <c r="V303" s="8" t="str">
        <f t="shared" ca="1" si="122"/>
        <v>Alles gelesen</v>
      </c>
      <c r="W303" s="8" t="str">
        <f t="shared" ca="1" si="122"/>
        <v>Todo leído</v>
      </c>
      <c r="X303" s="8" t="str">
        <f t="shared" ca="1" si="122"/>
        <v>Letto Tutto</v>
      </c>
      <c r="Y303" s="8" t="str">
        <f t="shared" ca="1" si="122"/>
        <v>Alles gelezen</v>
      </c>
      <c r="Z303" s="7">
        <f t="shared" si="123"/>
        <v>5</v>
      </c>
      <c r="AA303">
        <f t="shared" si="124"/>
        <v>28</v>
      </c>
      <c r="AB303">
        <f t="shared" si="134"/>
        <v>37</v>
      </c>
      <c r="AC303" t="str">
        <f t="shared" si="135"/>
        <v>&lt;string name="mark_all"&gt;</v>
      </c>
      <c r="AD303" t="str">
        <f t="shared" ca="1" si="125"/>
        <v>&lt;string name="mark_all"&gt;Tout les lus&lt;/string&gt;</v>
      </c>
      <c r="AE303" t="str">
        <f t="shared" ca="1" si="125"/>
        <v>&lt;string name="mark_all"&gt;Alles gelesen&lt;/string&gt;</v>
      </c>
      <c r="AF303" t="str">
        <f t="shared" ca="1" si="125"/>
        <v>&lt;string name="mark_all"&gt;Todo leído&lt;/string&gt;</v>
      </c>
      <c r="AG303" t="str">
        <f t="shared" ca="1" si="125"/>
        <v>&lt;string name="mark_all"&gt;Letto Tutto&lt;/string&gt;</v>
      </c>
      <c r="AH303" t="str">
        <f t="shared" ca="1" si="125"/>
        <v>&lt;string name="mark_all"&gt;Alles gelezen&lt;/string&gt;</v>
      </c>
    </row>
    <row r="304" spans="1:34">
      <c r="A304" s="1" t="s">
        <v>1848</v>
      </c>
      <c r="J304">
        <f>FIND("&gt;",A304)</f>
        <v>36</v>
      </c>
      <c r="K304">
        <f>FIND("&lt;/", A304)</f>
        <v>93</v>
      </c>
      <c r="L304" t="str">
        <f t="shared" si="133"/>
        <v>Are you sure you want to mark all notifications as read?</v>
      </c>
      <c r="M304" t="e">
        <f>MATCH(L304,Sam_Eng!K:K,0)</f>
        <v>#N/A</v>
      </c>
      <c r="N304" t="str">
        <f>IF(ISNA(M304), VLOOKUP(L304,Sam_Eng!F:F,1,FALSE), VLOOKUP(L304,Sam_Eng!K:K,1,FALSE))</f>
        <v>Are you sure you want to mark all notifications as read?</v>
      </c>
      <c r="O304" s="8">
        <f>IF(ISNA(M304), MATCH(N304,Sam_Eng!F:F,0), MATCH(N304,Sam_Eng!K:K,0))</f>
        <v>491</v>
      </c>
      <c r="P304" t="str">
        <f t="shared" ca="1" si="126"/>
        <v>"Êtes-vous sûr de vouloir marquer toutes les notifications comme lues ?"</v>
      </c>
      <c r="Q304" t="str">
        <f t="shared" ca="1" si="127"/>
        <v>"Möchten Sie wirklich alle Benachrichtigungen als gelesen kennzeichnen?"</v>
      </c>
      <c r="R304" t="str">
        <f t="shared" ca="1" si="128"/>
        <v>"¿Está seguro de que desea marcar todas las notificaciones como leídas?"</v>
      </c>
      <c r="S304" t="str">
        <f t="shared" ca="1" si="129"/>
        <v>"Contrassegnare tutte le notifiche come lette?"</v>
      </c>
      <c r="T304" t="str">
        <f t="shared" ca="1" si="130"/>
        <v>"Weet u zeker dat u alle meldingen als gelezen wilt markeren?"</v>
      </c>
      <c r="U304" s="8" t="str">
        <f t="shared" ca="1" si="122"/>
        <v>Êtes-vous sûr de vouloir marquer toutes les notifications comme lues ?</v>
      </c>
      <c r="V304" s="8" t="str">
        <f t="shared" ca="1" si="122"/>
        <v>Möchten Sie wirklich alle Benachrichtigungen als gelesen kennzeichnen?</v>
      </c>
      <c r="W304" s="8" t="str">
        <f t="shared" ca="1" si="122"/>
        <v>¿Está seguro de que desea marcar todas las notificaciones como leídas?</v>
      </c>
      <c r="X304" s="8" t="str">
        <f t="shared" ca="1" si="122"/>
        <v>Contrassegnare tutte le notifiche come lette?</v>
      </c>
      <c r="Y304" s="8" t="str">
        <f t="shared" ca="1" si="122"/>
        <v>Weet u zeker dat u alle meldingen als gelezen wilt markeren?</v>
      </c>
      <c r="Z304" s="7">
        <f t="shared" si="123"/>
        <v>5</v>
      </c>
      <c r="AA304">
        <f t="shared" si="124"/>
        <v>36</v>
      </c>
      <c r="AB304">
        <f t="shared" si="134"/>
        <v>93</v>
      </c>
      <c r="AC304" t="str">
        <f t="shared" si="135"/>
        <v>&lt;string name="mark_all_content"&gt;</v>
      </c>
      <c r="AD304" t="str">
        <f t="shared" ca="1" si="125"/>
        <v>&lt;string name="mark_all_content"&gt;Êtes-vous sûr de vouloir marquer toutes les notifications comme lues ?&lt;/string&gt;</v>
      </c>
      <c r="AE304" t="str">
        <f t="shared" ca="1" si="125"/>
        <v>&lt;string name="mark_all_content"&gt;Möchten Sie wirklich alle Benachrichtigungen als gelesen kennzeichnen?&lt;/string&gt;</v>
      </c>
      <c r="AF304" t="str">
        <f t="shared" ca="1" si="125"/>
        <v>&lt;string name="mark_all_content"&gt;¿Está seguro de que desea marcar todas las notificaciones como leídas?&lt;/string&gt;</v>
      </c>
      <c r="AG304" t="str">
        <f t="shared" ca="1" si="125"/>
        <v>&lt;string name="mark_all_content"&gt;Contrassegnare tutte le notifiche come lette?&lt;/string&gt;</v>
      </c>
      <c r="AH304" t="str">
        <f t="shared" ca="1" si="125"/>
        <v>&lt;string name="mark_all_content"&gt;Weet u zeker dat u alle meldingen als gelezen wilt markeren?&lt;/string&gt;</v>
      </c>
    </row>
    <row r="305" spans="1:34">
      <c r="A305" s="2"/>
    </row>
    <row r="306" spans="1:34">
      <c r="A306" s="1"/>
    </row>
    <row r="307" spans="1:34">
      <c r="A307" s="1" t="s">
        <v>140</v>
      </c>
      <c r="J307">
        <f>FIND("&gt;",A307)</f>
        <v>23</v>
      </c>
      <c r="K307">
        <f>FIND("&lt;/", A307)</f>
        <v>25</v>
      </c>
      <c r="L307" t="str">
        <f>IF(A307&lt;&gt;"", MID(A307,J307+1, K307-J307 - 1), "")</f>
        <v>.</v>
      </c>
      <c r="M307" t="e">
        <f>MATCH(L307,Sam_Eng!K:K,0)</f>
        <v>#N/A</v>
      </c>
      <c r="N307" t="str">
        <f>IF(ISNA(M307), VLOOKUP(L307,Sam_Eng!F:F,1,FALSE), VLOOKUP(L307,Sam_Eng!K:K,1,FALSE))</f>
        <v>.</v>
      </c>
      <c r="O307" s="8">
        <f>IF(ISNA(M307), MATCH(N307,Sam_Eng!F:F,0), MATCH(N307,Sam_Eng!K:K,0))</f>
        <v>660</v>
      </c>
      <c r="P307" t="str">
        <f t="shared" ca="1" si="126"/>
        <v>"."</v>
      </c>
      <c r="Q307" t="str">
        <f t="shared" ca="1" si="127"/>
        <v>"."</v>
      </c>
      <c r="R307" t="str">
        <f t="shared" ca="1" si="128"/>
        <v>"."</v>
      </c>
      <c r="S307" t="str">
        <f t="shared" ca="1" si="129"/>
        <v>"."</v>
      </c>
      <c r="T307" t="str">
        <f t="shared" ca="1" si="130"/>
        <v>"."</v>
      </c>
      <c r="U307" s="8" t="str">
        <f t="shared" ca="1" si="122"/>
        <v>.</v>
      </c>
      <c r="V307" s="8" t="str">
        <f t="shared" ca="1" si="122"/>
        <v>.</v>
      </c>
      <c r="W307" s="8" t="str">
        <f t="shared" ca="1" si="122"/>
        <v>.</v>
      </c>
      <c r="X307" s="8" t="str">
        <f t="shared" ca="1" si="122"/>
        <v>.</v>
      </c>
      <c r="Y307" s="8" t="str">
        <f t="shared" ca="1" si="122"/>
        <v>.</v>
      </c>
      <c r="Z307" s="7">
        <f t="shared" si="123"/>
        <v>5</v>
      </c>
      <c r="AA307">
        <f t="shared" si="124"/>
        <v>23</v>
      </c>
      <c r="AB307">
        <f xml:space="preserve"> FIND("&lt;/",A307)</f>
        <v>25</v>
      </c>
      <c r="AC307" t="str">
        <f>MID(A307, Z307, AA307-Z307+ 1)</f>
        <v>&lt;string name="dot"&gt;</v>
      </c>
      <c r="AD307" t="str">
        <f t="shared" ca="1" si="125"/>
        <v>&lt;string name="dot"&gt;.&lt;/string&gt;</v>
      </c>
      <c r="AE307" t="str">
        <f t="shared" ca="1" si="125"/>
        <v>&lt;string name="dot"&gt;.&lt;/string&gt;</v>
      </c>
      <c r="AF307" t="str">
        <f t="shared" ca="1" si="125"/>
        <v>&lt;string name="dot"&gt;.&lt;/string&gt;</v>
      </c>
      <c r="AG307" t="str">
        <f t="shared" ca="1" si="125"/>
        <v>&lt;string name="dot"&gt;.&lt;/string&gt;</v>
      </c>
      <c r="AH307" t="str">
        <f t="shared" ca="1" si="125"/>
        <v>&lt;string name="dot"&gt;.&lt;/string&gt;</v>
      </c>
    </row>
    <row r="308" spans="1:34">
      <c r="A308" s="2"/>
    </row>
    <row r="309" spans="1:34">
      <c r="A309" s="2"/>
    </row>
    <row r="310" spans="1:34">
      <c r="A310" s="1" t="s">
        <v>2915</v>
      </c>
      <c r="J310">
        <f>FIND("&gt;",A310)</f>
        <v>32</v>
      </c>
      <c r="K310">
        <f>FIND("&lt;/", A310)</f>
        <v>40</v>
      </c>
      <c r="L310" t="str">
        <f>IF(A310&lt;&gt;"", MID(A310,J310+1, K310-J310 - 1), "")</f>
        <v>Expired</v>
      </c>
      <c r="M310" t="e">
        <f>MATCH(L310,Sam_Eng!K:K,0)</f>
        <v>#N/A</v>
      </c>
      <c r="N310" t="str">
        <f>IF(ISNA(M310), VLOOKUP(L310,Sam_Eng!F:F,1,FALSE), VLOOKUP(L310,Sam_Eng!K:K,1,FALSE))</f>
        <v>Expired</v>
      </c>
      <c r="O310" s="8">
        <f>IF(ISNA(M310), MATCH(N310,Sam_Eng!F:F,0), MATCH(N310,Sam_Eng!K:K,0))</f>
        <v>107</v>
      </c>
      <c r="P310" t="str">
        <f t="shared" ca="1" si="126"/>
        <v>"Expiré"</v>
      </c>
      <c r="Q310" t="str">
        <f t="shared" ca="1" si="127"/>
        <v>"Abgelaufen"</v>
      </c>
      <c r="R310" t="str">
        <f t="shared" ca="1" si="128"/>
        <v>"Expirado"</v>
      </c>
      <c r="S310" t="str">
        <f t="shared" ca="1" si="129"/>
        <v>"Scaduto"</v>
      </c>
      <c r="T310" t="str">
        <f t="shared" ca="1" si="130"/>
        <v>"Verlopen"</v>
      </c>
      <c r="U310" s="8" t="str">
        <f t="shared" ca="1" si="122"/>
        <v>Expiré</v>
      </c>
      <c r="V310" s="8" t="str">
        <f t="shared" ca="1" si="122"/>
        <v>Abgelaufen</v>
      </c>
      <c r="W310" s="8" t="str">
        <f t="shared" ca="1" si="122"/>
        <v>Expirado</v>
      </c>
      <c r="X310" s="8" t="str">
        <f t="shared" ca="1" si="122"/>
        <v>Scaduto</v>
      </c>
      <c r="Y310" s="8" t="str">
        <f t="shared" ca="1" si="122"/>
        <v>Verlopen</v>
      </c>
      <c r="Z310" s="7">
        <f t="shared" si="123"/>
        <v>5</v>
      </c>
      <c r="AA310">
        <f t="shared" si="124"/>
        <v>32</v>
      </c>
      <c r="AB310">
        <f xml:space="preserve"> FIND("&lt;/",A310)</f>
        <v>40</v>
      </c>
      <c r="AC310" t="str">
        <f>MID(A310, Z310, AA310-Z310+ 1)</f>
        <v>&lt;string name="abort_action"&gt;</v>
      </c>
      <c r="AD310" t="str">
        <f t="shared" ca="1" si="125"/>
        <v>&lt;string name="abort_action"&gt;Expiré&lt;/string&gt;</v>
      </c>
      <c r="AE310" t="str">
        <f t="shared" ca="1" si="125"/>
        <v>&lt;string name="abort_action"&gt;Abgelaufen&lt;/string&gt;</v>
      </c>
      <c r="AF310" t="str">
        <f t="shared" ca="1" si="125"/>
        <v>&lt;string name="abort_action"&gt;Expirado&lt;/string&gt;</v>
      </c>
      <c r="AG310" t="str">
        <f t="shared" ca="1" si="125"/>
        <v>&lt;string name="abort_action"&gt;Scaduto&lt;/string&gt;</v>
      </c>
      <c r="AH310" t="str">
        <f t="shared" ca="1" si="125"/>
        <v>&lt;string name="abort_action"&gt;Verlopen&lt;/string&gt;</v>
      </c>
    </row>
    <row r="311" spans="1:34">
      <c r="A311" s="1" t="s">
        <v>2914</v>
      </c>
      <c r="J311">
        <f>FIND("&gt;",A311)</f>
        <v>40</v>
      </c>
      <c r="K311">
        <f>FIND("&lt;/", A311)</f>
        <v>69</v>
      </c>
      <c r="L311" t="str">
        <f>IF(A311&lt;&gt;"", MID(A311,J311+1, K311-J311 - 1), "")</f>
        <v>This notification is expired</v>
      </c>
      <c r="M311" t="e">
        <f>MATCH(L311,Sam_Eng!K:K,0)</f>
        <v>#N/A</v>
      </c>
      <c r="N311" t="str">
        <f>IF(ISNA(M311), VLOOKUP(L311,Sam_Eng!F:F,1,FALSE), VLOOKUP(L311,Sam_Eng!K:K,1,FALSE))</f>
        <v>This notification is expired</v>
      </c>
      <c r="O311" s="8">
        <f>IF(ISNA(M311), MATCH(N311,Sam_Eng!F:F,0), MATCH(N311,Sam_Eng!K:K,0))</f>
        <v>492</v>
      </c>
      <c r="P311" t="str">
        <f t="shared" ca="1" si="126"/>
        <v>"Cette notification a expiré"</v>
      </c>
      <c r="Q311" t="str">
        <f t="shared" ca="1" si="127"/>
        <v>"Diese Benachrichtigung ist abgelaufen"</v>
      </c>
      <c r="R311" t="str">
        <f t="shared" ca="1" si="128"/>
        <v>"Esta notificación está inspirada"</v>
      </c>
      <c r="S311" t="str">
        <f t="shared" ca="1" si="129"/>
        <v>"Questa notifica è scaduta"</v>
      </c>
      <c r="T311" t="str">
        <f t="shared" ca="1" si="130"/>
        <v>"Deze melding is verlopen"</v>
      </c>
      <c r="U311" s="8" t="str">
        <f t="shared" ca="1" si="122"/>
        <v>Cette notification a expiré</v>
      </c>
      <c r="V311" s="8" t="str">
        <f t="shared" ca="1" si="122"/>
        <v>Diese Benachrichtigung ist abgelaufen</v>
      </c>
      <c r="W311" s="8" t="str">
        <f t="shared" ca="1" si="122"/>
        <v>Esta notificación está inspirada</v>
      </c>
      <c r="X311" s="8" t="str">
        <f t="shared" ca="1" si="122"/>
        <v>Questa notifica è scaduta</v>
      </c>
      <c r="Y311" s="8" t="str">
        <f t="shared" ca="1" si="122"/>
        <v>Deze melding is verlopen</v>
      </c>
      <c r="Z311" s="7">
        <f t="shared" si="123"/>
        <v>5</v>
      </c>
      <c r="AA311">
        <f t="shared" si="124"/>
        <v>40</v>
      </c>
      <c r="AB311">
        <f xml:space="preserve"> FIND("&lt;/",A311)</f>
        <v>69</v>
      </c>
      <c r="AC311" t="str">
        <f>MID(A311, Z311, AA311-Z311+ 1)</f>
        <v>&lt;string name="abort_action_content"&gt;</v>
      </c>
      <c r="AD311" t="str">
        <f t="shared" ca="1" si="125"/>
        <v>&lt;string name="abort_action_content"&gt;Cette notification a expiré&lt;/string&gt;</v>
      </c>
      <c r="AE311" t="str">
        <f t="shared" ca="1" si="125"/>
        <v>&lt;string name="abort_action_content"&gt;Diese Benachrichtigung ist abgelaufen&lt;/string&gt;</v>
      </c>
      <c r="AF311" t="str">
        <f t="shared" ca="1" si="125"/>
        <v>&lt;string name="abort_action_content"&gt;Esta notificación está inspirada&lt;/string&gt;</v>
      </c>
      <c r="AG311" t="str">
        <f t="shared" ca="1" si="125"/>
        <v>&lt;string name="abort_action_content"&gt;Questa notifica è scaduta&lt;/string&gt;</v>
      </c>
      <c r="AH311" t="str">
        <f t="shared" ca="1" si="125"/>
        <v>&lt;string name="abort_action_content"&gt;Deze melding is verlopen&lt;/string&gt;</v>
      </c>
    </row>
    <row r="312" spans="1:34">
      <c r="A312" s="1"/>
    </row>
    <row r="313" spans="1:34">
      <c r="A313" s="1"/>
    </row>
    <row r="314" spans="1:34">
      <c r="A314" s="1" t="s">
        <v>2917</v>
      </c>
      <c r="J314">
        <f>FIND("&gt;",A314)</f>
        <v>52</v>
      </c>
      <c r="K314">
        <f>FIND("&lt;/", A314)</f>
        <v>77</v>
      </c>
      <c r="L314" t="str">
        <f>IF(A314&lt;&gt;"", MID(A314,J314+1, K314-J314 - 1), "")</f>
        <v>Lock is paired by others</v>
      </c>
      <c r="M314" t="e">
        <f>MATCH(L314,Sam_Eng!K:K,0)</f>
        <v>#N/A</v>
      </c>
      <c r="N314" t="e">
        <f>IF(ISNA(M314), VLOOKUP(L314,Sam_Eng!F:F,1,FALSE), VLOOKUP(L314,Sam_Eng!K:K,1,FALSE))</f>
        <v>#N/A</v>
      </c>
      <c r="O314" s="5">
        <v>611</v>
      </c>
      <c r="P314" t="str">
        <f t="shared" ca="1" si="126"/>
        <v>"La serrure est appairée par d'autres (%@)"</v>
      </c>
      <c r="Q314" t="str">
        <f t="shared" ca="1" si="127"/>
        <v>"Schloss von anderen gekoppelt (%@)"</v>
      </c>
      <c r="R314" t="str">
        <f t="shared" ca="1" si="128"/>
        <v>"La cerradura está asociada por otros (%@)"</v>
      </c>
      <c r="S314" t="str">
        <f t="shared" ca="1" si="129"/>
        <v>"Serratura abbinata da altri (%@)"</v>
      </c>
      <c r="T314" t="str">
        <f t="shared" ca="1" si="130"/>
        <v>"Het slot is door anderen gekoppeld (%@)"</v>
      </c>
      <c r="U314" s="8" t="str">
        <f t="shared" ca="1" si="122"/>
        <v>La serrure est appairée par d'autres (%@)</v>
      </c>
      <c r="V314" s="8" t="str">
        <f t="shared" ca="1" si="122"/>
        <v>Schloss von anderen gekoppelt (%@)</v>
      </c>
      <c r="W314" s="8" t="str">
        <f t="shared" ca="1" si="122"/>
        <v>La cerradura está asociada por otros (%@)</v>
      </c>
      <c r="X314" s="8" t="str">
        <f t="shared" ca="1" si="122"/>
        <v>Serratura abbinata da altri (%@)</v>
      </c>
      <c r="Y314" s="8" t="str">
        <f t="shared" ca="1" si="122"/>
        <v>Het slot is door anderen gekoppeld (%@)</v>
      </c>
      <c r="Z314" s="7">
        <f t="shared" si="123"/>
        <v>5</v>
      </c>
      <c r="AA314">
        <f t="shared" si="124"/>
        <v>52</v>
      </c>
      <c r="AB314">
        <f xml:space="preserve"> FIND("&lt;/",A314)</f>
        <v>77</v>
      </c>
      <c r="AC314" t="str">
        <f>MID(A314, Z314, AA314-Z314+ 1)</f>
        <v>&lt;string name="lock_reclaimed_by_others_content"&gt;</v>
      </c>
      <c r="AD314" t="str">
        <f t="shared" ca="1" si="125"/>
        <v>&lt;string name="lock_reclaimed_by_others_content"&gt;La serrure est appairée par d'autres (%@)&lt;/string&gt;</v>
      </c>
      <c r="AE314" t="str">
        <f t="shared" ca="1" si="125"/>
        <v>&lt;string name="lock_reclaimed_by_others_content"&gt;Schloss von anderen gekoppelt (%@)&lt;/string&gt;</v>
      </c>
      <c r="AF314" t="str">
        <f t="shared" ca="1" si="125"/>
        <v>&lt;string name="lock_reclaimed_by_others_content"&gt;La cerradura está asociada por otros (%@)&lt;/string&gt;</v>
      </c>
      <c r="AG314" t="str">
        <f t="shared" ca="1" si="125"/>
        <v>&lt;string name="lock_reclaimed_by_others_content"&gt;Serratura abbinata da altri (%@)&lt;/string&gt;</v>
      </c>
      <c r="AH314" t="str">
        <f t="shared" ca="1" si="125"/>
        <v>&lt;string name="lock_reclaimed_by_others_content"&gt;Het slot is door anderen gekoppeld (%@)&lt;/string&gt;</v>
      </c>
    </row>
    <row r="315" spans="1:34">
      <c r="A315" s="1" t="s">
        <v>2912</v>
      </c>
      <c r="J315">
        <f>FIND("&gt;",A315)</f>
        <v>39</v>
      </c>
      <c r="K315">
        <f>FIND("&lt;/", A315)</f>
        <v>56</v>
      </c>
      <c r="L315" t="str">
        <f>IF(A315&lt;&gt;"", MID(A315,J315+1, K315-J315 - 1), "")</f>
        <v>Account Disabled</v>
      </c>
      <c r="M315" t="e">
        <f>MATCH(L315,Sam_Eng!K:K,0)</f>
        <v>#N/A</v>
      </c>
      <c r="N315" t="str">
        <f>IF(ISNA(M315), VLOOKUP(L315,Sam_Eng!F:F,1,FALSE), VLOOKUP(L315,Sam_Eng!K:K,1,FALSE))</f>
        <v>Account Disabled</v>
      </c>
      <c r="O315" s="8">
        <f>IF(ISNA(M315), MATCH(N315,Sam_Eng!F:F,0), MATCH(N315,Sam_Eng!K:K,0))</f>
        <v>117</v>
      </c>
      <c r="P315" t="str">
        <f t="shared" ca="1" si="126"/>
        <v>"Compte désactivé"</v>
      </c>
      <c r="Q315" t="str">
        <f t="shared" ca="1" si="127"/>
        <v>"Konto deaktiviert"</v>
      </c>
      <c r="R315" t="str">
        <f t="shared" ca="1" si="128"/>
        <v>"Cuenta deshabilitada"</v>
      </c>
      <c r="S315" t="str">
        <f t="shared" ca="1" si="129"/>
        <v>"Account Disattivato"</v>
      </c>
      <c r="T315" t="str">
        <f t="shared" ca="1" si="130"/>
        <v>"Rekening uitgeschakeld"</v>
      </c>
      <c r="U315" s="8" t="str">
        <f t="shared" ca="1" si="122"/>
        <v>Compte désactivé</v>
      </c>
      <c r="V315" s="8" t="str">
        <f t="shared" ca="1" si="122"/>
        <v>Konto deaktiviert</v>
      </c>
      <c r="W315" s="8" t="str">
        <f t="shared" ca="1" si="122"/>
        <v>Cuenta deshabilitada</v>
      </c>
      <c r="X315" s="8" t="str">
        <f t="shared" ca="1" si="122"/>
        <v>Account Disattivato</v>
      </c>
      <c r="Y315" s="8" t="str">
        <f t="shared" ca="1" si="122"/>
        <v>Rekening uitgeschakeld</v>
      </c>
      <c r="Z315" s="7">
        <f t="shared" si="123"/>
        <v>5</v>
      </c>
      <c r="AA315">
        <f t="shared" si="124"/>
        <v>39</v>
      </c>
      <c r="AB315">
        <f xml:space="preserve"> FIND("&lt;/",A315)</f>
        <v>56</v>
      </c>
      <c r="AC315" t="str">
        <f>MID(A315, Z315, AA315-Z315+ 1)</f>
        <v>&lt;string name="client_become_ghost"&gt;</v>
      </c>
      <c r="AD315" t="str">
        <f t="shared" ca="1" si="125"/>
        <v>&lt;string name="client_become_ghost"&gt;Compte désactivé&lt;/string&gt;</v>
      </c>
      <c r="AE315" t="str">
        <f t="shared" ca="1" si="125"/>
        <v>&lt;string name="client_become_ghost"&gt;Konto deaktiviert&lt;/string&gt;</v>
      </c>
      <c r="AF315" t="str">
        <f t="shared" ca="1" si="125"/>
        <v>&lt;string name="client_become_ghost"&gt;Cuenta deshabilitada&lt;/string&gt;</v>
      </c>
      <c r="AG315" t="str">
        <f t="shared" ca="1" si="125"/>
        <v>&lt;string name="client_become_ghost"&gt;Account Disattivato&lt;/string&gt;</v>
      </c>
      <c r="AH315" t="str">
        <f t="shared" ca="1" si="125"/>
        <v>&lt;string name="client_become_ghost"&gt;Rekening uitgeschakeld&lt;/string&gt;</v>
      </c>
    </row>
    <row r="316" spans="1:34">
      <c r="A316" s="1"/>
    </row>
    <row r="317" spans="1:34">
      <c r="A317" s="1"/>
    </row>
    <row r="318" spans="1:34">
      <c r="A318" s="1"/>
    </row>
    <row r="319" spans="1:34">
      <c r="A319" s="1"/>
    </row>
    <row r="320" spans="1:34">
      <c r="A320" s="1"/>
    </row>
    <row r="321" spans="1:34">
      <c r="A321" s="1"/>
    </row>
    <row r="322" spans="1:34">
      <c r="A322" s="1"/>
    </row>
    <row r="323" spans="1:34">
      <c r="A323" s="1" t="s">
        <v>141</v>
      </c>
      <c r="J323">
        <f>FIND("&gt;",A323)</f>
        <v>47</v>
      </c>
      <c r="K323">
        <f>FIND("&lt;/", A323)</f>
        <v>130</v>
      </c>
      <c r="L323" t="str">
        <f>IF(A323&lt;&gt;"", MID(A323,J323+1, K323-J323 - 1), "")</f>
        <v>The client is re-registered on another phone and the access right is now obsolete.</v>
      </c>
      <c r="M323" t="e">
        <f>MATCH(L323,Sam_Eng!K:K,0)</f>
        <v>#N/A</v>
      </c>
      <c r="N323" t="str">
        <f>IF(ISNA(M323), VLOOKUP(L323,Sam_Eng!F:F,1,FALSE), VLOOKUP(L323,Sam_Eng!K:K,1,FALSE))</f>
        <v>The client is re-registered on another phone and the access right is now obsolete.</v>
      </c>
      <c r="O323" s="8">
        <f>IF(ISNA(M323), MATCH(N323,Sam_Eng!F:F,0), MATCH(N323,Sam_Eng!K:K,0))</f>
        <v>530</v>
      </c>
      <c r="P323" t="str">
        <f t="shared" ca="1" si="126"/>
        <v>"Le client est ré-inscrit sur un autre téléphone et le droit d'accès est désormais obsolète."</v>
      </c>
      <c r="Q323" t="str">
        <f t="shared" ca="1" si="127"/>
        <v>"Der Client wurde erneut auf einem anderen Telefon registriert, und die Zugangsrechte sind hinfällig."</v>
      </c>
      <c r="R323" t="str">
        <f t="shared" ca="1" si="128"/>
        <v>"El cliente se ha vuelto a registrar en otro teléfono y el derecho de acceso está ahora obsoleto."</v>
      </c>
      <c r="S323" t="str">
        <f t="shared" ca="1" si="129"/>
        <v>"Il client si è registrato di nuovo su un altro telefono e i diritti di accesso sono ora obsoleti."</v>
      </c>
      <c r="T323" t="str">
        <f t="shared" ca="1" si="130"/>
        <v>"De klant is opnieuw geregistreerd op een andere telefoon en het toegangsrecht is nu verouderd."</v>
      </c>
      <c r="U323" s="8" t="str">
        <f ca="1">SUBSTITUTE(P323,"""","")</f>
        <v>Le client est ré-inscrit sur un autre téléphone et le droit d'accès est désormais obsolète.</v>
      </c>
      <c r="V323" s="8" t="str">
        <f ca="1">SUBSTITUTE(Q323,"""","")</f>
        <v>Der Client wurde erneut auf einem anderen Telefon registriert, und die Zugangsrechte sind hinfällig.</v>
      </c>
      <c r="W323" s="8" t="str">
        <f ca="1">SUBSTITUTE(R323,"""","")</f>
        <v>El cliente se ha vuelto a registrar en otro teléfono y el derecho de acceso está ahora obsoleto.</v>
      </c>
      <c r="X323" s="8" t="str">
        <f ca="1">SUBSTITUTE(S323,"""","")</f>
        <v>Il client si è registrato di nuovo su un altro telefono e i diritti di accesso sono ora obsoleti.</v>
      </c>
      <c r="Y323" s="8" t="str">
        <f ca="1">SUBSTITUTE(T323,"""","")</f>
        <v>De klant is opnieuw geregistreerd op een andere telefoon en het toegangsrecht is nu verouderd.</v>
      </c>
      <c r="Z323" s="7">
        <f>FIND("&lt;",A323)</f>
        <v>5</v>
      </c>
      <c r="AA323">
        <f>FIND("&gt;",A323)</f>
        <v>47</v>
      </c>
      <c r="AB323">
        <f xml:space="preserve"> FIND("&lt;/",A323)</f>
        <v>130</v>
      </c>
      <c r="AC323" t="str">
        <f>MID(A323, Z323, AA323-Z323+ 1)</f>
        <v>&lt;string name="client_become_ghost_content"&gt;</v>
      </c>
      <c r="AD323" t="str">
        <f ca="1">$AC323 &amp; U323 &amp; $AC$1</f>
        <v>&lt;string name="client_become_ghost_content"&gt;Le client est ré-inscrit sur un autre téléphone et le droit d'accès est désormais obsolète.&lt;/string&gt;</v>
      </c>
      <c r="AE323" t="str">
        <f ca="1">$AC323 &amp; V323 &amp; $AC$1</f>
        <v>&lt;string name="client_become_ghost_content"&gt;Der Client wurde erneut auf einem anderen Telefon registriert, und die Zugangsrechte sind hinfällig.&lt;/string&gt;</v>
      </c>
      <c r="AF323" t="str">
        <f ca="1">$AC323 &amp; W323 &amp; $AC$1</f>
        <v>&lt;string name="client_become_ghost_content"&gt;El cliente se ha vuelto a registrar en otro teléfono y el derecho de acceso está ahora obsoleto.&lt;/string&gt;</v>
      </c>
      <c r="AG323" t="str">
        <f ca="1">$AC323 &amp; X323 &amp; $AC$1</f>
        <v>&lt;string name="client_become_ghost_content"&gt;Il client si è registrato di nuovo su un altro telefono e i diritti di accesso sono ora obsoleti.&lt;/string&gt;</v>
      </c>
      <c r="AH323" t="str">
        <f ca="1">$AC323 &amp; Y323 &amp; $AC$1</f>
        <v>&lt;string name="client_become_ghost_content"&gt;De klant is opnieuw geregistreerd op een andere telefoon en het toegangsrecht is nu verouderd.&lt;/string&gt;</v>
      </c>
    </row>
    <row r="324" spans="1:34">
      <c r="A324" s="1"/>
    </row>
    <row r="325" spans="1:34">
      <c r="A325" s="1"/>
    </row>
    <row r="326" spans="1:34">
      <c r="A326" s="1"/>
    </row>
    <row r="327" spans="1:34">
      <c r="A327" s="2"/>
    </row>
    <row r="328" spans="1:34">
      <c r="A328" s="2"/>
    </row>
    <row r="329" spans="1:34">
      <c r="A329" s="1" t="s">
        <v>142</v>
      </c>
      <c r="J329">
        <f>FIND("&gt;",A329)</f>
        <v>36</v>
      </c>
      <c r="K329">
        <f>FIND("&lt;/", A329)</f>
        <v>42</v>
      </c>
      <c r="L329" t="str">
        <f>IF(A329&lt;&gt;"", MID(A329,J329+1, K329-J329 - 1), "")</f>
        <v>Added</v>
      </c>
      <c r="M329" t="e">
        <f>MATCH(L329,Sam_Eng!K:K,0)</f>
        <v>#N/A</v>
      </c>
      <c r="N329" t="str">
        <f>IF(ISNA(M329), VLOOKUP(L329,Sam_Eng!F:F,1,FALSE), VLOOKUP(L329,Sam_Eng!K:K,1,FALSE))</f>
        <v>Added</v>
      </c>
      <c r="O329" s="8">
        <f>IF(ISNA(M329), MATCH(N329,Sam_Eng!F:F,0), MATCH(N329,Sam_Eng!K:K,0))</f>
        <v>189</v>
      </c>
      <c r="P329" t="str">
        <f t="shared" ca="1" si="126"/>
        <v>"Ajouté"</v>
      </c>
      <c r="Q329" t="str">
        <f t="shared" ca="1" si="127"/>
        <v>"Hinzugefügt"</v>
      </c>
      <c r="R329" t="str">
        <f t="shared" ca="1" si="128"/>
        <v>"Agregado"</v>
      </c>
      <c r="S329" t="str">
        <f t="shared" ca="1" si="129"/>
        <v>"Aggiunto"</v>
      </c>
      <c r="T329" t="str">
        <f t="shared" ca="1" si="130"/>
        <v>"Toegevoegd"</v>
      </c>
      <c r="U329" s="8" t="str">
        <f t="shared" ref="U329:Y332" ca="1" si="136">SUBSTITUTE(P329,"""","")</f>
        <v>Ajouté</v>
      </c>
      <c r="V329" s="8" t="str">
        <f t="shared" ca="1" si="136"/>
        <v>Hinzugefügt</v>
      </c>
      <c r="W329" s="8" t="str">
        <f t="shared" ca="1" si="136"/>
        <v>Agregado</v>
      </c>
      <c r="X329" s="8" t="str">
        <f t="shared" ca="1" si="136"/>
        <v>Aggiunto</v>
      </c>
      <c r="Y329" s="8" t="str">
        <f t="shared" ca="1" si="136"/>
        <v>Toegevoegd</v>
      </c>
      <c r="Z329" s="7">
        <f>FIND("&lt;",A329)</f>
        <v>5</v>
      </c>
      <c r="AA329">
        <f>FIND("&gt;",A329)</f>
        <v>36</v>
      </c>
      <c r="AB329">
        <f xml:space="preserve"> FIND("&lt;/",A329)</f>
        <v>42</v>
      </c>
      <c r="AC329" t="str">
        <f>MID(A329, Z329, AA329-Z329+ 1)</f>
        <v>&lt;string name="Tran_log_OTA_Add"&gt;</v>
      </c>
      <c r="AD329" t="str">
        <f t="shared" ref="AD329:AH332" ca="1" si="137">$AC329 &amp; U329 &amp; $AC$1</f>
        <v>&lt;string name="Tran_log_OTA_Add"&gt;Ajouté&lt;/string&gt;</v>
      </c>
      <c r="AE329" t="str">
        <f t="shared" ca="1" si="137"/>
        <v>&lt;string name="Tran_log_OTA_Add"&gt;Hinzugefügt&lt;/string&gt;</v>
      </c>
      <c r="AF329" t="str">
        <f t="shared" ca="1" si="137"/>
        <v>&lt;string name="Tran_log_OTA_Add"&gt;Agregado&lt;/string&gt;</v>
      </c>
      <c r="AG329" t="str">
        <f t="shared" ca="1" si="137"/>
        <v>&lt;string name="Tran_log_OTA_Add"&gt;Aggiunto&lt;/string&gt;</v>
      </c>
      <c r="AH329" t="str">
        <f t="shared" ca="1" si="137"/>
        <v>&lt;string name="Tran_log_OTA_Add"&gt;Toegevoegd&lt;/string&gt;</v>
      </c>
    </row>
    <row r="330" spans="1:34">
      <c r="A330" s="1" t="s">
        <v>143</v>
      </c>
      <c r="J330">
        <f>FIND("&gt;",A330)</f>
        <v>33</v>
      </c>
      <c r="K330">
        <f>FIND("&lt;/", A330)</f>
        <v>44</v>
      </c>
      <c r="L330" t="str">
        <f>IF(A330&lt;&gt;"", MID(A330,J330+1, K330-J330 - 1), "")</f>
        <v>Add Client</v>
      </c>
      <c r="M330" t="e">
        <f>MATCH(L330,Sam_Eng!K:K,0)</f>
        <v>#N/A</v>
      </c>
      <c r="N330" t="str">
        <f>IF(ISNA(M330), VLOOKUP(L330,Sam_Eng!F:F,1,FALSE), VLOOKUP(L330,Sam_Eng!K:K,1,FALSE))</f>
        <v>Add Client</v>
      </c>
      <c r="O330" s="8">
        <f>IF(ISNA(M330), MATCH(N330,Sam_Eng!F:F,0), MATCH(N330,Sam_Eng!K:K,0))</f>
        <v>34</v>
      </c>
      <c r="P330" t="str">
        <f t="shared" ca="1" si="126"/>
        <v>"Ajouter un client"</v>
      </c>
      <c r="Q330" t="str">
        <f t="shared" ca="1" si="127"/>
        <v>"Client hinzufügen"</v>
      </c>
      <c r="R330" t="str">
        <f t="shared" ca="1" si="128"/>
        <v>"Agregar cliente"</v>
      </c>
      <c r="S330" t="str">
        <f t="shared" ca="1" si="129"/>
        <v>"Aggiungi Client"</v>
      </c>
      <c r="T330" t="str">
        <f t="shared" ca="1" si="130"/>
        <v>"Klant toevoegen"</v>
      </c>
      <c r="U330" s="8" t="str">
        <f t="shared" ca="1" si="136"/>
        <v>Ajouter un client</v>
      </c>
      <c r="V330" s="8" t="str">
        <f t="shared" ca="1" si="136"/>
        <v>Client hinzufügen</v>
      </c>
      <c r="W330" s="8" t="str">
        <f t="shared" ca="1" si="136"/>
        <v>Agregar cliente</v>
      </c>
      <c r="X330" s="8" t="str">
        <f t="shared" ca="1" si="136"/>
        <v>Aggiungi Client</v>
      </c>
      <c r="Y330" s="8" t="str">
        <f t="shared" ca="1" si="136"/>
        <v>Klant toevoegen</v>
      </c>
      <c r="Z330" s="7">
        <f>FIND("&lt;",A330)</f>
        <v>5</v>
      </c>
      <c r="AA330">
        <f>FIND("&gt;",A330)</f>
        <v>33</v>
      </c>
      <c r="AB330">
        <f xml:space="preserve"> FIND("&lt;/",A330)</f>
        <v>44</v>
      </c>
      <c r="AC330" t="str">
        <f>MID(A330, Z330, AA330-Z330+ 1)</f>
        <v>&lt;string name="UI_OTA_access"&gt;</v>
      </c>
      <c r="AD330" t="str">
        <f t="shared" ca="1" si="137"/>
        <v>&lt;string name="UI_OTA_access"&gt;Ajouter un client&lt;/string&gt;</v>
      </c>
      <c r="AE330" t="str">
        <f t="shared" ca="1" si="137"/>
        <v>&lt;string name="UI_OTA_access"&gt;Client hinzufügen&lt;/string&gt;</v>
      </c>
      <c r="AF330" t="str">
        <f t="shared" ca="1" si="137"/>
        <v>&lt;string name="UI_OTA_access"&gt;Agregar cliente&lt;/string&gt;</v>
      </c>
      <c r="AG330" t="str">
        <f t="shared" ca="1" si="137"/>
        <v>&lt;string name="UI_OTA_access"&gt;Aggiungi Client&lt;/string&gt;</v>
      </c>
      <c r="AH330" t="str">
        <f t="shared" ca="1" si="137"/>
        <v>&lt;string name="UI_OTA_access"&gt;Klant toevoegen&lt;/string&gt;</v>
      </c>
    </row>
    <row r="331" spans="1:34">
      <c r="A331" s="1" t="s">
        <v>2919</v>
      </c>
      <c r="J331">
        <f>FIND("&gt;",A331)</f>
        <v>34</v>
      </c>
      <c r="K331">
        <f>FIND("&lt;/", A331)</f>
        <v>44</v>
      </c>
      <c r="L331" t="str">
        <f>IF(A331&lt;&gt;"", MID(A331,J331+1, K331-J331 - 1), "")</f>
        <v>Not Found</v>
      </c>
      <c r="M331" t="e">
        <f>MATCH(L331,Sam_Eng!K:K,0)</f>
        <v>#N/A</v>
      </c>
      <c r="N331" t="str">
        <f>IF(ISNA(M331), VLOOKUP(L331,Sam_Eng!F:F,1,FALSE), VLOOKUP(L331,Sam_Eng!K:K,1,FALSE))</f>
        <v>Not Found</v>
      </c>
      <c r="O331" s="8">
        <f>IF(ISNA(M331), MATCH(N331,Sam_Eng!F:F,0), MATCH(N331,Sam_Eng!K:K,0))</f>
        <v>100</v>
      </c>
      <c r="P331" t="str">
        <f t="shared" ca="1" si="126"/>
        <v>"Introuvable"</v>
      </c>
      <c r="Q331" t="str">
        <f t="shared" ca="1" si="127"/>
        <v>"Nicht gefunden"</v>
      </c>
      <c r="R331" t="str">
        <f t="shared" ca="1" si="128"/>
        <v>"No se encontró"</v>
      </c>
      <c r="S331" t="str">
        <f t="shared" ca="1" si="129"/>
        <v>"Non Trovato"</v>
      </c>
      <c r="T331" t="str">
        <f t="shared" ca="1" si="130"/>
        <v>"Niet gevonden"</v>
      </c>
      <c r="U331" s="8" t="str">
        <f t="shared" ca="1" si="136"/>
        <v>Introuvable</v>
      </c>
      <c r="V331" s="8" t="str">
        <f t="shared" ca="1" si="136"/>
        <v>Nicht gefunden</v>
      </c>
      <c r="W331" s="8" t="str">
        <f t="shared" ca="1" si="136"/>
        <v>No se encontró</v>
      </c>
      <c r="X331" s="8" t="str">
        <f t="shared" ca="1" si="136"/>
        <v>Non Trovato</v>
      </c>
      <c r="Y331" s="8" t="str">
        <f t="shared" ca="1" si="136"/>
        <v>Niet gevonden</v>
      </c>
      <c r="Z331" s="7">
        <f>FIND("&lt;",A331)</f>
        <v>5</v>
      </c>
      <c r="AA331">
        <f>FIND("&gt;",A331)</f>
        <v>34</v>
      </c>
      <c r="AB331">
        <f xml:space="preserve"> FIND("&lt;/",A331)</f>
        <v>44</v>
      </c>
      <c r="AC331" t="str">
        <f>MID(A331, Z331, AA331-Z331+ 1)</f>
        <v>&lt;string name="UI_OTA_NoValid"&gt;</v>
      </c>
      <c r="AD331" t="str">
        <f t="shared" ca="1" si="137"/>
        <v>&lt;string name="UI_OTA_NoValid"&gt;Introuvable&lt;/string&gt;</v>
      </c>
      <c r="AE331" t="str">
        <f t="shared" ca="1" si="137"/>
        <v>&lt;string name="UI_OTA_NoValid"&gt;Nicht gefunden&lt;/string&gt;</v>
      </c>
      <c r="AF331" t="str">
        <f t="shared" ca="1" si="137"/>
        <v>&lt;string name="UI_OTA_NoValid"&gt;No se encontró&lt;/string&gt;</v>
      </c>
      <c r="AG331" t="str">
        <f t="shared" ca="1" si="137"/>
        <v>&lt;string name="UI_OTA_NoValid"&gt;Non Trovato&lt;/string&gt;</v>
      </c>
      <c r="AH331" t="str">
        <f t="shared" ca="1" si="137"/>
        <v>&lt;string name="UI_OTA_NoValid"&gt;Niet gevonden&lt;/string&gt;</v>
      </c>
    </row>
    <row r="332" spans="1:34">
      <c r="A332" s="1" t="s">
        <v>2920</v>
      </c>
      <c r="J332">
        <f>FIND("&gt;",A332)</f>
        <v>39</v>
      </c>
      <c r="K332">
        <f>FIND("&lt;/", A332)</f>
        <v>73</v>
      </c>
      <c r="L332" t="str">
        <f>IF(A332&lt;&gt;"", MID(A332,J332+1, K332-J332 - 1), "")</f>
        <v>This client is not registered yet</v>
      </c>
      <c r="M332" t="e">
        <f>MATCH(L332,Sam_Eng!K:K,0)</f>
        <v>#N/A</v>
      </c>
      <c r="N332" t="str">
        <f>IF(ISNA(M332), VLOOKUP(L332,Sam_Eng!F:F,1,FALSE), VLOOKUP(L332,Sam_Eng!K:K,1,FALSE))</f>
        <v>This client is not registered yet</v>
      </c>
      <c r="O332" s="8">
        <f>IF(ISNA(M332), MATCH(N332,Sam_Eng!F:F,0), MATCH(N332,Sam_Eng!K:K,0))</f>
        <v>489</v>
      </c>
      <c r="P332" t="str">
        <f t="shared" ca="1" si="126"/>
        <v>"Ce client n'est pas encore enregistré"</v>
      </c>
      <c r="Q332" t="str">
        <f t="shared" ca="1" si="127"/>
        <v>"Dieser Client ist noch nicht registriert"</v>
      </c>
      <c r="R332" t="str">
        <f t="shared" ca="1" si="128"/>
        <v>"Este cliente todavía no está registrado"</v>
      </c>
      <c r="S332" t="str">
        <f t="shared" ca="1" si="129"/>
        <v>"Questo client non è stato ancora registrato"</v>
      </c>
      <c r="T332" t="str">
        <f t="shared" ca="1" si="130"/>
        <v>"Deze klant is nog niet geregistreerd."</v>
      </c>
      <c r="U332" s="8" t="str">
        <f t="shared" ca="1" si="136"/>
        <v>Ce client n'est pas encore enregistré</v>
      </c>
      <c r="V332" s="8" t="str">
        <f t="shared" ca="1" si="136"/>
        <v>Dieser Client ist noch nicht registriert</v>
      </c>
      <c r="W332" s="8" t="str">
        <f t="shared" ca="1" si="136"/>
        <v>Este cliente todavía no está registrado</v>
      </c>
      <c r="X332" s="8" t="str">
        <f t="shared" ca="1" si="136"/>
        <v>Questo client non è stato ancora registrato</v>
      </c>
      <c r="Y332" s="8" t="str">
        <f t="shared" ca="1" si="136"/>
        <v>Deze klant is nog niet geregistreerd.</v>
      </c>
      <c r="Z332" s="7">
        <f>FIND("&lt;",A332)</f>
        <v>5</v>
      </c>
      <c r="AA332">
        <f>FIND("&gt;",A332)</f>
        <v>39</v>
      </c>
      <c r="AB332">
        <f xml:space="preserve"> FIND("&lt;/",A332)</f>
        <v>73</v>
      </c>
      <c r="AC332" t="str">
        <f>MID(A332, Z332, AA332-Z332+ 1)</f>
        <v>&lt;string name="UI_OTA_NoValid_cont"&gt;</v>
      </c>
      <c r="AD332" t="str">
        <f t="shared" ca="1" si="137"/>
        <v>&lt;string name="UI_OTA_NoValid_cont"&gt;Ce client n'est pas encore enregistré&lt;/string&gt;</v>
      </c>
      <c r="AE332" t="str">
        <f t="shared" ca="1" si="137"/>
        <v>&lt;string name="UI_OTA_NoValid_cont"&gt;Dieser Client ist noch nicht registriert&lt;/string&gt;</v>
      </c>
      <c r="AF332" t="str">
        <f t="shared" ca="1" si="137"/>
        <v>&lt;string name="UI_OTA_NoValid_cont"&gt;Este cliente todavía no está registrado&lt;/string&gt;</v>
      </c>
      <c r="AG332" t="str">
        <f t="shared" ca="1" si="137"/>
        <v>&lt;string name="UI_OTA_NoValid_cont"&gt;Questo client non è stato ancora registrato&lt;/string&gt;</v>
      </c>
      <c r="AH332" t="str">
        <f t="shared" ca="1" si="137"/>
        <v>&lt;string name="UI_OTA_NoValid_cont"&gt;Deze klant is nog niet geregistreerd.&lt;/string&gt;</v>
      </c>
    </row>
    <row r="333" spans="1:34">
      <c r="A333" s="1"/>
    </row>
    <row r="334" spans="1:34">
      <c r="A334" s="1"/>
    </row>
    <row r="335" spans="1:34">
      <c r="A335" s="1"/>
    </row>
    <row r="336" spans="1:34">
      <c r="A336" s="2"/>
    </row>
    <row r="337" spans="1:34">
      <c r="A337" s="2"/>
    </row>
    <row r="338" spans="1:34">
      <c r="A338" s="1"/>
    </row>
    <row r="339" spans="1:34">
      <c r="A339" s="1"/>
    </row>
    <row r="340" spans="1:34">
      <c r="A340" s="1"/>
    </row>
    <row r="341" spans="1:34">
      <c r="A341" s="1"/>
    </row>
    <row r="342" spans="1:34">
      <c r="A342" s="1" t="s">
        <v>144</v>
      </c>
      <c r="J342">
        <f>FIND("&gt;",A342)</f>
        <v>39</v>
      </c>
      <c r="K342">
        <f>FIND("&lt;/", A342)</f>
        <v>47</v>
      </c>
      <c r="L342" t="str">
        <f>IF(A342&lt;&gt;"", MID(A342,J342+1, K342-J342 - 1), "")</f>
        <v>Deleted</v>
      </c>
      <c r="M342" t="e">
        <f>MATCH(L342,Sam_Eng!K:K,0)</f>
        <v>#N/A</v>
      </c>
      <c r="N342" t="str">
        <f>IF(ISNA(M342), VLOOKUP(L342,Sam_Eng!F:F,1,FALSE), VLOOKUP(L342,Sam_Eng!K:K,1,FALSE))</f>
        <v>Deleted</v>
      </c>
      <c r="O342" s="8">
        <f>IF(ISNA(M342), MATCH(N342,Sam_Eng!F:F,0), MATCH(N342,Sam_Eng!K:K,0))</f>
        <v>190</v>
      </c>
      <c r="P342" t="str">
        <f t="shared" ref="P342:P403" ca="1" si="138">INDIRECT("'Sam_Eng'!" &amp; "M" &amp; $O342)</f>
        <v>"Supprimé"</v>
      </c>
      <c r="Q342" t="str">
        <f t="shared" ref="Q342:Q403" ca="1" si="139">INDIRECT("'Sam_Eng'!" &amp; "N" &amp; $O342)</f>
        <v>"Gelöscht"</v>
      </c>
      <c r="R342" t="str">
        <f t="shared" ref="R342:R403" ca="1" si="140">INDIRECT("'Sam_Eng'!" &amp; "O" &amp; $O342)</f>
        <v>"Eliminado"</v>
      </c>
      <c r="S342" t="str">
        <f t="shared" ref="S342:S403" ca="1" si="141">INDIRECT("'Sam_Eng'!" &amp; "P" &amp; $O342)</f>
        <v>"Eliminato"</v>
      </c>
      <c r="T342" t="str">
        <f t="shared" ref="T342:T403" ca="1" si="142">INDIRECT("'Sam_Eng'!" &amp; "Q" &amp; $O342)</f>
        <v>"Verwijderd"</v>
      </c>
      <c r="U342" s="8" t="str">
        <f ca="1">SUBSTITUTE(P342,"""","")</f>
        <v>Supprimé</v>
      </c>
      <c r="V342" s="8" t="str">
        <f ca="1">SUBSTITUTE(Q342,"""","")</f>
        <v>Gelöscht</v>
      </c>
      <c r="W342" s="8" t="str">
        <f ca="1">SUBSTITUTE(R342,"""","")</f>
        <v>Eliminado</v>
      </c>
      <c r="X342" s="8" t="str">
        <f ca="1">SUBSTITUTE(S342,"""","")</f>
        <v>Eliminato</v>
      </c>
      <c r="Y342" s="8" t="str">
        <f ca="1">SUBSTITUTE(T342,"""","")</f>
        <v>Verwijderd</v>
      </c>
      <c r="Z342" s="7">
        <f>FIND("&lt;",A342)</f>
        <v>5</v>
      </c>
      <c r="AA342">
        <f>FIND("&gt;",A342)</f>
        <v>39</v>
      </c>
      <c r="AB342">
        <f xml:space="preserve"> FIND("&lt;/",A342)</f>
        <v>47</v>
      </c>
      <c r="AC342" t="str">
        <f>MID(A342, Z342, AA342-Z342+ 1)</f>
        <v>&lt;string name="OTA_Tran_log_Delete"&gt;</v>
      </c>
      <c r="AD342" t="str">
        <f ca="1">$AC342 &amp; U342 &amp; $AC$1</f>
        <v>&lt;string name="OTA_Tran_log_Delete"&gt;Supprimé&lt;/string&gt;</v>
      </c>
      <c r="AE342" t="str">
        <f ca="1">$AC342 &amp; V342 &amp; $AC$1</f>
        <v>&lt;string name="OTA_Tran_log_Delete"&gt;Gelöscht&lt;/string&gt;</v>
      </c>
      <c r="AF342" t="str">
        <f ca="1">$AC342 &amp; W342 &amp; $AC$1</f>
        <v>&lt;string name="OTA_Tran_log_Delete"&gt;Eliminado&lt;/string&gt;</v>
      </c>
      <c r="AG342" t="str">
        <f ca="1">$AC342 &amp; X342 &amp; $AC$1</f>
        <v>&lt;string name="OTA_Tran_log_Delete"&gt;Eliminato&lt;/string&gt;</v>
      </c>
      <c r="AH342" t="str">
        <f ca="1">$AC342 &amp; Y342 &amp; $AC$1</f>
        <v>&lt;string name="OTA_Tran_log_Delete"&gt;Verwijderd&lt;/string&gt;</v>
      </c>
    </row>
    <row r="343" spans="1:34">
      <c r="A343" s="1"/>
    </row>
    <row r="344" spans="1:34">
      <c r="A344" s="1"/>
    </row>
    <row r="345" spans="1:34">
      <c r="A345" s="1"/>
    </row>
    <row r="346" spans="1:34">
      <c r="A346" s="1" t="s">
        <v>3033</v>
      </c>
      <c r="M346" t="e">
        <f>MATCH(L346,Sam_Eng!K:K,0)</f>
        <v>#N/A</v>
      </c>
      <c r="N346" t="e">
        <f>IF(ISNA(M346), VLOOKUP(L346,Sam_Eng!F:F,1,FALSE), VLOOKUP(L346,Sam_Eng!K:K,1,FALSE))</f>
        <v>#N/A</v>
      </c>
      <c r="O346" s="8">
        <v>770</v>
      </c>
      <c r="P346" t="str">
        <f t="shared" ca="1" si="138"/>
        <v>Annuler Verrouiller</v>
      </c>
      <c r="Q346" t="str">
        <f t="shared" ca="1" si="139"/>
        <v>Sperre abbrechen</v>
      </c>
      <c r="R346" t="str">
        <f t="shared" ca="1" si="140"/>
        <v>Cancelar bloqueo</v>
      </c>
      <c r="S346" t="str">
        <f t="shared" ca="1" si="141"/>
        <v>Annulla Blocco</v>
      </c>
      <c r="T346" t="str">
        <f t="shared" ca="1" si="142"/>
        <v>Afsluiten annuleren</v>
      </c>
      <c r="U346" s="8" t="str">
        <f t="shared" ref="U346:Y347" ca="1" si="143">SUBSTITUTE(P346,"""","")</f>
        <v>Annuler Verrouiller</v>
      </c>
      <c r="V346" s="8" t="str">
        <f t="shared" ca="1" si="143"/>
        <v>Sperre abbrechen</v>
      </c>
      <c r="W346" s="8" t="str">
        <f t="shared" ca="1" si="143"/>
        <v>Cancelar bloqueo</v>
      </c>
      <c r="X346" s="8" t="str">
        <f t="shared" ca="1" si="143"/>
        <v>Annulla Blocco</v>
      </c>
      <c r="Y346" s="8" t="str">
        <f t="shared" ca="1" si="143"/>
        <v>Afsluiten annuleren</v>
      </c>
      <c r="Z346" s="7">
        <f>FIND("&lt;",A346)</f>
        <v>5</v>
      </c>
      <c r="AA346">
        <f>FIND("&gt;",A346)</f>
        <v>39</v>
      </c>
      <c r="AB346">
        <f xml:space="preserve"> FIND("&lt;/",A346)</f>
        <v>56</v>
      </c>
      <c r="AC346" t="str">
        <f>MID(A346, Z346, AA346-Z346+ 1)</f>
        <v>&lt;string name="log_cancel_lockdown"&gt;</v>
      </c>
      <c r="AD346" t="str">
        <f t="shared" ref="AD346:AH347" ca="1" si="144">$AC346 &amp; U346 &amp; $AC$1</f>
        <v>&lt;string name="log_cancel_lockdown"&gt;Annuler Verrouiller&lt;/string&gt;</v>
      </c>
      <c r="AE346" t="str">
        <f t="shared" ca="1" si="144"/>
        <v>&lt;string name="log_cancel_lockdown"&gt;Sperre abbrechen&lt;/string&gt;</v>
      </c>
      <c r="AF346" t="str">
        <f t="shared" ca="1" si="144"/>
        <v>&lt;string name="log_cancel_lockdown"&gt;Cancelar bloqueo&lt;/string&gt;</v>
      </c>
      <c r="AG346" t="str">
        <f t="shared" ca="1" si="144"/>
        <v>&lt;string name="log_cancel_lockdown"&gt;Annulla Blocco&lt;/string&gt;</v>
      </c>
      <c r="AH346" t="str">
        <f t="shared" ca="1" si="144"/>
        <v>&lt;string name="log_cancel_lockdown"&gt;Afsluiten annuleren&lt;/string&gt;</v>
      </c>
    </row>
    <row r="347" spans="1:34">
      <c r="A347" s="1" t="s">
        <v>2921</v>
      </c>
      <c r="J347" s="5">
        <f>FIND("&gt;",A347)</f>
        <v>52</v>
      </c>
      <c r="K347" s="5">
        <f>FIND("&lt;/", A347)</f>
        <v>130</v>
      </c>
      <c r="L347" s="5" t="str">
        <f>IF(A347&lt;&gt;"", MID(A347,J347+1, K347-J347 - 1), "")</f>
        <v>A newer version%s of App is available; please downlad it and update your App.</v>
      </c>
      <c r="M347">
        <f>MATCH(L347,Sam_Eng!K:K,0)</f>
        <v>739</v>
      </c>
      <c r="N347" t="str">
        <f>IF(ISNA(M347), VLOOKUP(L347,Sam_Eng!F:F,1,FALSE), VLOOKUP(L347,Sam_Eng!K:K,1,FALSE))</f>
        <v>A newer version%s of App is available; please downlad it and update your App.</v>
      </c>
      <c r="O347" s="8">
        <f>IF(ISNA(M347), MATCH(N347,Sam_Eng!F:F,0), MATCH(N347,Sam_Eng!K:K,0))</f>
        <v>739</v>
      </c>
      <c r="P347" t="str">
        <f t="shared" ca="1" si="138"/>
        <v>Une version plus récente %s de l'application est disponible, veuillez la télécharger et mettre à jour votre application.</v>
      </c>
      <c r="Q347" t="str">
        <f t="shared" ca="1" si="139"/>
        <v>Eine neuere Version%s der App ist verfügbar; bitte laden Sie sie herunter und aktualisieren Sie Ihre App.</v>
      </c>
      <c r="R347" t="str">
        <f t="shared" ca="1" si="140"/>
        <v>Hay una versión más reciente disponible de la aplicación. Descárguela y actualice la aplicación.</v>
      </c>
      <c r="S347" t="str">
        <f t="shared" ca="1" si="141"/>
        <v>È disponibile una nuova versione%s dell'app; scaricarla e aggiornare l'app.</v>
      </c>
      <c r="T347" t="str">
        <f t="shared" ca="1" si="142"/>
        <v>Er is een nieuwere versie %s van de app beschikbaar; download deze en werk de app bij.</v>
      </c>
      <c r="U347" s="8" t="str">
        <f t="shared" ca="1" si="143"/>
        <v>Une version plus récente %s de l'application est disponible, veuillez la télécharger et mettre à jour votre application.</v>
      </c>
      <c r="V347" s="8" t="str">
        <f t="shared" ca="1" si="143"/>
        <v>Eine neuere Version%s der App ist verfügbar; bitte laden Sie sie herunter und aktualisieren Sie Ihre App.</v>
      </c>
      <c r="W347" s="8" t="str">
        <f t="shared" ca="1" si="143"/>
        <v>Hay una versión más reciente disponible de la aplicación. Descárguela y actualice la aplicación.</v>
      </c>
      <c r="X347" s="8" t="str">
        <f t="shared" ca="1" si="143"/>
        <v>È disponibile una nuova versione%s dell'app; scaricarla e aggiornare l'app.</v>
      </c>
      <c r="Y347" s="8" t="str">
        <f t="shared" ca="1" si="143"/>
        <v>Er is een nieuwere versie %s van de app beschikbaar; download deze en werk de app bij.</v>
      </c>
      <c r="Z347" s="7">
        <f>FIND("&lt;",A347)</f>
        <v>5</v>
      </c>
      <c r="AA347">
        <f>FIND("&gt;",A347)</f>
        <v>52</v>
      </c>
      <c r="AB347">
        <f xml:space="preserve"> FIND("&lt;/",A347)</f>
        <v>130</v>
      </c>
      <c r="AC347" t="str">
        <f>MID(A347, Z347, AA347-Z347+ 1)</f>
        <v>&lt;string name="UI_NewAppCheck" formatted="false"&gt;</v>
      </c>
      <c r="AD347" t="str">
        <f t="shared" ca="1" si="144"/>
        <v>&lt;string name="UI_NewAppCheck" formatted="false"&gt;Une version plus récente %s de l'application est disponible, veuillez la télécharger et mettre à jour votre application.&lt;/string&gt;</v>
      </c>
      <c r="AE347" t="str">
        <f t="shared" ca="1" si="144"/>
        <v>&lt;string name="UI_NewAppCheck" formatted="false"&gt;Eine neuere Version%s der App ist verfügbar; bitte laden Sie sie herunter und aktualisieren Sie Ihre App.&lt;/string&gt;</v>
      </c>
      <c r="AF347" t="str">
        <f t="shared" ca="1" si="144"/>
        <v>&lt;string name="UI_NewAppCheck" formatted="false"&gt;Hay una versión más reciente disponible de la aplicación. Descárguela y actualice la aplicación.&lt;/string&gt;</v>
      </c>
      <c r="AG347" t="str">
        <f t="shared" ca="1" si="144"/>
        <v>&lt;string name="UI_NewAppCheck" formatted="false"&gt;È disponibile una nuova versione%s dell'app; scaricarla e aggiornare l'app.&lt;/string&gt;</v>
      </c>
      <c r="AH347" t="str">
        <f t="shared" ca="1" si="144"/>
        <v>&lt;string name="UI_NewAppCheck" formatted="false"&gt;Er is een nieuwere versie %s van de app beschikbaar; download deze en werk de app bij.&lt;/string&gt;</v>
      </c>
    </row>
    <row r="348" spans="1:34">
      <c r="A348" s="2"/>
    </row>
    <row r="349" spans="1:34">
      <c r="A349" s="1" t="s">
        <v>2926</v>
      </c>
      <c r="J349">
        <f>FIND("&gt;",A349)</f>
        <v>34</v>
      </c>
      <c r="K349">
        <f>FIND("&lt;/", A349)</f>
        <v>79</v>
      </c>
      <c r="L349" t="str">
        <f>IF(A349&lt;&gt;"", MID(A349,J349+1, K349-J349 - 1), "")</f>
        <v>Please update your App to the latest version</v>
      </c>
      <c r="M349" t="e">
        <f>MATCH(L349,Sam_Eng!K:K,0)</f>
        <v>#N/A</v>
      </c>
      <c r="N349" t="str">
        <f>IF(ISNA(M349), VLOOKUP(L349,Sam_Eng!F:F,1,FALSE), VLOOKUP(L349,Sam_Eng!K:K,1,FALSE))</f>
        <v>Please update your App to the latest version</v>
      </c>
      <c r="O349" s="8">
        <f>IF(ISNA(M349), MATCH(N349,Sam_Eng!F:F,0), MATCH(N349,Sam_Eng!K:K,0))</f>
        <v>576</v>
      </c>
      <c r="P349" t="str">
        <f t="shared" ca="1" si="138"/>
        <v>"Veuillez mettre à jour votre application à la dernière version"</v>
      </c>
      <c r="Q349" t="str">
        <f t="shared" ca="1" si="139"/>
        <v>"Bitte aktualisieren Sie Ihre App auf die neuste Version"</v>
      </c>
      <c r="R349" t="str">
        <f t="shared" ca="1" si="140"/>
        <v>"Actualice la aplicación a la versión más reciente."</v>
      </c>
      <c r="S349" t="str">
        <f t="shared" ca="1" si="141"/>
        <v>"Aggiornare l'app alla versione più recente"</v>
      </c>
      <c r="T349" t="str">
        <f t="shared" ca="1" si="142"/>
        <v>"Werk uw app bij naar de nieuwste versie."</v>
      </c>
      <c r="U349" s="8" t="str">
        <f ca="1">SUBSTITUTE(P349,"""","")</f>
        <v>Veuillez mettre à jour votre application à la dernière version</v>
      </c>
      <c r="V349" s="8" t="str">
        <f ca="1">SUBSTITUTE(Q349,"""","")</f>
        <v>Bitte aktualisieren Sie Ihre App auf die neuste Version</v>
      </c>
      <c r="W349" s="8" t="str">
        <f ca="1">SUBSTITUTE(R349,"""","")</f>
        <v>Actualice la aplicación a la versión más reciente.</v>
      </c>
      <c r="X349" s="8" t="str">
        <f ca="1">SUBSTITUTE(S349,"""","")</f>
        <v>Aggiornare l'app alla versione più recente</v>
      </c>
      <c r="Y349" s="8" t="str">
        <f ca="1">SUBSTITUTE(T349,"""","")</f>
        <v>Werk uw app bij naar de nieuwste versie.</v>
      </c>
      <c r="Z349" s="7">
        <f>FIND("&lt;",A349)</f>
        <v>5</v>
      </c>
      <c r="AA349">
        <f>FIND("&gt;",A349)</f>
        <v>34</v>
      </c>
      <c r="AB349">
        <f xml:space="preserve"> FIND("&lt;/",A349)</f>
        <v>79</v>
      </c>
      <c r="AC349" t="str">
        <f>MID(A349, Z349, AA349-Z349+ 1)</f>
        <v>&lt;string name="UI_ObsoleteApp"&gt;</v>
      </c>
      <c r="AD349" t="str">
        <f ca="1">$AC349 &amp; U349 &amp; $AC$1</f>
        <v>&lt;string name="UI_ObsoleteApp"&gt;Veuillez mettre à jour votre application à la dernière version&lt;/string&gt;</v>
      </c>
      <c r="AE349" t="str">
        <f ca="1">$AC349 &amp; V349 &amp; $AC$1</f>
        <v>&lt;string name="UI_ObsoleteApp"&gt;Bitte aktualisieren Sie Ihre App auf die neuste Version&lt;/string&gt;</v>
      </c>
      <c r="AF349" t="str">
        <f ca="1">$AC349 &amp; W349 &amp; $AC$1</f>
        <v>&lt;string name="UI_ObsoleteApp"&gt;Actualice la aplicación a la versión más reciente.&lt;/string&gt;</v>
      </c>
      <c r="AG349" t="str">
        <f ca="1">$AC349 &amp; X349 &amp; $AC$1</f>
        <v>&lt;string name="UI_ObsoleteApp"&gt;Aggiornare l'app alla versione più recente&lt;/string&gt;</v>
      </c>
      <c r="AH349" t="str">
        <f ca="1">$AC349 &amp; Y349 &amp; $AC$1</f>
        <v>&lt;string name="UI_ObsoleteApp"&gt;Werk uw app bij naar de nieuwste versie.&lt;/string&gt;</v>
      </c>
    </row>
    <row r="350" spans="1:34">
      <c r="A350" s="2"/>
    </row>
    <row r="351" spans="1:34">
      <c r="A351" s="1"/>
    </row>
    <row r="352" spans="1:34">
      <c r="A352" s="1" t="s">
        <v>2922</v>
      </c>
      <c r="J352" s="5">
        <f>FIND("&gt;",A352)</f>
        <v>34</v>
      </c>
      <c r="K352" s="5">
        <f>FIND("&lt;/", A352)</f>
        <v>48</v>
      </c>
      <c r="L352" s="5" t="str">
        <f t="shared" ref="L352:L415" si="145">IF(A352&lt;&gt;"", MID(A352,J352+1, K352-J352 - 1), "")</f>
        <v>Cloud Deleted</v>
      </c>
      <c r="M352">
        <f>MATCH(L352,Sam_Eng!K:K,0)</f>
        <v>740</v>
      </c>
      <c r="N352" t="str">
        <f>IF(ISNA(M352), VLOOKUP(L352,Sam_Eng!F:F,1,FALSE), VLOOKUP(L352,Sam_Eng!K:K,1,FALSE))</f>
        <v>Cloud Deleted</v>
      </c>
      <c r="O352" s="8">
        <f>IF(ISNA(M352), MATCH(N352,Sam_Eng!F:F,0), MATCH(N352,Sam_Eng!K:K,0))</f>
        <v>740</v>
      </c>
      <c r="P352" t="str">
        <f t="shared" ca="1" si="138"/>
        <v>Cloud supprimé</v>
      </c>
      <c r="Q352" t="str">
        <f t="shared" ca="1" si="139"/>
        <v>Cloud gelöscht</v>
      </c>
      <c r="R352" t="str">
        <f t="shared" ca="1" si="140"/>
        <v>Nube eliminada</v>
      </c>
      <c r="S352" t="str">
        <f t="shared" ca="1" si="141"/>
        <v>Cloud Eliminato</v>
      </c>
      <c r="T352" t="str">
        <f t="shared" ca="1" si="142"/>
        <v>Cloud verwijderd</v>
      </c>
      <c r="U352" s="8" t="str">
        <f ca="1">SUBSTITUTE(P352,"""","")</f>
        <v>Cloud supprimé</v>
      </c>
      <c r="V352" s="8" t="str">
        <f ca="1">SUBSTITUTE(Q352,"""","")</f>
        <v>Cloud gelöscht</v>
      </c>
      <c r="W352" s="8" t="str">
        <f ca="1">SUBSTITUTE(R352,"""","")</f>
        <v>Nube eliminada</v>
      </c>
      <c r="X352" s="8" t="str">
        <f ca="1">SUBSTITUTE(S352,"""","")</f>
        <v>Cloud Eliminato</v>
      </c>
      <c r="Y352" s="8" t="str">
        <f ca="1">SUBSTITUTE(T352,"""","")</f>
        <v>Cloud verwijderd</v>
      </c>
      <c r="Z352" s="7">
        <f>FIND("&lt;",A352)</f>
        <v>5</v>
      </c>
      <c r="AA352">
        <f>FIND("&gt;",A352)</f>
        <v>34</v>
      </c>
      <c r="AB352">
        <f xml:space="preserve"> FIND("&lt;/",A352)</f>
        <v>48</v>
      </c>
      <c r="AC352" t="str">
        <f>MID(A352, Z352, AA352-Z352+ 1)</f>
        <v>&lt;string name="UI_OTA_Deleted"&gt;</v>
      </c>
      <c r="AD352" t="str">
        <f ca="1">$AC352 &amp; U352 &amp; $AC$1</f>
        <v>&lt;string name="UI_OTA_Deleted"&gt;Cloud supprimé&lt;/string&gt;</v>
      </c>
      <c r="AE352" t="str">
        <f ca="1">$AC352 &amp; V352 &amp; $AC$1</f>
        <v>&lt;string name="UI_OTA_Deleted"&gt;Cloud gelöscht&lt;/string&gt;</v>
      </c>
      <c r="AF352" t="str">
        <f ca="1">$AC352 &amp; W352 &amp; $AC$1</f>
        <v>&lt;string name="UI_OTA_Deleted"&gt;Nube eliminada&lt;/string&gt;</v>
      </c>
      <c r="AG352" t="str">
        <f ca="1">$AC352 &amp; X352 &amp; $AC$1</f>
        <v>&lt;string name="UI_OTA_Deleted"&gt;Cloud Eliminato&lt;/string&gt;</v>
      </c>
      <c r="AH352" t="str">
        <f ca="1">$AC352 &amp; Y352 &amp; $AC$1</f>
        <v>&lt;string name="UI_OTA_Deleted"&gt;Cloud verwijderd&lt;/string&gt;</v>
      </c>
    </row>
    <row r="353" spans="1:34">
      <c r="A353" s="2"/>
    </row>
    <row r="354" spans="1:34">
      <c r="A354" s="1"/>
      <c r="J354" s="7"/>
      <c r="K354" s="7"/>
      <c r="L354" s="7"/>
    </row>
    <row r="355" spans="1:34">
      <c r="A355" s="1"/>
    </row>
    <row r="356" spans="1:34">
      <c r="A356" s="2"/>
    </row>
    <row r="357" spans="1:34">
      <c r="A357" s="1"/>
    </row>
    <row r="358" spans="1:34">
      <c r="A358" s="1" t="s">
        <v>2927</v>
      </c>
      <c r="J358">
        <f>FIND("&gt;",A358)</f>
        <v>36</v>
      </c>
      <c r="K358">
        <f>FIND("&lt;/", A358)</f>
        <v>123</v>
      </c>
      <c r="L358" t="str">
        <f t="shared" si="145"/>
        <v>This lock is not synchronized to the cloud yet, please enable your network connection.</v>
      </c>
      <c r="M358" t="e">
        <f>MATCH(L358,Sam_Eng!K:K,0)</f>
        <v>#N/A</v>
      </c>
      <c r="N358" t="str">
        <f>IF(ISNA(M358), VLOOKUP(L358,Sam_Eng!F:F,1,FALSE), VLOOKUP(L358,Sam_Eng!K:K,1,FALSE))</f>
        <v>This lock is not synchronized to the cloud yet, please enable your network connection.</v>
      </c>
      <c r="O358" s="8">
        <f>IF(ISNA(M358), MATCH(N358,Sam_Eng!F:F,0), MATCH(N358,Sam_Eng!K:K,0))</f>
        <v>479</v>
      </c>
      <c r="P358" t="str">
        <f t="shared" ca="1" si="138"/>
        <v>"Cette serrure n'est pas encore synchronisée avec le Cloud, veuillez activer votre connexion réseau."</v>
      </c>
      <c r="Q358" t="str">
        <f t="shared" ca="1" si="139"/>
        <v>"Dieses Schloss ist noch nicht mit der Cloud synchronisiert, bitte aktivieren Sie Ihre Netzwerkverbindung."</v>
      </c>
      <c r="R358" t="str">
        <f t="shared" ca="1" si="140"/>
        <v>"Esta cerradura todavía no se ha sincronizado con la nube. Habilite la conexión de la red."</v>
      </c>
      <c r="S358" t="str">
        <f t="shared" ca="1" si="141"/>
        <v>"Questo blocco non è stato ancora sincronizzato sul cloud, attivare la connessione di rete."</v>
      </c>
      <c r="T358" t="str">
        <f t="shared" ca="1" si="142"/>
        <v>"Dit slot is nog niet met de cloud gesynchroniseerd, schakel de netwerkverbinding in."</v>
      </c>
      <c r="U358" s="8" t="str">
        <f ca="1">SUBSTITUTE(P358,"""","")</f>
        <v>Cette serrure n'est pas encore synchronisée avec le Cloud, veuillez activer votre connexion réseau.</v>
      </c>
      <c r="V358" s="8" t="str">
        <f ca="1">SUBSTITUTE(Q358,"""","")</f>
        <v>Dieses Schloss ist noch nicht mit der Cloud synchronisiert, bitte aktivieren Sie Ihre Netzwerkverbindung.</v>
      </c>
      <c r="W358" s="8" t="str">
        <f ca="1">SUBSTITUTE(R358,"""","")</f>
        <v>Esta cerradura todavía no se ha sincronizado con la nube. Habilite la conexión de la red.</v>
      </c>
      <c r="X358" s="8" t="str">
        <f ca="1">SUBSTITUTE(S358,"""","")</f>
        <v>Questo blocco non è stato ancora sincronizzato sul cloud, attivare la connessione di rete.</v>
      </c>
      <c r="Y358" s="8" t="str">
        <f ca="1">SUBSTITUTE(T358,"""","")</f>
        <v>Dit slot is nog niet met de cloud gesynchroniseerd, schakel de netwerkverbinding in.</v>
      </c>
      <c r="Z358" s="7">
        <f>FIND("&lt;",A358)</f>
        <v>5</v>
      </c>
      <c r="AA358">
        <f>FIND("&gt;",A358)</f>
        <v>36</v>
      </c>
      <c r="AB358">
        <f xml:space="preserve"> FIND("&lt;/",A358)</f>
        <v>123</v>
      </c>
      <c r="AC358" t="str">
        <f>MID(A358, Z358, AA358-Z358+ 1)</f>
        <v>&lt;string name="UI_NotClaim_cont"&gt;</v>
      </c>
      <c r="AD358" t="str">
        <f ca="1">$AC358 &amp; U358 &amp; $AC$1</f>
        <v>&lt;string name="UI_NotClaim_cont"&gt;Cette serrure n'est pas encore synchronisée avec le Cloud, veuillez activer votre connexion réseau.&lt;/string&gt;</v>
      </c>
      <c r="AE358" t="str">
        <f ca="1">$AC358 &amp; V358 &amp; $AC$1</f>
        <v>&lt;string name="UI_NotClaim_cont"&gt;Dieses Schloss ist noch nicht mit der Cloud synchronisiert, bitte aktivieren Sie Ihre Netzwerkverbindung.&lt;/string&gt;</v>
      </c>
      <c r="AF358" t="str">
        <f ca="1">$AC358 &amp; W358 &amp; $AC$1</f>
        <v>&lt;string name="UI_NotClaim_cont"&gt;Esta cerradura todavía no se ha sincronizado con la nube. Habilite la conexión de la red.&lt;/string&gt;</v>
      </c>
      <c r="AG358" t="str">
        <f ca="1">$AC358 &amp; X358 &amp; $AC$1</f>
        <v>&lt;string name="UI_NotClaim_cont"&gt;Questo blocco non è stato ancora sincronizzato sul cloud, attivare la connessione di rete.&lt;/string&gt;</v>
      </c>
      <c r="AH358" t="str">
        <f ca="1">$AC358 &amp; Y358 &amp; $AC$1</f>
        <v>&lt;string name="UI_NotClaim_cont"&gt;Dit slot is nog niet met de cloud gesynchroniseerd, schakel de netwerkverbinding in.&lt;/string&gt;</v>
      </c>
    </row>
    <row r="359" spans="1:34">
      <c r="A359" s="1"/>
    </row>
    <row r="360" spans="1:34">
      <c r="A360" s="1"/>
    </row>
    <row r="361" spans="1:34">
      <c r="A361" s="2"/>
    </row>
    <row r="362" spans="1:34">
      <c r="A362" s="1" t="s">
        <v>145</v>
      </c>
      <c r="J362">
        <f>FIND("&gt;",A362)</f>
        <v>33</v>
      </c>
      <c r="K362">
        <f>FIND("&lt;/", A362)</f>
        <v>38</v>
      </c>
      <c r="L362" t="str">
        <f t="shared" si="145"/>
        <v>Type</v>
      </c>
      <c r="M362" t="e">
        <f>MATCH(L362,Sam_Eng!K:K,0)</f>
        <v>#N/A</v>
      </c>
      <c r="N362" t="str">
        <f>IF(ISNA(M362), VLOOKUP(L362,Sam_Eng!F:F,1,FALSE), VLOOKUP(L362,Sam_Eng!K:K,1,FALSE))</f>
        <v>Type</v>
      </c>
      <c r="O362" s="8">
        <f>IF(ISNA(M362), MATCH(N362,Sam_Eng!F:F,0), MATCH(N362,Sam_Eng!K:K,0))</f>
        <v>42</v>
      </c>
      <c r="P362" t="str">
        <f t="shared" ca="1" si="138"/>
        <v>"Type"</v>
      </c>
      <c r="Q362" t="str">
        <f t="shared" ca="1" si="139"/>
        <v>"Typ"</v>
      </c>
      <c r="R362" t="str">
        <f t="shared" ca="1" si="140"/>
        <v>"Tipo"</v>
      </c>
      <c r="S362" t="str">
        <f t="shared" ca="1" si="141"/>
        <v>"Tipo"</v>
      </c>
      <c r="T362" t="str">
        <f t="shared" ca="1" si="142"/>
        <v>"Type"</v>
      </c>
      <c r="U362" s="8" t="str">
        <f t="shared" ref="U362:Y367" ca="1" si="146">SUBSTITUTE(P362,"""","")</f>
        <v>Type</v>
      </c>
      <c r="V362" s="8" t="str">
        <f t="shared" ca="1" si="146"/>
        <v>Typ</v>
      </c>
      <c r="W362" s="8" t="str">
        <f t="shared" ca="1" si="146"/>
        <v>Tipo</v>
      </c>
      <c r="X362" s="8" t="str">
        <f t="shared" ca="1" si="146"/>
        <v>Tipo</v>
      </c>
      <c r="Y362" s="8" t="str">
        <f t="shared" ca="1" si="146"/>
        <v>Type</v>
      </c>
      <c r="Z362" s="7">
        <f t="shared" ref="Z362:Z367" si="147">FIND("&lt;",A362)</f>
        <v>5</v>
      </c>
      <c r="AA362">
        <f t="shared" ref="AA362:AA367" si="148">FIND("&gt;",A362)</f>
        <v>33</v>
      </c>
      <c r="AB362">
        <f t="shared" ref="AB362:AB367" si="149" xml:space="preserve"> FIND("&lt;/",A362)</f>
        <v>38</v>
      </c>
      <c r="AC362" t="str">
        <f t="shared" ref="AC362:AC367" si="150">MID(A362, Z362, AA362-Z362+ 1)</f>
        <v>&lt;string name="UI_ClientType"&gt;</v>
      </c>
      <c r="AD362" t="str">
        <f t="shared" ref="AD362:AH367" ca="1" si="151">$AC362 &amp; U362 &amp; $AC$1</f>
        <v>&lt;string name="UI_ClientType"&gt;Type&lt;/string&gt;</v>
      </c>
      <c r="AE362" t="str">
        <f t="shared" ca="1" si="151"/>
        <v>&lt;string name="UI_ClientType"&gt;Typ&lt;/string&gt;</v>
      </c>
      <c r="AF362" t="str">
        <f t="shared" ca="1" si="151"/>
        <v>&lt;string name="UI_ClientType"&gt;Tipo&lt;/string&gt;</v>
      </c>
      <c r="AG362" t="str">
        <f t="shared" ca="1" si="151"/>
        <v>&lt;string name="UI_ClientType"&gt;Tipo&lt;/string&gt;</v>
      </c>
      <c r="AH362" t="str">
        <f t="shared" ca="1" si="151"/>
        <v>&lt;string name="UI_ClientType"&gt;Type&lt;/string&gt;</v>
      </c>
    </row>
    <row r="363" spans="1:34">
      <c r="A363" s="1" t="s">
        <v>146</v>
      </c>
      <c r="J363">
        <f>FIND("&gt;",A363)</f>
        <v>32</v>
      </c>
      <c r="K363">
        <f>FIND("&lt;/", A363)</f>
        <v>37</v>
      </c>
      <c r="L363" t="str">
        <f t="shared" si="145"/>
        <v>Card</v>
      </c>
      <c r="M363" t="e">
        <f>MATCH(L363,Sam_Eng!K:K,0)</f>
        <v>#N/A</v>
      </c>
      <c r="N363" t="str">
        <f>IF(ISNA(M363), VLOOKUP(L363,Sam_Eng!F:F,1,FALSE), VLOOKUP(L363,Sam_Eng!K:K,1,FALSE))</f>
        <v>Card</v>
      </c>
      <c r="O363" s="8">
        <f>IF(ISNA(M363), MATCH(N363,Sam_Eng!F:F,0), MATCH(N363,Sam_Eng!K:K,0))</f>
        <v>44</v>
      </c>
      <c r="P363" t="str">
        <f t="shared" ca="1" si="138"/>
        <v>"Carte"</v>
      </c>
      <c r="Q363" t="str">
        <f t="shared" ca="1" si="139"/>
        <v>"Karte"</v>
      </c>
      <c r="R363" t="str">
        <f t="shared" ca="1" si="140"/>
        <v>"Tarjeta"</v>
      </c>
      <c r="S363" t="str">
        <f t="shared" ca="1" si="141"/>
        <v>"Scheda"</v>
      </c>
      <c r="T363" t="str">
        <f t="shared" ca="1" si="142"/>
        <v>"Kaart"</v>
      </c>
      <c r="U363" s="8" t="str">
        <f t="shared" ca="1" si="146"/>
        <v>Carte</v>
      </c>
      <c r="V363" s="8" t="str">
        <f t="shared" ca="1" si="146"/>
        <v>Karte</v>
      </c>
      <c r="W363" s="8" t="str">
        <f t="shared" ca="1" si="146"/>
        <v>Tarjeta</v>
      </c>
      <c r="X363" s="8" t="str">
        <f t="shared" ca="1" si="146"/>
        <v>Scheda</v>
      </c>
      <c r="Y363" s="8" t="str">
        <f t="shared" ca="1" si="146"/>
        <v>Kaart</v>
      </c>
      <c r="Z363" s="7">
        <f t="shared" si="147"/>
        <v>5</v>
      </c>
      <c r="AA363">
        <f t="shared" si="148"/>
        <v>32</v>
      </c>
      <c r="AB363">
        <f t="shared" si="149"/>
        <v>37</v>
      </c>
      <c r="AC363" t="str">
        <f t="shared" si="150"/>
        <v>&lt;string name="UI_Type_Card"&gt;</v>
      </c>
      <c r="AD363" t="str">
        <f t="shared" ca="1" si="151"/>
        <v>&lt;string name="UI_Type_Card"&gt;Carte&lt;/string&gt;</v>
      </c>
      <c r="AE363" t="str">
        <f t="shared" ca="1" si="151"/>
        <v>&lt;string name="UI_Type_Card"&gt;Karte&lt;/string&gt;</v>
      </c>
      <c r="AF363" t="str">
        <f t="shared" ca="1" si="151"/>
        <v>&lt;string name="UI_Type_Card"&gt;Tarjeta&lt;/string&gt;</v>
      </c>
      <c r="AG363" t="str">
        <f t="shared" ca="1" si="151"/>
        <v>&lt;string name="UI_Type_Card"&gt;Scheda&lt;/string&gt;</v>
      </c>
      <c r="AH363" t="str">
        <f t="shared" ca="1" si="151"/>
        <v>&lt;string name="UI_Type_Card"&gt;Kaart&lt;/string&gt;</v>
      </c>
    </row>
    <row r="364" spans="1:34">
      <c r="A364" s="1" t="s">
        <v>147</v>
      </c>
      <c r="J364">
        <f>FIND("&gt;",A364)</f>
        <v>36</v>
      </c>
      <c r="K364">
        <f>FIND("&lt;/", A364)</f>
        <v>41</v>
      </c>
      <c r="L364" t="str">
        <f t="shared" si="145"/>
        <v>Code</v>
      </c>
      <c r="M364" t="e">
        <f>MATCH(L364,Sam_Eng!K:K,0)</f>
        <v>#N/A</v>
      </c>
      <c r="N364" t="str">
        <f>IF(ISNA(M364), VLOOKUP(L364,Sam_Eng!F:F,1,FALSE), VLOOKUP(L364,Sam_Eng!K:K,1,FALSE))</f>
        <v>Code</v>
      </c>
      <c r="O364" s="8">
        <f>IF(ISNA(M364), MATCH(N364,Sam_Eng!F:F,0), MATCH(N364,Sam_Eng!K:K,0))</f>
        <v>124</v>
      </c>
      <c r="P364" t="str">
        <f t="shared" ca="1" si="138"/>
        <v>"Code"</v>
      </c>
      <c r="Q364" t="str">
        <f t="shared" ca="1" si="139"/>
        <v>"Code"</v>
      </c>
      <c r="R364" t="str">
        <f t="shared" ca="1" si="140"/>
        <v>"Código"</v>
      </c>
      <c r="S364" t="str">
        <f t="shared" ca="1" si="141"/>
        <v>"Codice"</v>
      </c>
      <c r="T364" t="str">
        <f t="shared" ca="1" si="142"/>
        <v>"Code"</v>
      </c>
      <c r="U364" s="8" t="str">
        <f t="shared" ca="1" si="146"/>
        <v>Code</v>
      </c>
      <c r="V364" s="8" t="str">
        <f t="shared" ca="1" si="146"/>
        <v>Code</v>
      </c>
      <c r="W364" s="8" t="str">
        <f t="shared" ca="1" si="146"/>
        <v>Código</v>
      </c>
      <c r="X364" s="8" t="str">
        <f t="shared" ca="1" si="146"/>
        <v>Codice</v>
      </c>
      <c r="Y364" s="8" t="str">
        <f t="shared" ca="1" si="146"/>
        <v>Code</v>
      </c>
      <c r="Z364" s="7">
        <f t="shared" si="147"/>
        <v>5</v>
      </c>
      <c r="AA364">
        <f t="shared" si="148"/>
        <v>36</v>
      </c>
      <c r="AB364">
        <f t="shared" si="149"/>
        <v>41</v>
      </c>
      <c r="AC364" t="str">
        <f t="shared" si="150"/>
        <v>&lt;string name="UI_Type_Password"&gt;</v>
      </c>
      <c r="AD364" t="str">
        <f t="shared" ca="1" si="151"/>
        <v>&lt;string name="UI_Type_Password"&gt;Code&lt;/string&gt;</v>
      </c>
      <c r="AE364" t="str">
        <f t="shared" ca="1" si="151"/>
        <v>&lt;string name="UI_Type_Password"&gt;Code&lt;/string&gt;</v>
      </c>
      <c r="AF364" t="str">
        <f t="shared" ca="1" si="151"/>
        <v>&lt;string name="UI_Type_Password"&gt;Código&lt;/string&gt;</v>
      </c>
      <c r="AG364" t="str">
        <f t="shared" ca="1" si="151"/>
        <v>&lt;string name="UI_Type_Password"&gt;Codice&lt;/string&gt;</v>
      </c>
      <c r="AH364" t="str">
        <f t="shared" ca="1" si="151"/>
        <v>&lt;string name="UI_Type_Password"&gt;Code&lt;/string&gt;</v>
      </c>
    </row>
    <row r="365" spans="1:34">
      <c r="A365" s="1" t="s">
        <v>2928</v>
      </c>
      <c r="J365">
        <f t="shared" ref="J365:J430" si="152">FIND("&gt;",A365)</f>
        <v>32</v>
      </c>
      <c r="K365">
        <f t="shared" ref="K365:K430" si="153">FIND("&lt;/", A365)</f>
        <v>50</v>
      </c>
      <c r="L365" t="str">
        <f t="shared" si="145"/>
        <v>Code (Technician)</v>
      </c>
      <c r="M365" t="e">
        <f>MATCH(L365,Sam_Eng!K:K,0)</f>
        <v>#N/A</v>
      </c>
      <c r="N365" t="e">
        <f>IF(ISNA(M365), VLOOKUP(L365,Sam_Eng!F:F,1,FALSE), VLOOKUP(L365,Sam_Eng!K:K,1,FALSE))</f>
        <v>#N/A</v>
      </c>
      <c r="O365" s="5">
        <v>248</v>
      </c>
      <c r="P365" t="str">
        <f t="shared" ca="1" si="138"/>
        <v>"Technicien"</v>
      </c>
      <c r="Q365" t="str">
        <f t="shared" ca="1" si="139"/>
        <v>"Techniker"</v>
      </c>
      <c r="R365" t="str">
        <f t="shared" ca="1" si="140"/>
        <v>"Técnico"</v>
      </c>
      <c r="S365" t="str">
        <f t="shared" ca="1" si="141"/>
        <v>"Tecnico"</v>
      </c>
      <c r="T365" t="str">
        <f t="shared" ca="1" si="142"/>
        <v>"Monteur"</v>
      </c>
      <c r="U365" s="8" t="str">
        <f t="shared" ca="1" si="146"/>
        <v>Technicien</v>
      </c>
      <c r="V365" s="8" t="str">
        <f t="shared" ca="1" si="146"/>
        <v>Techniker</v>
      </c>
      <c r="W365" s="8" t="str">
        <f t="shared" ca="1" si="146"/>
        <v>Técnico</v>
      </c>
      <c r="X365" s="8" t="str">
        <f t="shared" ca="1" si="146"/>
        <v>Tecnico</v>
      </c>
      <c r="Y365" s="8" t="str">
        <f t="shared" ca="1" si="146"/>
        <v>Monteur</v>
      </c>
      <c r="Z365" s="7">
        <f t="shared" si="147"/>
        <v>5</v>
      </c>
      <c r="AA365">
        <f t="shared" si="148"/>
        <v>32</v>
      </c>
      <c r="AB365">
        <f t="shared" si="149"/>
        <v>50</v>
      </c>
      <c r="AC365" t="str">
        <f t="shared" si="150"/>
        <v>&lt;string name="UI_Type_Tech"&gt;</v>
      </c>
      <c r="AD365" t="str">
        <f t="shared" ca="1" si="151"/>
        <v>&lt;string name="UI_Type_Tech"&gt;Technicien&lt;/string&gt;</v>
      </c>
      <c r="AE365" t="str">
        <f t="shared" ca="1" si="151"/>
        <v>&lt;string name="UI_Type_Tech"&gt;Techniker&lt;/string&gt;</v>
      </c>
      <c r="AF365" t="str">
        <f t="shared" ca="1" si="151"/>
        <v>&lt;string name="UI_Type_Tech"&gt;Técnico&lt;/string&gt;</v>
      </c>
      <c r="AG365" t="str">
        <f t="shared" ca="1" si="151"/>
        <v>&lt;string name="UI_Type_Tech"&gt;Tecnico&lt;/string&gt;</v>
      </c>
      <c r="AH365" t="str">
        <f t="shared" ca="1" si="151"/>
        <v>&lt;string name="UI_Type_Tech"&gt;Monteur&lt;/string&gt;</v>
      </c>
    </row>
    <row r="366" spans="1:34">
      <c r="A366" s="1" t="s">
        <v>148</v>
      </c>
      <c r="J366">
        <f t="shared" si="152"/>
        <v>33</v>
      </c>
      <c r="K366">
        <f t="shared" si="153"/>
        <v>39</v>
      </c>
      <c r="L366" t="str">
        <f t="shared" si="145"/>
        <v>Phone</v>
      </c>
      <c r="M366" t="e">
        <f>MATCH(L366,Sam_Eng!K:K,0)</f>
        <v>#N/A</v>
      </c>
      <c r="N366" t="str">
        <f>IF(ISNA(M366), VLOOKUP(L366,Sam_Eng!F:F,1,FALSE), VLOOKUP(L366,Sam_Eng!K:K,1,FALSE))</f>
        <v>Phone</v>
      </c>
      <c r="O366" s="8">
        <f>IF(ISNA(M366), MATCH(N366,Sam_Eng!F:F,0), MATCH(N366,Sam_Eng!K:K,0))</f>
        <v>43</v>
      </c>
      <c r="P366" t="str">
        <f t="shared" ca="1" si="138"/>
        <v>"Téléphone"</v>
      </c>
      <c r="Q366" t="str">
        <f t="shared" ca="1" si="139"/>
        <v>"Telefon"</v>
      </c>
      <c r="R366" t="str">
        <f t="shared" ca="1" si="140"/>
        <v>"Teléfono"</v>
      </c>
      <c r="S366" t="str">
        <f t="shared" ca="1" si="141"/>
        <v>"Telefono"</v>
      </c>
      <c r="T366" t="str">
        <f t="shared" ca="1" si="142"/>
        <v>"Telefoon"</v>
      </c>
      <c r="U366" s="8" t="str">
        <f t="shared" ca="1" si="146"/>
        <v>Téléphone</v>
      </c>
      <c r="V366" s="8" t="str">
        <f t="shared" ca="1" si="146"/>
        <v>Telefon</v>
      </c>
      <c r="W366" s="8" t="str">
        <f t="shared" ca="1" si="146"/>
        <v>Teléfono</v>
      </c>
      <c r="X366" s="8" t="str">
        <f t="shared" ca="1" si="146"/>
        <v>Telefono</v>
      </c>
      <c r="Y366" s="8" t="str">
        <f t="shared" ca="1" si="146"/>
        <v>Telefoon</v>
      </c>
      <c r="Z366" s="7">
        <f t="shared" si="147"/>
        <v>5</v>
      </c>
      <c r="AA366">
        <f t="shared" si="148"/>
        <v>33</v>
      </c>
      <c r="AB366">
        <f t="shared" si="149"/>
        <v>39</v>
      </c>
      <c r="AC366" t="str">
        <f t="shared" si="150"/>
        <v>&lt;string name="UI_Type_Phone"&gt;</v>
      </c>
      <c r="AD366" t="str">
        <f t="shared" ca="1" si="151"/>
        <v>&lt;string name="UI_Type_Phone"&gt;Téléphone&lt;/string&gt;</v>
      </c>
      <c r="AE366" t="str">
        <f t="shared" ca="1" si="151"/>
        <v>&lt;string name="UI_Type_Phone"&gt;Telefon&lt;/string&gt;</v>
      </c>
      <c r="AF366" t="str">
        <f t="shared" ca="1" si="151"/>
        <v>&lt;string name="UI_Type_Phone"&gt;Teléfono&lt;/string&gt;</v>
      </c>
      <c r="AG366" t="str">
        <f t="shared" ca="1" si="151"/>
        <v>&lt;string name="UI_Type_Phone"&gt;Telefono&lt;/string&gt;</v>
      </c>
      <c r="AH366" t="str">
        <f t="shared" ca="1" si="151"/>
        <v>&lt;string name="UI_Type_Phone"&gt;Telefoon&lt;/string&gt;</v>
      </c>
    </row>
    <row r="367" spans="1:34">
      <c r="A367" s="1" t="s">
        <v>2963</v>
      </c>
      <c r="J367">
        <f t="shared" si="152"/>
        <v>39</v>
      </c>
      <c r="K367">
        <f t="shared" si="153"/>
        <v>138</v>
      </c>
      <c r="L367" t="str">
        <f t="shared" si="145"/>
        <v>This lock has not yet connected to the cloud, please check your internet connection and try again.</v>
      </c>
      <c r="M367">
        <f>MATCH(L367,Sam_Eng!K:K,0)</f>
        <v>719</v>
      </c>
      <c r="N367" t="str">
        <f>IF(ISNA(M367), VLOOKUP(L367,Sam_Eng!F:F,1,FALSE), VLOOKUP(L367,Sam_Eng!K:K,1,FALSE))</f>
        <v>This lock has not yet connected to the cloud, please check your internet connection and try again.</v>
      </c>
      <c r="O367" s="8">
        <f>IF(ISNA(M367), MATCH(N367,Sam_Eng!F:F,0), MATCH(N367,Sam_Eng!K:K,0))</f>
        <v>719</v>
      </c>
      <c r="P367" t="str">
        <f t="shared" ca="1" si="138"/>
        <v>Cette serrure n'a pas encore été connectée au Cloud, veuillez vérifier votre connexion Internet et réessayez.</v>
      </c>
      <c r="Q367" t="str">
        <f t="shared" ca="1" si="139"/>
        <v>Dieses Schloss ist noch nicht mit der Cloud verbunden, bitte überprüfen Sie Ihre Internetverbindung und versuchen Sie es erneut.</v>
      </c>
      <c r="R367" t="str">
        <f t="shared" ca="1" si="140"/>
        <v>Esta cerradura todavía no se ha conectado a la nube. Compruebe la conexión a Internet e inténtelo de nuevo.</v>
      </c>
      <c r="S367" t="str">
        <f t="shared" ca="1" si="141"/>
        <v>Questa serratura non è ancora stata connessa al cloud, controllare la connessione internet e ritentare.</v>
      </c>
      <c r="T367" t="str">
        <f t="shared" ca="1" si="142"/>
        <v>Dit slot is nog niet met de cloud verbonden, controleer de internetverbinding en probeer het opnieuw.</v>
      </c>
      <c r="U367" s="8" t="str">
        <f t="shared" ca="1" si="146"/>
        <v>Cette serrure n'a pas encore été connectée au Cloud, veuillez vérifier votre connexion Internet et réessayez.</v>
      </c>
      <c r="V367" s="8" t="str">
        <f t="shared" ca="1" si="146"/>
        <v>Dieses Schloss ist noch nicht mit der Cloud verbunden, bitte überprüfen Sie Ihre Internetverbindung und versuchen Sie es erneut.</v>
      </c>
      <c r="W367" s="8" t="str">
        <f t="shared" ca="1" si="146"/>
        <v>Esta cerradura todavía no se ha conectado a la nube. Compruebe la conexión a Internet e inténtelo de nuevo.</v>
      </c>
      <c r="X367" s="8" t="str">
        <f t="shared" ca="1" si="146"/>
        <v>Questa serratura non è ancora stata connessa al cloud, controllare la connessione internet e ritentare.</v>
      </c>
      <c r="Y367" s="8" t="str">
        <f t="shared" ca="1" si="146"/>
        <v>Dit slot is nog niet met de cloud verbonden, controleer de internetverbinding en probeer het opnieuw.</v>
      </c>
      <c r="Z367" s="7">
        <f t="shared" si="147"/>
        <v>5</v>
      </c>
      <c r="AA367">
        <f t="shared" si="148"/>
        <v>39</v>
      </c>
      <c r="AB367">
        <f t="shared" si="149"/>
        <v>138</v>
      </c>
      <c r="AC367" t="str">
        <f t="shared" si="150"/>
        <v>&lt;string name="UI_NoClaimLock_cont"&gt;</v>
      </c>
      <c r="AD367" t="str">
        <f t="shared" ca="1" si="151"/>
        <v>&lt;string name="UI_NoClaimLock_cont"&gt;Cette serrure n'a pas encore été connectée au Cloud, veuillez vérifier votre connexion Internet et réessayez.&lt;/string&gt;</v>
      </c>
      <c r="AE367" t="str">
        <f t="shared" ca="1" si="151"/>
        <v>&lt;string name="UI_NoClaimLock_cont"&gt;Dieses Schloss ist noch nicht mit der Cloud verbunden, bitte überprüfen Sie Ihre Internetverbindung und versuchen Sie es erneut.&lt;/string&gt;</v>
      </c>
      <c r="AF367" t="str">
        <f t="shared" ca="1" si="151"/>
        <v>&lt;string name="UI_NoClaimLock_cont"&gt;Esta cerradura todavía no se ha conectado a la nube. Compruebe la conexión a Internet e inténtelo de nuevo.&lt;/string&gt;</v>
      </c>
      <c r="AG367" t="str">
        <f t="shared" ca="1" si="151"/>
        <v>&lt;string name="UI_NoClaimLock_cont"&gt;Questa serratura non è ancora stata connessa al cloud, controllare la connessione internet e ritentare.&lt;/string&gt;</v>
      </c>
      <c r="AH367" t="str">
        <f t="shared" ca="1" si="151"/>
        <v>&lt;string name="UI_NoClaimLock_cont"&gt;Dit slot is nog niet met de cloud verbonden, controleer de internetverbinding en probeer het opnieuw.&lt;/string&gt;</v>
      </c>
    </row>
    <row r="368" spans="1:34">
      <c r="A368" s="2"/>
    </row>
    <row r="369" spans="1:34">
      <c r="A369" s="1"/>
    </row>
    <row r="370" spans="1:34">
      <c r="A370" s="2"/>
    </row>
    <row r="371" spans="1:34">
      <c r="A371" s="1" t="s">
        <v>2929</v>
      </c>
      <c r="J371">
        <f t="shared" si="152"/>
        <v>35</v>
      </c>
      <c r="K371">
        <f t="shared" si="153"/>
        <v>47</v>
      </c>
      <c r="L371" t="str">
        <f t="shared" si="145"/>
        <v>Choose Lock</v>
      </c>
      <c r="M371" t="e">
        <f>MATCH(L371,Sam_Eng!K:K,0)</f>
        <v>#N/A</v>
      </c>
      <c r="N371" t="str">
        <f>IF(ISNA(M371), VLOOKUP(L371,Sam_Eng!F:F,1,FALSE), VLOOKUP(L371,Sam_Eng!K:K,1,FALSE))</f>
        <v>Choose Lock</v>
      </c>
      <c r="O371" s="8">
        <f>IF(ISNA(M371), MATCH(N371,Sam_Eng!F:F,0), MATCH(N371,Sam_Eng!K:K,0))</f>
        <v>36</v>
      </c>
      <c r="P371" t="str">
        <f t="shared" ca="1" si="138"/>
        <v>"Choisir une serrure"</v>
      </c>
      <c r="Q371" t="str">
        <f t="shared" ca="1" si="139"/>
        <v>"Schloss auswählen"</v>
      </c>
      <c r="R371" t="str">
        <f t="shared" ca="1" si="140"/>
        <v>"Elegir cerradura"</v>
      </c>
      <c r="S371" t="str">
        <f t="shared" ca="1" si="141"/>
        <v>"Scegli Serratura"</v>
      </c>
      <c r="T371" t="str">
        <f t="shared" ca="1" si="142"/>
        <v>"Slot kiezen"</v>
      </c>
      <c r="U371" s="8" t="str">
        <f t="shared" ref="U371:Y374" ca="1" si="154">SUBSTITUTE(P371,"""","")</f>
        <v>Choisir une serrure</v>
      </c>
      <c r="V371" s="8" t="str">
        <f t="shared" ca="1" si="154"/>
        <v>Schloss auswählen</v>
      </c>
      <c r="W371" s="8" t="str">
        <f t="shared" ca="1" si="154"/>
        <v>Elegir cerradura</v>
      </c>
      <c r="X371" s="8" t="str">
        <f t="shared" ca="1" si="154"/>
        <v>Scegli Serratura</v>
      </c>
      <c r="Y371" s="8" t="str">
        <f t="shared" ca="1" si="154"/>
        <v>Slot kiezen</v>
      </c>
      <c r="Z371" s="7">
        <f>FIND("&lt;",A371)</f>
        <v>5</v>
      </c>
      <c r="AA371">
        <f>FIND("&gt;",A371)</f>
        <v>35</v>
      </c>
      <c r="AB371">
        <f xml:space="preserve"> FIND("&lt;/",A371)</f>
        <v>47</v>
      </c>
      <c r="AC371" t="str">
        <f>MID(A371, Z371, AA371-Z371+ 1)</f>
        <v>&lt;string name="UI_OTA_access_1"&gt;</v>
      </c>
      <c r="AD371" t="str">
        <f t="shared" ref="AD371:AH374" ca="1" si="155">$AC371 &amp; U371 &amp; $AC$1</f>
        <v>&lt;string name="UI_OTA_access_1"&gt;Choisir une serrure&lt;/string&gt;</v>
      </c>
      <c r="AE371" t="str">
        <f t="shared" ca="1" si="155"/>
        <v>&lt;string name="UI_OTA_access_1"&gt;Schloss auswählen&lt;/string&gt;</v>
      </c>
      <c r="AF371" t="str">
        <f t="shared" ca="1" si="155"/>
        <v>&lt;string name="UI_OTA_access_1"&gt;Elegir cerradura&lt;/string&gt;</v>
      </c>
      <c r="AG371" t="str">
        <f t="shared" ca="1" si="155"/>
        <v>&lt;string name="UI_OTA_access_1"&gt;Scegli Serratura&lt;/string&gt;</v>
      </c>
      <c r="AH371" t="str">
        <f t="shared" ca="1" si="155"/>
        <v>&lt;string name="UI_OTA_access_1"&gt;Slot kiezen&lt;/string&gt;</v>
      </c>
    </row>
    <row r="372" spans="1:34">
      <c r="A372" s="1" t="s">
        <v>2930</v>
      </c>
      <c r="J372">
        <f t="shared" si="152"/>
        <v>35</v>
      </c>
      <c r="K372">
        <f t="shared" si="153"/>
        <v>48</v>
      </c>
      <c r="L372" t="str">
        <f t="shared" si="145"/>
        <v>Access Right</v>
      </c>
      <c r="M372" t="e">
        <f>MATCH(L372,Sam_Eng!K:K,0)</f>
        <v>#N/A</v>
      </c>
      <c r="N372" t="str">
        <f>IF(ISNA(M372), VLOOKUP(L372,Sam_Eng!F:F,1,FALSE), VLOOKUP(L372,Sam_Eng!K:K,1,FALSE))</f>
        <v>Access Right</v>
      </c>
      <c r="O372" s="8">
        <f>IF(ISNA(M372), MATCH(N372,Sam_Eng!F:F,0), MATCH(N372,Sam_Eng!K:K,0))</f>
        <v>87</v>
      </c>
      <c r="P372" t="str">
        <f t="shared" ca="1" si="138"/>
        <v>"Droit d'accès"</v>
      </c>
      <c r="Q372" t="str">
        <f t="shared" ca="1" si="139"/>
        <v>"Zugangsberechtigung"</v>
      </c>
      <c r="R372" t="str">
        <f t="shared" ca="1" si="140"/>
        <v>"Derecho de acceso"</v>
      </c>
      <c r="S372" t="str">
        <f t="shared" ca="1" si="141"/>
        <v>"Diritti di Accesso"</v>
      </c>
      <c r="T372" t="str">
        <f t="shared" ca="1" si="142"/>
        <v>"Toegangsrechten"</v>
      </c>
      <c r="U372" s="8" t="str">
        <f t="shared" ca="1" si="154"/>
        <v>Droit d'accès</v>
      </c>
      <c r="V372" s="8" t="str">
        <f t="shared" ca="1" si="154"/>
        <v>Zugangsberechtigung</v>
      </c>
      <c r="W372" s="8" t="str">
        <f t="shared" ca="1" si="154"/>
        <v>Derecho de acceso</v>
      </c>
      <c r="X372" s="8" t="str">
        <f t="shared" ca="1" si="154"/>
        <v>Diritti di Accesso</v>
      </c>
      <c r="Y372" s="8" t="str">
        <f t="shared" ca="1" si="154"/>
        <v>Toegangsrechten</v>
      </c>
      <c r="Z372" s="7">
        <f>FIND("&lt;",A372)</f>
        <v>5</v>
      </c>
      <c r="AA372">
        <f>FIND("&gt;",A372)</f>
        <v>35</v>
      </c>
      <c r="AB372">
        <f xml:space="preserve"> FIND("&lt;/",A372)</f>
        <v>48</v>
      </c>
      <c r="AC372" t="str">
        <f>MID(A372, Z372, AA372-Z372+ 1)</f>
        <v>&lt;string name="UI_OTA_access_2"&gt;</v>
      </c>
      <c r="AD372" t="str">
        <f t="shared" ca="1" si="155"/>
        <v>&lt;string name="UI_OTA_access_2"&gt;Droit d'accès&lt;/string&gt;</v>
      </c>
      <c r="AE372" t="str">
        <f t="shared" ca="1" si="155"/>
        <v>&lt;string name="UI_OTA_access_2"&gt;Zugangsberechtigung&lt;/string&gt;</v>
      </c>
      <c r="AF372" t="str">
        <f t="shared" ca="1" si="155"/>
        <v>&lt;string name="UI_OTA_access_2"&gt;Derecho de acceso&lt;/string&gt;</v>
      </c>
      <c r="AG372" t="str">
        <f t="shared" ca="1" si="155"/>
        <v>&lt;string name="UI_OTA_access_2"&gt;Diritti di Accesso&lt;/string&gt;</v>
      </c>
      <c r="AH372" t="str">
        <f t="shared" ca="1" si="155"/>
        <v>&lt;string name="UI_OTA_access_2"&gt;Toegangsrechten&lt;/string&gt;</v>
      </c>
    </row>
    <row r="373" spans="1:34">
      <c r="A373" s="1" t="s">
        <v>2931</v>
      </c>
      <c r="J373">
        <f t="shared" si="152"/>
        <v>33</v>
      </c>
      <c r="K373">
        <f t="shared" si="153"/>
        <v>41</v>
      </c>
      <c r="L373" t="str">
        <f t="shared" si="145"/>
        <v>Message</v>
      </c>
      <c r="M373" t="e">
        <f>MATCH(L373,Sam_Eng!K:K,0)</f>
        <v>#N/A</v>
      </c>
      <c r="N373" t="str">
        <f>IF(ISNA(M373), VLOOKUP(L373,Sam_Eng!F:F,1,FALSE), VLOOKUP(L373,Sam_Eng!K:K,1,FALSE))</f>
        <v>Message</v>
      </c>
      <c r="O373" s="8">
        <f>IF(ISNA(M373), MATCH(N373,Sam_Eng!F:F,0), MATCH(N373,Sam_Eng!K:K,0))</f>
        <v>185</v>
      </c>
      <c r="P373" t="str">
        <f t="shared" ca="1" si="138"/>
        <v>"Message"</v>
      </c>
      <c r="Q373" t="str">
        <f t="shared" ca="1" si="139"/>
        <v>"Mitteilung"</v>
      </c>
      <c r="R373" t="str">
        <f t="shared" ca="1" si="140"/>
        <v>"Mensaje"</v>
      </c>
      <c r="S373" t="str">
        <f t="shared" ca="1" si="141"/>
        <v>"Messaggio"</v>
      </c>
      <c r="T373" t="str">
        <f t="shared" ca="1" si="142"/>
        <v>"Bericht"</v>
      </c>
      <c r="U373" s="8" t="str">
        <f t="shared" ca="1" si="154"/>
        <v>Message</v>
      </c>
      <c r="V373" s="8" t="str">
        <f t="shared" ca="1" si="154"/>
        <v>Mitteilung</v>
      </c>
      <c r="W373" s="8" t="str">
        <f t="shared" ca="1" si="154"/>
        <v>Mensaje</v>
      </c>
      <c r="X373" s="8" t="str">
        <f t="shared" ca="1" si="154"/>
        <v>Messaggio</v>
      </c>
      <c r="Y373" s="8" t="str">
        <f t="shared" ca="1" si="154"/>
        <v>Bericht</v>
      </c>
      <c r="Z373" s="7">
        <f>FIND("&lt;",A373)</f>
        <v>5</v>
      </c>
      <c r="AA373">
        <f>FIND("&gt;",A373)</f>
        <v>33</v>
      </c>
      <c r="AB373">
        <f xml:space="preserve"> FIND("&lt;/",A373)</f>
        <v>41</v>
      </c>
      <c r="AC373" t="str">
        <f>MID(A373, Z373, AA373-Z373+ 1)</f>
        <v>&lt;string name="UI_OTA_SetMsg"&gt;</v>
      </c>
      <c r="AD373" t="str">
        <f t="shared" ca="1" si="155"/>
        <v>&lt;string name="UI_OTA_SetMsg"&gt;Message&lt;/string&gt;</v>
      </c>
      <c r="AE373" t="str">
        <f t="shared" ca="1" si="155"/>
        <v>&lt;string name="UI_OTA_SetMsg"&gt;Mitteilung&lt;/string&gt;</v>
      </c>
      <c r="AF373" t="str">
        <f t="shared" ca="1" si="155"/>
        <v>&lt;string name="UI_OTA_SetMsg"&gt;Mensaje&lt;/string&gt;</v>
      </c>
      <c r="AG373" t="str">
        <f t="shared" ca="1" si="155"/>
        <v>&lt;string name="UI_OTA_SetMsg"&gt;Messaggio&lt;/string&gt;</v>
      </c>
      <c r="AH373" t="str">
        <f t="shared" ca="1" si="155"/>
        <v>&lt;string name="UI_OTA_SetMsg"&gt;Bericht&lt;/string&gt;</v>
      </c>
    </row>
    <row r="374" spans="1:34">
      <c r="A374" s="1" t="s">
        <v>149</v>
      </c>
      <c r="J374">
        <f t="shared" si="152"/>
        <v>36</v>
      </c>
      <c r="K374">
        <f t="shared" si="153"/>
        <v>53</v>
      </c>
      <c r="L374" t="str">
        <f t="shared" si="145"/>
        <v>Add Phone Client</v>
      </c>
      <c r="M374" t="e">
        <f>MATCH(L374,Sam_Eng!K:K,0)</f>
        <v>#N/A</v>
      </c>
      <c r="N374" t="str">
        <f>IF(ISNA(M374), VLOOKUP(L374,Sam_Eng!F:F,1,FALSE), VLOOKUP(L374,Sam_Eng!K:K,1,FALSE))</f>
        <v>Add Phone Client</v>
      </c>
      <c r="O374" s="8">
        <f>IF(ISNA(M374), MATCH(N374,Sam_Eng!F:F,0), MATCH(N374,Sam_Eng!K:K,0))</f>
        <v>110</v>
      </c>
      <c r="P374" t="str">
        <f t="shared" ca="1" si="138"/>
        <v>"Ajouter client téléphone"</v>
      </c>
      <c r="Q374" t="str">
        <f t="shared" ca="1" si="139"/>
        <v>"Telefon-Client hinzufügen"</v>
      </c>
      <c r="R374" t="str">
        <f t="shared" ca="1" si="140"/>
        <v>"Agregar cliente de tipo Teléfono"</v>
      </c>
      <c r="S374" t="str">
        <f t="shared" ca="1" si="141"/>
        <v>"Aggiungi Client Telefono"</v>
      </c>
      <c r="T374" t="str">
        <f t="shared" ca="1" si="142"/>
        <v>"Telefoonnummer klant toevoegen"</v>
      </c>
      <c r="U374" s="8" t="str">
        <f t="shared" ca="1" si="154"/>
        <v>Ajouter client téléphone</v>
      </c>
      <c r="V374" s="8" t="str">
        <f t="shared" ca="1" si="154"/>
        <v>Telefon-Client hinzufügen</v>
      </c>
      <c r="W374" s="8" t="str">
        <f t="shared" ca="1" si="154"/>
        <v>Agregar cliente de tipo Teléfono</v>
      </c>
      <c r="X374" s="8" t="str">
        <f t="shared" ca="1" si="154"/>
        <v>Aggiungi Client Telefono</v>
      </c>
      <c r="Y374" s="8" t="str">
        <f t="shared" ca="1" si="154"/>
        <v>Telefoonnummer klant toevoegen</v>
      </c>
      <c r="Z374" s="7">
        <f>FIND("&lt;",A374)</f>
        <v>5</v>
      </c>
      <c r="AA374">
        <f>FIND("&gt;",A374)</f>
        <v>36</v>
      </c>
      <c r="AB374">
        <f xml:space="preserve"> FIND("&lt;/",A374)</f>
        <v>53</v>
      </c>
      <c r="AC374" t="str">
        <f>MID(A374, Z374, AA374-Z374+ 1)</f>
        <v>&lt;string name="UI_OTA_ReadySend"&gt;</v>
      </c>
      <c r="AD374" t="str">
        <f t="shared" ca="1" si="155"/>
        <v>&lt;string name="UI_OTA_ReadySend"&gt;Ajouter client téléphone&lt;/string&gt;</v>
      </c>
      <c r="AE374" t="str">
        <f t="shared" ca="1" si="155"/>
        <v>&lt;string name="UI_OTA_ReadySend"&gt;Telefon-Client hinzufügen&lt;/string&gt;</v>
      </c>
      <c r="AF374" t="str">
        <f t="shared" ca="1" si="155"/>
        <v>&lt;string name="UI_OTA_ReadySend"&gt;Agregar cliente de tipo Teléfono&lt;/string&gt;</v>
      </c>
      <c r="AG374" t="str">
        <f t="shared" ca="1" si="155"/>
        <v>&lt;string name="UI_OTA_ReadySend"&gt;Aggiungi Client Telefono&lt;/string&gt;</v>
      </c>
      <c r="AH374" t="str">
        <f t="shared" ca="1" si="155"/>
        <v>&lt;string name="UI_OTA_ReadySend"&gt;Telefoonnummer klant toevoegen&lt;/string&gt;</v>
      </c>
    </row>
    <row r="375" spans="1:34">
      <c r="A375" s="1"/>
    </row>
    <row r="376" spans="1:34">
      <c r="A376" s="3"/>
    </row>
    <row r="377" spans="1:34">
      <c r="A377" s="1"/>
    </row>
    <row r="378" spans="1:34">
      <c r="A378" s="1"/>
    </row>
    <row r="379" spans="1:34">
      <c r="A379" s="1"/>
    </row>
    <row r="380" spans="1:34">
      <c r="A380" s="1"/>
    </row>
    <row r="381" spans="1:34">
      <c r="A381" s="1"/>
    </row>
    <row r="382" spans="1:34">
      <c r="A382" s="1"/>
    </row>
    <row r="383" spans="1:34">
      <c r="A383" s="1"/>
    </row>
    <row r="384" spans="1:34">
      <c r="A384" s="1" t="s">
        <v>2932</v>
      </c>
      <c r="J384" s="5">
        <f t="shared" si="152"/>
        <v>49</v>
      </c>
      <c r="K384" s="5">
        <f t="shared" si="153"/>
        <v>74</v>
      </c>
      <c r="L384" s="5" t="str">
        <f t="shared" si="145"/>
        <v>Bluetooth not supported.</v>
      </c>
      <c r="M384">
        <f>MATCH(L384,Sam_Eng!K:K,0)</f>
        <v>741</v>
      </c>
      <c r="N384" t="str">
        <f>IF(ISNA(M384), VLOOKUP(L384,Sam_Eng!F:F,1,FALSE), VLOOKUP(L384,Sam_Eng!K:K,1,FALSE))</f>
        <v>Bluetooth not supported.</v>
      </c>
      <c r="O384" s="8">
        <f>IF(ISNA(M384), MATCH(N384,Sam_Eng!F:F,0), MATCH(N384,Sam_Eng!K:K,0))</f>
        <v>741</v>
      </c>
      <c r="P384" t="str">
        <f t="shared" ca="1" si="138"/>
        <v>Bluetooth non pris en charge.</v>
      </c>
      <c r="Q384" t="str">
        <f t="shared" ca="1" si="139"/>
        <v>Bluetooth nicht unterstützt.</v>
      </c>
      <c r="R384" t="str">
        <f t="shared" ca="1" si="140"/>
        <v>Bluetooth no admitido.</v>
      </c>
      <c r="S384" t="str">
        <f t="shared" ca="1" si="141"/>
        <v>Bluetooth non supportato.</v>
      </c>
      <c r="T384" t="str">
        <f t="shared" ca="1" si="142"/>
        <v>Bluetooth niet ondersteund.</v>
      </c>
      <c r="U384" s="8" t="str">
        <f ca="1">SUBSTITUTE(P384,"""","")</f>
        <v>Bluetooth non pris en charge.</v>
      </c>
      <c r="V384" s="8" t="str">
        <f ca="1">SUBSTITUTE(Q384,"""","")</f>
        <v>Bluetooth nicht unterstützt.</v>
      </c>
      <c r="W384" s="8" t="str">
        <f ca="1">SUBSTITUTE(R384,"""","")</f>
        <v>Bluetooth no admitido.</v>
      </c>
      <c r="X384" s="8" t="str">
        <f ca="1">SUBSTITUTE(S384,"""","")</f>
        <v>Bluetooth non supportato.</v>
      </c>
      <c r="Y384" s="8" t="str">
        <f ca="1">SUBSTITUTE(T384,"""","")</f>
        <v>Bluetooth niet ondersteund.</v>
      </c>
      <c r="Z384" s="7">
        <f>FIND("&lt;",A384)</f>
        <v>5</v>
      </c>
      <c r="AA384">
        <f>FIND("&gt;",A384)</f>
        <v>49</v>
      </c>
      <c r="AB384">
        <f xml:space="preserve"> FIND("&lt;/",A384)</f>
        <v>74</v>
      </c>
      <c r="AC384" t="str">
        <f>MID(A384, Z384, AA384-Z384+ 1)</f>
        <v>&lt;string name="error_bluetooth_not_supported"&gt;</v>
      </c>
      <c r="AD384" t="str">
        <f ca="1">$AC384 &amp; U384 &amp; $AC$1</f>
        <v>&lt;string name="error_bluetooth_not_supported"&gt;Bluetooth non pris en charge.&lt;/string&gt;</v>
      </c>
      <c r="AE384" t="str">
        <f ca="1">$AC384 &amp; V384 &amp; $AC$1</f>
        <v>&lt;string name="error_bluetooth_not_supported"&gt;Bluetooth nicht unterstützt.&lt;/string&gt;</v>
      </c>
      <c r="AF384" t="str">
        <f ca="1">$AC384 &amp; W384 &amp; $AC$1</f>
        <v>&lt;string name="error_bluetooth_not_supported"&gt;Bluetooth no admitido.&lt;/string&gt;</v>
      </c>
      <c r="AG384" t="str">
        <f ca="1">$AC384 &amp; X384 &amp; $AC$1</f>
        <v>&lt;string name="error_bluetooth_not_supported"&gt;Bluetooth non supportato.&lt;/string&gt;</v>
      </c>
      <c r="AH384" t="str">
        <f ca="1">$AC384 &amp; Y384 &amp; $AC$1</f>
        <v>&lt;string name="error_bluetooth_not_supported"&gt;Bluetooth niet ondersteund.&lt;/string&gt;</v>
      </c>
    </row>
    <row r="385" spans="1:34">
      <c r="A385" s="2"/>
    </row>
    <row r="386" spans="1:34">
      <c r="A386" s="2"/>
    </row>
    <row r="387" spans="1:34">
      <c r="A387" s="1" t="s">
        <v>158</v>
      </c>
      <c r="J387">
        <f t="shared" si="152"/>
        <v>35</v>
      </c>
      <c r="K387">
        <f t="shared" si="153"/>
        <v>41</v>
      </c>
      <c r="L387" t="str">
        <f t="shared" si="145"/>
        <v>Locks</v>
      </c>
      <c r="M387" t="e">
        <f>MATCH(L387,Sam_Eng!K:K,0)</f>
        <v>#N/A</v>
      </c>
      <c r="N387" t="str">
        <f>IF(ISNA(M387), VLOOKUP(L387,Sam_Eng!F:F,1,FALSE), VLOOKUP(L387,Sam_Eng!K:K,1,FALSE))</f>
        <v>Locks</v>
      </c>
      <c r="O387" s="8">
        <f>IF(ISNA(M387), MATCH(N387,Sam_Eng!F:F,0), MATCH(N387,Sam_Eng!K:K,0))</f>
        <v>29</v>
      </c>
      <c r="P387" t="str">
        <f t="shared" ca="1" si="138"/>
        <v>"Serrures"</v>
      </c>
      <c r="Q387" t="str">
        <f t="shared" ca="1" si="139"/>
        <v>"Schlösser"</v>
      </c>
      <c r="R387" t="str">
        <f t="shared" ca="1" si="140"/>
        <v>"Cerraduras"</v>
      </c>
      <c r="S387" t="str">
        <f t="shared" ca="1" si="141"/>
        <v>"Serrature"</v>
      </c>
      <c r="T387" t="str">
        <f t="shared" ca="1" si="142"/>
        <v>"Sloten"</v>
      </c>
      <c r="U387" s="8" t="str">
        <f t="shared" ref="U387:Y449" ca="1" si="156">SUBSTITUTE(P387,"""","")</f>
        <v>Serrures</v>
      </c>
      <c r="V387" s="8" t="str">
        <f t="shared" ca="1" si="156"/>
        <v>Schlösser</v>
      </c>
      <c r="W387" s="8" t="str">
        <f t="shared" ca="1" si="156"/>
        <v>Cerraduras</v>
      </c>
      <c r="X387" s="8" t="str">
        <f t="shared" ca="1" si="156"/>
        <v>Serrature</v>
      </c>
      <c r="Y387" s="8" t="str">
        <f t="shared" ca="1" si="156"/>
        <v>Sloten</v>
      </c>
      <c r="Z387" s="7">
        <f t="shared" ref="Z387:Z449" si="157">FIND("&lt;",A387)</f>
        <v>5</v>
      </c>
      <c r="AA387">
        <f t="shared" ref="AA387:AA449" si="158">FIND("&gt;",A387)</f>
        <v>35</v>
      </c>
      <c r="AB387">
        <f xml:space="preserve"> FIND("&lt;/",A387)</f>
        <v>41</v>
      </c>
      <c r="AC387" t="str">
        <f>MID(A387, Z387, AA387-Z387+ 1)</f>
        <v>&lt;string name="menu_title_lock"&gt;</v>
      </c>
      <c r="AD387" t="str">
        <f t="shared" ref="AD387:AH449" ca="1" si="159">$AC387 &amp; U387 &amp; $AC$1</f>
        <v>&lt;string name="menu_title_lock"&gt;Serrures&lt;/string&gt;</v>
      </c>
      <c r="AE387" t="str">
        <f t="shared" ca="1" si="159"/>
        <v>&lt;string name="menu_title_lock"&gt;Schlösser&lt;/string&gt;</v>
      </c>
      <c r="AF387" t="str">
        <f t="shared" ca="1" si="159"/>
        <v>&lt;string name="menu_title_lock"&gt;Cerraduras&lt;/string&gt;</v>
      </c>
      <c r="AG387" t="str">
        <f t="shared" ca="1" si="159"/>
        <v>&lt;string name="menu_title_lock"&gt;Serrature&lt;/string&gt;</v>
      </c>
      <c r="AH387" t="str">
        <f t="shared" ca="1" si="159"/>
        <v>&lt;string name="menu_title_lock"&gt;Sloten&lt;/string&gt;</v>
      </c>
    </row>
    <row r="388" spans="1:34">
      <c r="A388" s="1" t="s">
        <v>159</v>
      </c>
      <c r="J388">
        <f t="shared" si="152"/>
        <v>37</v>
      </c>
      <c r="K388">
        <f t="shared" si="153"/>
        <v>45</v>
      </c>
      <c r="L388" t="str">
        <f t="shared" si="145"/>
        <v>Clients</v>
      </c>
      <c r="M388" t="e">
        <f>MATCH(L388,Sam_Eng!K:K,0)</f>
        <v>#N/A</v>
      </c>
      <c r="N388" t="str">
        <f>IF(ISNA(M388), VLOOKUP(L388,Sam_Eng!F:F,1,FALSE), VLOOKUP(L388,Sam_Eng!K:K,1,FALSE))</f>
        <v>Clients</v>
      </c>
      <c r="O388" s="8">
        <f>IF(ISNA(M388), MATCH(N388,Sam_Eng!F:F,0), MATCH(N388,Sam_Eng!K:K,0))</f>
        <v>52</v>
      </c>
      <c r="P388" t="str">
        <f t="shared" ca="1" si="138"/>
        <v>"Clients"</v>
      </c>
      <c r="Q388" t="str">
        <f t="shared" ca="1" si="139"/>
        <v>"Clients"</v>
      </c>
      <c r="R388" t="str">
        <f t="shared" ca="1" si="140"/>
        <v>"Clientes"</v>
      </c>
      <c r="S388" t="str">
        <f t="shared" ca="1" si="141"/>
        <v>"Client"</v>
      </c>
      <c r="T388" t="str">
        <f t="shared" ca="1" si="142"/>
        <v>"Klanten"</v>
      </c>
      <c r="U388" s="8" t="str">
        <f t="shared" ca="1" si="156"/>
        <v>Clients</v>
      </c>
      <c r="V388" s="8" t="str">
        <f t="shared" ca="1" si="156"/>
        <v>Clients</v>
      </c>
      <c r="W388" s="8" t="str">
        <f t="shared" ca="1" si="156"/>
        <v>Clientes</v>
      </c>
      <c r="X388" s="8" t="str">
        <f t="shared" ca="1" si="156"/>
        <v>Client</v>
      </c>
      <c r="Y388" s="8" t="str">
        <f t="shared" ca="1" si="156"/>
        <v>Klanten</v>
      </c>
      <c r="Z388" s="7">
        <f t="shared" si="157"/>
        <v>5</v>
      </c>
      <c r="AA388">
        <f t="shared" si="158"/>
        <v>37</v>
      </c>
      <c r="AB388">
        <f xml:space="preserve"> FIND("&lt;/",A388)</f>
        <v>45</v>
      </c>
      <c r="AC388" t="str">
        <f>MID(A388, Z388, AA388-Z388+ 1)</f>
        <v>&lt;string name="menu_title_client"&gt;</v>
      </c>
      <c r="AD388" t="str">
        <f t="shared" ca="1" si="159"/>
        <v>&lt;string name="menu_title_client"&gt;Clients&lt;/string&gt;</v>
      </c>
      <c r="AE388" t="str">
        <f t="shared" ca="1" si="159"/>
        <v>&lt;string name="menu_title_client"&gt;Clients&lt;/string&gt;</v>
      </c>
      <c r="AF388" t="str">
        <f t="shared" ca="1" si="159"/>
        <v>&lt;string name="menu_title_client"&gt;Clientes&lt;/string&gt;</v>
      </c>
      <c r="AG388" t="str">
        <f t="shared" ca="1" si="159"/>
        <v>&lt;string name="menu_title_client"&gt;Client&lt;/string&gt;</v>
      </c>
      <c r="AH388" t="str">
        <f t="shared" ca="1" si="159"/>
        <v>&lt;string name="menu_title_client"&gt;Klanten&lt;/string&gt;</v>
      </c>
    </row>
    <row r="389" spans="1:34">
      <c r="A389" s="1" t="s">
        <v>160</v>
      </c>
      <c r="J389">
        <f t="shared" si="152"/>
        <v>36</v>
      </c>
      <c r="K389">
        <f t="shared" si="153"/>
        <v>50</v>
      </c>
      <c r="L389" t="str">
        <f t="shared" si="145"/>
        <v>Notifications</v>
      </c>
      <c r="M389" t="e">
        <f>MATCH(L389,Sam_Eng!K:K,0)</f>
        <v>#N/A</v>
      </c>
      <c r="N389" t="str">
        <f>IF(ISNA(M389), VLOOKUP(L389,Sam_Eng!F:F,1,FALSE), VLOOKUP(L389,Sam_Eng!K:K,1,FALSE))</f>
        <v>Notifications</v>
      </c>
      <c r="O389" s="8">
        <f>IF(ISNA(M389), MATCH(N389,Sam_Eng!F:F,0), MATCH(N389,Sam_Eng!K:K,0))</f>
        <v>57</v>
      </c>
      <c r="P389" t="str">
        <f t="shared" ca="1" si="138"/>
        <v>"Notifications"</v>
      </c>
      <c r="Q389" t="str">
        <f t="shared" ca="1" si="139"/>
        <v>"Benachrichtigungen"</v>
      </c>
      <c r="R389" t="str">
        <f t="shared" ca="1" si="140"/>
        <v>"Notificaciones"</v>
      </c>
      <c r="S389" t="str">
        <f t="shared" ca="1" si="141"/>
        <v>"Notifiche"</v>
      </c>
      <c r="T389" t="str">
        <f t="shared" ca="1" si="142"/>
        <v>"Meldingen"</v>
      </c>
      <c r="U389" s="8" t="str">
        <f t="shared" ca="1" si="156"/>
        <v>Notifications</v>
      </c>
      <c r="V389" s="8" t="str">
        <f t="shared" ca="1" si="156"/>
        <v>Benachrichtigungen</v>
      </c>
      <c r="W389" s="8" t="str">
        <f t="shared" ca="1" si="156"/>
        <v>Notificaciones</v>
      </c>
      <c r="X389" s="8" t="str">
        <f t="shared" ca="1" si="156"/>
        <v>Notifiche</v>
      </c>
      <c r="Y389" s="8" t="str">
        <f t="shared" ca="1" si="156"/>
        <v>Meldingen</v>
      </c>
      <c r="Z389" s="7">
        <f t="shared" si="157"/>
        <v>5</v>
      </c>
      <c r="AA389">
        <f t="shared" si="158"/>
        <v>36</v>
      </c>
      <c r="AB389">
        <f xml:space="preserve"> FIND("&lt;/",A389)</f>
        <v>50</v>
      </c>
      <c r="AC389" t="str">
        <f>MID(A389, Z389, AA389-Z389+ 1)</f>
        <v>&lt;string name="menu_title_event"&gt;</v>
      </c>
      <c r="AD389" t="str">
        <f t="shared" ca="1" si="159"/>
        <v>&lt;string name="menu_title_event"&gt;Notifications&lt;/string&gt;</v>
      </c>
      <c r="AE389" t="str">
        <f t="shared" ca="1" si="159"/>
        <v>&lt;string name="menu_title_event"&gt;Benachrichtigungen&lt;/string&gt;</v>
      </c>
      <c r="AF389" t="str">
        <f t="shared" ca="1" si="159"/>
        <v>&lt;string name="menu_title_event"&gt;Notificaciones&lt;/string&gt;</v>
      </c>
      <c r="AG389" t="str">
        <f t="shared" ca="1" si="159"/>
        <v>&lt;string name="menu_title_event"&gt;Notifiche&lt;/string&gt;</v>
      </c>
      <c r="AH389" t="str">
        <f t="shared" ca="1" si="159"/>
        <v>&lt;string name="menu_title_event"&gt;Meldingen&lt;/string&gt;</v>
      </c>
    </row>
    <row r="390" spans="1:34">
      <c r="A390" s="1" t="s">
        <v>161</v>
      </c>
      <c r="J390">
        <f t="shared" si="152"/>
        <v>38</v>
      </c>
      <c r="K390">
        <f t="shared" si="153"/>
        <v>47</v>
      </c>
      <c r="L390" t="str">
        <f t="shared" si="145"/>
        <v>Settings</v>
      </c>
      <c r="M390" t="e">
        <f>MATCH(L390,Sam_Eng!K:K,0)</f>
        <v>#N/A</v>
      </c>
      <c r="N390" t="str">
        <f>IF(ISNA(M390), VLOOKUP(L390,Sam_Eng!F:F,1,FALSE), VLOOKUP(L390,Sam_Eng!K:K,1,FALSE))</f>
        <v>Settings</v>
      </c>
      <c r="O390" s="8">
        <f>IF(ISNA(M390), MATCH(N390,Sam_Eng!F:F,0), MATCH(N390,Sam_Eng!K:K,0))</f>
        <v>80</v>
      </c>
      <c r="P390" t="str">
        <f t="shared" ca="1" si="138"/>
        <v>"Paramètres"</v>
      </c>
      <c r="Q390" t="str">
        <f t="shared" ca="1" si="139"/>
        <v>"Einstellungen"</v>
      </c>
      <c r="R390" t="str">
        <f t="shared" ca="1" si="140"/>
        <v>"Ajustes"</v>
      </c>
      <c r="S390" t="str">
        <f t="shared" ca="1" si="141"/>
        <v>"Impostazioni"</v>
      </c>
      <c r="T390" t="str">
        <f t="shared" ca="1" si="142"/>
        <v>"Settings (Instellingen)"</v>
      </c>
      <c r="U390" s="8" t="str">
        <f t="shared" ca="1" si="156"/>
        <v>Paramètres</v>
      </c>
      <c r="V390" s="8" t="str">
        <f t="shared" ca="1" si="156"/>
        <v>Einstellungen</v>
      </c>
      <c r="W390" s="8" t="str">
        <f t="shared" ca="1" si="156"/>
        <v>Ajustes</v>
      </c>
      <c r="X390" s="8" t="str">
        <f t="shared" ca="1" si="156"/>
        <v>Impostazioni</v>
      </c>
      <c r="Y390" s="8" t="str">
        <f t="shared" ca="1" si="156"/>
        <v>Settings (Instellingen)</v>
      </c>
      <c r="Z390" s="7">
        <f t="shared" si="157"/>
        <v>5</v>
      </c>
      <c r="AA390">
        <f t="shared" si="158"/>
        <v>38</v>
      </c>
      <c r="AB390">
        <f xml:space="preserve"> FIND("&lt;/",A390)</f>
        <v>47</v>
      </c>
      <c r="AC390" t="str">
        <f>MID(A390, Z390, AA390-Z390+ 1)</f>
        <v>&lt;string name="menu_title_Setting"&gt;</v>
      </c>
      <c r="AD390" t="str">
        <f t="shared" ca="1" si="159"/>
        <v>&lt;string name="menu_title_Setting"&gt;Paramètres&lt;/string&gt;</v>
      </c>
      <c r="AE390" t="str">
        <f t="shared" ca="1" si="159"/>
        <v>&lt;string name="menu_title_Setting"&gt;Einstellungen&lt;/string&gt;</v>
      </c>
      <c r="AF390" t="str">
        <f t="shared" ca="1" si="159"/>
        <v>&lt;string name="menu_title_Setting"&gt;Ajustes&lt;/string&gt;</v>
      </c>
      <c r="AG390" t="str">
        <f t="shared" ca="1" si="159"/>
        <v>&lt;string name="menu_title_Setting"&gt;Impostazioni&lt;/string&gt;</v>
      </c>
      <c r="AH390" t="str">
        <f t="shared" ca="1" si="159"/>
        <v>&lt;string name="menu_title_Setting"&gt;Settings (Instellingen)&lt;/string&gt;</v>
      </c>
    </row>
    <row r="391" spans="1:34">
      <c r="A391" s="2"/>
    </row>
    <row r="392" spans="1:34">
      <c r="A392" s="1" t="s">
        <v>2939</v>
      </c>
      <c r="J392">
        <f t="shared" si="152"/>
        <v>26</v>
      </c>
      <c r="K392">
        <f t="shared" si="153"/>
        <v>47</v>
      </c>
      <c r="L392" t="str">
        <f t="shared" si="145"/>
        <v>\n\nNo Locks or Keys</v>
      </c>
      <c r="M392" t="e">
        <f>MATCH(L392,Sam_Eng!K:K,0)</f>
        <v>#N/A</v>
      </c>
      <c r="N392" t="e">
        <f>IF(ISNA(M392), VLOOKUP(L392,Sam_Eng!F:F,1,FALSE), VLOOKUP(L392,Sam_Eng!K:K,1,FALSE))</f>
        <v>#N/A</v>
      </c>
      <c r="O392" s="5">
        <v>89</v>
      </c>
      <c r="P392" t="str">
        <f t="shared" ca="1" si="138"/>
        <v>"Aucune serrure ni clé"</v>
      </c>
      <c r="Q392" t="str">
        <f t="shared" ca="1" si="139"/>
        <v>"Keine Schlösser oder Schlüssel"</v>
      </c>
      <c r="R392" t="str">
        <f t="shared" ca="1" si="140"/>
        <v>"No hay cerraduras o claves"</v>
      </c>
      <c r="S392" t="str">
        <f t="shared" ca="1" si="141"/>
        <v>"Senza Serratura e Chiavi"</v>
      </c>
      <c r="T392" t="str">
        <f t="shared" ca="1" si="142"/>
        <v>"Geen sloten of sleutels"</v>
      </c>
      <c r="U392" s="8" t="str">
        <f t="shared" ca="1" si="156"/>
        <v>Aucune serrure ni clé</v>
      </c>
      <c r="V392" s="8" t="str">
        <f t="shared" ca="1" si="156"/>
        <v>Keine Schlösser oder Schlüssel</v>
      </c>
      <c r="W392" s="8" t="str">
        <f t="shared" ca="1" si="156"/>
        <v>No hay cerraduras o claves</v>
      </c>
      <c r="X392" s="8" t="str">
        <f t="shared" ca="1" si="156"/>
        <v>Senza Serratura e Chiavi</v>
      </c>
      <c r="Y392" s="8" t="str">
        <f t="shared" ca="1" si="156"/>
        <v>Geen sloten of sleutels</v>
      </c>
      <c r="Z392" s="7">
        <f t="shared" si="157"/>
        <v>5</v>
      </c>
      <c r="AA392">
        <f t="shared" si="158"/>
        <v>26</v>
      </c>
      <c r="AB392">
        <f t="shared" ref="AB392:AB397" si="160" xml:space="preserve"> FIND("&lt;/",A392)</f>
        <v>47</v>
      </c>
      <c r="AC392" t="str">
        <f t="shared" ref="AC392:AC397" si="161">MID(A392, Z392, AA392-Z392+ 1)</f>
        <v>&lt;string name="NoLock"&gt;</v>
      </c>
      <c r="AD392" t="str">
        <f t="shared" ca="1" si="159"/>
        <v>&lt;string name="NoLock"&gt;Aucune serrure ni clé&lt;/string&gt;</v>
      </c>
      <c r="AE392" t="str">
        <f t="shared" ca="1" si="159"/>
        <v>&lt;string name="NoLock"&gt;Keine Schlösser oder Schlüssel&lt;/string&gt;</v>
      </c>
      <c r="AF392" t="str">
        <f t="shared" ca="1" si="159"/>
        <v>&lt;string name="NoLock"&gt;No hay cerraduras o claves&lt;/string&gt;</v>
      </c>
      <c r="AG392" t="str">
        <f t="shared" ca="1" si="159"/>
        <v>&lt;string name="NoLock"&gt;Senza Serratura e Chiavi&lt;/string&gt;</v>
      </c>
      <c r="AH392" t="str">
        <f t="shared" ca="1" si="159"/>
        <v>&lt;string name="NoLock"&gt;Geen sloten of sleutels&lt;/string&gt;</v>
      </c>
    </row>
    <row r="393" spans="1:34">
      <c r="A393" s="1" t="s">
        <v>2940</v>
      </c>
      <c r="J393">
        <f t="shared" si="152"/>
        <v>31</v>
      </c>
      <c r="K393">
        <f t="shared" si="153"/>
        <v>117</v>
      </c>
      <c r="L393" t="str">
        <f t="shared" si="145"/>
        <v>\n\nYou can press the top-right button to add a lock, or get a key from your friends.</v>
      </c>
      <c r="M393" t="e">
        <f>MATCH(L393,Sam_Eng!K:K,0)</f>
        <v>#N/A</v>
      </c>
      <c r="N393" t="e">
        <f>IF(ISNA(M393), VLOOKUP(L393,Sam_Eng!F:F,1,FALSE), VLOOKUP(L393,Sam_Eng!K:K,1,FALSE))</f>
        <v>#N/A</v>
      </c>
      <c r="O393" s="5">
        <v>486</v>
      </c>
      <c r="P393" t="str">
        <f t="shared" ca="1" si="138"/>
        <v>"Vous pouvez appuyer sur le bouton en haut à droite pour ajouter une serrure ou obtenir une clé de la part de vos amis."</v>
      </c>
      <c r="Q393" t="str">
        <f t="shared" ca="1" si="139"/>
        <v>"Sie können auf die Schaltfläche rechts oben tippen, um ein Schloss hinzuzufügen, oder einen Schlüssel von Ihren Freunden erhalten."</v>
      </c>
      <c r="R393" t="str">
        <f t="shared" ca="1" si="140"/>
        <v>"Puede presionar el botón superior derecho para agregar una cerradura u obtener una clave de sus amigos."</v>
      </c>
      <c r="S393" t="str">
        <f t="shared" ca="1" si="141"/>
        <v>"È possibile premere il pulsante in alto a destra per aggiungere una serratura, oppure ottenere una chiave dagli amici."</v>
      </c>
      <c r="T393" t="str">
        <f t="shared" ca="1" si="142"/>
        <v>"U kunt op de knop rechtsboven klikken om een slot toe te voegen, of een sleutel van uw vrienden verkrijgen."</v>
      </c>
      <c r="U393" s="8" t="str">
        <f t="shared" ca="1" si="156"/>
        <v>Vous pouvez appuyer sur le bouton en haut à droite pour ajouter une serrure ou obtenir une clé de la part de vos amis.</v>
      </c>
      <c r="V393" s="8" t="str">
        <f t="shared" ca="1" si="156"/>
        <v>Sie können auf die Schaltfläche rechts oben tippen, um ein Schloss hinzuzufügen, oder einen Schlüssel von Ihren Freunden erhalten.</v>
      </c>
      <c r="W393" s="8" t="str">
        <f t="shared" ca="1" si="156"/>
        <v>Puede presionar el botón superior derecho para agregar una cerradura u obtener una clave de sus amigos.</v>
      </c>
      <c r="X393" s="8" t="str">
        <f t="shared" ca="1" si="156"/>
        <v>È possibile premere il pulsante in alto a destra per aggiungere una serratura, oppure ottenere una chiave dagli amici.</v>
      </c>
      <c r="Y393" s="8" t="str">
        <f t="shared" ca="1" si="156"/>
        <v>U kunt op de knop rechtsboven klikken om een slot toe te voegen, of een sleutel van uw vrienden verkrijgen.</v>
      </c>
      <c r="Z393" s="7">
        <f t="shared" si="157"/>
        <v>5</v>
      </c>
      <c r="AA393">
        <f t="shared" si="158"/>
        <v>31</v>
      </c>
      <c r="AB393">
        <f t="shared" si="160"/>
        <v>117</v>
      </c>
      <c r="AC393" t="str">
        <f t="shared" si="161"/>
        <v>&lt;string name="NoLock_cont"&gt;</v>
      </c>
      <c r="AD393" t="str">
        <f t="shared" ca="1" si="159"/>
        <v>&lt;string name="NoLock_cont"&gt;Vous pouvez appuyer sur le bouton en haut à droite pour ajouter une serrure ou obtenir une clé de la part de vos amis.&lt;/string&gt;</v>
      </c>
      <c r="AE393" t="str">
        <f t="shared" ca="1" si="159"/>
        <v>&lt;string name="NoLock_cont"&gt;Sie können auf die Schaltfläche rechts oben tippen, um ein Schloss hinzuzufügen, oder einen Schlüssel von Ihren Freunden erhalten.&lt;/string&gt;</v>
      </c>
      <c r="AF393" t="str">
        <f t="shared" ca="1" si="159"/>
        <v>&lt;string name="NoLock_cont"&gt;Puede presionar el botón superior derecho para agregar una cerradura u obtener una clave de sus amigos.&lt;/string&gt;</v>
      </c>
      <c r="AG393" t="str">
        <f t="shared" ca="1" si="159"/>
        <v>&lt;string name="NoLock_cont"&gt;È possibile premere il pulsante in alto a destra per aggiungere una serratura, oppure ottenere una chiave dagli amici.&lt;/string&gt;</v>
      </c>
      <c r="AH393" t="str">
        <f t="shared" ca="1" si="159"/>
        <v>&lt;string name="NoLock_cont"&gt;U kunt op de knop rechtsboven klikken om een slot toe te voegen, of een sleutel van uw vrienden verkrijgen.&lt;/string&gt;</v>
      </c>
    </row>
    <row r="394" spans="1:34">
      <c r="A394" s="1" t="s">
        <v>2938</v>
      </c>
      <c r="J394">
        <f t="shared" si="152"/>
        <v>28</v>
      </c>
      <c r="K394">
        <f t="shared" si="153"/>
        <v>43</v>
      </c>
      <c r="L394" t="str">
        <f t="shared" si="145"/>
        <v>\n\nNo Clients</v>
      </c>
      <c r="M394" t="e">
        <f>MATCH(L394,Sam_Eng!K:K,0)</f>
        <v>#N/A</v>
      </c>
      <c r="N394" t="e">
        <f>IF(ISNA(M394), VLOOKUP(L394,Sam_Eng!F:F,1,FALSE), VLOOKUP(L394,Sam_Eng!K:K,1,FALSE))</f>
        <v>#N/A</v>
      </c>
      <c r="O394" s="5">
        <v>90</v>
      </c>
      <c r="P394" t="str">
        <f t="shared" ca="1" si="138"/>
        <v>"Aucun client"</v>
      </c>
      <c r="Q394" t="str">
        <f t="shared" ca="1" si="139"/>
        <v>"Keine Clients"</v>
      </c>
      <c r="R394" t="str">
        <f t="shared" ca="1" si="140"/>
        <v>"No hay clientes"</v>
      </c>
      <c r="S394" t="str">
        <f t="shared" ca="1" si="141"/>
        <v>"Nessun Client"</v>
      </c>
      <c r="T394" t="str">
        <f t="shared" ca="1" si="142"/>
        <v>"Geen klanten"</v>
      </c>
      <c r="U394" s="8" t="str">
        <f t="shared" ca="1" si="156"/>
        <v>Aucun client</v>
      </c>
      <c r="V394" s="8" t="str">
        <f t="shared" ca="1" si="156"/>
        <v>Keine Clients</v>
      </c>
      <c r="W394" s="8" t="str">
        <f t="shared" ca="1" si="156"/>
        <v>No hay clientes</v>
      </c>
      <c r="X394" s="8" t="str">
        <f t="shared" ca="1" si="156"/>
        <v>Nessun Client</v>
      </c>
      <c r="Y394" s="8" t="str">
        <f t="shared" ca="1" si="156"/>
        <v>Geen klanten</v>
      </c>
      <c r="Z394" s="7">
        <f t="shared" si="157"/>
        <v>5</v>
      </c>
      <c r="AA394">
        <f t="shared" si="158"/>
        <v>28</v>
      </c>
      <c r="AB394">
        <f t="shared" si="160"/>
        <v>43</v>
      </c>
      <c r="AC394" t="str">
        <f t="shared" si="161"/>
        <v>&lt;string name="NoClient"&gt;</v>
      </c>
      <c r="AD394" t="str">
        <f t="shared" ca="1" si="159"/>
        <v>&lt;string name="NoClient"&gt;Aucun client&lt;/string&gt;</v>
      </c>
      <c r="AE394" t="str">
        <f t="shared" ca="1" si="159"/>
        <v>&lt;string name="NoClient"&gt;Keine Clients&lt;/string&gt;</v>
      </c>
      <c r="AF394" t="str">
        <f t="shared" ca="1" si="159"/>
        <v>&lt;string name="NoClient"&gt;No hay clientes&lt;/string&gt;</v>
      </c>
      <c r="AG394" t="str">
        <f t="shared" ca="1" si="159"/>
        <v>&lt;string name="NoClient"&gt;Nessun Client&lt;/string&gt;</v>
      </c>
      <c r="AH394" t="str">
        <f t="shared" ca="1" si="159"/>
        <v>&lt;string name="NoClient"&gt;Geen klanten&lt;/string&gt;</v>
      </c>
    </row>
    <row r="395" spans="1:34">
      <c r="A395" s="1" t="s">
        <v>10253</v>
      </c>
      <c r="J395">
        <f t="shared" si="152"/>
        <v>33</v>
      </c>
      <c r="K395">
        <f t="shared" si="153"/>
        <v>96</v>
      </c>
      <c r="L395" t="str">
        <f t="shared" si="145"/>
        <v>\n\nYou can add clients if you are an administrator of a lock.</v>
      </c>
      <c r="M395" t="e">
        <f>MATCH(L395,Sam_Eng!K:K,0)</f>
        <v>#N/A</v>
      </c>
      <c r="N395" t="e">
        <f>IF(ISNA(M395), VLOOKUP(L395,Sam_Eng!F:F,1,FALSE), VLOOKUP(L395,Sam_Eng!K:K,1,FALSE))</f>
        <v>#N/A</v>
      </c>
      <c r="O395" s="5">
        <v>487</v>
      </c>
      <c r="P395" t="str">
        <f t="shared" ca="1" si="138"/>
        <v>"Vous pouvez ajouter des clients si vous êtes un administrateur d'une serrure."</v>
      </c>
      <c r="Q395" t="str">
        <f t="shared" ca="1" si="139"/>
        <v>"Sie können Clients hinzufügen, wenn Sie ein Administrator eines Schlosses sind."</v>
      </c>
      <c r="R395" t="str">
        <f t="shared" ca="1" si="140"/>
        <v>"Puede agregar clientes si es un administrador de una cerradura."</v>
      </c>
      <c r="S395" t="str">
        <f t="shared" ca="1" si="141"/>
        <v>"È possibile aggiungere client se si è l'amministratore di una serratura."</v>
      </c>
      <c r="T395" t="str">
        <f t="shared" ca="1" si="142"/>
        <v>"U kunt klanten toevoegen als u beheerder van een slot bent."</v>
      </c>
      <c r="U395" s="8" t="str">
        <f t="shared" ca="1" si="156"/>
        <v>Vous pouvez ajouter des clients si vous êtes un administrateur d'une serrure.</v>
      </c>
      <c r="V395" s="8" t="str">
        <f t="shared" ca="1" si="156"/>
        <v>Sie können Clients hinzufügen, wenn Sie ein Administrator eines Schlosses sind.</v>
      </c>
      <c r="W395" s="8" t="str">
        <f t="shared" ca="1" si="156"/>
        <v>Puede agregar clientes si es un administrador de una cerradura.</v>
      </c>
      <c r="X395" s="8" t="str">
        <f t="shared" ca="1" si="156"/>
        <v>È possibile aggiungere client se si è l'amministratore di una serratura.</v>
      </c>
      <c r="Y395" s="8" t="str">
        <f t="shared" ca="1" si="156"/>
        <v>U kunt klanten toevoegen als u beheerder van een slot bent.</v>
      </c>
      <c r="Z395" s="7">
        <f t="shared" si="157"/>
        <v>5</v>
      </c>
      <c r="AA395">
        <f t="shared" si="158"/>
        <v>33</v>
      </c>
      <c r="AB395">
        <f t="shared" si="160"/>
        <v>96</v>
      </c>
      <c r="AC395" t="str">
        <f t="shared" si="161"/>
        <v>&lt;string name="NoClient_cont"&gt;</v>
      </c>
      <c r="AD395" t="str">
        <f t="shared" ca="1" si="159"/>
        <v>&lt;string name="NoClient_cont"&gt;Vous pouvez ajouter des clients si vous êtes un administrateur d'une serrure.&lt;/string&gt;</v>
      </c>
      <c r="AE395" t="str">
        <f t="shared" ca="1" si="159"/>
        <v>&lt;string name="NoClient_cont"&gt;Sie können Clients hinzufügen, wenn Sie ein Administrator eines Schlosses sind.&lt;/string&gt;</v>
      </c>
      <c r="AF395" t="str">
        <f t="shared" ca="1" si="159"/>
        <v>&lt;string name="NoClient_cont"&gt;Puede agregar clientes si es un administrador de una cerradura.&lt;/string&gt;</v>
      </c>
      <c r="AG395" t="str">
        <f t="shared" ca="1" si="159"/>
        <v>&lt;string name="NoClient_cont"&gt;È possibile aggiungere client se si è l'amministratore di una serratura.&lt;/string&gt;</v>
      </c>
      <c r="AH395" t="str">
        <f t="shared" ca="1" si="159"/>
        <v>&lt;string name="NoClient_cont"&gt;U kunt klanten toevoegen als u beheerder van een slot bent.&lt;/string&gt;</v>
      </c>
    </row>
    <row r="396" spans="1:34">
      <c r="A396" s="1" t="s">
        <v>10254</v>
      </c>
      <c r="J396">
        <f t="shared" si="152"/>
        <v>32</v>
      </c>
      <c r="K396">
        <f t="shared" si="153"/>
        <v>53</v>
      </c>
      <c r="L396" t="str">
        <f t="shared" si="145"/>
        <v>\n\nNo Notifications</v>
      </c>
      <c r="M396" t="e">
        <f>MATCH(L396,Sam_Eng!K:K,0)</f>
        <v>#N/A</v>
      </c>
      <c r="N396" t="e">
        <f>IF(ISNA(M396), VLOOKUP(L396,Sam_Eng!F:F,1,FALSE), VLOOKUP(L396,Sam_Eng!K:K,1,FALSE))</f>
        <v>#N/A</v>
      </c>
      <c r="O396" s="5">
        <v>91</v>
      </c>
      <c r="P396" t="str">
        <f t="shared" ca="1" si="138"/>
        <v>"Aucune notification"</v>
      </c>
      <c r="Q396" t="str">
        <f t="shared" ca="1" si="139"/>
        <v>"Keine Benachrichtigungen"</v>
      </c>
      <c r="R396" t="str">
        <f t="shared" ca="1" si="140"/>
        <v>"No hay notificaciones"</v>
      </c>
      <c r="S396" t="str">
        <f t="shared" ca="1" si="141"/>
        <v>"Senza Notifiche"</v>
      </c>
      <c r="T396" t="str">
        <f t="shared" ca="1" si="142"/>
        <v>"Geen meldingen"</v>
      </c>
      <c r="U396" s="8" t="str">
        <f t="shared" ca="1" si="156"/>
        <v>Aucune notification</v>
      </c>
      <c r="V396" s="8" t="str">
        <f t="shared" ca="1" si="156"/>
        <v>Keine Benachrichtigungen</v>
      </c>
      <c r="W396" s="8" t="str">
        <f t="shared" ca="1" si="156"/>
        <v>No hay notificaciones</v>
      </c>
      <c r="X396" s="8" t="str">
        <f t="shared" ca="1" si="156"/>
        <v>Senza Notifiche</v>
      </c>
      <c r="Y396" s="8" t="str">
        <f t="shared" ca="1" si="156"/>
        <v>Geen meldingen</v>
      </c>
      <c r="Z396" s="7">
        <f t="shared" si="157"/>
        <v>5</v>
      </c>
      <c r="AA396">
        <f t="shared" si="158"/>
        <v>32</v>
      </c>
      <c r="AB396">
        <f t="shared" si="160"/>
        <v>53</v>
      </c>
      <c r="AC396" t="str">
        <f t="shared" si="161"/>
        <v>&lt;string name="menu_NoEvent"&gt;</v>
      </c>
      <c r="AD396" t="str">
        <f t="shared" ca="1" si="159"/>
        <v>&lt;string name="menu_NoEvent"&gt;Aucune notification&lt;/string&gt;</v>
      </c>
      <c r="AE396" t="str">
        <f t="shared" ca="1" si="159"/>
        <v>&lt;string name="menu_NoEvent"&gt;Keine Benachrichtigungen&lt;/string&gt;</v>
      </c>
      <c r="AF396" t="str">
        <f t="shared" ca="1" si="159"/>
        <v>&lt;string name="menu_NoEvent"&gt;No hay notificaciones&lt;/string&gt;</v>
      </c>
      <c r="AG396" t="str">
        <f t="shared" ca="1" si="159"/>
        <v>&lt;string name="menu_NoEvent"&gt;Senza Notifiche&lt;/string&gt;</v>
      </c>
      <c r="AH396" t="str">
        <f t="shared" ca="1" si="159"/>
        <v>&lt;string name="menu_NoEvent"&gt;Geen meldingen&lt;/string&gt;</v>
      </c>
    </row>
    <row r="397" spans="1:34">
      <c r="A397" s="1" t="s">
        <v>10255</v>
      </c>
      <c r="J397">
        <f t="shared" si="152"/>
        <v>37</v>
      </c>
      <c r="K397">
        <f t="shared" si="153"/>
        <v>86</v>
      </c>
      <c r="L397" t="str">
        <f t="shared" si="145"/>
        <v>\n\nAll important notifications will be put here</v>
      </c>
      <c r="M397" t="e">
        <f>MATCH(L397,Sam_Eng!K:K,0)</f>
        <v>#N/A</v>
      </c>
      <c r="N397" t="e">
        <f>IF(ISNA(M397), VLOOKUP(L397,Sam_Eng!F:F,1,FALSE), VLOOKUP(L397,Sam_Eng!K:K,1,FALSE))</f>
        <v>#N/A</v>
      </c>
      <c r="O397" s="5">
        <v>488</v>
      </c>
      <c r="P397" t="str">
        <f t="shared" ca="1" si="138"/>
        <v>"Toutes les notifications importantes apparaîtront ici"</v>
      </c>
      <c r="Q397" t="str">
        <f t="shared" ca="1" si="139"/>
        <v>"Alle wichtigen Benachrichtigungen erscheinen hier"</v>
      </c>
      <c r="R397" t="str">
        <f t="shared" ca="1" si="140"/>
        <v>"Todas las notificaciones importantes se pondrán aquí"</v>
      </c>
      <c r="S397" t="str">
        <f t="shared" ca="1" si="141"/>
        <v>"Tutte le notifiche importanti saranno inserite qui"</v>
      </c>
      <c r="T397" t="str">
        <f t="shared" ca="1" si="142"/>
        <v>"Alle belangrijke meldingen worden hier geplaatst."</v>
      </c>
      <c r="U397" s="8" t="str">
        <f t="shared" ca="1" si="156"/>
        <v>Toutes les notifications importantes apparaîtront ici</v>
      </c>
      <c r="V397" s="8" t="str">
        <f t="shared" ca="1" si="156"/>
        <v>Alle wichtigen Benachrichtigungen erscheinen hier</v>
      </c>
      <c r="W397" s="8" t="str">
        <f t="shared" ca="1" si="156"/>
        <v>Todas las notificaciones importantes se pondrán aquí</v>
      </c>
      <c r="X397" s="8" t="str">
        <f t="shared" ca="1" si="156"/>
        <v>Tutte le notifiche importanti saranno inserite qui</v>
      </c>
      <c r="Y397" s="8" t="str">
        <f t="shared" ca="1" si="156"/>
        <v>Alle belangrijke meldingen worden hier geplaatst.</v>
      </c>
      <c r="Z397" s="7">
        <f t="shared" si="157"/>
        <v>5</v>
      </c>
      <c r="AA397">
        <f t="shared" si="158"/>
        <v>37</v>
      </c>
      <c r="AB397">
        <f t="shared" si="160"/>
        <v>86</v>
      </c>
      <c r="AC397" t="str">
        <f t="shared" si="161"/>
        <v>&lt;string name="menu_NoEvent_cont"&gt;</v>
      </c>
      <c r="AD397" t="str">
        <f t="shared" ca="1" si="159"/>
        <v>&lt;string name="menu_NoEvent_cont"&gt;Toutes les notifications importantes apparaîtront ici&lt;/string&gt;</v>
      </c>
      <c r="AE397" t="str">
        <f t="shared" ca="1" si="159"/>
        <v>&lt;string name="menu_NoEvent_cont"&gt;Alle wichtigen Benachrichtigungen erscheinen hier&lt;/string&gt;</v>
      </c>
      <c r="AF397" t="str">
        <f t="shared" ca="1" si="159"/>
        <v>&lt;string name="menu_NoEvent_cont"&gt;Todas las notificaciones importantes se pondrán aquí&lt;/string&gt;</v>
      </c>
      <c r="AG397" t="str">
        <f t="shared" ca="1" si="159"/>
        <v>&lt;string name="menu_NoEvent_cont"&gt;Tutte le notifiche importanti saranno inserite qui&lt;/string&gt;</v>
      </c>
      <c r="AH397" t="str">
        <f t="shared" ca="1" si="159"/>
        <v>&lt;string name="menu_NoEvent_cont"&gt;Alle belangrijke meldingen worden hier geplaatst.&lt;/string&gt;</v>
      </c>
    </row>
    <row r="398" spans="1:34">
      <c r="A398" s="2"/>
    </row>
    <row r="399" spans="1:34">
      <c r="A399" s="1" t="s">
        <v>163</v>
      </c>
      <c r="J399">
        <f t="shared" si="152"/>
        <v>30</v>
      </c>
      <c r="K399">
        <f t="shared" si="153"/>
        <v>35</v>
      </c>
      <c r="L399" t="str">
        <f t="shared" si="145"/>
        <v>Info</v>
      </c>
      <c r="M399" t="e">
        <f>MATCH(L399,Sam_Eng!K:K,0)</f>
        <v>#N/A</v>
      </c>
      <c r="N399" t="str">
        <f>IF(ISNA(M399), VLOOKUP(L399,Sam_Eng!F:F,1,FALSE), VLOOKUP(L399,Sam_Eng!K:K,1,FALSE))</f>
        <v>Info</v>
      </c>
      <c r="O399" s="8">
        <f>IF(ISNA(M399), MATCH(N399,Sam_Eng!F:F,0), MATCH(N399,Sam_Eng!K:K,0))</f>
        <v>19</v>
      </c>
      <c r="P399" t="str">
        <f t="shared" ca="1" si="138"/>
        <v>"Informations"</v>
      </c>
      <c r="Q399" t="str">
        <f t="shared" ca="1" si="139"/>
        <v>"Info"</v>
      </c>
      <c r="R399" t="str">
        <f t="shared" ca="1" si="140"/>
        <v>"Información"</v>
      </c>
      <c r="S399" t="str">
        <f t="shared" ca="1" si="141"/>
        <v>"Informazioni"</v>
      </c>
      <c r="T399" t="str">
        <f t="shared" ca="1" si="142"/>
        <v>"Informatie"</v>
      </c>
      <c r="U399" s="8" t="str">
        <f t="shared" ca="1" si="156"/>
        <v>Informations</v>
      </c>
      <c r="V399" s="8" t="str">
        <f t="shared" ca="1" si="156"/>
        <v>Info</v>
      </c>
      <c r="W399" s="8" t="str">
        <f t="shared" ca="1" si="156"/>
        <v>Información</v>
      </c>
      <c r="X399" s="8" t="str">
        <f t="shared" ca="1" si="156"/>
        <v>Informazioni</v>
      </c>
      <c r="Y399" s="8" t="str">
        <f t="shared" ca="1" si="156"/>
        <v>Informatie</v>
      </c>
      <c r="Z399" s="7">
        <f t="shared" si="157"/>
        <v>5</v>
      </c>
      <c r="AA399">
        <f t="shared" si="158"/>
        <v>30</v>
      </c>
      <c r="AB399">
        <f xml:space="preserve"> FIND("&lt;/",A399)</f>
        <v>35</v>
      </c>
      <c r="AC399" t="str">
        <f>MID(A399, Z399, AA399-Z399+ 1)</f>
        <v>&lt;string name="slide_info"&gt;</v>
      </c>
      <c r="AD399" t="str">
        <f t="shared" ca="1" si="159"/>
        <v>&lt;string name="slide_info"&gt;Informations&lt;/string&gt;</v>
      </c>
      <c r="AE399" t="str">
        <f t="shared" ca="1" si="159"/>
        <v>&lt;string name="slide_info"&gt;Info&lt;/string&gt;</v>
      </c>
      <c r="AF399" t="str">
        <f t="shared" ca="1" si="159"/>
        <v>&lt;string name="slide_info"&gt;Información&lt;/string&gt;</v>
      </c>
      <c r="AG399" t="str">
        <f t="shared" ca="1" si="159"/>
        <v>&lt;string name="slide_info"&gt;Informazioni&lt;/string&gt;</v>
      </c>
      <c r="AH399" t="str">
        <f t="shared" ca="1" si="159"/>
        <v>&lt;string name="slide_info"&gt;Informatie&lt;/string&gt;</v>
      </c>
    </row>
    <row r="400" spans="1:34">
      <c r="A400" s="1"/>
    </row>
    <row r="401" spans="1:34">
      <c r="A401" s="1" t="s">
        <v>164</v>
      </c>
      <c r="J401">
        <f t="shared" si="152"/>
        <v>30</v>
      </c>
      <c r="K401">
        <f t="shared" si="153"/>
        <v>35</v>
      </c>
      <c r="L401" t="str">
        <f t="shared" si="145"/>
        <v>Logs</v>
      </c>
      <c r="M401" t="e">
        <f>MATCH(L401,Sam_Eng!K:K,0)</f>
        <v>#N/A</v>
      </c>
      <c r="N401" t="str">
        <f>IF(ISNA(M401), VLOOKUP(L401,Sam_Eng!F:F,1,FALSE), VLOOKUP(L401,Sam_Eng!K:K,1,FALSE))</f>
        <v>Logs</v>
      </c>
      <c r="O401" s="8">
        <f>IF(ISNA(M401), MATCH(N401,Sam_Eng!F:F,0), MATCH(N401,Sam_Eng!K:K,0))</f>
        <v>16</v>
      </c>
      <c r="P401" t="str">
        <f t="shared" ca="1" si="138"/>
        <v>"Journaux"</v>
      </c>
      <c r="Q401" t="str">
        <f t="shared" ca="1" si="139"/>
        <v>"Protokolle"</v>
      </c>
      <c r="R401" t="str">
        <f t="shared" ca="1" si="140"/>
        <v>"Registros"</v>
      </c>
      <c r="S401" t="str">
        <f t="shared" ca="1" si="141"/>
        <v>"Registri"</v>
      </c>
      <c r="T401" t="str">
        <f t="shared" ca="1" si="142"/>
        <v>"Logboeken"</v>
      </c>
      <c r="U401" s="8" t="str">
        <f t="shared" ca="1" si="156"/>
        <v>Journaux</v>
      </c>
      <c r="V401" s="8" t="str">
        <f t="shared" ca="1" si="156"/>
        <v>Protokolle</v>
      </c>
      <c r="W401" s="8" t="str">
        <f t="shared" ca="1" si="156"/>
        <v>Registros</v>
      </c>
      <c r="X401" s="8" t="str">
        <f t="shared" ca="1" si="156"/>
        <v>Registri</v>
      </c>
      <c r="Y401" s="8" t="str">
        <f t="shared" ca="1" si="156"/>
        <v>Logboeken</v>
      </c>
      <c r="Z401" s="7">
        <f t="shared" si="157"/>
        <v>5</v>
      </c>
      <c r="AA401">
        <f t="shared" si="158"/>
        <v>30</v>
      </c>
      <c r="AB401">
        <f xml:space="preserve"> FIND("&lt;/",A401)</f>
        <v>35</v>
      </c>
      <c r="AC401" t="str">
        <f>MID(A401, Z401, AA401-Z401+ 1)</f>
        <v>&lt;string name="slide_logs"&gt;</v>
      </c>
      <c r="AD401" t="str">
        <f t="shared" ca="1" si="159"/>
        <v>&lt;string name="slide_logs"&gt;Journaux&lt;/string&gt;</v>
      </c>
      <c r="AE401" t="str">
        <f t="shared" ca="1" si="159"/>
        <v>&lt;string name="slide_logs"&gt;Protokolle&lt;/string&gt;</v>
      </c>
      <c r="AF401" t="str">
        <f t="shared" ca="1" si="159"/>
        <v>&lt;string name="slide_logs"&gt;Registros&lt;/string&gt;</v>
      </c>
      <c r="AG401" t="str">
        <f t="shared" ca="1" si="159"/>
        <v>&lt;string name="slide_logs"&gt;Registri&lt;/string&gt;</v>
      </c>
      <c r="AH401" t="str">
        <f t="shared" ca="1" si="159"/>
        <v>&lt;string name="slide_logs"&gt;Logboeken&lt;/string&gt;</v>
      </c>
    </row>
    <row r="402" spans="1:34">
      <c r="A402" s="1" t="s">
        <v>165</v>
      </c>
      <c r="J402">
        <f t="shared" si="152"/>
        <v>30</v>
      </c>
      <c r="K402">
        <f t="shared" si="153"/>
        <v>35</v>
      </c>
      <c r="L402" t="str">
        <f t="shared" si="145"/>
        <v>Sync</v>
      </c>
      <c r="M402" t="e">
        <f>MATCH(L402,Sam_Eng!K:K,0)</f>
        <v>#N/A</v>
      </c>
      <c r="N402" t="str">
        <f>IF(ISNA(M402), VLOOKUP(L402,Sam_Eng!F:F,1,FALSE), VLOOKUP(L402,Sam_Eng!K:K,1,FALSE))</f>
        <v>Sync</v>
      </c>
      <c r="O402" s="8">
        <f>IF(ISNA(M402), MATCH(N402,Sam_Eng!F:F,0), MATCH(N402,Sam_Eng!K:K,0))</f>
        <v>20</v>
      </c>
      <c r="P402" t="str">
        <f t="shared" ca="1" si="138"/>
        <v>"Synchro"</v>
      </c>
      <c r="Q402" t="str">
        <f t="shared" ca="1" si="139"/>
        <v>"Synchronisieren"</v>
      </c>
      <c r="R402" t="str">
        <f t="shared" ca="1" si="140"/>
        <v>"Sincronizar"</v>
      </c>
      <c r="S402" t="str">
        <f t="shared" ca="1" si="141"/>
        <v>"Sincronizza"</v>
      </c>
      <c r="T402" t="str">
        <f t="shared" ca="1" si="142"/>
        <v>"Synchroniseren"</v>
      </c>
      <c r="U402" s="8" t="str">
        <f t="shared" ca="1" si="156"/>
        <v>Synchro</v>
      </c>
      <c r="V402" s="8" t="str">
        <f t="shared" ca="1" si="156"/>
        <v>Synchronisieren</v>
      </c>
      <c r="W402" s="8" t="str">
        <f t="shared" ca="1" si="156"/>
        <v>Sincronizar</v>
      </c>
      <c r="X402" s="8" t="str">
        <f t="shared" ca="1" si="156"/>
        <v>Sincronizza</v>
      </c>
      <c r="Y402" s="8" t="str">
        <f t="shared" ca="1" si="156"/>
        <v>Synchroniseren</v>
      </c>
      <c r="Z402" s="7">
        <f t="shared" si="157"/>
        <v>5</v>
      </c>
      <c r="AA402">
        <f t="shared" si="158"/>
        <v>30</v>
      </c>
      <c r="AB402">
        <f xml:space="preserve"> FIND("&lt;/",A402)</f>
        <v>35</v>
      </c>
      <c r="AC402" t="str">
        <f>MID(A402, Z402, AA402-Z402+ 1)</f>
        <v>&lt;string name="slide_sync"&gt;</v>
      </c>
      <c r="AD402" t="str">
        <f t="shared" ca="1" si="159"/>
        <v>&lt;string name="slide_sync"&gt;Synchro&lt;/string&gt;</v>
      </c>
      <c r="AE402" t="str">
        <f t="shared" ca="1" si="159"/>
        <v>&lt;string name="slide_sync"&gt;Synchronisieren&lt;/string&gt;</v>
      </c>
      <c r="AF402" t="str">
        <f t="shared" ca="1" si="159"/>
        <v>&lt;string name="slide_sync"&gt;Sincronizar&lt;/string&gt;</v>
      </c>
      <c r="AG402" t="str">
        <f t="shared" ca="1" si="159"/>
        <v>&lt;string name="slide_sync"&gt;Sincronizza&lt;/string&gt;</v>
      </c>
      <c r="AH402" t="str">
        <f t="shared" ca="1" si="159"/>
        <v>&lt;string name="slide_sync"&gt;Synchroniseren&lt;/string&gt;</v>
      </c>
    </row>
    <row r="403" spans="1:34">
      <c r="A403" s="1" t="s">
        <v>166</v>
      </c>
      <c r="J403">
        <f t="shared" si="152"/>
        <v>32</v>
      </c>
      <c r="K403">
        <f t="shared" si="153"/>
        <v>39</v>
      </c>
      <c r="L403" t="str">
        <f t="shared" si="145"/>
        <v>Delete</v>
      </c>
      <c r="M403" t="e">
        <f>MATCH(L403,Sam_Eng!K:K,0)</f>
        <v>#N/A</v>
      </c>
      <c r="N403" t="str">
        <f>IF(ISNA(M403), VLOOKUP(L403,Sam_Eng!F:F,1,FALSE), VLOOKUP(L403,Sam_Eng!K:K,1,FALSE))</f>
        <v>Delete</v>
      </c>
      <c r="O403" s="8">
        <f>IF(ISNA(M403), MATCH(N403,Sam_Eng!F:F,0), MATCH(N403,Sam_Eng!K:K,0))</f>
        <v>18</v>
      </c>
      <c r="P403" t="str">
        <f t="shared" ca="1" si="138"/>
        <v>"Supprimer"</v>
      </c>
      <c r="Q403" t="str">
        <f t="shared" ca="1" si="139"/>
        <v>"Löschen"</v>
      </c>
      <c r="R403" t="str">
        <f t="shared" ca="1" si="140"/>
        <v>"Eliminar"</v>
      </c>
      <c r="S403" t="str">
        <f t="shared" ca="1" si="141"/>
        <v>"Elimina"</v>
      </c>
      <c r="T403" t="str">
        <f t="shared" ca="1" si="142"/>
        <v>"Delete (Verwijderen)"</v>
      </c>
      <c r="U403" s="8" t="str">
        <f t="shared" ca="1" si="156"/>
        <v>Supprimer</v>
      </c>
      <c r="V403" s="8" t="str">
        <f t="shared" ca="1" si="156"/>
        <v>Löschen</v>
      </c>
      <c r="W403" s="8" t="str">
        <f t="shared" ca="1" si="156"/>
        <v>Eliminar</v>
      </c>
      <c r="X403" s="8" t="str">
        <f t="shared" ca="1" si="156"/>
        <v>Elimina</v>
      </c>
      <c r="Y403" s="8" t="str">
        <f t="shared" ca="1" si="156"/>
        <v>Delete (Verwijderen)</v>
      </c>
      <c r="Z403" s="7">
        <f t="shared" si="157"/>
        <v>5</v>
      </c>
      <c r="AA403">
        <f t="shared" si="158"/>
        <v>32</v>
      </c>
      <c r="AB403">
        <f xml:space="preserve"> FIND("&lt;/",A403)</f>
        <v>39</v>
      </c>
      <c r="AC403" t="str">
        <f>MID(A403, Z403, AA403-Z403+ 1)</f>
        <v>&lt;string name="slide_delete"&gt;</v>
      </c>
      <c r="AD403" t="str">
        <f t="shared" ca="1" si="159"/>
        <v>&lt;string name="slide_delete"&gt;Supprimer&lt;/string&gt;</v>
      </c>
      <c r="AE403" t="str">
        <f t="shared" ca="1" si="159"/>
        <v>&lt;string name="slide_delete"&gt;Löschen&lt;/string&gt;</v>
      </c>
      <c r="AF403" t="str">
        <f t="shared" ca="1" si="159"/>
        <v>&lt;string name="slide_delete"&gt;Eliminar&lt;/string&gt;</v>
      </c>
      <c r="AG403" t="str">
        <f t="shared" ca="1" si="159"/>
        <v>&lt;string name="slide_delete"&gt;Elimina&lt;/string&gt;</v>
      </c>
      <c r="AH403" t="str">
        <f t="shared" ca="1" si="159"/>
        <v>&lt;string name="slide_delete"&gt;Delete (Verwijderen)&lt;/string&gt;</v>
      </c>
    </row>
    <row r="404" spans="1:34">
      <c r="A404" s="1"/>
    </row>
    <row r="405" spans="1:34">
      <c r="A405" s="2"/>
    </row>
    <row r="406" spans="1:34">
      <c r="A406" s="1" t="s">
        <v>167</v>
      </c>
      <c r="J406">
        <f t="shared" si="152"/>
        <v>34</v>
      </c>
      <c r="K406">
        <f t="shared" si="153"/>
        <v>53</v>
      </c>
      <c r="L406" t="str">
        <f t="shared" si="145"/>
        <v>Searching for Lock</v>
      </c>
      <c r="M406" t="e">
        <f>MATCH(L406,Sam_Eng!K:K,0)</f>
        <v>#N/A</v>
      </c>
      <c r="N406" t="str">
        <f>IF(ISNA(M406), VLOOKUP(L406,Sam_Eng!F:F,1,FALSE), VLOOKUP(L406,Sam_Eng!K:K,1,FALSE))</f>
        <v>Searching for Lock</v>
      </c>
      <c r="O406" s="8">
        <f>IF(ISNA(M406), MATCH(N406,Sam_Eng!F:F,0), MATCH(N406,Sam_Eng!K:K,0))</f>
        <v>33</v>
      </c>
      <c r="P406" t="str">
        <f t="shared" ref="P406:P469" ca="1" si="162">INDIRECT("'Sam_Eng'!" &amp; "M" &amp; $O406)</f>
        <v>"Recherche de serrure"</v>
      </c>
      <c r="Q406" t="str">
        <f t="shared" ref="Q406:Q469" ca="1" si="163">INDIRECT("'Sam_Eng'!" &amp; "N" &amp; $O406)</f>
        <v>"Suche nach Schloss läuft"</v>
      </c>
      <c r="R406" t="str">
        <f t="shared" ref="R406:R469" ca="1" si="164">INDIRECT("'Sam_Eng'!" &amp; "O" &amp; $O406)</f>
        <v>"Buscar cerradura"</v>
      </c>
      <c r="S406" t="str">
        <f t="shared" ref="S406:S469" ca="1" si="165">INDIRECT("'Sam_Eng'!" &amp; "P" &amp; $O406)</f>
        <v>"Ricerca Serratura"</v>
      </c>
      <c r="T406" t="str">
        <f t="shared" ref="T406:T469" ca="1" si="166">INDIRECT("'Sam_Eng'!" &amp; "Q" &amp; $O406)</f>
        <v>"Naar slot zoeken"</v>
      </c>
      <c r="U406" s="8" t="str">
        <f t="shared" ca="1" si="156"/>
        <v>Recherche de serrure</v>
      </c>
      <c r="V406" s="8" t="str">
        <f t="shared" ca="1" si="156"/>
        <v>Suche nach Schloss läuft</v>
      </c>
      <c r="W406" s="8" t="str">
        <f t="shared" ca="1" si="156"/>
        <v>Buscar cerradura</v>
      </c>
      <c r="X406" s="8" t="str">
        <f t="shared" ca="1" si="156"/>
        <v>Ricerca Serratura</v>
      </c>
      <c r="Y406" s="8" t="str">
        <f t="shared" ca="1" si="156"/>
        <v>Naar slot zoeken</v>
      </c>
      <c r="Z406" s="7">
        <f t="shared" si="157"/>
        <v>5</v>
      </c>
      <c r="AA406">
        <f t="shared" si="158"/>
        <v>34</v>
      </c>
      <c r="AB406">
        <f xml:space="preserve"> FIND("&lt;/",A406)</f>
        <v>53</v>
      </c>
      <c r="AC406" t="str">
        <f>MID(A406, Z406, AA406-Z406+ 1)</f>
        <v>&lt;string name="ShowPair_title"&gt;</v>
      </c>
      <c r="AD406" t="str">
        <f t="shared" ca="1" si="159"/>
        <v>&lt;string name="ShowPair_title"&gt;Recherche de serrure&lt;/string&gt;</v>
      </c>
      <c r="AE406" t="str">
        <f t="shared" ca="1" si="159"/>
        <v>&lt;string name="ShowPair_title"&gt;Suche nach Schloss läuft&lt;/string&gt;</v>
      </c>
      <c r="AF406" t="str">
        <f t="shared" ca="1" si="159"/>
        <v>&lt;string name="ShowPair_title"&gt;Buscar cerradura&lt;/string&gt;</v>
      </c>
      <c r="AG406" t="str">
        <f t="shared" ca="1" si="159"/>
        <v>&lt;string name="ShowPair_title"&gt;Ricerca Serratura&lt;/string&gt;</v>
      </c>
      <c r="AH406" t="str">
        <f t="shared" ca="1" si="159"/>
        <v>&lt;string name="ShowPair_title"&gt;Naar slot zoeken&lt;/string&gt;</v>
      </c>
    </row>
    <row r="407" spans="1:34">
      <c r="A407" s="1" t="s">
        <v>2933</v>
      </c>
      <c r="J407">
        <f t="shared" si="152"/>
        <v>33</v>
      </c>
      <c r="K407">
        <f t="shared" si="153"/>
        <v>75</v>
      </c>
      <c r="L407" t="str">
        <f t="shared" si="145"/>
        <v>Please make the lock enter the setup mode</v>
      </c>
      <c r="M407" t="e">
        <f>MATCH(L407,Sam_Eng!K:K,0)</f>
        <v>#N/A</v>
      </c>
      <c r="N407" t="str">
        <f>IF(ISNA(M407), VLOOKUP(L407,Sam_Eng!F:F,1,FALSE), VLOOKUP(L407,Sam_Eng!K:K,1,FALSE))</f>
        <v>Please make the lock enter the setup mode</v>
      </c>
      <c r="O407" s="8">
        <f>IF(ISNA(M407), MATCH(N407,Sam_Eng!F:F,0), MATCH(N407,Sam_Eng!K:K,0))</f>
        <v>454</v>
      </c>
      <c r="P407" t="str">
        <f t="shared" ca="1" si="162"/>
        <v>"Veuillez faire entrer la serrure en mode configuration"</v>
      </c>
      <c r="Q407" t="str">
        <f t="shared" ca="1" si="163"/>
        <v>"Bitte versetzen Sie das Schloss in den Konfigurationsmodus"</v>
      </c>
      <c r="R407" t="str">
        <f t="shared" ca="1" si="164"/>
        <v>"Haga que la cerradura entre en el modo de configuración."</v>
      </c>
      <c r="S407" t="str">
        <f t="shared" ca="1" si="165"/>
        <v>"Accertarsi che la serratura entri in modalità di configurazione"</v>
      </c>
      <c r="T407" t="str">
        <f t="shared" ca="1" si="166"/>
        <v>"Laat het slot naar de instelmodus gaan"</v>
      </c>
      <c r="U407" s="8" t="str">
        <f t="shared" ca="1" si="156"/>
        <v>Veuillez faire entrer la serrure en mode configuration</v>
      </c>
      <c r="V407" s="8" t="str">
        <f t="shared" ca="1" si="156"/>
        <v>Bitte versetzen Sie das Schloss in den Konfigurationsmodus</v>
      </c>
      <c r="W407" s="8" t="str">
        <f t="shared" ca="1" si="156"/>
        <v>Haga que la cerradura entre en el modo de configuración.</v>
      </c>
      <c r="X407" s="8" t="str">
        <f t="shared" ca="1" si="156"/>
        <v>Accertarsi che la serratura entri in modalità di configurazione</v>
      </c>
      <c r="Y407" s="8" t="str">
        <f t="shared" ca="1" si="156"/>
        <v>Laat het slot naar de instelmodus gaan</v>
      </c>
      <c r="Z407" s="7">
        <f t="shared" si="157"/>
        <v>5</v>
      </c>
      <c r="AA407">
        <f t="shared" si="158"/>
        <v>33</v>
      </c>
      <c r="AB407">
        <f xml:space="preserve"> FIND("&lt;/",A407)</f>
        <v>75</v>
      </c>
      <c r="AC407" t="str">
        <f>MID(A407, Z407, AA407-Z407+ 1)</f>
        <v>&lt;string name="ShowPair_cont"&gt;</v>
      </c>
      <c r="AD407" t="str">
        <f t="shared" ca="1" si="159"/>
        <v>&lt;string name="ShowPair_cont"&gt;Veuillez faire entrer la serrure en mode configuration&lt;/string&gt;</v>
      </c>
      <c r="AE407" t="str">
        <f t="shared" ca="1" si="159"/>
        <v>&lt;string name="ShowPair_cont"&gt;Bitte versetzen Sie das Schloss in den Konfigurationsmodus&lt;/string&gt;</v>
      </c>
      <c r="AF407" t="str">
        <f t="shared" ca="1" si="159"/>
        <v>&lt;string name="ShowPair_cont"&gt;Haga que la cerradura entre en el modo de configuración.&lt;/string&gt;</v>
      </c>
      <c r="AG407" t="str">
        <f t="shared" ca="1" si="159"/>
        <v>&lt;string name="ShowPair_cont"&gt;Accertarsi che la serratura entri in modalità di configurazione&lt;/string&gt;</v>
      </c>
      <c r="AH407" t="str">
        <f t="shared" ca="1" si="159"/>
        <v>&lt;string name="ShowPair_cont"&gt;Laat het slot naar de instelmodus gaan&lt;/string&gt;</v>
      </c>
    </row>
    <row r="408" spans="1:34">
      <c r="A408" s="1" t="s">
        <v>2934</v>
      </c>
      <c r="J408">
        <f t="shared" si="152"/>
        <v>36</v>
      </c>
      <c r="K408">
        <f t="shared" si="153"/>
        <v>46</v>
      </c>
      <c r="L408" t="str">
        <f t="shared" si="145"/>
        <v>Unlocking</v>
      </c>
      <c r="M408" t="e">
        <f>MATCH(L408,Sam_Eng!K:K,0)</f>
        <v>#N/A</v>
      </c>
      <c r="N408" t="str">
        <f>IF(ISNA(M408), VLOOKUP(L408,Sam_Eng!F:F,1,FALSE), VLOOKUP(L408,Sam_Eng!K:K,1,FALSE))</f>
        <v>Unlocking</v>
      </c>
      <c r="O408" s="8">
        <f>IF(ISNA(M408), MATCH(N408,Sam_Eng!F:F,0), MATCH(N408,Sam_Eng!K:K,0))</f>
        <v>71</v>
      </c>
      <c r="P408" t="str">
        <f t="shared" ca="1" si="162"/>
        <v>"Déverrouillage"</v>
      </c>
      <c r="Q408" t="str">
        <f t="shared" ca="1" si="163"/>
        <v>"Entriegelung"</v>
      </c>
      <c r="R408" t="str">
        <f t="shared" ca="1" si="164"/>
        <v>"Desbloquear"</v>
      </c>
      <c r="S408" t="str">
        <f t="shared" ca="1" si="165"/>
        <v>"Sblocco in Corso"</v>
      </c>
      <c r="T408" t="str">
        <f t="shared" ca="1" si="166"/>
        <v>"Ontgrendelen"</v>
      </c>
      <c r="U408" s="8" t="str">
        <f t="shared" ca="1" si="156"/>
        <v>Déverrouillage</v>
      </c>
      <c r="V408" s="8" t="str">
        <f t="shared" ca="1" si="156"/>
        <v>Entriegelung</v>
      </c>
      <c r="W408" s="8" t="str">
        <f t="shared" ca="1" si="156"/>
        <v>Desbloquear</v>
      </c>
      <c r="X408" s="8" t="str">
        <f t="shared" ca="1" si="156"/>
        <v>Sblocco in Corso</v>
      </c>
      <c r="Y408" s="8" t="str">
        <f t="shared" ca="1" si="156"/>
        <v>Ontgrendelen</v>
      </c>
      <c r="Z408" s="7">
        <f t="shared" si="157"/>
        <v>5</v>
      </c>
      <c r="AA408">
        <f t="shared" si="158"/>
        <v>36</v>
      </c>
      <c r="AB408">
        <f xml:space="preserve"> FIND("&lt;/",A408)</f>
        <v>46</v>
      </c>
      <c r="AC408" t="str">
        <f>MID(A408, Z408, AA408-Z408+ 1)</f>
        <v>&lt;string name="ShowUnlock_title"&gt;</v>
      </c>
      <c r="AD408" t="str">
        <f t="shared" ca="1" si="159"/>
        <v>&lt;string name="ShowUnlock_title"&gt;Déverrouillage&lt;/string&gt;</v>
      </c>
      <c r="AE408" t="str">
        <f t="shared" ca="1" si="159"/>
        <v>&lt;string name="ShowUnlock_title"&gt;Entriegelung&lt;/string&gt;</v>
      </c>
      <c r="AF408" t="str">
        <f t="shared" ca="1" si="159"/>
        <v>&lt;string name="ShowUnlock_title"&gt;Desbloquear&lt;/string&gt;</v>
      </c>
      <c r="AG408" t="str">
        <f t="shared" ca="1" si="159"/>
        <v>&lt;string name="ShowUnlock_title"&gt;Sblocco in Corso&lt;/string&gt;</v>
      </c>
      <c r="AH408" t="str">
        <f t="shared" ca="1" si="159"/>
        <v>&lt;string name="ShowUnlock_title"&gt;Ontgrendelen&lt;/string&gt;</v>
      </c>
    </row>
    <row r="409" spans="1:34">
      <c r="A409" s="1"/>
    </row>
    <row r="410" spans="1:34">
      <c r="A410" s="1" t="s">
        <v>2935</v>
      </c>
      <c r="J410">
        <f t="shared" si="152"/>
        <v>37</v>
      </c>
      <c r="K410">
        <f t="shared" si="153"/>
        <v>49</v>
      </c>
      <c r="L410" t="str">
        <f t="shared" si="145"/>
        <v>Auto Unlock</v>
      </c>
      <c r="M410" t="e">
        <f>MATCH(L410,Sam_Eng!K:K,0)</f>
        <v>#N/A</v>
      </c>
      <c r="N410" t="str">
        <f>IF(ISNA(M410), VLOOKUP(L410,Sam_Eng!F:F,1,FALSE), VLOOKUP(L410,Sam_Eng!K:K,1,FALSE))</f>
        <v>Auto Unlock</v>
      </c>
      <c r="O410" s="8">
        <f>IF(ISNA(M410), MATCH(N410,Sam_Eng!F:F,0), MATCH(N410,Sam_Eng!K:K,0))</f>
        <v>115</v>
      </c>
      <c r="P410" t="str">
        <f t="shared" ca="1" si="162"/>
        <v>"Déverrouillage automatique"</v>
      </c>
      <c r="Q410" t="str">
        <f t="shared" ca="1" si="163"/>
        <v>"Auto-Entriegelung"</v>
      </c>
      <c r="R410" t="str">
        <f t="shared" ca="1" si="164"/>
        <v>"Desbloquear automáticamente"</v>
      </c>
      <c r="S410" t="str">
        <f t="shared" ca="1" si="165"/>
        <v>"Sblocco Automatico"</v>
      </c>
      <c r="T410" t="str">
        <f t="shared" ca="1" si="166"/>
        <v>"Automatisch ontgrendelen"</v>
      </c>
      <c r="U410" s="8" t="str">
        <f t="shared" ca="1" si="156"/>
        <v>Déverrouillage automatique</v>
      </c>
      <c r="V410" s="8" t="str">
        <f t="shared" ca="1" si="156"/>
        <v>Auto-Entriegelung</v>
      </c>
      <c r="W410" s="8" t="str">
        <f t="shared" ca="1" si="156"/>
        <v>Desbloquear automáticamente</v>
      </c>
      <c r="X410" s="8" t="str">
        <f t="shared" ca="1" si="156"/>
        <v>Sblocco Automatico</v>
      </c>
      <c r="Y410" s="8" t="str">
        <f t="shared" ca="1" si="156"/>
        <v>Automatisch ontgrendelen</v>
      </c>
      <c r="Z410" s="7">
        <f t="shared" si="157"/>
        <v>5</v>
      </c>
      <c r="AA410">
        <f t="shared" si="158"/>
        <v>37</v>
      </c>
      <c r="AB410">
        <f xml:space="preserve"> FIND("&lt;/",A410)</f>
        <v>49</v>
      </c>
      <c r="AC410" t="str">
        <f>MID(A410, Z410, AA410-Z410+ 1)</f>
        <v>&lt;string name="AutoUnlock_single"&gt;</v>
      </c>
      <c r="AD410" t="str">
        <f t="shared" ca="1" si="159"/>
        <v>&lt;string name="AutoUnlock_single"&gt;Déverrouillage automatique&lt;/string&gt;</v>
      </c>
      <c r="AE410" t="str">
        <f t="shared" ca="1" si="159"/>
        <v>&lt;string name="AutoUnlock_single"&gt;Auto-Entriegelung&lt;/string&gt;</v>
      </c>
      <c r="AF410" t="str">
        <f t="shared" ca="1" si="159"/>
        <v>&lt;string name="AutoUnlock_single"&gt;Desbloquear automáticamente&lt;/string&gt;</v>
      </c>
      <c r="AG410" t="str">
        <f t="shared" ca="1" si="159"/>
        <v>&lt;string name="AutoUnlock_single"&gt;Sblocco Automatico&lt;/string&gt;</v>
      </c>
      <c r="AH410" t="str">
        <f t="shared" ca="1" si="159"/>
        <v>&lt;string name="AutoUnlock_single"&gt;Automatisch ontgrendelen&lt;/string&gt;</v>
      </c>
    </row>
    <row r="411" spans="1:34">
      <c r="A411" s="2"/>
    </row>
    <row r="412" spans="1:34">
      <c r="A412" s="1" t="s">
        <v>168</v>
      </c>
      <c r="J412">
        <f t="shared" si="152"/>
        <v>32</v>
      </c>
      <c r="K412">
        <f t="shared" si="153"/>
        <v>37</v>
      </c>
      <c r="L412" t="str">
        <f t="shared" si="145"/>
        <v>Card</v>
      </c>
      <c r="M412" t="e">
        <f>MATCH(L412,Sam_Eng!K:K,0)</f>
        <v>#N/A</v>
      </c>
      <c r="N412" t="str">
        <f>IF(ISNA(M412), VLOOKUP(L412,Sam_Eng!F:F,1,FALSE), VLOOKUP(L412,Sam_Eng!K:K,1,FALSE))</f>
        <v>Card</v>
      </c>
      <c r="O412" s="8">
        <f>IF(ISNA(M412), MATCH(N412,Sam_Eng!F:F,0), MATCH(N412,Sam_Eng!K:K,0))</f>
        <v>44</v>
      </c>
      <c r="P412" t="str">
        <f t="shared" ca="1" si="162"/>
        <v>"Carte"</v>
      </c>
      <c r="Q412" t="str">
        <f t="shared" ca="1" si="163"/>
        <v>"Karte"</v>
      </c>
      <c r="R412" t="str">
        <f t="shared" ca="1" si="164"/>
        <v>"Tarjeta"</v>
      </c>
      <c r="S412" t="str">
        <f t="shared" ca="1" si="165"/>
        <v>"Scheda"</v>
      </c>
      <c r="T412" t="str">
        <f t="shared" ca="1" si="166"/>
        <v>"Kaart"</v>
      </c>
      <c r="U412" s="8" t="str">
        <f t="shared" ca="1" si="156"/>
        <v>Carte</v>
      </c>
      <c r="V412" s="8" t="str">
        <f t="shared" ca="1" si="156"/>
        <v>Karte</v>
      </c>
      <c r="W412" s="8" t="str">
        <f t="shared" ca="1" si="156"/>
        <v>Tarjeta</v>
      </c>
      <c r="X412" s="8" t="str">
        <f t="shared" ca="1" si="156"/>
        <v>Scheda</v>
      </c>
      <c r="Y412" s="8" t="str">
        <f t="shared" ca="1" si="156"/>
        <v>Kaart</v>
      </c>
      <c r="Z412" s="7">
        <f t="shared" si="157"/>
        <v>5</v>
      </c>
      <c r="AA412">
        <f t="shared" si="158"/>
        <v>32</v>
      </c>
      <c r="AB412">
        <f t="shared" ref="AB412:AB417" si="167" xml:space="preserve"> FIND("&lt;/",A412)</f>
        <v>37</v>
      </c>
      <c r="AC412" t="str">
        <f t="shared" ref="AC412:AC417" si="168">MID(A412, Z412, AA412-Z412+ 1)</f>
        <v>&lt;string name="IPA_Card_Fob"&gt;</v>
      </c>
      <c r="AD412" t="str">
        <f t="shared" ca="1" si="159"/>
        <v>&lt;string name="IPA_Card_Fob"&gt;Carte&lt;/string&gt;</v>
      </c>
      <c r="AE412" t="str">
        <f t="shared" ca="1" si="159"/>
        <v>&lt;string name="IPA_Card_Fob"&gt;Karte&lt;/string&gt;</v>
      </c>
      <c r="AF412" t="str">
        <f t="shared" ca="1" si="159"/>
        <v>&lt;string name="IPA_Card_Fob"&gt;Tarjeta&lt;/string&gt;</v>
      </c>
      <c r="AG412" t="str">
        <f t="shared" ca="1" si="159"/>
        <v>&lt;string name="IPA_Card_Fob"&gt;Scheda&lt;/string&gt;</v>
      </c>
      <c r="AH412" t="str">
        <f t="shared" ca="1" si="159"/>
        <v>&lt;string name="IPA_Card_Fob"&gt;Kaart&lt;/string&gt;</v>
      </c>
    </row>
    <row r="413" spans="1:34">
      <c r="A413" s="1" t="s">
        <v>169</v>
      </c>
      <c r="J413">
        <f t="shared" si="152"/>
        <v>31</v>
      </c>
      <c r="K413">
        <f t="shared" si="153"/>
        <v>42</v>
      </c>
      <c r="L413" t="str">
        <f t="shared" si="145"/>
        <v>Setup Lock</v>
      </c>
      <c r="M413" t="e">
        <f>MATCH(L413,Sam_Eng!K:K,0)</f>
        <v>#N/A</v>
      </c>
      <c r="N413" t="str">
        <f>IF(ISNA(M413), VLOOKUP(L413,Sam_Eng!F:F,1,FALSE), VLOOKUP(L413,Sam_Eng!K:K,1,FALSE))</f>
        <v>Setup Lock</v>
      </c>
      <c r="O413" s="8">
        <f>IF(ISNA(M413), MATCH(N413,Sam_Eng!F:F,0), MATCH(N413,Sam_Eng!K:K,0))</f>
        <v>113</v>
      </c>
      <c r="P413" t="str">
        <f t="shared" ca="1" si="162"/>
        <v>"Configurer la serrure"</v>
      </c>
      <c r="Q413" t="str">
        <f t="shared" ca="1" si="163"/>
        <v>"Schloss konfigurieren"</v>
      </c>
      <c r="R413" t="str">
        <f t="shared" ca="1" si="164"/>
        <v>"Configurar cerradura"</v>
      </c>
      <c r="S413" t="str">
        <f t="shared" ca="1" si="165"/>
        <v>"Imposta Serratura"</v>
      </c>
      <c r="T413" t="str">
        <f t="shared" ca="1" si="166"/>
        <v>"Slot instellen"</v>
      </c>
      <c r="U413" s="8" t="str">
        <f t="shared" ca="1" si="156"/>
        <v>Configurer la serrure</v>
      </c>
      <c r="V413" s="8" t="str">
        <f t="shared" ca="1" si="156"/>
        <v>Schloss konfigurieren</v>
      </c>
      <c r="W413" s="8" t="str">
        <f t="shared" ca="1" si="156"/>
        <v>Configurar cerradura</v>
      </c>
      <c r="X413" s="8" t="str">
        <f t="shared" ca="1" si="156"/>
        <v>Imposta Serratura</v>
      </c>
      <c r="Y413" s="8" t="str">
        <f t="shared" ca="1" si="156"/>
        <v>Slot instellen</v>
      </c>
      <c r="Z413" s="7">
        <f t="shared" si="157"/>
        <v>5</v>
      </c>
      <c r="AA413">
        <f t="shared" si="158"/>
        <v>31</v>
      </c>
      <c r="AB413">
        <f t="shared" si="167"/>
        <v>42</v>
      </c>
      <c r="AC413" t="str">
        <f t="shared" si="168"/>
        <v>&lt;string name="IPA_SetLock"&gt;</v>
      </c>
      <c r="AD413" t="str">
        <f t="shared" ca="1" si="159"/>
        <v>&lt;string name="IPA_SetLock"&gt;Configurer la serrure&lt;/string&gt;</v>
      </c>
      <c r="AE413" t="str">
        <f t="shared" ca="1" si="159"/>
        <v>&lt;string name="IPA_SetLock"&gt;Schloss konfigurieren&lt;/string&gt;</v>
      </c>
      <c r="AF413" t="str">
        <f t="shared" ca="1" si="159"/>
        <v>&lt;string name="IPA_SetLock"&gt;Configurar cerradura&lt;/string&gt;</v>
      </c>
      <c r="AG413" t="str">
        <f t="shared" ca="1" si="159"/>
        <v>&lt;string name="IPA_SetLock"&gt;Imposta Serratura&lt;/string&gt;</v>
      </c>
      <c r="AH413" t="str">
        <f t="shared" ca="1" si="159"/>
        <v>&lt;string name="IPA_SetLock"&gt;Slot instellen&lt;/string&gt;</v>
      </c>
    </row>
    <row r="414" spans="1:34">
      <c r="A414" s="1" t="s">
        <v>2936</v>
      </c>
      <c r="J414">
        <f t="shared" si="152"/>
        <v>32</v>
      </c>
      <c r="K414">
        <f t="shared" si="153"/>
        <v>52</v>
      </c>
      <c r="L414" t="str">
        <f t="shared" si="145"/>
        <v>Sync client\'s info</v>
      </c>
      <c r="M414" t="e">
        <f>MATCH(L414,Sam_Eng!K:K,0)</f>
        <v>#N/A</v>
      </c>
      <c r="N414" t="e">
        <f>IF(ISNA(M414), VLOOKUP(L414,Sam_Eng!F:F,1,FALSE), VLOOKUP(L414,Sam_Eng!K:K,1,FALSE))</f>
        <v>#N/A</v>
      </c>
      <c r="O414" s="5">
        <v>573</v>
      </c>
      <c r="P414" t="str">
        <f t="shared" ca="1" si="162"/>
        <v>"Synchro infos client"</v>
      </c>
      <c r="Q414" t="str">
        <f t="shared" ca="1" si="163"/>
        <v>"Client-Informationen synchronisieren"</v>
      </c>
      <c r="R414" t="str">
        <f t="shared" ca="1" si="164"/>
        <v>"Sincronizar información del cliente"</v>
      </c>
      <c r="S414" t="str">
        <f t="shared" ca="1" si="165"/>
        <v>"Sincronizza informazioni del client"</v>
      </c>
      <c r="T414" t="str">
        <f t="shared" ca="1" si="166"/>
        <v>"Klantinformatie synchroniseren"</v>
      </c>
      <c r="U414" s="8" t="str">
        <f t="shared" ca="1" si="156"/>
        <v>Synchro infos client</v>
      </c>
      <c r="V414" s="8" t="str">
        <f t="shared" ca="1" si="156"/>
        <v>Client-Informationen synchronisieren</v>
      </c>
      <c r="W414" s="8" t="str">
        <f t="shared" ca="1" si="156"/>
        <v>Sincronizar información del cliente</v>
      </c>
      <c r="X414" s="8" t="str">
        <f t="shared" ca="1" si="156"/>
        <v>Sincronizza informazioni del client</v>
      </c>
      <c r="Y414" s="8" t="str">
        <f t="shared" ca="1" si="156"/>
        <v>Klantinformatie synchroniseren</v>
      </c>
      <c r="Z414" s="7">
        <f t="shared" si="157"/>
        <v>5</v>
      </c>
      <c r="AA414">
        <f t="shared" si="158"/>
        <v>32</v>
      </c>
      <c r="AB414">
        <f t="shared" si="167"/>
        <v>52</v>
      </c>
      <c r="AC414" t="str">
        <f t="shared" si="168"/>
        <v>&lt;string name="IPA_SyncLock"&gt;</v>
      </c>
      <c r="AD414" t="str">
        <f t="shared" ca="1" si="159"/>
        <v>&lt;string name="IPA_SyncLock"&gt;Synchro infos client&lt;/string&gt;</v>
      </c>
      <c r="AE414" t="str">
        <f t="shared" ca="1" si="159"/>
        <v>&lt;string name="IPA_SyncLock"&gt;Client-Informationen synchronisieren&lt;/string&gt;</v>
      </c>
      <c r="AF414" t="str">
        <f t="shared" ca="1" si="159"/>
        <v>&lt;string name="IPA_SyncLock"&gt;Sincronizar información del cliente&lt;/string&gt;</v>
      </c>
      <c r="AG414" t="str">
        <f t="shared" ca="1" si="159"/>
        <v>&lt;string name="IPA_SyncLock"&gt;Sincronizza informazioni del client&lt;/string&gt;</v>
      </c>
      <c r="AH414" t="str">
        <f t="shared" ca="1" si="159"/>
        <v>&lt;string name="IPA_SyncLock"&gt;Klantinformatie synchroniseren&lt;/string&gt;</v>
      </c>
    </row>
    <row r="415" spans="1:34">
      <c r="A415" s="1" t="s">
        <v>170</v>
      </c>
      <c r="J415">
        <f t="shared" si="152"/>
        <v>34</v>
      </c>
      <c r="K415">
        <f t="shared" si="153"/>
        <v>45</v>
      </c>
      <c r="L415" t="str">
        <f t="shared" si="145"/>
        <v>Setup lock</v>
      </c>
      <c r="M415" t="e">
        <f>MATCH(L415,Sam_Eng!K:K,0)</f>
        <v>#N/A</v>
      </c>
      <c r="N415" t="str">
        <f>IF(ISNA(M415), VLOOKUP(L415,Sam_Eng!F:F,1,FALSE), VLOOKUP(L415,Sam_Eng!K:K,1,FALSE))</f>
        <v>Setup Lock</v>
      </c>
      <c r="O415" s="8">
        <f>IF(ISNA(M415), MATCH(N415,Sam_Eng!F:F,0), MATCH(N415,Sam_Eng!K:K,0))</f>
        <v>113</v>
      </c>
      <c r="P415" t="str">
        <f t="shared" ca="1" si="162"/>
        <v>"Configurer la serrure"</v>
      </c>
      <c r="Q415" t="str">
        <f t="shared" ca="1" si="163"/>
        <v>"Schloss konfigurieren"</v>
      </c>
      <c r="R415" t="str">
        <f t="shared" ca="1" si="164"/>
        <v>"Configurar cerradura"</v>
      </c>
      <c r="S415" t="str">
        <f t="shared" ca="1" si="165"/>
        <v>"Imposta Serratura"</v>
      </c>
      <c r="T415" t="str">
        <f t="shared" ca="1" si="166"/>
        <v>"Slot instellen"</v>
      </c>
      <c r="U415" s="8" t="str">
        <f t="shared" ca="1" si="156"/>
        <v>Configurer la serrure</v>
      </c>
      <c r="V415" s="8" t="str">
        <f t="shared" ca="1" si="156"/>
        <v>Schloss konfigurieren</v>
      </c>
      <c r="W415" s="8" t="str">
        <f t="shared" ca="1" si="156"/>
        <v>Configurar cerradura</v>
      </c>
      <c r="X415" s="8" t="str">
        <f t="shared" ca="1" si="156"/>
        <v>Imposta Serratura</v>
      </c>
      <c r="Y415" s="8" t="str">
        <f t="shared" ca="1" si="156"/>
        <v>Slot instellen</v>
      </c>
      <c r="Z415" s="7">
        <f t="shared" si="157"/>
        <v>5</v>
      </c>
      <c r="AA415">
        <f t="shared" si="158"/>
        <v>34</v>
      </c>
      <c r="AB415">
        <f t="shared" si="167"/>
        <v>45</v>
      </c>
      <c r="AC415" t="str">
        <f t="shared" si="168"/>
        <v>&lt;string name="IPA_SearchLock"&gt;</v>
      </c>
      <c r="AD415" t="str">
        <f t="shared" ca="1" si="159"/>
        <v>&lt;string name="IPA_SearchLock"&gt;Configurer la serrure&lt;/string&gt;</v>
      </c>
      <c r="AE415" t="str">
        <f t="shared" ca="1" si="159"/>
        <v>&lt;string name="IPA_SearchLock"&gt;Schloss konfigurieren&lt;/string&gt;</v>
      </c>
      <c r="AF415" t="str">
        <f t="shared" ca="1" si="159"/>
        <v>&lt;string name="IPA_SearchLock"&gt;Configurar cerradura&lt;/string&gt;</v>
      </c>
      <c r="AG415" t="str">
        <f t="shared" ca="1" si="159"/>
        <v>&lt;string name="IPA_SearchLock"&gt;Imposta Serratura&lt;/string&gt;</v>
      </c>
      <c r="AH415" t="str">
        <f t="shared" ca="1" si="159"/>
        <v>&lt;string name="IPA_SearchLock"&gt;Slot instellen&lt;/string&gt;</v>
      </c>
    </row>
    <row r="416" spans="1:34">
      <c r="A416" s="1" t="s">
        <v>171</v>
      </c>
      <c r="J416">
        <f t="shared" si="152"/>
        <v>37</v>
      </c>
      <c r="K416">
        <f t="shared" si="153"/>
        <v>53</v>
      </c>
      <c r="L416" t="str">
        <f t="shared" ref="L416:L481" si="169">IF(A416&lt;&gt;"", MID(A416,J416+1, K416-J416 - 1), "")</f>
        <v>Add Card Client</v>
      </c>
      <c r="M416" t="e">
        <f>MATCH(L416,Sam_Eng!K:K,0)</f>
        <v>#N/A</v>
      </c>
      <c r="N416" t="str">
        <f>IF(ISNA(M416), VLOOKUP(L416,Sam_Eng!F:F,1,FALSE), VLOOKUP(L416,Sam_Eng!K:K,1,FALSE))</f>
        <v>Add Card Client</v>
      </c>
      <c r="O416" s="8">
        <f>IF(ISNA(M416), MATCH(N416,Sam_Eng!F:F,0), MATCH(N416,Sam_Eng!K:K,0))</f>
        <v>111</v>
      </c>
      <c r="P416" t="str">
        <f t="shared" ca="1" si="162"/>
        <v>"Ajouter client carte"</v>
      </c>
      <c r="Q416" t="str">
        <f t="shared" ca="1" si="163"/>
        <v>"Karten-Client hinzufügen"</v>
      </c>
      <c r="R416" t="str">
        <f t="shared" ca="1" si="164"/>
        <v>"Agregar cliente de tipo Tarjeta"</v>
      </c>
      <c r="S416" t="str">
        <f t="shared" ca="1" si="165"/>
        <v>"Aggiungi Client Telefono"</v>
      </c>
      <c r="T416" t="str">
        <f t="shared" ca="1" si="166"/>
        <v>"Kaart klant toevoegen"</v>
      </c>
      <c r="U416" s="8" t="str">
        <f t="shared" ca="1" si="156"/>
        <v>Ajouter client carte</v>
      </c>
      <c r="V416" s="8" t="str">
        <f t="shared" ca="1" si="156"/>
        <v>Karten-Client hinzufügen</v>
      </c>
      <c r="W416" s="8" t="str">
        <f t="shared" ca="1" si="156"/>
        <v>Agregar cliente de tipo Tarjeta</v>
      </c>
      <c r="X416" s="8" t="str">
        <f t="shared" ca="1" si="156"/>
        <v>Aggiungi Client Telefono</v>
      </c>
      <c r="Y416" s="8" t="str">
        <f t="shared" ca="1" si="156"/>
        <v>Kaart klant toevoegen</v>
      </c>
      <c r="Z416" s="7">
        <f t="shared" si="157"/>
        <v>5</v>
      </c>
      <c r="AA416">
        <f t="shared" si="158"/>
        <v>37</v>
      </c>
      <c r="AB416">
        <f t="shared" si="167"/>
        <v>53</v>
      </c>
      <c r="AC416" t="str">
        <f t="shared" si="168"/>
        <v>&lt;string name="IPA_AddCard_title"&gt;</v>
      </c>
      <c r="AD416" t="str">
        <f t="shared" ca="1" si="159"/>
        <v>&lt;string name="IPA_AddCard_title"&gt;Ajouter client carte&lt;/string&gt;</v>
      </c>
      <c r="AE416" t="str">
        <f t="shared" ca="1" si="159"/>
        <v>&lt;string name="IPA_AddCard_title"&gt;Karten-Client hinzufügen&lt;/string&gt;</v>
      </c>
      <c r="AF416" t="str">
        <f t="shared" ca="1" si="159"/>
        <v>&lt;string name="IPA_AddCard_title"&gt;Agregar cliente de tipo Tarjeta&lt;/string&gt;</v>
      </c>
      <c r="AG416" t="str">
        <f t="shared" ca="1" si="159"/>
        <v>&lt;string name="IPA_AddCard_title"&gt;Aggiungi Client Telefono&lt;/string&gt;</v>
      </c>
      <c r="AH416" t="str">
        <f t="shared" ca="1" si="159"/>
        <v>&lt;string name="IPA_AddCard_title"&gt;Kaart klant toevoegen&lt;/string&gt;</v>
      </c>
    </row>
    <row r="417" spans="1:34">
      <c r="A417" s="1" t="s">
        <v>10256</v>
      </c>
      <c r="J417">
        <f t="shared" si="152"/>
        <v>37</v>
      </c>
      <c r="K417">
        <f t="shared" si="153"/>
        <v>72</v>
      </c>
      <c r="L417" t="str">
        <f t="shared" si="169"/>
        <v>Use client\'s card to tap the lock</v>
      </c>
      <c r="M417" t="e">
        <f>MATCH(L417,Sam_Eng!K:K,0)</f>
        <v>#N/A</v>
      </c>
      <c r="N417" t="e">
        <f>IF(ISNA(M417), VLOOKUP(L417,Sam_Eng!F:F,1,FALSE), VLOOKUP(L417,Sam_Eng!K:K,1,FALSE))</f>
        <v>#N/A</v>
      </c>
      <c r="O417" s="5">
        <v>572</v>
      </c>
      <c r="P417" t="str">
        <f t="shared" ca="1" si="162"/>
        <v>"Utilisez la carte du client pour exploiter la serrure"</v>
      </c>
      <c r="Q417" t="str">
        <f t="shared" ca="1" si="163"/>
        <v>"Client-Karte verwenden, um auf das Schloss zu tippen"</v>
      </c>
      <c r="R417" t="str">
        <f t="shared" ca="1" si="164"/>
        <v>"Utilizar la tarjeta del cliente para tocar la cerradura"</v>
      </c>
      <c r="S417" t="str">
        <f t="shared" ca="1" si="165"/>
        <v>"Utilizzare la scheda del client per toccare la serratura"</v>
      </c>
      <c r="T417" t="str">
        <f t="shared" ca="1" si="166"/>
        <v>"Gebruik de kaart van de klant om op het slot te tikken"</v>
      </c>
      <c r="U417" s="8" t="str">
        <f t="shared" ca="1" si="156"/>
        <v>Utilisez la carte du client pour exploiter la serrure</v>
      </c>
      <c r="V417" s="8" t="str">
        <f t="shared" ca="1" si="156"/>
        <v>Client-Karte verwenden, um auf das Schloss zu tippen</v>
      </c>
      <c r="W417" s="8" t="str">
        <f t="shared" ca="1" si="156"/>
        <v>Utilizar la tarjeta del cliente para tocar la cerradura</v>
      </c>
      <c r="X417" s="8" t="str">
        <f t="shared" ca="1" si="156"/>
        <v>Utilizzare la scheda del client per toccare la serratura</v>
      </c>
      <c r="Y417" s="8" t="str">
        <f t="shared" ca="1" si="156"/>
        <v>Gebruik de kaart van de klant om op het slot te tikken</v>
      </c>
      <c r="Z417" s="7">
        <f t="shared" si="157"/>
        <v>5</v>
      </c>
      <c r="AA417">
        <f t="shared" si="158"/>
        <v>37</v>
      </c>
      <c r="AB417">
        <f t="shared" si="167"/>
        <v>72</v>
      </c>
      <c r="AC417" t="str">
        <f t="shared" si="168"/>
        <v>&lt;string name="IPA_AddCard_cont1"&gt;</v>
      </c>
      <c r="AD417" t="str">
        <f t="shared" ca="1" si="159"/>
        <v>&lt;string name="IPA_AddCard_cont1"&gt;Utilisez la carte du client pour exploiter la serrure&lt;/string&gt;</v>
      </c>
      <c r="AE417" t="str">
        <f t="shared" ca="1" si="159"/>
        <v>&lt;string name="IPA_AddCard_cont1"&gt;Client-Karte verwenden, um auf das Schloss zu tippen&lt;/string&gt;</v>
      </c>
      <c r="AF417" t="str">
        <f t="shared" ca="1" si="159"/>
        <v>&lt;string name="IPA_AddCard_cont1"&gt;Utilizar la tarjeta del cliente para tocar la cerradura&lt;/string&gt;</v>
      </c>
      <c r="AG417" t="str">
        <f t="shared" ca="1" si="159"/>
        <v>&lt;string name="IPA_AddCard_cont1"&gt;Utilizzare la scheda del client per toccare la serratura&lt;/string&gt;</v>
      </c>
      <c r="AH417" t="str">
        <f t="shared" ca="1" si="159"/>
        <v>&lt;string name="IPA_AddCard_cont1"&gt;Gebruik de kaart van de klant om op het slot te tikken&lt;/string&gt;</v>
      </c>
    </row>
    <row r="418" spans="1:34">
      <c r="A418" s="2"/>
    </row>
    <row r="419" spans="1:34">
      <c r="A419" s="1" t="s">
        <v>2957</v>
      </c>
      <c r="J419">
        <f t="shared" si="152"/>
        <v>40</v>
      </c>
      <c r="K419">
        <f t="shared" si="153"/>
        <v>58</v>
      </c>
      <c r="L419" t="str">
        <f t="shared" si="169"/>
        <v>Incomplete Fields</v>
      </c>
      <c r="M419" t="e">
        <f>MATCH(L419,Sam_Eng!K:K,0)</f>
        <v>#N/A</v>
      </c>
      <c r="N419" t="str">
        <f>IF(ISNA(M419), VLOOKUP(L419,Sam_Eng!F:F,1,FALSE), VLOOKUP(L419,Sam_Eng!K:K,1,FALSE))</f>
        <v>Incomplete Fields</v>
      </c>
      <c r="O419" s="8">
        <f>IF(ISNA(M419), MATCH(N419,Sam_Eng!F:F,0), MATCH(N419,Sam_Eng!K:K,0))</f>
        <v>30</v>
      </c>
      <c r="P419" t="str">
        <f t="shared" ca="1" si="162"/>
        <v>"Champs incomplets"</v>
      </c>
      <c r="Q419" t="str">
        <f t="shared" ca="1" si="163"/>
        <v>"Nicht ausgefüllte Felder"</v>
      </c>
      <c r="R419" t="str">
        <f t="shared" ca="1" si="164"/>
        <v>"Campos incompletos"</v>
      </c>
      <c r="S419" t="str">
        <f t="shared" ca="1" si="165"/>
        <v>"Campi Incompleti"</v>
      </c>
      <c r="T419" t="str">
        <f t="shared" ca="1" si="166"/>
        <v>"Onvolledige velden"</v>
      </c>
      <c r="U419" s="8" t="str">
        <f t="shared" ca="1" si="156"/>
        <v>Champs incomplets</v>
      </c>
      <c r="V419" s="8" t="str">
        <f t="shared" ca="1" si="156"/>
        <v>Nicht ausgefüllte Felder</v>
      </c>
      <c r="W419" s="8" t="str">
        <f t="shared" ca="1" si="156"/>
        <v>Campos incompletos</v>
      </c>
      <c r="X419" s="8" t="str">
        <f t="shared" ca="1" si="156"/>
        <v>Campi Incompleti</v>
      </c>
      <c r="Y419" s="8" t="str">
        <f t="shared" ca="1" si="156"/>
        <v>Onvolledige velden</v>
      </c>
      <c r="Z419" s="7">
        <f t="shared" si="157"/>
        <v>5</v>
      </c>
      <c r="AA419">
        <f t="shared" si="158"/>
        <v>40</v>
      </c>
      <c r="AB419">
        <f t="shared" ref="AB419:AB425" si="170" xml:space="preserve"> FIND("&lt;/",A419)</f>
        <v>58</v>
      </c>
      <c r="AC419" t="str">
        <f t="shared" ref="AC419:AC425" si="171">MID(A419, Z419, AA419-Z419+ 1)</f>
        <v>&lt;string name="Msg_FieldWrong_title"&gt;</v>
      </c>
      <c r="AD419" t="str">
        <f t="shared" ca="1" si="159"/>
        <v>&lt;string name="Msg_FieldWrong_title"&gt;Champs incomplets&lt;/string&gt;</v>
      </c>
      <c r="AE419" t="str">
        <f t="shared" ca="1" si="159"/>
        <v>&lt;string name="Msg_FieldWrong_title"&gt;Nicht ausgefüllte Felder&lt;/string&gt;</v>
      </c>
      <c r="AF419" t="str">
        <f t="shared" ca="1" si="159"/>
        <v>&lt;string name="Msg_FieldWrong_title"&gt;Campos incompletos&lt;/string&gt;</v>
      </c>
      <c r="AG419" t="str">
        <f t="shared" ca="1" si="159"/>
        <v>&lt;string name="Msg_FieldWrong_title"&gt;Campi Incompleti&lt;/string&gt;</v>
      </c>
      <c r="AH419" t="str">
        <f t="shared" ca="1" si="159"/>
        <v>&lt;string name="Msg_FieldWrong_title"&gt;Onvolledige velden&lt;/string&gt;</v>
      </c>
    </row>
    <row r="420" spans="1:34">
      <c r="A420" s="1" t="s">
        <v>173</v>
      </c>
      <c r="J420">
        <f t="shared" si="152"/>
        <v>39</v>
      </c>
      <c r="K420">
        <f t="shared" si="153"/>
        <v>69</v>
      </c>
      <c r="L420" t="str">
        <f t="shared" si="169"/>
        <v>Please enter an email address</v>
      </c>
      <c r="M420" t="e">
        <f>MATCH(L420,Sam_Eng!K:K,0)</f>
        <v>#N/A</v>
      </c>
      <c r="N420" t="str">
        <f>IF(ISNA(M420), VLOOKUP(L420,Sam_Eng!F:F,1,FALSE), VLOOKUP(L420,Sam_Eng!K:K,1,FALSE))</f>
        <v>Please enter an email address</v>
      </c>
      <c r="O420" s="8">
        <f>IF(ISNA(M420), MATCH(N420,Sam_Eng!F:F,0), MATCH(N420,Sam_Eng!K:K,0))</f>
        <v>468</v>
      </c>
      <c r="P420" t="str">
        <f t="shared" ca="1" si="162"/>
        <v>"Veuillez saisir une adresse e-mail"</v>
      </c>
      <c r="Q420" t="str">
        <f t="shared" ca="1" si="163"/>
        <v>"Bitte geben Sie eine E-Mail-Adresse ein"</v>
      </c>
      <c r="R420" t="str">
        <f t="shared" ca="1" si="164"/>
        <v>"Escriba una dirección de correo electrónico."</v>
      </c>
      <c r="S420" t="str">
        <f t="shared" ca="1" si="165"/>
        <v>"Inserire un indirizzo email"</v>
      </c>
      <c r="T420" t="str">
        <f t="shared" ca="1" si="166"/>
        <v>"Voer een e-mailadres in"</v>
      </c>
      <c r="U420" s="8" t="str">
        <f t="shared" ca="1" si="156"/>
        <v>Veuillez saisir une adresse e-mail</v>
      </c>
      <c r="V420" s="8" t="str">
        <f t="shared" ca="1" si="156"/>
        <v>Bitte geben Sie eine E-Mail-Adresse ein</v>
      </c>
      <c r="W420" s="8" t="str">
        <f t="shared" ca="1" si="156"/>
        <v>Escriba una dirección de correo electrónico.</v>
      </c>
      <c r="X420" s="8" t="str">
        <f t="shared" ca="1" si="156"/>
        <v>Inserire un indirizzo email</v>
      </c>
      <c r="Y420" s="8" t="str">
        <f t="shared" ca="1" si="156"/>
        <v>Voer een e-mailadres in</v>
      </c>
      <c r="Z420" s="7">
        <f t="shared" si="157"/>
        <v>5</v>
      </c>
      <c r="AA420">
        <f t="shared" si="158"/>
        <v>39</v>
      </c>
      <c r="AB420">
        <f t="shared" si="170"/>
        <v>69</v>
      </c>
      <c r="AC420" t="str">
        <f t="shared" si="171"/>
        <v>&lt;string name="Msg_FieldWrong_cont"&gt;</v>
      </c>
      <c r="AD420" t="str">
        <f t="shared" ca="1" si="159"/>
        <v>&lt;string name="Msg_FieldWrong_cont"&gt;Veuillez saisir une adresse e-mail&lt;/string&gt;</v>
      </c>
      <c r="AE420" t="str">
        <f t="shared" ca="1" si="159"/>
        <v>&lt;string name="Msg_FieldWrong_cont"&gt;Bitte geben Sie eine E-Mail-Adresse ein&lt;/string&gt;</v>
      </c>
      <c r="AF420" t="str">
        <f t="shared" ca="1" si="159"/>
        <v>&lt;string name="Msg_FieldWrong_cont"&gt;Escriba una dirección de correo electrónico.&lt;/string&gt;</v>
      </c>
      <c r="AG420" t="str">
        <f t="shared" ca="1" si="159"/>
        <v>&lt;string name="Msg_FieldWrong_cont"&gt;Inserire un indirizzo email&lt;/string&gt;</v>
      </c>
      <c r="AH420" t="str">
        <f t="shared" ca="1" si="159"/>
        <v>&lt;string name="Msg_FieldWrong_cont"&gt;Voer een e-mailadres in&lt;/string&gt;</v>
      </c>
    </row>
    <row r="421" spans="1:34">
      <c r="A421" s="1" t="s">
        <v>174</v>
      </c>
      <c r="J421">
        <f t="shared" si="152"/>
        <v>43</v>
      </c>
      <c r="K421">
        <f t="shared" si="153"/>
        <v>76</v>
      </c>
      <c r="L421" t="str">
        <f t="shared" si="169"/>
        <v>Please enter the DIN of the lock</v>
      </c>
      <c r="M421" t="e">
        <f>MATCH(L421,Sam_Eng!K:K,0)</f>
        <v>#N/A</v>
      </c>
      <c r="N421" t="str">
        <f>IF(ISNA(M421), VLOOKUP(L421,Sam_Eng!F:F,1,FALSE), VLOOKUP(L421,Sam_Eng!K:K,1,FALSE))</f>
        <v>Please enter the DIN of the lock</v>
      </c>
      <c r="O421" s="8">
        <f>IF(ISNA(M421), MATCH(N421,Sam_Eng!F:F,0), MATCH(N421,Sam_Eng!K:K,0))</f>
        <v>464</v>
      </c>
      <c r="P421" t="str">
        <f t="shared" ca="1" si="162"/>
        <v>"Veuillez saisir le DIN de la serrure"</v>
      </c>
      <c r="Q421" t="str">
        <f t="shared" ca="1" si="163"/>
        <v>"Bitte geben Sie die DIN des Schlosses ein"</v>
      </c>
      <c r="R421" t="str">
        <f t="shared" ca="1" si="164"/>
        <v>"Escriba el DIN de la cerradura."</v>
      </c>
      <c r="S421" t="str">
        <f t="shared" ca="1" si="165"/>
        <v>"Inserire il DIN della serratura"</v>
      </c>
      <c r="T421" t="str">
        <f t="shared" ca="1" si="166"/>
        <v>"Voer de DIN van het slot in"</v>
      </c>
      <c r="U421" s="8" t="str">
        <f t="shared" ca="1" si="156"/>
        <v>Veuillez saisir le DIN de la serrure</v>
      </c>
      <c r="V421" s="8" t="str">
        <f t="shared" ca="1" si="156"/>
        <v>Bitte geben Sie die DIN des Schlosses ein</v>
      </c>
      <c r="W421" s="8" t="str">
        <f t="shared" ca="1" si="156"/>
        <v>Escriba el DIN de la cerradura.</v>
      </c>
      <c r="X421" s="8" t="str">
        <f t="shared" ca="1" si="156"/>
        <v>Inserire il DIN della serratura</v>
      </c>
      <c r="Y421" s="8" t="str">
        <f t="shared" ca="1" si="156"/>
        <v>Voer de DIN van het slot in</v>
      </c>
      <c r="Z421" s="7">
        <f t="shared" si="157"/>
        <v>5</v>
      </c>
      <c r="AA421">
        <f t="shared" si="158"/>
        <v>43</v>
      </c>
      <c r="AB421">
        <f t="shared" si="170"/>
        <v>76</v>
      </c>
      <c r="AC421" t="str">
        <f t="shared" si="171"/>
        <v>&lt;string name="Msg_FieldWrong_DIN_cont"&gt;</v>
      </c>
      <c r="AD421" t="str">
        <f t="shared" ca="1" si="159"/>
        <v>&lt;string name="Msg_FieldWrong_DIN_cont"&gt;Veuillez saisir le DIN de la serrure&lt;/string&gt;</v>
      </c>
      <c r="AE421" t="str">
        <f t="shared" ca="1" si="159"/>
        <v>&lt;string name="Msg_FieldWrong_DIN_cont"&gt;Bitte geben Sie die DIN des Schlosses ein&lt;/string&gt;</v>
      </c>
      <c r="AF421" t="str">
        <f t="shared" ca="1" si="159"/>
        <v>&lt;string name="Msg_FieldWrong_DIN_cont"&gt;Escriba el DIN de la cerradura.&lt;/string&gt;</v>
      </c>
      <c r="AG421" t="str">
        <f t="shared" ca="1" si="159"/>
        <v>&lt;string name="Msg_FieldWrong_DIN_cont"&gt;Inserire il DIN della serratura&lt;/string&gt;</v>
      </c>
      <c r="AH421" t="str">
        <f t="shared" ca="1" si="159"/>
        <v>&lt;string name="Msg_FieldWrong_DIN_cont"&gt;Voer de DIN van het slot in&lt;/string&gt;</v>
      </c>
    </row>
    <row r="422" spans="1:34">
      <c r="A422" s="1" t="s">
        <v>2958</v>
      </c>
      <c r="J422">
        <f t="shared" si="152"/>
        <v>44</v>
      </c>
      <c r="K422">
        <f t="shared" si="153"/>
        <v>59</v>
      </c>
      <c r="L422" t="str">
        <f t="shared" si="169"/>
        <v>Invalid Length</v>
      </c>
      <c r="M422" t="e">
        <f>MATCH(L422,Sam_Eng!K:K,0)</f>
        <v>#N/A</v>
      </c>
      <c r="N422" t="str">
        <f>IF(ISNA(M422), VLOOKUP(L422,Sam_Eng!F:F,1,FALSE), VLOOKUP(L422,Sam_Eng!K:K,1,FALSE))</f>
        <v>Invalid Length</v>
      </c>
      <c r="O422" s="8">
        <f>IF(ISNA(M422), MATCH(N422,Sam_Eng!F:F,0), MATCH(N422,Sam_Eng!K:K,0))</f>
        <v>126</v>
      </c>
      <c r="P422" t="str">
        <f t="shared" ca="1" si="162"/>
        <v>"Longueur non valide"</v>
      </c>
      <c r="Q422" t="str">
        <f t="shared" ca="1" si="163"/>
        <v>"Ungültige Länge"</v>
      </c>
      <c r="R422" t="str">
        <f t="shared" ca="1" si="164"/>
        <v>"Longitud no válida"</v>
      </c>
      <c r="S422" t="str">
        <f t="shared" ca="1" si="165"/>
        <v>"Lunghezza non Valida"</v>
      </c>
      <c r="T422" t="str">
        <f t="shared" ca="1" si="166"/>
        <v>"Ongeldige lengte"</v>
      </c>
      <c r="U422" s="8" t="str">
        <f t="shared" ca="1" si="156"/>
        <v>Longueur non valide</v>
      </c>
      <c r="V422" s="8" t="str">
        <f t="shared" ca="1" si="156"/>
        <v>Ungültige Länge</v>
      </c>
      <c r="W422" s="8" t="str">
        <f t="shared" ca="1" si="156"/>
        <v>Longitud no válida</v>
      </c>
      <c r="X422" s="8" t="str">
        <f t="shared" ca="1" si="156"/>
        <v>Lunghezza non Valida</v>
      </c>
      <c r="Y422" s="8" t="str">
        <f t="shared" ca="1" si="156"/>
        <v>Ongeldige lengte</v>
      </c>
      <c r="Z422" s="7">
        <f t="shared" si="157"/>
        <v>5</v>
      </c>
      <c r="AA422">
        <f t="shared" si="158"/>
        <v>44</v>
      </c>
      <c r="AB422">
        <f t="shared" si="170"/>
        <v>59</v>
      </c>
      <c r="AC422" t="str">
        <f t="shared" si="171"/>
        <v>&lt;string name="Msg_PasswordLength_title"&gt;</v>
      </c>
      <c r="AD422" t="str">
        <f t="shared" ca="1" si="159"/>
        <v>&lt;string name="Msg_PasswordLength_title"&gt;Longueur non valide&lt;/string&gt;</v>
      </c>
      <c r="AE422" t="str">
        <f t="shared" ca="1" si="159"/>
        <v>&lt;string name="Msg_PasswordLength_title"&gt;Ungültige Länge&lt;/string&gt;</v>
      </c>
      <c r="AF422" t="str">
        <f t="shared" ca="1" si="159"/>
        <v>&lt;string name="Msg_PasswordLength_title"&gt;Longitud no válida&lt;/string&gt;</v>
      </c>
      <c r="AG422" t="str">
        <f t="shared" ca="1" si="159"/>
        <v>&lt;string name="Msg_PasswordLength_title"&gt;Lunghezza non Valida&lt;/string&gt;</v>
      </c>
      <c r="AH422" t="str">
        <f t="shared" ca="1" si="159"/>
        <v>&lt;string name="Msg_PasswordLength_title"&gt;Ongeldige lengte&lt;/string&gt;</v>
      </c>
    </row>
    <row r="423" spans="1:34">
      <c r="A423" s="1" t="s">
        <v>2962</v>
      </c>
      <c r="M423" t="e">
        <f>MATCH(L423,Sam_Eng!K:K,0)</f>
        <v>#N/A</v>
      </c>
      <c r="N423" t="e">
        <f>IF(ISNA(M423), VLOOKUP(L423,Sam_Eng!F:F,1,FALSE), VLOOKUP(L423,Sam_Eng!K:K,1,FALSE))</f>
        <v>#N/A</v>
      </c>
      <c r="O423" s="54">
        <v>503</v>
      </c>
      <c r="P423" t="str">
        <f t="shared" ca="1" si="162"/>
        <v>"La longueur de %@ doit être comprise entre %d et %d"</v>
      </c>
      <c r="Q423" t="str">
        <f t="shared" ca="1" si="163"/>
        <v>"Die %@-Länge muss %d – %d sein"</v>
      </c>
      <c r="R423" t="str">
        <f t="shared" ca="1" si="164"/>
        <v>"La longitud de %@ debe estar comprendida entre %d y %d."</v>
      </c>
      <c r="S423" t="str">
        <f t="shared" ca="1" si="165"/>
        <v>"La lunghezza di %@ deve essere %d ~ %d"</v>
      </c>
      <c r="T423" t="str">
        <f t="shared" ca="1" si="166"/>
        <v>"De lengte %@ moet %d ~ %d zijn"</v>
      </c>
      <c r="U423" s="8" t="str">
        <f t="shared" ca="1" si="156"/>
        <v>La longueur de %@ doit être comprise entre %d et %d</v>
      </c>
      <c r="V423" s="8" t="str">
        <f t="shared" ca="1" si="156"/>
        <v>Die %@-Länge muss %d – %d sein</v>
      </c>
      <c r="W423" s="8" t="str">
        <f t="shared" ca="1" si="156"/>
        <v>La longitud de %@ debe estar comprendida entre %d y %d.</v>
      </c>
      <c r="X423" s="8" t="str">
        <f t="shared" ca="1" si="156"/>
        <v>La lunghezza di %@ deve essere %d ~ %d</v>
      </c>
      <c r="Y423" s="8" t="str">
        <f t="shared" ca="1" si="156"/>
        <v>De lengte %@ moet %d ~ %d zijn</v>
      </c>
      <c r="Z423" s="7">
        <f t="shared" si="157"/>
        <v>5</v>
      </c>
      <c r="AA423">
        <f t="shared" si="158"/>
        <v>43</v>
      </c>
      <c r="AB423">
        <f t="shared" si="170"/>
        <v>76</v>
      </c>
      <c r="AC423" t="str">
        <f t="shared" si="171"/>
        <v>&lt;string name="Msg_PasswordLength_cont"&gt;</v>
      </c>
      <c r="AD423" t="str">
        <f t="shared" ca="1" si="159"/>
        <v>&lt;string name="Msg_PasswordLength_cont"&gt;La longueur de %@ doit être comprise entre %d et %d&lt;/string&gt;</v>
      </c>
      <c r="AE423" t="str">
        <f t="shared" ca="1" si="159"/>
        <v>&lt;string name="Msg_PasswordLength_cont"&gt;Die %@-Länge muss %d – %d sein&lt;/string&gt;</v>
      </c>
      <c r="AF423" t="str">
        <f t="shared" ca="1" si="159"/>
        <v>&lt;string name="Msg_PasswordLength_cont"&gt;La longitud de %@ debe estar comprendida entre %d y %d.&lt;/string&gt;</v>
      </c>
      <c r="AG423" t="str">
        <f t="shared" ca="1" si="159"/>
        <v>&lt;string name="Msg_PasswordLength_cont"&gt;La lunghezza di %@ deve essere %d ~ %d&lt;/string&gt;</v>
      </c>
      <c r="AH423" t="str">
        <f t="shared" ca="1" si="159"/>
        <v>&lt;string name="Msg_PasswordLength_cont"&gt;De lengte %@ moet %d ~ %d zijn&lt;/string&gt;</v>
      </c>
    </row>
    <row r="424" spans="1:34">
      <c r="A424" s="1" t="s">
        <v>10257</v>
      </c>
      <c r="M424" t="e">
        <f>MATCH(L424,Sam_Eng!K:K,0)</f>
        <v>#N/A</v>
      </c>
      <c r="N424" t="e">
        <f>IF(ISNA(M424), VLOOKUP(L424,Sam_Eng!F:F,1,FALSE), VLOOKUP(L424,Sam_Eng!K:K,1,FALSE))</f>
        <v>#N/A</v>
      </c>
      <c r="O424" s="5">
        <v>438</v>
      </c>
      <c r="P424" t="str">
        <f t="shared" ca="1" si="162"/>
        <v>"Synchro paramètres Wi-Fi..."</v>
      </c>
      <c r="Q424" t="str">
        <f t="shared" ca="1" si="163"/>
        <v>"WLAN-Parameter werden synchronisiert ..."</v>
      </c>
      <c r="R424" t="str">
        <f t="shared" ca="1" si="164"/>
        <v>"Sincronizar parámetros Wi-Fi..."</v>
      </c>
      <c r="S424" t="str">
        <f t="shared" ca="1" si="165"/>
        <v>"Sincronizzazione parametri Wi-Fi..."</v>
      </c>
      <c r="T424" t="str">
        <f t="shared" ca="1" si="166"/>
        <v>"Wi-Fi-parameters synchroniseren..."</v>
      </c>
      <c r="U424" s="8" t="str">
        <f t="shared" ca="1" si="156"/>
        <v>Synchro paramètres Wi-Fi...</v>
      </c>
      <c r="V424" s="8" t="str">
        <f t="shared" ca="1" si="156"/>
        <v>WLAN-Parameter werden synchronisiert ...</v>
      </c>
      <c r="W424" s="8" t="str">
        <f t="shared" ca="1" si="156"/>
        <v>Sincronizar parámetros Wi-Fi...</v>
      </c>
      <c r="X424" s="8" t="str">
        <f t="shared" ca="1" si="156"/>
        <v>Sincronizzazione parametri Wi-Fi...</v>
      </c>
      <c r="Y424" s="8" t="str">
        <f t="shared" ca="1" si="156"/>
        <v>Wi-Fi-parameters synchroniseren...</v>
      </c>
      <c r="Z424" s="7">
        <f t="shared" si="157"/>
        <v>5</v>
      </c>
      <c r="AA424">
        <f t="shared" si="158"/>
        <v>34</v>
      </c>
      <c r="AB424">
        <f t="shared" si="170"/>
        <v>44</v>
      </c>
      <c r="AC424" t="str">
        <f t="shared" si="171"/>
        <v>&lt;string name="SyncWifi_title"&gt;</v>
      </c>
      <c r="AD424" t="str">
        <f t="shared" ca="1" si="159"/>
        <v>&lt;string name="SyncWifi_title"&gt;Synchro paramètres Wi-Fi...&lt;/string&gt;</v>
      </c>
      <c r="AE424" t="str">
        <f t="shared" ca="1" si="159"/>
        <v>&lt;string name="SyncWifi_title"&gt;WLAN-Parameter werden synchronisiert ...&lt;/string&gt;</v>
      </c>
      <c r="AF424" t="str">
        <f t="shared" ca="1" si="159"/>
        <v>&lt;string name="SyncWifi_title"&gt;Sincronizar parámetros Wi-Fi...&lt;/string&gt;</v>
      </c>
      <c r="AG424" t="str">
        <f t="shared" ca="1" si="159"/>
        <v>&lt;string name="SyncWifi_title"&gt;Sincronizzazione parametri Wi-Fi...&lt;/string&gt;</v>
      </c>
      <c r="AH424" t="str">
        <f t="shared" ca="1" si="159"/>
        <v>&lt;string name="SyncWifi_title"&gt;Wi-Fi-parameters synchroniseren...&lt;/string&gt;</v>
      </c>
    </row>
    <row r="425" spans="1:34">
      <c r="A425" s="1" t="s">
        <v>2948</v>
      </c>
      <c r="J425">
        <f t="shared" si="152"/>
        <v>47</v>
      </c>
      <c r="K425">
        <f t="shared" si="153"/>
        <v>75</v>
      </c>
      <c r="L425" t="str">
        <f t="shared" si="169"/>
        <v>Empty field is not allowed.</v>
      </c>
      <c r="M425" t="e">
        <f>MATCH(L425,Sam_Eng!K:K,0)</f>
        <v>#N/A</v>
      </c>
      <c r="N425" t="e">
        <f>IF(ISNA(M425), VLOOKUP(L425,Sam_Eng!F:F,1,FALSE), VLOOKUP(L425,Sam_Eng!K:K,1,FALSE))</f>
        <v>#N/A</v>
      </c>
      <c r="O425" s="5">
        <v>30</v>
      </c>
      <c r="P425" t="str">
        <f t="shared" ca="1" si="162"/>
        <v>"Champs incomplets"</v>
      </c>
      <c r="Q425" t="str">
        <f t="shared" ca="1" si="163"/>
        <v>"Nicht ausgefüllte Felder"</v>
      </c>
      <c r="R425" t="str">
        <f t="shared" ca="1" si="164"/>
        <v>"Campos incompletos"</v>
      </c>
      <c r="S425" t="str">
        <f t="shared" ca="1" si="165"/>
        <v>"Campi Incompleti"</v>
      </c>
      <c r="T425" t="str">
        <f t="shared" ca="1" si="166"/>
        <v>"Onvolledige velden"</v>
      </c>
      <c r="U425" s="8" t="str">
        <f t="shared" ca="1" si="156"/>
        <v>Champs incomplets</v>
      </c>
      <c r="V425" s="8" t="str">
        <f t="shared" ca="1" si="156"/>
        <v>Nicht ausgefüllte Felder</v>
      </c>
      <c r="W425" s="8" t="str">
        <f t="shared" ca="1" si="156"/>
        <v>Campos incompletos</v>
      </c>
      <c r="X425" s="8" t="str">
        <f t="shared" ca="1" si="156"/>
        <v>Campi Incompleti</v>
      </c>
      <c r="Y425" s="8" t="str">
        <f t="shared" ca="1" si="156"/>
        <v>Onvolledige velden</v>
      </c>
      <c r="Z425" s="7">
        <f t="shared" si="157"/>
        <v>5</v>
      </c>
      <c r="AA425">
        <f t="shared" si="158"/>
        <v>47</v>
      </c>
      <c r="AB425">
        <f t="shared" si="170"/>
        <v>75</v>
      </c>
      <c r="AC425" t="str">
        <f t="shared" si="171"/>
        <v>&lt;string name="Msg_FieldWrong_General_cont"&gt;</v>
      </c>
      <c r="AD425" t="str">
        <f t="shared" ca="1" si="159"/>
        <v>&lt;string name="Msg_FieldWrong_General_cont"&gt;Champs incomplets&lt;/string&gt;</v>
      </c>
      <c r="AE425" t="str">
        <f t="shared" ca="1" si="159"/>
        <v>&lt;string name="Msg_FieldWrong_General_cont"&gt;Nicht ausgefüllte Felder&lt;/string&gt;</v>
      </c>
      <c r="AF425" t="str">
        <f t="shared" ca="1" si="159"/>
        <v>&lt;string name="Msg_FieldWrong_General_cont"&gt;Campos incompletos&lt;/string&gt;</v>
      </c>
      <c r="AG425" t="str">
        <f t="shared" ca="1" si="159"/>
        <v>&lt;string name="Msg_FieldWrong_General_cont"&gt;Campi Incompleti&lt;/string&gt;</v>
      </c>
      <c r="AH425" t="str">
        <f t="shared" ca="1" si="159"/>
        <v>&lt;string name="Msg_FieldWrong_General_cont"&gt;Onvolledige velden&lt;/string&gt;</v>
      </c>
    </row>
    <row r="426" spans="1:34">
      <c r="A426" s="1"/>
    </row>
    <row r="427" spans="1:34">
      <c r="A427" s="1" t="s">
        <v>2964</v>
      </c>
      <c r="J427">
        <f t="shared" si="152"/>
        <v>33</v>
      </c>
      <c r="K427">
        <f t="shared" si="153"/>
        <v>73</v>
      </c>
      <c r="L427" t="str">
        <f t="shared" si="169"/>
        <v>Sync Wi-Fi parameters...\n Progress: 0%</v>
      </c>
      <c r="M427" t="e">
        <f>MATCH(L427,Sam_Eng!K:K,0)</f>
        <v>#N/A</v>
      </c>
      <c r="N427" t="e">
        <f>IF(ISNA(M427), VLOOKUP(L427,Sam_Eng!F:F,1,FALSE), VLOOKUP(L427,Sam_Eng!K:K,1,FALSE))</f>
        <v>#N/A</v>
      </c>
      <c r="O427" s="5">
        <v>438</v>
      </c>
      <c r="P427" t="str">
        <f t="shared" ca="1" si="162"/>
        <v>"Synchro paramètres Wi-Fi..."</v>
      </c>
      <c r="Q427" t="str">
        <f t="shared" ca="1" si="163"/>
        <v>"WLAN-Parameter werden synchronisiert ..."</v>
      </c>
      <c r="R427" t="str">
        <f t="shared" ca="1" si="164"/>
        <v>"Sincronizar parámetros Wi-Fi..."</v>
      </c>
      <c r="S427" t="str">
        <f t="shared" ca="1" si="165"/>
        <v>"Sincronizzazione parametri Wi-Fi..."</v>
      </c>
      <c r="T427" t="str">
        <f t="shared" ca="1" si="166"/>
        <v>"Wi-Fi-parameters synchroniseren..."</v>
      </c>
      <c r="U427" s="8" t="str">
        <f t="shared" ca="1" si="156"/>
        <v>Synchro paramètres Wi-Fi...</v>
      </c>
      <c r="V427" s="8" t="str">
        <f t="shared" ca="1" si="156"/>
        <v>WLAN-Parameter werden synchronisiert ...</v>
      </c>
      <c r="W427" s="8" t="str">
        <f t="shared" ca="1" si="156"/>
        <v>Sincronizar parámetros Wi-Fi...</v>
      </c>
      <c r="X427" s="8" t="str">
        <f t="shared" ca="1" si="156"/>
        <v>Sincronizzazione parametri Wi-Fi...</v>
      </c>
      <c r="Y427" s="8" t="str">
        <f t="shared" ca="1" si="156"/>
        <v>Wi-Fi-parameters synchroniseren...</v>
      </c>
      <c r="Z427" s="7">
        <f t="shared" si="157"/>
        <v>5</v>
      </c>
      <c r="AA427">
        <f t="shared" si="158"/>
        <v>33</v>
      </c>
      <c r="AB427">
        <f xml:space="preserve"> FIND("&lt;/",A427)</f>
        <v>73</v>
      </c>
      <c r="AC427" t="str">
        <f>MID(A427, Z427, AA427-Z427+ 1)</f>
        <v>&lt;string name="SyncWifi_cont"&gt;</v>
      </c>
      <c r="AD427" t="str">
        <f t="shared" ca="1" si="159"/>
        <v>&lt;string name="SyncWifi_cont"&gt;Synchro paramètres Wi-Fi...&lt;/string&gt;</v>
      </c>
      <c r="AE427" t="str">
        <f t="shared" ca="1" si="159"/>
        <v>&lt;string name="SyncWifi_cont"&gt;WLAN-Parameter werden synchronisiert ...&lt;/string&gt;</v>
      </c>
      <c r="AF427" t="str">
        <f t="shared" ca="1" si="159"/>
        <v>&lt;string name="SyncWifi_cont"&gt;Sincronizar parámetros Wi-Fi...&lt;/string&gt;</v>
      </c>
      <c r="AG427" t="str">
        <f t="shared" ca="1" si="159"/>
        <v>&lt;string name="SyncWifi_cont"&gt;Sincronizzazione parametri Wi-Fi...&lt;/string&gt;</v>
      </c>
      <c r="AH427" t="str">
        <f t="shared" ca="1" si="159"/>
        <v>&lt;string name="SyncWifi_cont"&gt;Wi-Fi-parameters synchroniseren...&lt;/string&gt;</v>
      </c>
    </row>
    <row r="428" spans="1:34">
      <c r="A428" s="1" t="s">
        <v>176</v>
      </c>
      <c r="J428">
        <f t="shared" si="152"/>
        <v>34</v>
      </c>
      <c r="K428">
        <f t="shared" si="153"/>
        <v>48</v>
      </c>
      <c r="L428" t="str">
        <f t="shared" si="169"/>
        <v>Synchronizing</v>
      </c>
      <c r="M428" t="e">
        <f>MATCH(L428,Sam_Eng!K:K,0)</f>
        <v>#N/A</v>
      </c>
      <c r="N428" t="str">
        <f>IF(ISNA(M428), VLOOKUP(L428,Sam_Eng!F:F,1,FALSE), VLOOKUP(L428,Sam_Eng!K:K,1,FALSE))</f>
        <v>Synchronizing</v>
      </c>
      <c r="O428" s="8">
        <f>IF(ISNA(M428), MATCH(N428,Sam_Eng!F:F,0), MATCH(N428,Sam_Eng!K:K,0))</f>
        <v>114</v>
      </c>
      <c r="P428" t="str">
        <f t="shared" ca="1" si="162"/>
        <v>"Synchronisation"</v>
      </c>
      <c r="Q428" t="str">
        <f t="shared" ca="1" si="163"/>
        <v>"Synchronisierung läuft"</v>
      </c>
      <c r="R428" t="str">
        <f t="shared" ca="1" si="164"/>
        <v>"Sincronizar"</v>
      </c>
      <c r="S428" t="str">
        <f t="shared" ca="1" si="165"/>
        <v>"Sincronizzazione"</v>
      </c>
      <c r="T428" t="str">
        <f t="shared" ca="1" si="166"/>
        <v>"Bezig met synchroniseren"</v>
      </c>
      <c r="U428" s="8" t="str">
        <f t="shared" ca="1" si="156"/>
        <v>Synchronisation</v>
      </c>
      <c r="V428" s="8" t="str">
        <f t="shared" ca="1" si="156"/>
        <v>Synchronisierung läuft</v>
      </c>
      <c r="W428" s="8" t="str">
        <f t="shared" ca="1" si="156"/>
        <v>Sincronizar</v>
      </c>
      <c r="X428" s="8" t="str">
        <f t="shared" ca="1" si="156"/>
        <v>Sincronizzazione</v>
      </c>
      <c r="Y428" s="8" t="str">
        <f t="shared" ca="1" si="156"/>
        <v>Bezig met synchroniseren</v>
      </c>
      <c r="Z428" s="7">
        <f t="shared" si="157"/>
        <v>5</v>
      </c>
      <c r="AA428">
        <f t="shared" si="158"/>
        <v>34</v>
      </c>
      <c r="AB428">
        <f xml:space="preserve"> FIND("&lt;/",A428)</f>
        <v>48</v>
      </c>
      <c r="AC428" t="str">
        <f>MID(A428, Z428, AA428-Z428+ 1)</f>
        <v>&lt;string name="SyncOnly_title"&gt;</v>
      </c>
      <c r="AD428" t="str">
        <f t="shared" ca="1" si="159"/>
        <v>&lt;string name="SyncOnly_title"&gt;Synchronisation&lt;/string&gt;</v>
      </c>
      <c r="AE428" t="str">
        <f t="shared" ca="1" si="159"/>
        <v>&lt;string name="SyncOnly_title"&gt;Synchronisierung läuft&lt;/string&gt;</v>
      </c>
      <c r="AF428" t="str">
        <f t="shared" ca="1" si="159"/>
        <v>&lt;string name="SyncOnly_title"&gt;Sincronizar&lt;/string&gt;</v>
      </c>
      <c r="AG428" t="str">
        <f t="shared" ca="1" si="159"/>
        <v>&lt;string name="SyncOnly_title"&gt;Sincronizzazione&lt;/string&gt;</v>
      </c>
      <c r="AH428" t="str">
        <f t="shared" ca="1" si="159"/>
        <v>&lt;string name="SyncOnly_title"&gt;Bezig met synchroniseren&lt;/string&gt;</v>
      </c>
    </row>
    <row r="429" spans="1:34">
      <c r="A429" s="1" t="s">
        <v>1836</v>
      </c>
      <c r="J429">
        <f t="shared" si="152"/>
        <v>33</v>
      </c>
      <c r="K429">
        <f t="shared" si="153"/>
        <v>48</v>
      </c>
      <c r="L429" t="str">
        <f t="shared" si="169"/>
        <v>Please wait...</v>
      </c>
      <c r="M429" t="e">
        <f>MATCH(L429,Sam_Eng!K:K,0)</f>
        <v>#N/A</v>
      </c>
      <c r="N429" t="str">
        <f>IF(ISNA(M429), VLOOKUP(L429,Sam_Eng!F:F,1,FALSE), VLOOKUP(L429,Sam_Eng!K:K,1,FALSE))</f>
        <v>Please wait...</v>
      </c>
      <c r="O429" s="8">
        <f>IF(ISNA(M429), MATCH(N429,Sam_Eng!F:F,0), MATCH(N429,Sam_Eng!K:K,0))</f>
        <v>458</v>
      </c>
      <c r="P429" t="str">
        <f t="shared" ca="1" si="162"/>
        <v>"Veuillez patienter..."</v>
      </c>
      <c r="Q429" t="str">
        <f t="shared" ca="1" si="163"/>
        <v>"Bitte warten ..."</v>
      </c>
      <c r="R429" t="str">
        <f t="shared" ca="1" si="164"/>
        <v>"Espere..."</v>
      </c>
      <c r="S429" t="str">
        <f t="shared" ca="1" si="165"/>
        <v>"Attendere..."</v>
      </c>
      <c r="T429" t="str">
        <f t="shared" ca="1" si="166"/>
        <v>"Een ogenblik geduld..."</v>
      </c>
      <c r="U429" s="8" t="str">
        <f t="shared" ca="1" si="156"/>
        <v>Veuillez patienter...</v>
      </c>
      <c r="V429" s="8" t="str">
        <f t="shared" ca="1" si="156"/>
        <v>Bitte warten ...</v>
      </c>
      <c r="W429" s="8" t="str">
        <f t="shared" ca="1" si="156"/>
        <v>Espere...</v>
      </c>
      <c r="X429" s="8" t="str">
        <f t="shared" ca="1" si="156"/>
        <v>Attendere...</v>
      </c>
      <c r="Y429" s="8" t="str">
        <f t="shared" ca="1" si="156"/>
        <v>Een ogenblik geduld...</v>
      </c>
      <c r="Z429" s="7">
        <f t="shared" si="157"/>
        <v>5</v>
      </c>
      <c r="AA429">
        <f t="shared" si="158"/>
        <v>33</v>
      </c>
      <c r="AB429">
        <f xml:space="preserve"> FIND("&lt;/",A429)</f>
        <v>48</v>
      </c>
      <c r="AC429" t="str">
        <f>MID(A429, Z429, AA429-Z429+ 1)</f>
        <v>&lt;string name="SyncOnly_cont"&gt;</v>
      </c>
      <c r="AD429" t="str">
        <f t="shared" ca="1" si="159"/>
        <v>&lt;string name="SyncOnly_cont"&gt;Veuillez patienter...&lt;/string&gt;</v>
      </c>
      <c r="AE429" t="str">
        <f t="shared" ca="1" si="159"/>
        <v>&lt;string name="SyncOnly_cont"&gt;Bitte warten ...&lt;/string&gt;</v>
      </c>
      <c r="AF429" t="str">
        <f t="shared" ca="1" si="159"/>
        <v>&lt;string name="SyncOnly_cont"&gt;Espere...&lt;/string&gt;</v>
      </c>
      <c r="AG429" t="str">
        <f t="shared" ca="1" si="159"/>
        <v>&lt;string name="SyncOnly_cont"&gt;Attendere...&lt;/string&gt;</v>
      </c>
      <c r="AH429" t="str">
        <f t="shared" ca="1" si="159"/>
        <v>&lt;string name="SyncOnly_cont"&gt;Een ogenblik geduld...&lt;/string&gt;</v>
      </c>
    </row>
    <row r="430" spans="1:34">
      <c r="A430" s="1" t="s">
        <v>177</v>
      </c>
      <c r="J430">
        <f t="shared" si="152"/>
        <v>28</v>
      </c>
      <c r="K430">
        <f t="shared" si="153"/>
        <v>54</v>
      </c>
      <c r="L430" t="str">
        <f t="shared" si="169"/>
        <v>All data are synchronized</v>
      </c>
      <c r="M430" t="e">
        <f>MATCH(L430,Sam_Eng!K:K,0)</f>
        <v>#N/A</v>
      </c>
      <c r="N430" t="str">
        <f>IF(ISNA(M430), VLOOKUP(L430,Sam_Eng!F:F,1,FALSE), VLOOKUP(L430,Sam_Eng!K:K,1,FALSE))</f>
        <v>All data are synchronized</v>
      </c>
      <c r="O430" s="8">
        <f>IF(ISNA(M430), MATCH(N430,Sam_Eng!F:F,0), MATCH(N430,Sam_Eng!K:K,0))</f>
        <v>485</v>
      </c>
      <c r="P430" t="str">
        <f t="shared" ca="1" si="162"/>
        <v>"Toutes les données sont synchronisées"</v>
      </c>
      <c r="Q430" t="str">
        <f t="shared" ca="1" si="163"/>
        <v>"Alle Daten sind synchronisiert"</v>
      </c>
      <c r="R430" t="str">
        <f t="shared" ca="1" si="164"/>
        <v>"Todos los archivos se han sincronizado"</v>
      </c>
      <c r="S430" t="str">
        <f t="shared" ca="1" si="165"/>
        <v>"Tutti i dati sono sincronizzati"</v>
      </c>
      <c r="T430" t="str">
        <f t="shared" ca="1" si="166"/>
        <v>"Alle gegevens zijn gesynchroniseerd"</v>
      </c>
      <c r="U430" s="8" t="str">
        <f t="shared" ca="1" si="156"/>
        <v>Toutes les données sont synchronisées</v>
      </c>
      <c r="V430" s="8" t="str">
        <f t="shared" ca="1" si="156"/>
        <v>Alle Daten sind synchronisiert</v>
      </c>
      <c r="W430" s="8" t="str">
        <f t="shared" ca="1" si="156"/>
        <v>Todos los archivos se han sincronizado</v>
      </c>
      <c r="X430" s="8" t="str">
        <f t="shared" ca="1" si="156"/>
        <v>Tutti i dati sono sincronizzati</v>
      </c>
      <c r="Y430" s="8" t="str">
        <f t="shared" ca="1" si="156"/>
        <v>Alle gegevens zijn gesynchroniseerd</v>
      </c>
      <c r="Z430" s="7">
        <f t="shared" si="157"/>
        <v>5</v>
      </c>
      <c r="AA430">
        <f t="shared" si="158"/>
        <v>28</v>
      </c>
      <c r="AB430">
        <f xml:space="preserve"> FIND("&lt;/",A430)</f>
        <v>54</v>
      </c>
      <c r="AC430" t="str">
        <f>MID(A430, Z430, AA430-Z430+ 1)</f>
        <v>&lt;string name="SyncDone"&gt;</v>
      </c>
      <c r="AD430" t="str">
        <f t="shared" ca="1" si="159"/>
        <v>&lt;string name="SyncDone"&gt;Toutes les données sont synchronisées&lt;/string&gt;</v>
      </c>
      <c r="AE430" t="str">
        <f t="shared" ca="1" si="159"/>
        <v>&lt;string name="SyncDone"&gt;Alle Daten sind synchronisiert&lt;/string&gt;</v>
      </c>
      <c r="AF430" t="str">
        <f t="shared" ca="1" si="159"/>
        <v>&lt;string name="SyncDone"&gt;Todos los archivos se han sincronizado&lt;/string&gt;</v>
      </c>
      <c r="AG430" t="str">
        <f t="shared" ca="1" si="159"/>
        <v>&lt;string name="SyncDone"&gt;Tutti i dati sono sincronizzati&lt;/string&gt;</v>
      </c>
      <c r="AH430" t="str">
        <f t="shared" ca="1" si="159"/>
        <v>&lt;string name="SyncDone"&gt;Alle gegevens zijn gesynchroniseerd&lt;/string&gt;</v>
      </c>
    </row>
    <row r="431" spans="1:34">
      <c r="A431" s="1"/>
    </row>
    <row r="432" spans="1:34">
      <c r="A432" s="2"/>
    </row>
    <row r="433" spans="1:34">
      <c r="A433" s="1" t="s">
        <v>178</v>
      </c>
      <c r="J433">
        <f t="shared" ref="J433:J496" si="172">FIND("&gt;",A433)</f>
        <v>37</v>
      </c>
      <c r="K433">
        <f t="shared" ref="K433:K496" si="173">FIND("&lt;/", A433)</f>
        <v>45</v>
      </c>
      <c r="L433" t="str">
        <f t="shared" si="169"/>
        <v>Success</v>
      </c>
      <c r="M433" t="e">
        <f>MATCH(L433,Sam_Eng!K:K,0)</f>
        <v>#N/A</v>
      </c>
      <c r="N433" t="str">
        <f>IF(ISNA(M433), VLOOKUP(L433,Sam_Eng!F:F,1,FALSE), VLOOKUP(L433,Sam_Eng!K:K,1,FALSE))</f>
        <v>Success</v>
      </c>
      <c r="O433" s="8">
        <f>IF(ISNA(M433), MATCH(N433,Sam_Eng!F:F,0), MATCH(N433,Sam_Eng!K:K,0))</f>
        <v>23</v>
      </c>
      <c r="P433" t="str">
        <f t="shared" ca="1" si="162"/>
        <v>"Succès"</v>
      </c>
      <c r="Q433" t="str">
        <f t="shared" ca="1" si="163"/>
        <v>"Erfolgreich"</v>
      </c>
      <c r="R433" t="str">
        <f t="shared" ca="1" si="164"/>
        <v>"Operación correcta"</v>
      </c>
      <c r="S433" t="str">
        <f t="shared" ca="1" si="165"/>
        <v>"Riuscito"</v>
      </c>
      <c r="T433" t="str">
        <f t="shared" ca="1" si="166"/>
        <v>"Geslaagd"</v>
      </c>
      <c r="U433" s="8" t="str">
        <f t="shared" ca="1" si="156"/>
        <v>Succès</v>
      </c>
      <c r="V433" s="8" t="str">
        <f t="shared" ca="1" si="156"/>
        <v>Erfolgreich</v>
      </c>
      <c r="W433" s="8" t="str">
        <f t="shared" ca="1" si="156"/>
        <v>Operación correcta</v>
      </c>
      <c r="X433" s="8" t="str">
        <f t="shared" ca="1" si="156"/>
        <v>Riuscito</v>
      </c>
      <c r="Y433" s="8" t="str">
        <f t="shared" ca="1" si="156"/>
        <v>Geslaagd</v>
      </c>
      <c r="Z433" s="7">
        <f t="shared" si="157"/>
        <v>5</v>
      </c>
      <c r="AA433">
        <f t="shared" si="158"/>
        <v>37</v>
      </c>
      <c r="AB433">
        <f xml:space="preserve"> FIND("&lt;/",A433)</f>
        <v>45</v>
      </c>
      <c r="AC433" t="str">
        <f>MID(A433, Z433, AA433-Z433+ 1)</f>
        <v>&lt;string name="CodeSuccess_title"&gt;</v>
      </c>
      <c r="AD433" t="str">
        <f t="shared" ca="1" si="159"/>
        <v>&lt;string name="CodeSuccess_title"&gt;Succès&lt;/string&gt;</v>
      </c>
      <c r="AE433" t="str">
        <f t="shared" ca="1" si="159"/>
        <v>&lt;string name="CodeSuccess_title"&gt;Erfolgreich&lt;/string&gt;</v>
      </c>
      <c r="AF433" t="str">
        <f t="shared" ca="1" si="159"/>
        <v>&lt;string name="CodeSuccess_title"&gt;Operación correcta&lt;/string&gt;</v>
      </c>
      <c r="AG433" t="str">
        <f t="shared" ca="1" si="159"/>
        <v>&lt;string name="CodeSuccess_title"&gt;Riuscito&lt;/string&gt;</v>
      </c>
      <c r="AH433" t="str">
        <f t="shared" ca="1" si="159"/>
        <v>&lt;string name="CodeSuccess_title"&gt;Geslaagd&lt;/string&gt;</v>
      </c>
    </row>
    <row r="434" spans="1:34">
      <c r="A434" s="1" t="s">
        <v>179</v>
      </c>
      <c r="J434">
        <f t="shared" si="172"/>
        <v>36</v>
      </c>
      <c r="K434">
        <f t="shared" si="173"/>
        <v>63</v>
      </c>
      <c r="L434" t="str">
        <f t="shared" si="169"/>
        <v>Your request has been sent</v>
      </c>
      <c r="M434" t="e">
        <f>MATCH(L434,Sam_Eng!K:K,0)</f>
        <v>#N/A</v>
      </c>
      <c r="N434" t="str">
        <f>IF(ISNA(M434), VLOOKUP(L434,Sam_Eng!F:F,1,FALSE), VLOOKUP(L434,Sam_Eng!K:K,1,FALSE))</f>
        <v>Your request has been sent</v>
      </c>
      <c r="O434" s="8">
        <f>IF(ISNA(M434), MATCH(N434,Sam_Eng!F:F,0), MATCH(N434,Sam_Eng!K:K,0))</f>
        <v>460</v>
      </c>
      <c r="P434" t="str">
        <f t="shared" ca="1" si="162"/>
        <v>"Votre demande a été envoyée"</v>
      </c>
      <c r="Q434" t="str">
        <f t="shared" ca="1" si="163"/>
        <v>"Ihre Anfrage wurde gesendet"</v>
      </c>
      <c r="R434" t="str">
        <f t="shared" ca="1" si="164"/>
        <v>"La solicitud se ha enviado."</v>
      </c>
      <c r="S434" t="str">
        <f t="shared" ca="1" si="165"/>
        <v>"Richiesta inviata"</v>
      </c>
      <c r="T434" t="str">
        <f t="shared" ca="1" si="166"/>
        <v>"Uw verzoek is verzonden"</v>
      </c>
      <c r="U434" s="8" t="str">
        <f t="shared" ca="1" si="156"/>
        <v>Votre demande a été envoyée</v>
      </c>
      <c r="V434" s="8" t="str">
        <f t="shared" ca="1" si="156"/>
        <v>Ihre Anfrage wurde gesendet</v>
      </c>
      <c r="W434" s="8" t="str">
        <f t="shared" ca="1" si="156"/>
        <v>La solicitud se ha enviado.</v>
      </c>
      <c r="X434" s="8" t="str">
        <f t="shared" ca="1" si="156"/>
        <v>Richiesta inviata</v>
      </c>
      <c r="Y434" s="8" t="str">
        <f t="shared" ca="1" si="156"/>
        <v>Uw verzoek is verzonden</v>
      </c>
      <c r="Z434" s="7">
        <f t="shared" si="157"/>
        <v>5</v>
      </c>
      <c r="AA434">
        <f t="shared" si="158"/>
        <v>36</v>
      </c>
      <c r="AB434">
        <f xml:space="preserve"> FIND("&lt;/",A434)</f>
        <v>63</v>
      </c>
      <c r="AC434" t="str">
        <f>MID(A434, Z434, AA434-Z434+ 1)</f>
        <v>&lt;string name="CodeSuccess_cont"&gt;</v>
      </c>
      <c r="AD434" t="str">
        <f t="shared" ca="1" si="159"/>
        <v>&lt;string name="CodeSuccess_cont"&gt;Votre demande a été envoyée&lt;/string&gt;</v>
      </c>
      <c r="AE434" t="str">
        <f t="shared" ca="1" si="159"/>
        <v>&lt;string name="CodeSuccess_cont"&gt;Ihre Anfrage wurde gesendet&lt;/string&gt;</v>
      </c>
      <c r="AF434" t="str">
        <f t="shared" ca="1" si="159"/>
        <v>&lt;string name="CodeSuccess_cont"&gt;La solicitud se ha enviado.&lt;/string&gt;</v>
      </c>
      <c r="AG434" t="str">
        <f t="shared" ca="1" si="159"/>
        <v>&lt;string name="CodeSuccess_cont"&gt;Richiesta inviata&lt;/string&gt;</v>
      </c>
      <c r="AH434" t="str">
        <f t="shared" ca="1" si="159"/>
        <v>&lt;string name="CodeSuccess_cont"&gt;Uw verzoek is verzonden&lt;/string&gt;</v>
      </c>
    </row>
    <row r="435" spans="1:34">
      <c r="A435" s="1"/>
    </row>
    <row r="436" spans="1:34">
      <c r="A436" s="3"/>
    </row>
    <row r="437" spans="1:34">
      <c r="A437" s="1"/>
    </row>
    <row r="438" spans="1:34">
      <c r="A438" s="1" t="s">
        <v>181</v>
      </c>
      <c r="J438">
        <f t="shared" si="172"/>
        <v>29</v>
      </c>
      <c r="K438">
        <f t="shared" si="173"/>
        <v>40</v>
      </c>
      <c r="L438" t="str">
        <f t="shared" si="169"/>
        <v>Wi-Fi SSID</v>
      </c>
      <c r="M438" t="e">
        <f>MATCH(L438,Sam_Eng!K:K,0)</f>
        <v>#N/A</v>
      </c>
      <c r="N438" t="str">
        <f>IF(ISNA(M438), VLOOKUP(L438,Sam_Eng!F:F,1,FALSE), VLOOKUP(L438,Sam_Eng!K:K,1,FALSE))</f>
        <v>Wi-Fi SSID</v>
      </c>
      <c r="O438" s="8">
        <f>IF(ISNA(M438), MATCH(N438,Sam_Eng!F:F,0), MATCH(N438,Sam_Eng!K:K,0))</f>
        <v>162</v>
      </c>
      <c r="P438" t="str">
        <f t="shared" ca="1" si="162"/>
        <v>"SSID Wi-Fi"</v>
      </c>
      <c r="Q438" t="str">
        <f t="shared" ca="1" si="163"/>
        <v>"WLAN-SSID"</v>
      </c>
      <c r="R438" t="str">
        <f t="shared" ca="1" si="164"/>
        <v>"SSID Wi-Fi"</v>
      </c>
      <c r="S438" t="str">
        <f t="shared" ca="1" si="165"/>
        <v>"SSID Wi-Fi"</v>
      </c>
      <c r="T438" t="str">
        <f t="shared" ca="1" si="166"/>
        <v>"Wi-Fi SSID"</v>
      </c>
      <c r="U438" s="8" t="str">
        <f t="shared" ca="1" si="156"/>
        <v>SSID Wi-Fi</v>
      </c>
      <c r="V438" s="8" t="str">
        <f t="shared" ca="1" si="156"/>
        <v>WLAN-SSID</v>
      </c>
      <c r="W438" s="8" t="str">
        <f t="shared" ca="1" si="156"/>
        <v>SSID Wi-Fi</v>
      </c>
      <c r="X438" s="8" t="str">
        <f t="shared" ca="1" si="156"/>
        <v>SSID Wi-Fi</v>
      </c>
      <c r="Y438" s="8" t="str">
        <f t="shared" ca="1" si="156"/>
        <v>Wi-Fi SSID</v>
      </c>
      <c r="Z438" s="7">
        <f t="shared" si="157"/>
        <v>5</v>
      </c>
      <c r="AA438">
        <f t="shared" si="158"/>
        <v>29</v>
      </c>
      <c r="AB438">
        <f xml:space="preserve"> FIND("&lt;/",A438)</f>
        <v>40</v>
      </c>
      <c r="AC438" t="str">
        <f>MID(A438, Z438, AA438-Z438+ 1)</f>
        <v>&lt;string name="Wifi_SSID"&gt;</v>
      </c>
      <c r="AD438" t="str">
        <f t="shared" ca="1" si="159"/>
        <v>&lt;string name="Wifi_SSID"&gt;SSID Wi-Fi&lt;/string&gt;</v>
      </c>
      <c r="AE438" t="str">
        <f t="shared" ca="1" si="159"/>
        <v>&lt;string name="Wifi_SSID"&gt;WLAN-SSID&lt;/string&gt;</v>
      </c>
      <c r="AF438" t="str">
        <f t="shared" ca="1" si="159"/>
        <v>&lt;string name="Wifi_SSID"&gt;SSID Wi-Fi&lt;/string&gt;</v>
      </c>
      <c r="AG438" t="str">
        <f t="shared" ca="1" si="159"/>
        <v>&lt;string name="Wifi_SSID"&gt;SSID Wi-Fi&lt;/string&gt;</v>
      </c>
      <c r="AH438" t="str">
        <f t="shared" ca="1" si="159"/>
        <v>&lt;string name="Wifi_SSID"&gt;Wi-Fi SSID&lt;/string&gt;</v>
      </c>
    </row>
    <row r="439" spans="1:34">
      <c r="A439" s="1"/>
    </row>
    <row r="440" spans="1:34">
      <c r="A440" s="1" t="s">
        <v>3034</v>
      </c>
      <c r="J440">
        <f t="shared" si="172"/>
        <v>27</v>
      </c>
      <c r="K440">
        <f t="shared" si="173"/>
        <v>132</v>
      </c>
      <c r="L440" t="str">
        <f t="shared" si="169"/>
        <v>Lock is connected to the Internet, Gateway is under operation, please wait for a moment.\n Progress: 66%</v>
      </c>
      <c r="M440" t="e">
        <f>MATCH(L440,Sam_Eng!K:K,0)</f>
        <v>#N/A</v>
      </c>
      <c r="N440" t="e">
        <f>IF(ISNA(M440), VLOOKUP(L440,Sam_Eng!F:F,1,FALSE), VLOOKUP(L440,Sam_Eng!K:K,1,FALSE))</f>
        <v>#N/A</v>
      </c>
      <c r="O440" s="5">
        <v>435</v>
      </c>
      <c r="P440" t="str">
        <f t="shared" ca="1" si="162"/>
        <v>"La serrure est connectée à Internet et la passerelle est en fonctionnement ; veuillez patienter un moment."</v>
      </c>
      <c r="Q440" t="str">
        <f t="shared" ca="1" si="163"/>
        <v>"Das Schloss ist mit dem Internet verbunden, und das Gateway ist ausgelastet; bitte warten Sie einen Moment."</v>
      </c>
      <c r="R440" t="str">
        <f t="shared" ca="1" si="164"/>
        <v>"La cerradura está conectada a Internet y la puerta de enlace se encuentra en funcionamiento; espere un momento."</v>
      </c>
      <c r="S440" t="str">
        <f t="shared" ca="1" si="165"/>
        <v>"La serratura è connessa a internet e il gateway è in funzione; attendere un momento."</v>
      </c>
      <c r="T440" t="str">
        <f t="shared" ca="1" si="166"/>
        <v>"Het slot is met internet verbonden, en de gateway is actief; wacht eventjes."</v>
      </c>
      <c r="U440" s="8" t="str">
        <f t="shared" ca="1" si="156"/>
        <v>La serrure est connectée à Internet et la passerelle est en fonctionnement ; veuillez patienter un moment.</v>
      </c>
      <c r="V440" s="8" t="str">
        <f t="shared" ca="1" si="156"/>
        <v>Das Schloss ist mit dem Internet verbunden, und das Gateway ist ausgelastet; bitte warten Sie einen Moment.</v>
      </c>
      <c r="W440" s="8" t="str">
        <f t="shared" ca="1" si="156"/>
        <v>La cerradura está conectada a Internet y la puerta de enlace se encuentra en funcionamiento; espere un momento.</v>
      </c>
      <c r="X440" s="8" t="str">
        <f t="shared" ca="1" si="156"/>
        <v>La serratura è connessa a internet e il gateway è in funzione; attendere un momento.</v>
      </c>
      <c r="Y440" s="8" t="str">
        <f t="shared" ca="1" si="156"/>
        <v>Het slot is met internet verbonden, en de gateway is actief; wacht eventjes.</v>
      </c>
      <c r="Z440" s="7">
        <f t="shared" si="157"/>
        <v>5</v>
      </c>
      <c r="AA440">
        <f t="shared" si="158"/>
        <v>27</v>
      </c>
      <c r="AB440">
        <f xml:space="preserve"> FIND("&lt;/",A440)</f>
        <v>132</v>
      </c>
      <c r="AC440" t="str">
        <f>MID(A440, Z440, AA440-Z440+ 1)</f>
        <v>&lt;string name="Wifi_OK"&gt;</v>
      </c>
      <c r="AD440" t="str">
        <f t="shared" ca="1" si="159"/>
        <v>&lt;string name="Wifi_OK"&gt;La serrure est connectée à Internet et la passerelle est en fonctionnement ; veuillez patienter un moment.&lt;/string&gt;</v>
      </c>
      <c r="AE440" t="str">
        <f t="shared" ca="1" si="159"/>
        <v>&lt;string name="Wifi_OK"&gt;Das Schloss ist mit dem Internet verbunden, und das Gateway ist ausgelastet; bitte warten Sie einen Moment.&lt;/string&gt;</v>
      </c>
      <c r="AF440" t="str">
        <f t="shared" ca="1" si="159"/>
        <v>&lt;string name="Wifi_OK"&gt;La cerradura está conectada a Internet y la puerta de enlace se encuentra en funcionamiento; espere un momento.&lt;/string&gt;</v>
      </c>
      <c r="AG440" t="str">
        <f t="shared" ca="1" si="159"/>
        <v>&lt;string name="Wifi_OK"&gt;La serratura è connessa a internet e il gateway è in funzione; attendere un momento.&lt;/string&gt;</v>
      </c>
      <c r="AH440" t="str">
        <f t="shared" ca="1" si="159"/>
        <v>&lt;string name="Wifi_OK"&gt;Het slot is met internet verbonden, en de gateway is actief; wacht eventjes.&lt;/string&gt;</v>
      </c>
    </row>
    <row r="441" spans="1:34">
      <c r="A441" s="1" t="s">
        <v>10258</v>
      </c>
      <c r="J441">
        <f t="shared" si="172"/>
        <v>30</v>
      </c>
      <c r="K441">
        <f t="shared" si="173"/>
        <v>131</v>
      </c>
      <c r="L441" t="str">
        <f t="shared" si="169"/>
        <v>Please press Gateway\'s setup button, Lock will try to connect to your Wi-Fi AP.... \n Progress: 33%</v>
      </c>
      <c r="M441" t="e">
        <f>MATCH(L441,Sam_Eng!K:K,0)</f>
        <v>#N/A</v>
      </c>
      <c r="N441" t="e">
        <f>IF(ISNA(M441), VLOOKUP(L441,Sam_Eng!F:F,1,FALSE), VLOOKUP(L441,Sam_Eng!K:K,1,FALSE))</f>
        <v>#N/A</v>
      </c>
      <c r="O441" s="5">
        <v>437</v>
      </c>
      <c r="P441" t="str">
        <f t="shared" ca="1" si="162"/>
        <v>"Veuillez appuyer sur le bouton de configuration de la passerelle. La serrure va essayer de se connecter à votre PA Wi-Fi..."</v>
      </c>
      <c r="Q441" t="str">
        <f t="shared" ca="1" si="163"/>
        <v>"Bitte drücken Sie die Konfigurationstaste des Gateways. Das Schloss versucht, eine Verbindung zu Ihrem WLAN-Zugangspunkt herzustellen ..."</v>
      </c>
      <c r="R441" t="str">
        <f t="shared" ca="1" si="164"/>
        <v>"Presione el botón de configuración de la puerta de enlace. La cerradura intentará conectarse a su PA Wi-Fi..."</v>
      </c>
      <c r="S441" t="str">
        <f t="shared" ca="1" si="165"/>
        <v>"Premere il pulsante di configurazione del gateway. La serratura tenterà di connettersi all'AP del Wi-Fi..."</v>
      </c>
      <c r="T441" t="str">
        <f t="shared" ca="1" si="166"/>
        <v>"Druk op de instelknop van de gateway. Het slot zal proberen om verbinding te maken met uw Wi-Fi AP..."</v>
      </c>
      <c r="U441" s="8" t="str">
        <f t="shared" ca="1" si="156"/>
        <v>Veuillez appuyer sur le bouton de configuration de la passerelle. La serrure va essayer de se connecter à votre PA Wi-Fi...</v>
      </c>
      <c r="V441" s="8" t="str">
        <f t="shared" ca="1" si="156"/>
        <v>Bitte drücken Sie die Konfigurationstaste des Gateways. Das Schloss versucht, eine Verbindung zu Ihrem WLAN-Zugangspunkt herzustellen ...</v>
      </c>
      <c r="W441" s="8" t="str">
        <f t="shared" ca="1" si="156"/>
        <v>Presione el botón de configuración de la puerta de enlace. La cerradura intentará conectarse a su PA Wi-Fi...</v>
      </c>
      <c r="X441" s="8" t="str">
        <f t="shared" ca="1" si="156"/>
        <v>Premere il pulsante di configurazione del gateway. La serratura tenterà di connettersi all'AP del Wi-Fi...</v>
      </c>
      <c r="Y441" s="8" t="str">
        <f t="shared" ca="1" si="156"/>
        <v>Druk op de instelknop van de gateway. Het slot zal proberen om verbinding te maken met uw Wi-Fi AP...</v>
      </c>
      <c r="Z441" s="7">
        <f t="shared" si="157"/>
        <v>5</v>
      </c>
      <c r="AA441">
        <f t="shared" si="158"/>
        <v>30</v>
      </c>
      <c r="AB441">
        <f xml:space="preserve"> FIND("&lt;/",A441)</f>
        <v>131</v>
      </c>
      <c r="AC441" t="str">
        <f>MID(A441, Z441, AA441-Z441+ 1)</f>
        <v>&lt;string name="Wifi_Check"&gt;</v>
      </c>
      <c r="AD441" t="str">
        <f t="shared" ca="1" si="159"/>
        <v>&lt;string name="Wifi_Check"&gt;Veuillez appuyer sur le bouton de configuration de la passerelle. La serrure va essayer de se connecter à votre PA Wi-Fi...&lt;/string&gt;</v>
      </c>
      <c r="AE441" t="str">
        <f t="shared" ca="1" si="159"/>
        <v>&lt;string name="Wifi_Check"&gt;Bitte drücken Sie die Konfigurationstaste des Gateways. Das Schloss versucht, eine Verbindung zu Ihrem WLAN-Zugangspunkt herzustellen ...&lt;/string&gt;</v>
      </c>
      <c r="AF441" t="str">
        <f t="shared" ca="1" si="159"/>
        <v>&lt;string name="Wifi_Check"&gt;Presione el botón de configuración de la puerta de enlace. La cerradura intentará conectarse a su PA Wi-Fi...&lt;/string&gt;</v>
      </c>
      <c r="AG441" t="str">
        <f t="shared" ca="1" si="159"/>
        <v>&lt;string name="Wifi_Check"&gt;Premere il pulsante di configurazione del gateway. La serratura tenterà di connettersi all'AP del Wi-Fi...&lt;/string&gt;</v>
      </c>
      <c r="AH441" t="str">
        <f t="shared" ca="1" si="159"/>
        <v>&lt;string name="Wifi_Check"&gt;Druk op de instelknop van de gateway. Het slot zal proberen om verbinding te maken met uw Wi-Fi AP...&lt;/string&gt;</v>
      </c>
    </row>
    <row r="442" spans="1:34">
      <c r="A442" s="1" t="s">
        <v>2953</v>
      </c>
      <c r="J442">
        <f t="shared" si="172"/>
        <v>35</v>
      </c>
      <c r="K442">
        <f t="shared" si="173"/>
        <v>42</v>
      </c>
      <c r="L442" t="str">
        <f t="shared" si="169"/>
        <v>Failed</v>
      </c>
      <c r="M442" t="e">
        <f>MATCH(L442,Sam_Eng!K:K,0)</f>
        <v>#N/A</v>
      </c>
      <c r="N442" t="str">
        <f>IF(ISNA(M442), VLOOKUP(L442,Sam_Eng!F:F,1,FALSE), VLOOKUP(L442,Sam_Eng!K:K,1,FALSE))</f>
        <v>Failed</v>
      </c>
      <c r="O442" s="8">
        <f>IF(ISNA(M442), MATCH(N442,Sam_Eng!F:F,0), MATCH(N442,Sam_Eng!K:K,0))</f>
        <v>35</v>
      </c>
      <c r="P442" t="str">
        <f t="shared" ca="1" si="162"/>
        <v>"Échec"</v>
      </c>
      <c r="Q442" t="str">
        <f t="shared" ca="1" si="163"/>
        <v>"Fehlgeschlagen"</v>
      </c>
      <c r="R442" t="str">
        <f t="shared" ca="1" si="164"/>
        <v>"Error"</v>
      </c>
      <c r="S442" t="str">
        <f t="shared" ca="1" si="165"/>
        <v>"Non Riuscito"</v>
      </c>
      <c r="T442" t="str">
        <f t="shared" ca="1" si="166"/>
        <v>"Mislukt"</v>
      </c>
      <c r="U442" s="8" t="str">
        <f t="shared" ca="1" si="156"/>
        <v>Échec</v>
      </c>
      <c r="V442" s="8" t="str">
        <f t="shared" ca="1" si="156"/>
        <v>Fehlgeschlagen</v>
      </c>
      <c r="W442" s="8" t="str">
        <f t="shared" ca="1" si="156"/>
        <v>Error</v>
      </c>
      <c r="X442" s="8" t="str">
        <f t="shared" ca="1" si="156"/>
        <v>Non Riuscito</v>
      </c>
      <c r="Y442" s="8" t="str">
        <f t="shared" ca="1" si="156"/>
        <v>Mislukt</v>
      </c>
      <c r="Z442" s="7">
        <f t="shared" si="157"/>
        <v>5</v>
      </c>
      <c r="AA442">
        <f t="shared" si="158"/>
        <v>35</v>
      </c>
      <c r="AB442">
        <f xml:space="preserve"> FIND("&lt;/",A442)</f>
        <v>42</v>
      </c>
      <c r="AC442" t="str">
        <f>MID(A442, Z442, AA442-Z442+ 1)</f>
        <v>&lt;string name="Wifi_Fail_title"&gt;</v>
      </c>
      <c r="AD442" t="str">
        <f t="shared" ca="1" si="159"/>
        <v>&lt;string name="Wifi_Fail_title"&gt;Échec&lt;/string&gt;</v>
      </c>
      <c r="AE442" t="str">
        <f t="shared" ca="1" si="159"/>
        <v>&lt;string name="Wifi_Fail_title"&gt;Fehlgeschlagen&lt;/string&gt;</v>
      </c>
      <c r="AF442" t="str">
        <f t="shared" ca="1" si="159"/>
        <v>&lt;string name="Wifi_Fail_title"&gt;Error&lt;/string&gt;</v>
      </c>
      <c r="AG442" t="str">
        <f t="shared" ca="1" si="159"/>
        <v>&lt;string name="Wifi_Fail_title"&gt;Non Riuscito&lt;/string&gt;</v>
      </c>
      <c r="AH442" t="str">
        <f t="shared" ca="1" si="159"/>
        <v>&lt;string name="Wifi_Fail_title"&gt;Mislukt&lt;/string&gt;</v>
      </c>
    </row>
    <row r="443" spans="1:34">
      <c r="A443" s="1" t="s">
        <v>3038</v>
      </c>
      <c r="J443">
        <f t="shared" si="172"/>
        <v>34</v>
      </c>
      <c r="K443">
        <f t="shared" si="173"/>
        <v>178</v>
      </c>
      <c r="L443" t="str">
        <f t="shared" si="169"/>
        <v xml:space="preserve">The SSID is set but the lock is unable to connect to the Internet. Please check your Wi-Fi AP status and settings, or try to set another SSID. </v>
      </c>
      <c r="M443" t="e">
        <f>MATCH(L443,Sam_Eng!K:K,0)</f>
        <v>#N/A</v>
      </c>
      <c r="N443" t="str">
        <f>IF(ISNA(M443), VLOOKUP(L443,Sam_Eng!F:F,1,FALSE), VLOOKUP(L443,Sam_Eng!K:K,1,FALSE))</f>
        <v xml:space="preserve">The SSID is set but the lock is unable to connect to the Internet. Please check your Wi-Fi AP status and settings, or try to set another SSID. </v>
      </c>
      <c r="O443" s="8">
        <f>IF(ISNA(M443), MATCH(N443,Sam_Eng!F:F,0), MATCH(N443,Sam_Eng!K:K,0))</f>
        <v>678</v>
      </c>
      <c r="P443" t="str">
        <f t="shared" ca="1" si="162"/>
        <v>"Le SSID est défini mais la serrure ne peut pas se connecter à Internet. Veuillez vérifier l'état et les paramètres de votre PA Wi-Fi ou essayer de définir un autre SSID. "</v>
      </c>
      <c r="Q443" t="str">
        <f t="shared" ca="1" si="163"/>
        <v>"Die SSID ist eingestellt, aber das Schloss kann keine Verbindung mit dem Internet herstellen. Bitte überprüfen Sie Status und Einstellungen Ihres WLAN-Zugangspunkts oder versuchen Sie, eine andere SSID festzulegen. "</v>
      </c>
      <c r="R443" t="str">
        <f t="shared" ca="1" si="164"/>
        <v>"El SSID está establecido pero la cerradura no puede conectarse a Internet. Compruebe el estado y la configuración del PA Wi-Fi o intente establecer otro SSID. "</v>
      </c>
      <c r="S443" t="str">
        <f t="shared" ca="1" si="165"/>
        <v>"L'SSID è stato impostato ma la serratura non può connettersi a internet. Controllare lo stato e le impostazioni dell'AP Wi-Fi o provare a impostare un altro SSID. "</v>
      </c>
      <c r="T443" t="str">
        <f t="shared" ca="1" si="166"/>
        <v>"De SSID is ingesteld maar het slot kan geen verbinding maken met internet. Controleer de status en instellingen van de Wi-Fi AP of probeer een andere SSID in te stellen. "</v>
      </c>
      <c r="U443" s="8" t="str">
        <f t="shared" ca="1" si="156"/>
        <v xml:space="preserve">Le SSID est défini mais la serrure ne peut pas se connecter à Internet. Veuillez vérifier l'état et les paramètres de votre PA Wi-Fi ou essayer de définir un autre SSID. </v>
      </c>
      <c r="V443" s="8" t="str">
        <f t="shared" ca="1" si="156"/>
        <v xml:space="preserve">Die SSID ist eingestellt, aber das Schloss kann keine Verbindung mit dem Internet herstellen. Bitte überprüfen Sie Status und Einstellungen Ihres WLAN-Zugangspunkts oder versuchen Sie, eine andere SSID festzulegen. </v>
      </c>
      <c r="W443" s="8" t="str">
        <f t="shared" ca="1" si="156"/>
        <v xml:space="preserve">El SSID está establecido pero la cerradura no puede conectarse a Internet. Compruebe el estado y la configuración del PA Wi-Fi o intente establecer otro SSID. </v>
      </c>
      <c r="X443" s="8" t="str">
        <f t="shared" ca="1" si="156"/>
        <v xml:space="preserve">L'SSID è stato impostato ma la serratura non può connettersi a internet. Controllare lo stato e le impostazioni dell'AP Wi-Fi o provare a impostare un altro SSID. </v>
      </c>
      <c r="Y443" s="8" t="str">
        <f t="shared" ca="1" si="156"/>
        <v xml:space="preserve">De SSID is ingesteld maar het slot kan geen verbinding maken met internet. Controleer de status en instellingen van de Wi-Fi AP of probeer een andere SSID in te stellen. </v>
      </c>
      <c r="Z443" s="7">
        <f t="shared" si="157"/>
        <v>5</v>
      </c>
      <c r="AA443">
        <f t="shared" si="158"/>
        <v>34</v>
      </c>
      <c r="AB443">
        <f xml:space="preserve"> FIND("&lt;/",A443)</f>
        <v>178</v>
      </c>
      <c r="AC443" t="str">
        <f>MID(A443, Z443, AA443-Z443+ 1)</f>
        <v>&lt;string name="Wifi_Fail_cont"&gt;</v>
      </c>
      <c r="AD443" t="str">
        <f t="shared" ca="1" si="159"/>
        <v>&lt;string name="Wifi_Fail_cont"&gt;Le SSID est défini mais la serrure ne peut pas se connecter à Internet. Veuillez vérifier l'état et les paramètres de votre PA Wi-Fi ou essayer de définir un autre SSID. &lt;/string&gt;</v>
      </c>
      <c r="AE443" t="str">
        <f t="shared" ca="1" si="159"/>
        <v>&lt;string name="Wifi_Fail_cont"&gt;Die SSID ist eingestellt, aber das Schloss kann keine Verbindung mit dem Internet herstellen. Bitte überprüfen Sie Status und Einstellungen Ihres WLAN-Zugangspunkts oder versuchen Sie, eine andere SSID festzulegen. &lt;/string&gt;</v>
      </c>
      <c r="AF443" t="str">
        <f t="shared" ca="1" si="159"/>
        <v>&lt;string name="Wifi_Fail_cont"&gt;El SSID está establecido pero la cerradura no puede conectarse a Internet. Compruebe el estado y la configuración del PA Wi-Fi o intente establecer otro SSID. &lt;/string&gt;</v>
      </c>
      <c r="AG443" t="str">
        <f t="shared" ca="1" si="159"/>
        <v>&lt;string name="Wifi_Fail_cont"&gt;L'SSID è stato impostato ma la serratura non può connettersi a internet. Controllare lo stato e le impostazioni dell'AP Wi-Fi o provare a impostare un altro SSID. &lt;/string&gt;</v>
      </c>
      <c r="AH443" t="str">
        <f t="shared" ca="1" si="159"/>
        <v>&lt;string name="Wifi_Fail_cont"&gt;De SSID is ingesteld maar het slot kan geen verbinding maken met internet. Controleer de status en instellingen van de Wi-Fi AP of probeer een andere SSID in te stellen. &lt;/string&gt;</v>
      </c>
    </row>
    <row r="444" spans="1:34">
      <c r="A444" s="1"/>
    </row>
    <row r="445" spans="1:34">
      <c r="A445" s="1"/>
    </row>
    <row r="446" spans="1:34">
      <c r="A446" s="2"/>
    </row>
    <row r="447" spans="1:34">
      <c r="A447" s="1" t="s">
        <v>182</v>
      </c>
      <c r="J447">
        <f t="shared" si="172"/>
        <v>34</v>
      </c>
      <c r="K447">
        <f t="shared" si="173"/>
        <v>39</v>
      </c>
      <c r="L447" t="str">
        <f t="shared" si="169"/>
        <v>SSID</v>
      </c>
      <c r="M447" t="e">
        <f>MATCH(L447,Sam_Eng!K:K,0)</f>
        <v>#N/A</v>
      </c>
      <c r="N447" t="str">
        <f>IF(ISNA(M447), VLOOKUP(L447,Sam_Eng!F:F,1,FALSE), VLOOKUP(L447,Sam_Eng!K:K,1,FALSE))</f>
        <v>SSID</v>
      </c>
      <c r="O447" s="8">
        <f>IF(ISNA(M447), MATCH(N447,Sam_Eng!F:F,0), MATCH(N447,Sam_Eng!K:K,0))</f>
        <v>108</v>
      </c>
      <c r="P447" t="str">
        <f t="shared" ca="1" si="162"/>
        <v>"SSID"</v>
      </c>
      <c r="Q447" t="str">
        <f t="shared" ca="1" si="163"/>
        <v>"SSID"</v>
      </c>
      <c r="R447" t="str">
        <f t="shared" ca="1" si="164"/>
        <v>"SSID"</v>
      </c>
      <c r="S447" t="str">
        <f t="shared" ca="1" si="165"/>
        <v>"SSID"</v>
      </c>
      <c r="T447" t="str">
        <f t="shared" ca="1" si="166"/>
        <v>"SSID"</v>
      </c>
      <c r="U447" s="8" t="str">
        <f t="shared" ca="1" si="156"/>
        <v>SSID</v>
      </c>
      <c r="V447" s="8" t="str">
        <f t="shared" ca="1" si="156"/>
        <v>SSID</v>
      </c>
      <c r="W447" s="8" t="str">
        <f t="shared" ca="1" si="156"/>
        <v>SSID</v>
      </c>
      <c r="X447" s="8" t="str">
        <f t="shared" ca="1" si="156"/>
        <v>SSID</v>
      </c>
      <c r="Y447" s="8" t="str">
        <f t="shared" ca="1" si="156"/>
        <v>SSID</v>
      </c>
      <c r="Z447" s="7">
        <f t="shared" si="157"/>
        <v>5</v>
      </c>
      <c r="AA447">
        <f t="shared" si="158"/>
        <v>34</v>
      </c>
      <c r="AB447">
        <f xml:space="preserve"> FIND("&lt;/",A447)</f>
        <v>39</v>
      </c>
      <c r="AC447" t="str">
        <f>MID(A447, Z447, AA447-Z447+ 1)</f>
        <v>&lt;string name="Wifi_InputSSID"&gt;</v>
      </c>
      <c r="AD447" t="str">
        <f t="shared" ca="1" si="159"/>
        <v>&lt;string name="Wifi_InputSSID"&gt;SSID&lt;/string&gt;</v>
      </c>
      <c r="AE447" t="str">
        <f t="shared" ca="1" si="159"/>
        <v>&lt;string name="Wifi_InputSSID"&gt;SSID&lt;/string&gt;</v>
      </c>
      <c r="AF447" t="str">
        <f t="shared" ca="1" si="159"/>
        <v>&lt;string name="Wifi_InputSSID"&gt;SSID&lt;/string&gt;</v>
      </c>
      <c r="AG447" t="str">
        <f t="shared" ca="1" si="159"/>
        <v>&lt;string name="Wifi_InputSSID"&gt;SSID&lt;/string&gt;</v>
      </c>
      <c r="AH447" t="str">
        <f t="shared" ca="1" si="159"/>
        <v>&lt;string name="Wifi_InputSSID"&gt;SSID&lt;/string&gt;</v>
      </c>
    </row>
    <row r="448" spans="1:34">
      <c r="A448" s="1" t="s">
        <v>183</v>
      </c>
      <c r="J448">
        <f t="shared" si="172"/>
        <v>34</v>
      </c>
      <c r="K448">
        <f t="shared" si="173"/>
        <v>43</v>
      </c>
      <c r="L448" t="str">
        <f t="shared" si="169"/>
        <v>Password</v>
      </c>
      <c r="M448" t="e">
        <f>MATCH(L448,Sam_Eng!K:K,0)</f>
        <v>#N/A</v>
      </c>
      <c r="N448" t="str">
        <f>IF(ISNA(M448), VLOOKUP(L448,Sam_Eng!F:F,1,FALSE), VLOOKUP(L448,Sam_Eng!K:K,1,FALSE))</f>
        <v>Password</v>
      </c>
      <c r="O448" s="8">
        <f>IF(ISNA(M448), MATCH(N448,Sam_Eng!F:F,0), MATCH(N448,Sam_Eng!K:K,0))</f>
        <v>45</v>
      </c>
      <c r="P448" t="str">
        <f t="shared" ca="1" si="162"/>
        <v>"Mot de passe"</v>
      </c>
      <c r="Q448" t="str">
        <f t="shared" ca="1" si="163"/>
        <v>"Kennwort"</v>
      </c>
      <c r="R448" t="str">
        <f t="shared" ca="1" si="164"/>
        <v>"Contraseña"</v>
      </c>
      <c r="S448" t="str">
        <f t="shared" ca="1" si="165"/>
        <v>"Password"</v>
      </c>
      <c r="T448" t="str">
        <f t="shared" ca="1" si="166"/>
        <v>"Wachtwoord"</v>
      </c>
      <c r="U448" s="8" t="str">
        <f t="shared" ca="1" si="156"/>
        <v>Mot de passe</v>
      </c>
      <c r="V448" s="8" t="str">
        <f t="shared" ca="1" si="156"/>
        <v>Kennwort</v>
      </c>
      <c r="W448" s="8" t="str">
        <f t="shared" ca="1" si="156"/>
        <v>Contraseña</v>
      </c>
      <c r="X448" s="8" t="str">
        <f t="shared" ca="1" si="156"/>
        <v>Password</v>
      </c>
      <c r="Y448" s="8" t="str">
        <f t="shared" ca="1" si="156"/>
        <v>Wachtwoord</v>
      </c>
      <c r="Z448" s="7">
        <f t="shared" si="157"/>
        <v>5</v>
      </c>
      <c r="AA448">
        <f t="shared" si="158"/>
        <v>34</v>
      </c>
      <c r="AB448">
        <f xml:space="preserve"> FIND("&lt;/",A448)</f>
        <v>43</v>
      </c>
      <c r="AC448" t="str">
        <f>MID(A448, Z448, AA448-Z448+ 1)</f>
        <v>&lt;string name="Wifi_InputPass"&gt;</v>
      </c>
      <c r="AD448" t="str">
        <f t="shared" ca="1" si="159"/>
        <v>&lt;string name="Wifi_InputPass"&gt;Mot de passe&lt;/string&gt;</v>
      </c>
      <c r="AE448" t="str">
        <f t="shared" ca="1" si="159"/>
        <v>&lt;string name="Wifi_InputPass"&gt;Kennwort&lt;/string&gt;</v>
      </c>
      <c r="AF448" t="str">
        <f t="shared" ca="1" si="159"/>
        <v>&lt;string name="Wifi_InputPass"&gt;Contraseña&lt;/string&gt;</v>
      </c>
      <c r="AG448" t="str">
        <f t="shared" ca="1" si="159"/>
        <v>&lt;string name="Wifi_InputPass"&gt;Password&lt;/string&gt;</v>
      </c>
      <c r="AH448" t="str">
        <f t="shared" ca="1" si="159"/>
        <v>&lt;string name="Wifi_InputPass"&gt;Wachtwoord&lt;/string&gt;</v>
      </c>
    </row>
    <row r="449" spans="1:34">
      <c r="A449" s="1" t="s">
        <v>184</v>
      </c>
      <c r="J449">
        <f t="shared" si="172"/>
        <v>29</v>
      </c>
      <c r="K449">
        <f t="shared" si="173"/>
        <v>42</v>
      </c>
      <c r="L449" t="str">
        <f t="shared" si="169"/>
        <v>Sync to Lock</v>
      </c>
      <c r="M449" t="e">
        <f>MATCH(L449,Sam_Eng!K:K,0)</f>
        <v>#N/A</v>
      </c>
      <c r="N449" t="str">
        <f>IF(ISNA(M449), VLOOKUP(L449,Sam_Eng!F:F,1,FALSE), VLOOKUP(L449,Sam_Eng!K:K,1,FALSE))</f>
        <v>Sync to Lock</v>
      </c>
      <c r="O449" s="8">
        <f>IF(ISNA(M449), MATCH(N449,Sam_Eng!F:F,0), MATCH(N449,Sam_Eng!K:K,0))</f>
        <v>312</v>
      </c>
      <c r="P449" t="str">
        <f t="shared" ca="1" si="162"/>
        <v>"Synchro avec la serrure"</v>
      </c>
      <c r="Q449" t="str">
        <f t="shared" ca="1" si="163"/>
        <v>"Synchronisierung mit Schloss"</v>
      </c>
      <c r="R449" t="str">
        <f t="shared" ca="1" si="164"/>
        <v>"Sincronizar con cerradura"</v>
      </c>
      <c r="S449" t="str">
        <f t="shared" ca="1" si="165"/>
        <v>"Sincronizza per Bloccare"</v>
      </c>
      <c r="T449" t="str">
        <f t="shared" ca="1" si="166"/>
        <v>"Met slot synchroniseren"</v>
      </c>
      <c r="U449" s="8" t="str">
        <f t="shared" ca="1" si="156"/>
        <v>Synchro avec la serrure</v>
      </c>
      <c r="V449" s="8" t="str">
        <f t="shared" ca="1" si="156"/>
        <v>Synchronisierung mit Schloss</v>
      </c>
      <c r="W449" s="8" t="str">
        <f t="shared" ca="1" si="156"/>
        <v>Sincronizar con cerradura</v>
      </c>
      <c r="X449" s="8" t="str">
        <f t="shared" ca="1" si="156"/>
        <v>Sincronizza per Bloccare</v>
      </c>
      <c r="Y449" s="8" t="str">
        <f t="shared" ca="1" si="156"/>
        <v>Met slot synchroniseren</v>
      </c>
      <c r="Z449" s="7">
        <f t="shared" si="157"/>
        <v>5</v>
      </c>
      <c r="AA449">
        <f t="shared" si="158"/>
        <v>29</v>
      </c>
      <c r="AB449">
        <f xml:space="preserve"> FIND("&lt;/",A449)</f>
        <v>42</v>
      </c>
      <c r="AC449" t="str">
        <f>MID(A449, Z449, AA449-Z449+ 1)</f>
        <v>&lt;string name="Wifi_Sync"&gt;</v>
      </c>
      <c r="AD449" t="str">
        <f t="shared" ca="1" si="159"/>
        <v>&lt;string name="Wifi_Sync"&gt;Synchro avec la serrure&lt;/string&gt;</v>
      </c>
      <c r="AE449" t="str">
        <f t="shared" ca="1" si="159"/>
        <v>&lt;string name="Wifi_Sync"&gt;Synchronisierung mit Schloss&lt;/string&gt;</v>
      </c>
      <c r="AF449" t="str">
        <f t="shared" ca="1" si="159"/>
        <v>&lt;string name="Wifi_Sync"&gt;Sincronizar con cerradura&lt;/string&gt;</v>
      </c>
      <c r="AG449" t="str">
        <f t="shared" ca="1" si="159"/>
        <v>&lt;string name="Wifi_Sync"&gt;Sincronizza per Bloccare&lt;/string&gt;</v>
      </c>
      <c r="AH449" t="str">
        <f t="shared" ca="1" si="159"/>
        <v>&lt;string name="Wifi_Sync"&gt;Met slot synchroniseren&lt;/string&gt;</v>
      </c>
    </row>
    <row r="450" spans="1:34">
      <c r="A450" s="1"/>
    </row>
    <row r="451" spans="1:34">
      <c r="A451" s="1" t="s">
        <v>185</v>
      </c>
      <c r="J451">
        <f t="shared" si="172"/>
        <v>31</v>
      </c>
      <c r="K451">
        <f t="shared" si="173"/>
        <v>37</v>
      </c>
      <c r="L451" t="str">
        <f t="shared" si="169"/>
        <v>Phone</v>
      </c>
      <c r="M451" t="e">
        <f>MATCH(L451,Sam_Eng!K:K,0)</f>
        <v>#N/A</v>
      </c>
      <c r="N451" t="str">
        <f>IF(ISNA(M451), VLOOKUP(L451,Sam_Eng!F:F,1,FALSE), VLOOKUP(L451,Sam_Eng!K:K,1,FALSE))</f>
        <v>Phone</v>
      </c>
      <c r="O451" s="8">
        <f>IF(ISNA(M451), MATCH(N451,Sam_Eng!F:F,0), MATCH(N451,Sam_Eng!K:K,0))</f>
        <v>43</v>
      </c>
      <c r="P451" t="str">
        <f t="shared" ca="1" si="162"/>
        <v>"Téléphone"</v>
      </c>
      <c r="Q451" t="str">
        <f t="shared" ca="1" si="163"/>
        <v>"Telefon"</v>
      </c>
      <c r="R451" t="str">
        <f t="shared" ca="1" si="164"/>
        <v>"Teléfono"</v>
      </c>
      <c r="S451" t="str">
        <f t="shared" ca="1" si="165"/>
        <v>"Telefono"</v>
      </c>
      <c r="T451" t="str">
        <f t="shared" ca="1" si="166"/>
        <v>"Telefoon"</v>
      </c>
      <c r="U451" s="8" t="str">
        <f t="shared" ref="U451:Y514" ca="1" si="174">SUBSTITUTE(P451,"""","")</f>
        <v>Téléphone</v>
      </c>
      <c r="V451" s="8" t="str">
        <f t="shared" ca="1" si="174"/>
        <v>Telefon</v>
      </c>
      <c r="W451" s="8" t="str">
        <f t="shared" ca="1" si="174"/>
        <v>Teléfono</v>
      </c>
      <c r="X451" s="8" t="str">
        <f t="shared" ca="1" si="174"/>
        <v>Telefono</v>
      </c>
      <c r="Y451" s="8" t="str">
        <f t="shared" ca="1" si="174"/>
        <v>Telefoon</v>
      </c>
      <c r="Z451" s="7">
        <f t="shared" ref="Z451:Z514" si="175">FIND("&lt;",A451)</f>
        <v>5</v>
      </c>
      <c r="AA451">
        <f t="shared" ref="AA451:AA514" si="176">FIND("&gt;",A451)</f>
        <v>31</v>
      </c>
      <c r="AB451">
        <f xml:space="preserve"> FIND("&lt;/",A451)</f>
        <v>37</v>
      </c>
      <c r="AC451" t="str">
        <f>MID(A451, Z451, AA451-Z451+ 1)</f>
        <v>&lt;string name="ClientPhone"&gt;</v>
      </c>
      <c r="AD451" t="str">
        <f t="shared" ref="AD451:AH514" ca="1" si="177">$AC451 &amp; U451 &amp; $AC$1</f>
        <v>&lt;string name="ClientPhone"&gt;Téléphone&lt;/string&gt;</v>
      </c>
      <c r="AE451" t="str">
        <f t="shared" ca="1" si="177"/>
        <v>&lt;string name="ClientPhone"&gt;Telefon&lt;/string&gt;</v>
      </c>
      <c r="AF451" t="str">
        <f t="shared" ca="1" si="177"/>
        <v>&lt;string name="ClientPhone"&gt;Teléfono&lt;/string&gt;</v>
      </c>
      <c r="AG451" t="str">
        <f t="shared" ca="1" si="177"/>
        <v>&lt;string name="ClientPhone"&gt;Telefono&lt;/string&gt;</v>
      </c>
      <c r="AH451" t="str">
        <f t="shared" ca="1" si="177"/>
        <v>&lt;string name="ClientPhone"&gt;Telefoon&lt;/string&gt;</v>
      </c>
    </row>
    <row r="452" spans="1:34">
      <c r="A452" s="1" t="s">
        <v>186</v>
      </c>
      <c r="J452">
        <f t="shared" si="172"/>
        <v>30</v>
      </c>
      <c r="K452">
        <f t="shared" si="173"/>
        <v>35</v>
      </c>
      <c r="L452" t="str">
        <f t="shared" si="169"/>
        <v>Card</v>
      </c>
      <c r="M452" t="e">
        <f>MATCH(L452,Sam_Eng!K:K,0)</f>
        <v>#N/A</v>
      </c>
      <c r="N452" t="str">
        <f>IF(ISNA(M452), VLOOKUP(L452,Sam_Eng!F:F,1,FALSE), VLOOKUP(L452,Sam_Eng!K:K,1,FALSE))</f>
        <v>Card</v>
      </c>
      <c r="O452" s="8">
        <f>IF(ISNA(M452), MATCH(N452,Sam_Eng!F:F,0), MATCH(N452,Sam_Eng!K:K,0))</f>
        <v>44</v>
      </c>
      <c r="P452" t="str">
        <f t="shared" ca="1" si="162"/>
        <v>"Carte"</v>
      </c>
      <c r="Q452" t="str">
        <f t="shared" ca="1" si="163"/>
        <v>"Karte"</v>
      </c>
      <c r="R452" t="str">
        <f t="shared" ca="1" si="164"/>
        <v>"Tarjeta"</v>
      </c>
      <c r="S452" t="str">
        <f t="shared" ca="1" si="165"/>
        <v>"Scheda"</v>
      </c>
      <c r="T452" t="str">
        <f t="shared" ca="1" si="166"/>
        <v>"Kaart"</v>
      </c>
      <c r="U452" s="8" t="str">
        <f t="shared" ca="1" si="174"/>
        <v>Carte</v>
      </c>
      <c r="V452" s="8" t="str">
        <f t="shared" ca="1" si="174"/>
        <v>Karte</v>
      </c>
      <c r="W452" s="8" t="str">
        <f t="shared" ca="1" si="174"/>
        <v>Tarjeta</v>
      </c>
      <c r="X452" s="8" t="str">
        <f t="shared" ca="1" si="174"/>
        <v>Scheda</v>
      </c>
      <c r="Y452" s="8" t="str">
        <f t="shared" ca="1" si="174"/>
        <v>Kaart</v>
      </c>
      <c r="Z452" s="7">
        <f t="shared" si="175"/>
        <v>5</v>
      </c>
      <c r="AA452">
        <f t="shared" si="176"/>
        <v>30</v>
      </c>
      <c r="AB452">
        <f xml:space="preserve"> FIND("&lt;/",A452)</f>
        <v>35</v>
      </c>
      <c r="AC452" t="str">
        <f>MID(A452, Z452, AA452-Z452+ 1)</f>
        <v>&lt;string name="ClientCard"&gt;</v>
      </c>
      <c r="AD452" t="str">
        <f t="shared" ca="1" si="177"/>
        <v>&lt;string name="ClientCard"&gt;Carte&lt;/string&gt;</v>
      </c>
      <c r="AE452" t="str">
        <f t="shared" ca="1" si="177"/>
        <v>&lt;string name="ClientCard"&gt;Karte&lt;/string&gt;</v>
      </c>
      <c r="AF452" t="str">
        <f t="shared" ca="1" si="177"/>
        <v>&lt;string name="ClientCard"&gt;Tarjeta&lt;/string&gt;</v>
      </c>
      <c r="AG452" t="str">
        <f t="shared" ca="1" si="177"/>
        <v>&lt;string name="ClientCard"&gt;Scheda&lt;/string&gt;</v>
      </c>
      <c r="AH452" t="str">
        <f t="shared" ca="1" si="177"/>
        <v>&lt;string name="ClientCard"&gt;Kaart&lt;/string&gt;</v>
      </c>
    </row>
    <row r="453" spans="1:34">
      <c r="A453" s="1" t="s">
        <v>187</v>
      </c>
      <c r="J453">
        <f t="shared" si="172"/>
        <v>34</v>
      </c>
      <c r="K453">
        <f t="shared" si="173"/>
        <v>39</v>
      </c>
      <c r="L453" t="str">
        <f t="shared" si="169"/>
        <v>Code</v>
      </c>
      <c r="M453" t="e">
        <f>MATCH(L453,Sam_Eng!K:K,0)</f>
        <v>#N/A</v>
      </c>
      <c r="N453" t="str">
        <f>IF(ISNA(M453), VLOOKUP(L453,Sam_Eng!F:F,1,FALSE), VLOOKUP(L453,Sam_Eng!K:K,1,FALSE))</f>
        <v>Code</v>
      </c>
      <c r="O453" s="8">
        <f>IF(ISNA(M453), MATCH(N453,Sam_Eng!F:F,0), MATCH(N453,Sam_Eng!K:K,0))</f>
        <v>124</v>
      </c>
      <c r="P453" t="str">
        <f t="shared" ca="1" si="162"/>
        <v>"Code"</v>
      </c>
      <c r="Q453" t="str">
        <f t="shared" ca="1" si="163"/>
        <v>"Code"</v>
      </c>
      <c r="R453" t="str">
        <f t="shared" ca="1" si="164"/>
        <v>"Código"</v>
      </c>
      <c r="S453" t="str">
        <f t="shared" ca="1" si="165"/>
        <v>"Codice"</v>
      </c>
      <c r="T453" t="str">
        <f t="shared" ca="1" si="166"/>
        <v>"Code"</v>
      </c>
      <c r="U453" s="8" t="str">
        <f t="shared" ca="1" si="174"/>
        <v>Code</v>
      </c>
      <c r="V453" s="8" t="str">
        <f t="shared" ca="1" si="174"/>
        <v>Code</v>
      </c>
      <c r="W453" s="8" t="str">
        <f t="shared" ca="1" si="174"/>
        <v>Código</v>
      </c>
      <c r="X453" s="8" t="str">
        <f t="shared" ca="1" si="174"/>
        <v>Codice</v>
      </c>
      <c r="Y453" s="8" t="str">
        <f t="shared" ca="1" si="174"/>
        <v>Code</v>
      </c>
      <c r="Z453" s="7">
        <f t="shared" si="175"/>
        <v>5</v>
      </c>
      <c r="AA453">
        <f t="shared" si="176"/>
        <v>34</v>
      </c>
      <c r="AB453">
        <f xml:space="preserve"> FIND("&lt;/",A453)</f>
        <v>39</v>
      </c>
      <c r="AC453" t="str">
        <f>MID(A453, Z453, AA453-Z453+ 1)</f>
        <v>&lt;string name="ClientPassword"&gt;</v>
      </c>
      <c r="AD453" t="str">
        <f t="shared" ca="1" si="177"/>
        <v>&lt;string name="ClientPassword"&gt;Code&lt;/string&gt;</v>
      </c>
      <c r="AE453" t="str">
        <f t="shared" ca="1" si="177"/>
        <v>&lt;string name="ClientPassword"&gt;Code&lt;/string&gt;</v>
      </c>
      <c r="AF453" t="str">
        <f t="shared" ca="1" si="177"/>
        <v>&lt;string name="ClientPassword"&gt;Código&lt;/string&gt;</v>
      </c>
      <c r="AG453" t="str">
        <f t="shared" ca="1" si="177"/>
        <v>&lt;string name="ClientPassword"&gt;Codice&lt;/string&gt;</v>
      </c>
      <c r="AH453" t="str">
        <f t="shared" ca="1" si="177"/>
        <v>&lt;string name="ClientPassword"&gt;Code&lt;/string&gt;</v>
      </c>
    </row>
    <row r="454" spans="1:34">
      <c r="A454" s="1" t="s">
        <v>2946</v>
      </c>
      <c r="J454">
        <f t="shared" si="172"/>
        <v>38</v>
      </c>
      <c r="K454">
        <f t="shared" si="173"/>
        <v>59</v>
      </c>
      <c r="L454" t="str">
        <f t="shared" si="169"/>
        <v>Choose a client type</v>
      </c>
      <c r="M454" t="e">
        <f>MATCH(L454,Sam_Eng!K:K,0)</f>
        <v>#N/A</v>
      </c>
      <c r="N454" t="str">
        <f>IF(ISNA(M454), VLOOKUP(L454,Sam_Eng!F:F,1,FALSE), VLOOKUP(L454,Sam_Eng!K:K,1,FALSE))</f>
        <v>Choose a client type</v>
      </c>
      <c r="O454" s="8">
        <f>IF(ISNA(M454), MATCH(N454,Sam_Eng!F:F,0), MATCH(N454,Sam_Eng!K:K,0))</f>
        <v>502</v>
      </c>
      <c r="P454" t="str">
        <f t="shared" ca="1" si="162"/>
        <v>"Choisissez un type de client"</v>
      </c>
      <c r="Q454" t="str">
        <f t="shared" ca="1" si="163"/>
        <v>"Wählen Sie einen Client-Typ"</v>
      </c>
      <c r="R454" t="str">
        <f t="shared" ca="1" si="164"/>
        <v>"Elegir un tipo de cliente"</v>
      </c>
      <c r="S454" t="str">
        <f t="shared" ca="1" si="165"/>
        <v>"Scegliere un tipo di client"</v>
      </c>
      <c r="T454" t="str">
        <f t="shared" ca="1" si="166"/>
        <v>"Kies een type klant"</v>
      </c>
      <c r="U454" s="8" t="str">
        <f t="shared" ca="1" si="174"/>
        <v>Choisissez un type de client</v>
      </c>
      <c r="V454" s="8" t="str">
        <f t="shared" ca="1" si="174"/>
        <v>Wählen Sie einen Client-Typ</v>
      </c>
      <c r="W454" s="8" t="str">
        <f t="shared" ca="1" si="174"/>
        <v>Elegir un tipo de cliente</v>
      </c>
      <c r="X454" s="8" t="str">
        <f t="shared" ca="1" si="174"/>
        <v>Scegliere un tipo di client</v>
      </c>
      <c r="Y454" s="8" t="str">
        <f t="shared" ca="1" si="174"/>
        <v>Kies een type klant</v>
      </c>
      <c r="Z454" s="7">
        <f t="shared" si="175"/>
        <v>5</v>
      </c>
      <c r="AA454">
        <f t="shared" si="176"/>
        <v>38</v>
      </c>
      <c r="AB454">
        <f xml:space="preserve"> FIND("&lt;/",A454)</f>
        <v>59</v>
      </c>
      <c r="AC454" t="str">
        <f>MID(A454, Z454, AA454-Z454+ 1)</f>
        <v>&lt;string name="ClientChoose_title"&gt;</v>
      </c>
      <c r="AD454" t="str">
        <f t="shared" ca="1" si="177"/>
        <v>&lt;string name="ClientChoose_title"&gt;Choisissez un type de client&lt;/string&gt;</v>
      </c>
      <c r="AE454" t="str">
        <f t="shared" ca="1" si="177"/>
        <v>&lt;string name="ClientChoose_title"&gt;Wählen Sie einen Client-Typ&lt;/string&gt;</v>
      </c>
      <c r="AF454" t="str">
        <f t="shared" ca="1" si="177"/>
        <v>&lt;string name="ClientChoose_title"&gt;Elegir un tipo de cliente&lt;/string&gt;</v>
      </c>
      <c r="AG454" t="str">
        <f t="shared" ca="1" si="177"/>
        <v>&lt;string name="ClientChoose_title"&gt;Scegliere un tipo di client&lt;/string&gt;</v>
      </c>
      <c r="AH454" t="str">
        <f t="shared" ca="1" si="177"/>
        <v>&lt;string name="ClientChoose_title"&gt;Kies een type klant&lt;/string&gt;</v>
      </c>
    </row>
    <row r="455" spans="1:34">
      <c r="A455" s="1" t="s">
        <v>2947</v>
      </c>
      <c r="J455">
        <f t="shared" si="172"/>
        <v>32</v>
      </c>
      <c r="K455">
        <f t="shared" si="173"/>
        <v>44</v>
      </c>
      <c r="L455" t="str">
        <f t="shared" si="169"/>
        <v>Client Name</v>
      </c>
      <c r="M455" t="e">
        <f>MATCH(L455,Sam_Eng!K:K,0)</f>
        <v>#N/A</v>
      </c>
      <c r="N455" t="str">
        <f>IF(ISNA(M455), VLOOKUP(L455,Sam_Eng!F:F,1,FALSE), VLOOKUP(L455,Sam_Eng!K:K,1,FALSE))</f>
        <v>Client Name</v>
      </c>
      <c r="O455" s="8">
        <f>IF(ISNA(M455), MATCH(N455,Sam_Eng!F:F,0), MATCH(N455,Sam_Eng!K:K,0))</f>
        <v>39</v>
      </c>
      <c r="P455" t="str">
        <f t="shared" ca="1" si="162"/>
        <v>"Nom du client"</v>
      </c>
      <c r="Q455" t="str">
        <f t="shared" ca="1" si="163"/>
        <v>"Client-Name"</v>
      </c>
      <c r="R455" t="str">
        <f t="shared" ca="1" si="164"/>
        <v>"Nombre del cliente"</v>
      </c>
      <c r="S455" t="str">
        <f t="shared" ca="1" si="165"/>
        <v>"Nome Client"</v>
      </c>
      <c r="T455" t="str">
        <f t="shared" ca="1" si="166"/>
        <v>"Naam van klant"</v>
      </c>
      <c r="U455" s="8" t="str">
        <f t="shared" ca="1" si="174"/>
        <v>Nom du client</v>
      </c>
      <c r="V455" s="8" t="str">
        <f t="shared" ca="1" si="174"/>
        <v>Client-Name</v>
      </c>
      <c r="W455" s="8" t="str">
        <f t="shared" ca="1" si="174"/>
        <v>Nombre del cliente</v>
      </c>
      <c r="X455" s="8" t="str">
        <f t="shared" ca="1" si="174"/>
        <v>Nome Client</v>
      </c>
      <c r="Y455" s="8" t="str">
        <f t="shared" ca="1" si="174"/>
        <v>Naam van klant</v>
      </c>
      <c r="Z455" s="7">
        <f t="shared" si="175"/>
        <v>5</v>
      </c>
      <c r="AA455">
        <f t="shared" si="176"/>
        <v>32</v>
      </c>
      <c r="AB455">
        <f xml:space="preserve"> FIND("&lt;/",A455)</f>
        <v>44</v>
      </c>
      <c r="AC455" t="str">
        <f>MID(A455, Z455, AA455-Z455+ 1)</f>
        <v>&lt;string name="IPA_ClientNM"&gt;</v>
      </c>
      <c r="AD455" t="str">
        <f t="shared" ca="1" si="177"/>
        <v>&lt;string name="IPA_ClientNM"&gt;Nom du client&lt;/string&gt;</v>
      </c>
      <c r="AE455" t="str">
        <f t="shared" ca="1" si="177"/>
        <v>&lt;string name="IPA_ClientNM"&gt;Client-Name&lt;/string&gt;</v>
      </c>
      <c r="AF455" t="str">
        <f t="shared" ca="1" si="177"/>
        <v>&lt;string name="IPA_ClientNM"&gt;Nombre del cliente&lt;/string&gt;</v>
      </c>
      <c r="AG455" t="str">
        <f t="shared" ca="1" si="177"/>
        <v>&lt;string name="IPA_ClientNM"&gt;Nome Client&lt;/string&gt;</v>
      </c>
      <c r="AH455" t="str">
        <f t="shared" ca="1" si="177"/>
        <v>&lt;string name="IPA_ClientNM"&gt;Naam van klant&lt;/string&gt;</v>
      </c>
    </row>
    <row r="456" spans="1:34">
      <c r="A456" s="1"/>
    </row>
    <row r="457" spans="1:34">
      <c r="A457" s="3" t="s">
        <v>2959</v>
      </c>
      <c r="J457">
        <f t="shared" si="172"/>
        <v>49</v>
      </c>
      <c r="K457">
        <f t="shared" si="173"/>
        <v>81</v>
      </c>
      <c r="L457" t="str">
        <f t="shared" si="169"/>
        <v>Code digit: %s, Code length: %s</v>
      </c>
      <c r="M457" t="e">
        <f>MATCH(L457,Sam_Eng!K:K,0)</f>
        <v>#N/A</v>
      </c>
      <c r="N457" t="e">
        <f>IF(ISNA(M457), VLOOKUP(L457,Sam_Eng!F:F,1,FALSE), VLOOKUP(L457,Sam_Eng!K:K,1,FALSE))</f>
        <v>#N/A</v>
      </c>
      <c r="O457" s="54">
        <v>529</v>
      </c>
      <c r="P457" t="str">
        <f t="shared" ca="1" si="162"/>
        <v>"(Chiffres autorisés : %d~%d, longueur : %d~%d)"</v>
      </c>
      <c r="Q457" t="str">
        <f t="shared" ca="1" si="163"/>
        <v>"(Zulässige Zeichen: %d – %d, Länge: %d – %d)"</v>
      </c>
      <c r="R457" t="str">
        <f t="shared" ca="1" si="164"/>
        <v>"(Dígitos permitidos: %d~%d; longitud: %d~%d)"</v>
      </c>
      <c r="S457" t="str">
        <f t="shared" ca="1" si="165"/>
        <v>"(Cifre consentite: %d~%d, lunghezza: %d~%d)"</v>
      </c>
      <c r="T457" t="str">
        <f t="shared" ca="1" si="166"/>
        <v>"(Toegestane cijfers: %d~%d, lengte: %d~%d)"</v>
      </c>
      <c r="U457" s="8" t="str">
        <f t="shared" ca="1" si="174"/>
        <v>(Chiffres autorisés : %d~%d, longueur : %d~%d)</v>
      </c>
      <c r="V457" s="8" t="str">
        <f t="shared" ca="1" si="174"/>
        <v>(Zulässige Zeichen: %d – %d, Länge: %d – %d)</v>
      </c>
      <c r="W457" s="8" t="str">
        <f t="shared" ca="1" si="174"/>
        <v>(Dígitos permitidos: %d~%d; longitud: %d~%d)</v>
      </c>
      <c r="X457" s="8" t="str">
        <f t="shared" ca="1" si="174"/>
        <v>(Cifre consentite: %d~%d, lunghezza: %d~%d)</v>
      </c>
      <c r="Y457" s="8" t="str">
        <f t="shared" ca="1" si="174"/>
        <v>(Toegestane cijfers: %d~%d, lengte: %d~%d)</v>
      </c>
      <c r="Z457" s="7">
        <f t="shared" si="175"/>
        <v>5</v>
      </c>
      <c r="AA457">
        <f t="shared" si="176"/>
        <v>49</v>
      </c>
      <c r="AB457">
        <f xml:space="preserve"> FIND("&lt;/",A457)</f>
        <v>81</v>
      </c>
      <c r="AC457" t="str">
        <f>MID(A457, Z457, AA457-Z457+ 1)</f>
        <v>&lt;string name="IPA_EdtCode" formatted="false"&gt;</v>
      </c>
      <c r="AD457" t="str">
        <f t="shared" ca="1" si="177"/>
        <v>&lt;string name="IPA_EdtCode" formatted="false"&gt;(Chiffres autorisés : %d~%d, longueur : %d~%d)&lt;/string&gt;</v>
      </c>
      <c r="AE457" t="str">
        <f t="shared" ca="1" si="177"/>
        <v>&lt;string name="IPA_EdtCode" formatted="false"&gt;(Zulässige Zeichen: %d – %d, Länge: %d – %d)&lt;/string&gt;</v>
      </c>
      <c r="AF457" t="str">
        <f t="shared" ca="1" si="177"/>
        <v>&lt;string name="IPA_EdtCode" formatted="false"&gt;(Dígitos permitidos: %d~%d; longitud: %d~%d)&lt;/string&gt;</v>
      </c>
      <c r="AG457" t="str">
        <f t="shared" ca="1" si="177"/>
        <v>&lt;string name="IPA_EdtCode" formatted="false"&gt;(Cifre consentite: %d~%d, lunghezza: %d~%d)&lt;/string&gt;</v>
      </c>
      <c r="AH457" t="str">
        <f t="shared" ca="1" si="177"/>
        <v>&lt;string name="IPA_EdtCode" formatted="false"&gt;(Toegestane cijfers: %d~%d, lengte: %d~%d)&lt;/string&gt;</v>
      </c>
    </row>
    <row r="458" spans="1:34">
      <c r="A458" s="1" t="s">
        <v>2952</v>
      </c>
      <c r="J458">
        <f t="shared" si="172"/>
        <v>35</v>
      </c>
      <c r="K458">
        <f t="shared" si="173"/>
        <v>50</v>
      </c>
      <c r="L458" t="str">
        <f t="shared" si="169"/>
        <v>Code (Confirm)</v>
      </c>
      <c r="M458" t="e">
        <f>MATCH(L458,Sam_Eng!K:K,0)</f>
        <v>#N/A</v>
      </c>
      <c r="N458" t="str">
        <f>IF(ISNA(M458), VLOOKUP(L458,Sam_Eng!F:F,1,FALSE), VLOOKUP(L458,Sam_Eng!K:K,1,FALSE))</f>
        <v>Code (Confirm)</v>
      </c>
      <c r="O458" s="8">
        <f>IF(ISNA(M458), MATCH(N458,Sam_Eng!F:F,0), MATCH(N458,Sam_Eng!K:K,0))</f>
        <v>125</v>
      </c>
      <c r="P458" t="str">
        <f t="shared" ca="1" si="162"/>
        <v>"Code (Confirmer)"</v>
      </c>
      <c r="Q458" t="str">
        <f t="shared" ca="1" si="163"/>
        <v>"Code (Bestätigung)"</v>
      </c>
      <c r="R458" t="str">
        <f t="shared" ca="1" si="164"/>
        <v>"Código (confirmar)"</v>
      </c>
      <c r="S458" t="str">
        <f t="shared" ca="1" si="165"/>
        <v>"Codice (Conferma)"</v>
      </c>
      <c r="T458" t="str">
        <f t="shared" ca="1" si="166"/>
        <v>"Code (bevestigen)"</v>
      </c>
      <c r="U458" s="8" t="str">
        <f t="shared" ca="1" si="174"/>
        <v>Code (Confirmer)</v>
      </c>
      <c r="V458" s="8" t="str">
        <f t="shared" ca="1" si="174"/>
        <v>Code (Bestätigung)</v>
      </c>
      <c r="W458" s="8" t="str">
        <f t="shared" ca="1" si="174"/>
        <v>Código (confirmar)</v>
      </c>
      <c r="X458" s="8" t="str">
        <f t="shared" ca="1" si="174"/>
        <v>Codice (Conferma)</v>
      </c>
      <c r="Y458" s="8" t="str">
        <f t="shared" ca="1" si="174"/>
        <v>Code (bevestigen)</v>
      </c>
      <c r="Z458" s="7">
        <f t="shared" si="175"/>
        <v>5</v>
      </c>
      <c r="AA458">
        <f t="shared" si="176"/>
        <v>35</v>
      </c>
      <c r="AB458">
        <f xml:space="preserve"> FIND("&lt;/",A458)</f>
        <v>50</v>
      </c>
      <c r="AC458" t="str">
        <f>MID(A458, Z458, AA458-Z458+ 1)</f>
        <v>&lt;string name="IPA_ConfirmCode"&gt;</v>
      </c>
      <c r="AD458" t="str">
        <f t="shared" ca="1" si="177"/>
        <v>&lt;string name="IPA_ConfirmCode"&gt;Code (Confirmer)&lt;/string&gt;</v>
      </c>
      <c r="AE458" t="str">
        <f t="shared" ca="1" si="177"/>
        <v>&lt;string name="IPA_ConfirmCode"&gt;Code (Bestätigung)&lt;/string&gt;</v>
      </c>
      <c r="AF458" t="str">
        <f t="shared" ca="1" si="177"/>
        <v>&lt;string name="IPA_ConfirmCode"&gt;Código (confirmar)&lt;/string&gt;</v>
      </c>
      <c r="AG458" t="str">
        <f t="shared" ca="1" si="177"/>
        <v>&lt;string name="IPA_ConfirmCode"&gt;Codice (Conferma)&lt;/string&gt;</v>
      </c>
      <c r="AH458" t="str">
        <f t="shared" ca="1" si="177"/>
        <v>&lt;string name="IPA_ConfirmCode"&gt;Code (bevestigen)&lt;/string&gt;</v>
      </c>
    </row>
    <row r="459" spans="1:34">
      <c r="A459" s="2"/>
    </row>
    <row r="460" spans="1:34">
      <c r="A460" s="2"/>
    </row>
    <row r="461" spans="1:34">
      <c r="A461" s="1" t="s">
        <v>189</v>
      </c>
      <c r="J461">
        <f t="shared" si="172"/>
        <v>37</v>
      </c>
      <c r="K461">
        <f t="shared" si="173"/>
        <v>53</v>
      </c>
      <c r="L461" t="str">
        <f t="shared" si="169"/>
        <v>Add Code Client</v>
      </c>
      <c r="M461" t="e">
        <f>MATCH(L461,Sam_Eng!K:K,0)</f>
        <v>#N/A</v>
      </c>
      <c r="N461" t="str">
        <f>IF(ISNA(M461), VLOOKUP(L461,Sam_Eng!F:F,1,FALSE), VLOOKUP(L461,Sam_Eng!K:K,1,FALSE))</f>
        <v>Add Code Client</v>
      </c>
      <c r="O461" s="8">
        <f>IF(ISNA(M461), MATCH(N461,Sam_Eng!F:F,0), MATCH(N461,Sam_Eng!K:K,0))</f>
        <v>112</v>
      </c>
      <c r="P461" t="str">
        <f t="shared" ca="1" si="162"/>
        <v>"Ajouter client code"</v>
      </c>
      <c r="Q461" t="str">
        <f t="shared" ca="1" si="163"/>
        <v>"Code-Client hinzufügen"</v>
      </c>
      <c r="R461" t="str">
        <f t="shared" ca="1" si="164"/>
        <v>"Agregar cliente de tipo Código"</v>
      </c>
      <c r="S461" t="str">
        <f t="shared" ca="1" si="165"/>
        <v>"Aggiungi Client Scheda"</v>
      </c>
      <c r="T461" t="str">
        <f t="shared" ca="1" si="166"/>
        <v>"Code klant toevoegen"</v>
      </c>
      <c r="U461" s="8" t="str">
        <f t="shared" ca="1" si="174"/>
        <v>Ajouter client code</v>
      </c>
      <c r="V461" s="8" t="str">
        <f t="shared" ca="1" si="174"/>
        <v>Code-Client hinzufügen</v>
      </c>
      <c r="W461" s="8" t="str">
        <f t="shared" ca="1" si="174"/>
        <v>Agregar cliente de tipo Código</v>
      </c>
      <c r="X461" s="8" t="str">
        <f t="shared" ca="1" si="174"/>
        <v>Aggiungi Client Scheda</v>
      </c>
      <c r="Y461" s="8" t="str">
        <f t="shared" ca="1" si="174"/>
        <v>Code klant toevoegen</v>
      </c>
      <c r="Z461" s="7">
        <f t="shared" si="175"/>
        <v>5</v>
      </c>
      <c r="AA461">
        <f t="shared" si="176"/>
        <v>37</v>
      </c>
      <c r="AB461">
        <f t="shared" ref="AB461:AB469" si="178" xml:space="preserve"> FIND("&lt;/",A461)</f>
        <v>53</v>
      </c>
      <c r="AC461" t="str">
        <f t="shared" ref="AC461:AC469" si="179">MID(A461, Z461, AA461-Z461+ 1)</f>
        <v>&lt;string name="IPA_EdtCode_title"&gt;</v>
      </c>
      <c r="AD461" t="str">
        <f t="shared" ca="1" si="177"/>
        <v>&lt;string name="IPA_EdtCode_title"&gt;Ajouter client code&lt;/string&gt;</v>
      </c>
      <c r="AE461" t="str">
        <f t="shared" ca="1" si="177"/>
        <v>&lt;string name="IPA_EdtCode_title"&gt;Code-Client hinzufügen&lt;/string&gt;</v>
      </c>
      <c r="AF461" t="str">
        <f t="shared" ca="1" si="177"/>
        <v>&lt;string name="IPA_EdtCode_title"&gt;Agregar cliente de tipo Código&lt;/string&gt;</v>
      </c>
      <c r="AG461" t="str">
        <f t="shared" ca="1" si="177"/>
        <v>&lt;string name="IPA_EdtCode_title"&gt;Aggiungi Client Scheda&lt;/string&gt;</v>
      </c>
      <c r="AH461" t="str">
        <f t="shared" ca="1" si="177"/>
        <v>&lt;string name="IPA_EdtCode_title"&gt;Code klant toevoegen&lt;/string&gt;</v>
      </c>
    </row>
    <row r="462" spans="1:34">
      <c r="A462" s="1" t="s">
        <v>2949</v>
      </c>
      <c r="J462">
        <f t="shared" si="172"/>
        <v>41</v>
      </c>
      <c r="K462">
        <f t="shared" si="173"/>
        <v>56</v>
      </c>
      <c r="L462" t="str">
        <f t="shared" si="169"/>
        <v>Code Not Match</v>
      </c>
      <c r="M462" t="e">
        <f>MATCH(L462,Sam_Eng!K:K,0)</f>
        <v>#N/A</v>
      </c>
      <c r="N462" t="e">
        <f>IF(ISNA(M462), VLOOKUP(L462,Sam_Eng!F:F,1,FALSE), VLOOKUP(L462,Sam_Eng!K:K,1,FALSE))</f>
        <v>#N/A</v>
      </c>
      <c r="O462" s="5">
        <v>128</v>
      </c>
      <c r="P462" t="str">
        <f t="shared" ca="1" si="162"/>
        <v>"%@ ne correspond pas"</v>
      </c>
      <c r="Q462" t="str">
        <f t="shared" ca="1" si="163"/>
        <v>"%@ stimmt nicht überein"</v>
      </c>
      <c r="R462" t="str">
        <f t="shared" ca="1" si="164"/>
        <v>"Discordancia de %@"</v>
      </c>
      <c r="S462" t="str">
        <f t="shared" ca="1" si="165"/>
        <v>"%@ Non Corrisponde"</v>
      </c>
      <c r="T462" t="str">
        <f t="shared" ca="1" si="166"/>
        <v>"%@ komt niet overeen"</v>
      </c>
      <c r="U462" s="8" t="str">
        <f t="shared" ca="1" si="174"/>
        <v>%@ ne correspond pas</v>
      </c>
      <c r="V462" s="8" t="str">
        <f t="shared" ca="1" si="174"/>
        <v>%@ stimmt nicht überein</v>
      </c>
      <c r="W462" s="8" t="str">
        <f t="shared" ca="1" si="174"/>
        <v>Discordancia de %@</v>
      </c>
      <c r="X462" s="8" t="str">
        <f t="shared" ca="1" si="174"/>
        <v>%@ Non Corrisponde</v>
      </c>
      <c r="Y462" s="8" t="str">
        <f t="shared" ca="1" si="174"/>
        <v>%@ komt niet overeen</v>
      </c>
      <c r="Z462" s="7">
        <f t="shared" si="175"/>
        <v>5</v>
      </c>
      <c r="AA462">
        <f t="shared" si="176"/>
        <v>41</v>
      </c>
      <c r="AB462">
        <f t="shared" si="178"/>
        <v>56</v>
      </c>
      <c r="AC462" t="str">
        <f t="shared" si="179"/>
        <v>&lt;string name="IPA_NoMatchCode_title"&gt;</v>
      </c>
      <c r="AD462" t="str">
        <f t="shared" ca="1" si="177"/>
        <v>&lt;string name="IPA_NoMatchCode_title"&gt;%@ ne correspond pas&lt;/string&gt;</v>
      </c>
      <c r="AE462" t="str">
        <f t="shared" ca="1" si="177"/>
        <v>&lt;string name="IPA_NoMatchCode_title"&gt;%@ stimmt nicht überein&lt;/string&gt;</v>
      </c>
      <c r="AF462" t="str">
        <f t="shared" ca="1" si="177"/>
        <v>&lt;string name="IPA_NoMatchCode_title"&gt;Discordancia de %@&lt;/string&gt;</v>
      </c>
      <c r="AG462" t="str">
        <f t="shared" ca="1" si="177"/>
        <v>&lt;string name="IPA_NoMatchCode_title"&gt;%@ Non Corrisponde&lt;/string&gt;</v>
      </c>
      <c r="AH462" t="str">
        <f t="shared" ca="1" si="177"/>
        <v>&lt;string name="IPA_NoMatchCode_title"&gt;%@ komt niet overeen&lt;/string&gt;</v>
      </c>
    </row>
    <row r="463" spans="1:34">
      <c r="A463" s="1" t="s">
        <v>2950</v>
      </c>
      <c r="J463">
        <f t="shared" si="172"/>
        <v>40</v>
      </c>
      <c r="K463">
        <f t="shared" si="173"/>
        <v>68</v>
      </c>
      <c r="L463" t="str">
        <f t="shared" si="169"/>
        <v>The two codes are not match</v>
      </c>
      <c r="M463" t="e">
        <f>MATCH(L463,Sam_Eng!K:K,0)</f>
        <v>#N/A</v>
      </c>
      <c r="N463" t="e">
        <f>IF(ISNA(M463), VLOOKUP(L463,Sam_Eng!F:F,1,FALSE), VLOOKUP(L463,Sam_Eng!K:K,1,FALSE))</f>
        <v>#N/A</v>
      </c>
      <c r="O463" s="5">
        <v>505</v>
      </c>
      <c r="P463" t="str">
        <f t="shared" ca="1" si="162"/>
        <v>"Les deux %@s ne correspondent pas"</v>
      </c>
      <c r="Q463" t="str">
        <f t="shared" ca="1" si="163"/>
        <v>"Die zwei %@s stimmen nicht überein"</v>
      </c>
      <c r="R463" t="str">
        <f t="shared" ca="1" si="164"/>
        <v>"Los dos %@s no coinciden."</v>
      </c>
      <c r="S463" t="str">
        <f t="shared" ca="1" si="165"/>
        <v>"I due %@ non corrispondono"</v>
      </c>
      <c r="T463" t="str">
        <f t="shared" ca="1" si="166"/>
        <v>"De twee %@s komen niet overeen"</v>
      </c>
      <c r="U463" s="8" t="str">
        <f t="shared" ca="1" si="174"/>
        <v>Les deux %@s ne correspondent pas</v>
      </c>
      <c r="V463" s="8" t="str">
        <f t="shared" ca="1" si="174"/>
        <v>Die zwei %@s stimmen nicht überein</v>
      </c>
      <c r="W463" s="8" t="str">
        <f t="shared" ca="1" si="174"/>
        <v>Los dos %@s no coinciden.</v>
      </c>
      <c r="X463" s="8" t="str">
        <f t="shared" ca="1" si="174"/>
        <v>I due %@ non corrispondono</v>
      </c>
      <c r="Y463" s="8" t="str">
        <f t="shared" ca="1" si="174"/>
        <v>De twee %@s komen niet overeen</v>
      </c>
      <c r="Z463" s="7">
        <f t="shared" si="175"/>
        <v>5</v>
      </c>
      <c r="AA463">
        <f t="shared" si="176"/>
        <v>40</v>
      </c>
      <c r="AB463">
        <f t="shared" si="178"/>
        <v>68</v>
      </c>
      <c r="AC463" t="str">
        <f t="shared" si="179"/>
        <v>&lt;string name="IPA_NoMatchCode_cont"&gt;</v>
      </c>
      <c r="AD463" t="str">
        <f t="shared" ca="1" si="177"/>
        <v>&lt;string name="IPA_NoMatchCode_cont"&gt;Les deux %@s ne correspondent pas&lt;/string&gt;</v>
      </c>
      <c r="AE463" t="str">
        <f t="shared" ca="1" si="177"/>
        <v>&lt;string name="IPA_NoMatchCode_cont"&gt;Die zwei %@s stimmen nicht überein&lt;/string&gt;</v>
      </c>
      <c r="AF463" t="str">
        <f t="shared" ca="1" si="177"/>
        <v>&lt;string name="IPA_NoMatchCode_cont"&gt;Los dos %@s no coinciden.&lt;/string&gt;</v>
      </c>
      <c r="AG463" t="str">
        <f t="shared" ca="1" si="177"/>
        <v>&lt;string name="IPA_NoMatchCode_cont"&gt;I due %@ non corrispondono&lt;/string&gt;</v>
      </c>
      <c r="AH463" t="str">
        <f t="shared" ca="1" si="177"/>
        <v>&lt;string name="IPA_NoMatchCode_cont"&gt;De twee %@s komen niet overeen&lt;/string&gt;</v>
      </c>
    </row>
    <row r="464" spans="1:34">
      <c r="A464" s="1" t="s">
        <v>2961</v>
      </c>
      <c r="J464">
        <f t="shared" si="172"/>
        <v>40</v>
      </c>
      <c r="K464">
        <f t="shared" si="173"/>
        <v>55</v>
      </c>
      <c r="L464" t="str">
        <f t="shared" si="169"/>
        <v>Invalid Length</v>
      </c>
      <c r="M464" t="e">
        <f>MATCH(L464,Sam_Eng!K:K,0)</f>
        <v>#N/A</v>
      </c>
      <c r="N464" t="str">
        <f>IF(ISNA(M464), VLOOKUP(L464,Sam_Eng!F:F,1,FALSE), VLOOKUP(L464,Sam_Eng!K:K,1,FALSE))</f>
        <v>Invalid Length</v>
      </c>
      <c r="O464" s="8">
        <f>IF(ISNA(M464), MATCH(N464,Sam_Eng!F:F,0), MATCH(N464,Sam_Eng!K:K,0))</f>
        <v>126</v>
      </c>
      <c r="P464" t="str">
        <f t="shared" ca="1" si="162"/>
        <v>"Longueur non valide"</v>
      </c>
      <c r="Q464" t="str">
        <f t="shared" ca="1" si="163"/>
        <v>"Ungültige Länge"</v>
      </c>
      <c r="R464" t="str">
        <f t="shared" ca="1" si="164"/>
        <v>"Longitud no válida"</v>
      </c>
      <c r="S464" t="str">
        <f t="shared" ca="1" si="165"/>
        <v>"Lunghezza non Valida"</v>
      </c>
      <c r="T464" t="str">
        <f t="shared" ca="1" si="166"/>
        <v>"Ongeldige lengte"</v>
      </c>
      <c r="U464" s="8" t="str">
        <f t="shared" ca="1" si="174"/>
        <v>Longueur non valide</v>
      </c>
      <c r="V464" s="8" t="str">
        <f t="shared" ca="1" si="174"/>
        <v>Ungültige Länge</v>
      </c>
      <c r="W464" s="8" t="str">
        <f t="shared" ca="1" si="174"/>
        <v>Longitud no válida</v>
      </c>
      <c r="X464" s="8" t="str">
        <f t="shared" ca="1" si="174"/>
        <v>Lunghezza non Valida</v>
      </c>
      <c r="Y464" s="8" t="str">
        <f t="shared" ca="1" si="174"/>
        <v>Ongeldige lengte</v>
      </c>
      <c r="Z464" s="7">
        <f t="shared" si="175"/>
        <v>5</v>
      </c>
      <c r="AA464">
        <f t="shared" si="176"/>
        <v>40</v>
      </c>
      <c r="AB464">
        <f t="shared" si="178"/>
        <v>55</v>
      </c>
      <c r="AC464" t="str">
        <f t="shared" si="179"/>
        <v>&lt;string name="IPA_CodeLength_title"&gt;</v>
      </c>
      <c r="AD464" t="str">
        <f t="shared" ca="1" si="177"/>
        <v>&lt;string name="IPA_CodeLength_title"&gt;Longueur non valide&lt;/string&gt;</v>
      </c>
      <c r="AE464" t="str">
        <f t="shared" ca="1" si="177"/>
        <v>&lt;string name="IPA_CodeLength_title"&gt;Ungültige Länge&lt;/string&gt;</v>
      </c>
      <c r="AF464" t="str">
        <f t="shared" ca="1" si="177"/>
        <v>&lt;string name="IPA_CodeLength_title"&gt;Longitud no válida&lt;/string&gt;</v>
      </c>
      <c r="AG464" t="str">
        <f t="shared" ca="1" si="177"/>
        <v>&lt;string name="IPA_CodeLength_title"&gt;Lunghezza non Valida&lt;/string&gt;</v>
      </c>
      <c r="AH464" t="str">
        <f t="shared" ca="1" si="177"/>
        <v>&lt;string name="IPA_CodeLength_title"&gt;Ongeldige lengte&lt;/string&gt;</v>
      </c>
    </row>
    <row r="465" spans="1:34">
      <c r="A465" s="1" t="s">
        <v>10259</v>
      </c>
      <c r="J465">
        <f t="shared" si="172"/>
        <v>57</v>
      </c>
      <c r="K465">
        <f t="shared" si="173"/>
        <v>86</v>
      </c>
      <c r="L465" t="str">
        <f t="shared" si="169"/>
        <v>The code length should be %s</v>
      </c>
      <c r="M465" t="e">
        <f>MATCH(L465,Sam_Eng!K:K,0)</f>
        <v>#N/A</v>
      </c>
      <c r="N465" t="e">
        <f>IF(ISNA(M465), VLOOKUP(L465,Sam_Eng!F:F,1,FALSE), VLOOKUP(L465,Sam_Eng!K:K,1,FALSE))</f>
        <v>#N/A</v>
      </c>
      <c r="O465" s="5">
        <v>503</v>
      </c>
      <c r="P465" t="str">
        <f t="shared" ca="1" si="162"/>
        <v>"La longueur de %@ doit être comprise entre %d et %d"</v>
      </c>
      <c r="Q465" t="str">
        <f t="shared" ca="1" si="163"/>
        <v>"Die %@-Länge muss %d – %d sein"</v>
      </c>
      <c r="R465" t="str">
        <f t="shared" ca="1" si="164"/>
        <v>"La longitud de %@ debe estar comprendida entre %d y %d."</v>
      </c>
      <c r="S465" t="str">
        <f t="shared" ca="1" si="165"/>
        <v>"La lunghezza di %@ deve essere %d ~ %d"</v>
      </c>
      <c r="T465" t="str">
        <f t="shared" ca="1" si="166"/>
        <v>"De lengte %@ moet %d ~ %d zijn"</v>
      </c>
      <c r="U465" s="8" t="str">
        <f t="shared" ca="1" si="174"/>
        <v>La longueur de %@ doit être comprise entre %d et %d</v>
      </c>
      <c r="V465" s="8" t="str">
        <f t="shared" ca="1" si="174"/>
        <v>Die %@-Länge muss %d – %d sein</v>
      </c>
      <c r="W465" s="8" t="str">
        <f t="shared" ca="1" si="174"/>
        <v>La longitud de %@ debe estar comprendida entre %d y %d.</v>
      </c>
      <c r="X465" s="8" t="str">
        <f t="shared" ca="1" si="174"/>
        <v>La lunghezza di %@ deve essere %d ~ %d</v>
      </c>
      <c r="Y465" s="8" t="str">
        <f t="shared" ca="1" si="174"/>
        <v>De lengte %@ moet %d ~ %d zijn</v>
      </c>
      <c r="Z465" s="7">
        <f t="shared" si="175"/>
        <v>5</v>
      </c>
      <c r="AA465">
        <f t="shared" si="176"/>
        <v>57</v>
      </c>
      <c r="AB465">
        <f t="shared" si="178"/>
        <v>86</v>
      </c>
      <c r="AC465" t="str">
        <f t="shared" si="179"/>
        <v>&lt;string name="IPA_CodeLength_cont" formatted="false"&gt;</v>
      </c>
      <c r="AD465" t="str">
        <f t="shared" ca="1" si="177"/>
        <v>&lt;string name="IPA_CodeLength_cont" formatted="false"&gt;La longueur de %@ doit être comprise entre %d et %d&lt;/string&gt;</v>
      </c>
      <c r="AE465" t="str">
        <f t="shared" ca="1" si="177"/>
        <v>&lt;string name="IPA_CodeLength_cont" formatted="false"&gt;Die %@-Länge muss %d – %d sein&lt;/string&gt;</v>
      </c>
      <c r="AF465" t="str">
        <f t="shared" ca="1" si="177"/>
        <v>&lt;string name="IPA_CodeLength_cont" formatted="false"&gt;La longitud de %@ debe estar comprendida entre %d y %d.&lt;/string&gt;</v>
      </c>
      <c r="AG465" t="str">
        <f t="shared" ca="1" si="177"/>
        <v>&lt;string name="IPA_CodeLength_cont" formatted="false"&gt;La lunghezza di %@ deve essere %d ~ %d&lt;/string&gt;</v>
      </c>
      <c r="AH465" t="str">
        <f t="shared" ca="1" si="177"/>
        <v>&lt;string name="IPA_CodeLength_cont" formatted="false"&gt;De lengte %@ moet %d ~ %d zijn&lt;/string&gt;</v>
      </c>
    </row>
    <row r="466" spans="1:34">
      <c r="A466" s="1" t="s">
        <v>190</v>
      </c>
      <c r="J466">
        <f t="shared" si="172"/>
        <v>39</v>
      </c>
      <c r="K466">
        <f t="shared" si="173"/>
        <v>54</v>
      </c>
      <c r="L466" t="str">
        <f t="shared" si="169"/>
        <v>Invalid Digits</v>
      </c>
      <c r="M466" t="e">
        <f>MATCH(L466,Sam_Eng!K:K,0)</f>
        <v>#N/A</v>
      </c>
      <c r="N466" t="str">
        <f>IF(ISNA(M466), VLOOKUP(L466,Sam_Eng!F:F,1,FALSE), VLOOKUP(L466,Sam_Eng!K:K,1,FALSE))</f>
        <v>Invalid Digits</v>
      </c>
      <c r="O466" s="8">
        <f>IF(ISNA(M466), MATCH(N466,Sam_Eng!F:F,0), MATCH(N466,Sam_Eng!K:K,0))</f>
        <v>127</v>
      </c>
      <c r="P466" t="str">
        <f t="shared" ca="1" si="162"/>
        <v>"Chiffres non valides"</v>
      </c>
      <c r="Q466" t="str">
        <f t="shared" ca="1" si="163"/>
        <v>"Ungültige Zeichen"</v>
      </c>
      <c r="R466" t="str">
        <f t="shared" ca="1" si="164"/>
        <v>"Dígitos no válidos"</v>
      </c>
      <c r="S466" t="str">
        <f t="shared" ca="1" si="165"/>
        <v>"Cifre non Valide"</v>
      </c>
      <c r="T466" t="str">
        <f t="shared" ca="1" si="166"/>
        <v>"Ongeldige cijfers"</v>
      </c>
      <c r="U466" s="8" t="str">
        <f t="shared" ca="1" si="174"/>
        <v>Chiffres non valides</v>
      </c>
      <c r="V466" s="8" t="str">
        <f t="shared" ca="1" si="174"/>
        <v>Ungültige Zeichen</v>
      </c>
      <c r="W466" s="8" t="str">
        <f t="shared" ca="1" si="174"/>
        <v>Dígitos no válidos</v>
      </c>
      <c r="X466" s="8" t="str">
        <f t="shared" ca="1" si="174"/>
        <v>Cifre non Valide</v>
      </c>
      <c r="Y466" s="8" t="str">
        <f t="shared" ca="1" si="174"/>
        <v>Ongeldige cijfers</v>
      </c>
      <c r="Z466" s="7">
        <f t="shared" si="175"/>
        <v>5</v>
      </c>
      <c r="AA466">
        <f t="shared" si="176"/>
        <v>39</v>
      </c>
      <c r="AB466">
        <f t="shared" si="178"/>
        <v>54</v>
      </c>
      <c r="AC466" t="str">
        <f t="shared" si="179"/>
        <v>&lt;string name="IPA_CodeScope_title"&gt;</v>
      </c>
      <c r="AD466" t="str">
        <f t="shared" ca="1" si="177"/>
        <v>&lt;string name="IPA_CodeScope_title"&gt;Chiffres non valides&lt;/string&gt;</v>
      </c>
      <c r="AE466" t="str">
        <f t="shared" ca="1" si="177"/>
        <v>&lt;string name="IPA_CodeScope_title"&gt;Ungültige Zeichen&lt;/string&gt;</v>
      </c>
      <c r="AF466" t="str">
        <f t="shared" ca="1" si="177"/>
        <v>&lt;string name="IPA_CodeScope_title"&gt;Dígitos no válidos&lt;/string&gt;</v>
      </c>
      <c r="AG466" t="str">
        <f t="shared" ca="1" si="177"/>
        <v>&lt;string name="IPA_CodeScope_title"&gt;Cifre non Valide&lt;/string&gt;</v>
      </c>
      <c r="AH466" t="str">
        <f t="shared" ca="1" si="177"/>
        <v>&lt;string name="IPA_CodeScope_title"&gt;Ongeldige cijfers&lt;/string&gt;</v>
      </c>
    </row>
    <row r="467" spans="1:34">
      <c r="A467" s="1" t="s">
        <v>2951</v>
      </c>
      <c r="J467">
        <f t="shared" si="172"/>
        <v>56</v>
      </c>
      <c r="K467">
        <f t="shared" si="173"/>
        <v>94</v>
      </c>
      <c r="L467" t="str">
        <f t="shared" si="169"/>
        <v>The code should only contain digit %s</v>
      </c>
      <c r="M467" t="e">
        <f>MATCH(L467,Sam_Eng!K:K,0)</f>
        <v>#N/A</v>
      </c>
      <c r="N467" t="e">
        <f>IF(ISNA(M467), VLOOKUP(L467,Sam_Eng!F:F,1,FALSE), VLOOKUP(L467,Sam_Eng!K:K,1,FALSE))</f>
        <v>#N/A</v>
      </c>
      <c r="O467" s="5">
        <v>504</v>
      </c>
      <c r="P467" t="str">
        <f t="shared" ca="1" si="162"/>
        <v>"Le code ne doit contenir que des chiffres %d ~ %d"</v>
      </c>
      <c r="Q467" t="str">
        <f t="shared" ca="1" si="163"/>
        <v>"Der Code darf nur die Zeichen %d – %d enthalten"</v>
      </c>
      <c r="R467" t="str">
        <f t="shared" ca="1" si="164"/>
        <v>"El código solamente debe contener entre %d y %d dígitos."</v>
      </c>
      <c r="S467" t="str">
        <f t="shared" ca="1" si="165"/>
        <v>"Il codice deve contenere solo cifre %d ~ %d"</v>
      </c>
      <c r="T467" t="str">
        <f t="shared" ca="1" si="166"/>
        <v>"De code mag alleen cijfers %d ~ %d bevatten"</v>
      </c>
      <c r="U467" s="8" t="str">
        <f t="shared" ca="1" si="174"/>
        <v>Le code ne doit contenir que des chiffres %d ~ %d</v>
      </c>
      <c r="V467" s="8" t="str">
        <f t="shared" ca="1" si="174"/>
        <v>Der Code darf nur die Zeichen %d – %d enthalten</v>
      </c>
      <c r="W467" s="8" t="str">
        <f t="shared" ca="1" si="174"/>
        <v>El código solamente debe contener entre %d y %d dígitos.</v>
      </c>
      <c r="X467" s="8" t="str">
        <f t="shared" ca="1" si="174"/>
        <v>Il codice deve contenere solo cifre %d ~ %d</v>
      </c>
      <c r="Y467" s="8" t="str">
        <f t="shared" ca="1" si="174"/>
        <v>De code mag alleen cijfers %d ~ %d bevatten</v>
      </c>
      <c r="Z467" s="7">
        <f t="shared" si="175"/>
        <v>5</v>
      </c>
      <c r="AA467">
        <f t="shared" si="176"/>
        <v>56</v>
      </c>
      <c r="AB467">
        <f t="shared" si="178"/>
        <v>94</v>
      </c>
      <c r="AC467" t="str">
        <f t="shared" si="179"/>
        <v>&lt;string name="IPA_CodeScope_cont" formatted="false"&gt;</v>
      </c>
      <c r="AD467" t="str">
        <f t="shared" ca="1" si="177"/>
        <v>&lt;string name="IPA_CodeScope_cont" formatted="false"&gt;Le code ne doit contenir que des chiffres %d ~ %d&lt;/string&gt;</v>
      </c>
      <c r="AE467" t="str">
        <f t="shared" ca="1" si="177"/>
        <v>&lt;string name="IPA_CodeScope_cont" formatted="false"&gt;Der Code darf nur die Zeichen %d – %d enthalten&lt;/string&gt;</v>
      </c>
      <c r="AF467" t="str">
        <f t="shared" ca="1" si="177"/>
        <v>&lt;string name="IPA_CodeScope_cont" formatted="false"&gt;El código solamente debe contener entre %d y %d dígitos.&lt;/string&gt;</v>
      </c>
      <c r="AG467" t="str">
        <f t="shared" ca="1" si="177"/>
        <v>&lt;string name="IPA_CodeScope_cont" formatted="false"&gt;Il codice deve contenere solo cifre %d ~ %d&lt;/string&gt;</v>
      </c>
      <c r="AH467" t="str">
        <f t="shared" ca="1" si="177"/>
        <v>&lt;string name="IPA_CodeScope_cont" formatted="false"&gt;De code mag alleen cijfers %d ~ %d bevatten&lt;/string&gt;</v>
      </c>
    </row>
    <row r="468" spans="1:34">
      <c r="A468" s="1" t="s">
        <v>2954</v>
      </c>
      <c r="J468">
        <f t="shared" si="172"/>
        <v>43</v>
      </c>
      <c r="K468">
        <f t="shared" si="173"/>
        <v>50</v>
      </c>
      <c r="L468" t="str">
        <f t="shared" si="169"/>
        <v>Failed</v>
      </c>
      <c r="M468" t="e">
        <f>MATCH(L468,Sam_Eng!K:K,0)</f>
        <v>#N/A</v>
      </c>
      <c r="N468" t="str">
        <f>IF(ISNA(M468), VLOOKUP(L468,Sam_Eng!F:F,1,FALSE), VLOOKUP(L468,Sam_Eng!K:K,1,FALSE))</f>
        <v>Failed</v>
      </c>
      <c r="O468" s="8">
        <f>IF(ISNA(M468), MATCH(N468,Sam_Eng!F:F,0), MATCH(N468,Sam_Eng!K:K,0))</f>
        <v>35</v>
      </c>
      <c r="P468" t="str">
        <f t="shared" ca="1" si="162"/>
        <v>"Échec"</v>
      </c>
      <c r="Q468" t="str">
        <f t="shared" ca="1" si="163"/>
        <v>"Fehlgeschlagen"</v>
      </c>
      <c r="R468" t="str">
        <f t="shared" ca="1" si="164"/>
        <v>"Error"</v>
      </c>
      <c r="S468" t="str">
        <f t="shared" ca="1" si="165"/>
        <v>"Non Riuscito"</v>
      </c>
      <c r="T468" t="str">
        <f t="shared" ca="1" si="166"/>
        <v>"Mislukt"</v>
      </c>
      <c r="U468" s="8" t="str">
        <f t="shared" ca="1" si="174"/>
        <v>Échec</v>
      </c>
      <c r="V468" s="8" t="str">
        <f t="shared" ca="1" si="174"/>
        <v>Fehlgeschlagen</v>
      </c>
      <c r="W468" s="8" t="str">
        <f t="shared" ca="1" si="174"/>
        <v>Error</v>
      </c>
      <c r="X468" s="8" t="str">
        <f t="shared" ca="1" si="174"/>
        <v>Non Riuscito</v>
      </c>
      <c r="Y468" s="8" t="str">
        <f t="shared" ca="1" si="174"/>
        <v>Mislukt</v>
      </c>
      <c r="Z468" s="7">
        <f t="shared" si="175"/>
        <v>5</v>
      </c>
      <c r="AA468">
        <f t="shared" si="176"/>
        <v>43</v>
      </c>
      <c r="AB468">
        <f t="shared" si="178"/>
        <v>50</v>
      </c>
      <c r="AC468" t="str">
        <f t="shared" si="179"/>
        <v>&lt;string name="IPA_DuplicateCode_title"&gt;</v>
      </c>
      <c r="AD468" t="str">
        <f t="shared" ca="1" si="177"/>
        <v>&lt;string name="IPA_DuplicateCode_title"&gt;Échec&lt;/string&gt;</v>
      </c>
      <c r="AE468" t="str">
        <f t="shared" ca="1" si="177"/>
        <v>&lt;string name="IPA_DuplicateCode_title"&gt;Fehlgeschlagen&lt;/string&gt;</v>
      </c>
      <c r="AF468" t="str">
        <f t="shared" ca="1" si="177"/>
        <v>&lt;string name="IPA_DuplicateCode_title"&gt;Error&lt;/string&gt;</v>
      </c>
      <c r="AG468" t="str">
        <f t="shared" ca="1" si="177"/>
        <v>&lt;string name="IPA_DuplicateCode_title"&gt;Non Riuscito&lt;/string&gt;</v>
      </c>
      <c r="AH468" t="str">
        <f t="shared" ca="1" si="177"/>
        <v>&lt;string name="IPA_DuplicateCode_title"&gt;Mislukt&lt;/string&gt;</v>
      </c>
    </row>
    <row r="469" spans="1:34">
      <c r="A469" s="1" t="s">
        <v>2955</v>
      </c>
      <c r="J469">
        <f t="shared" si="172"/>
        <v>43</v>
      </c>
      <c r="K469">
        <f t="shared" si="173"/>
        <v>90</v>
      </c>
      <c r="L469" t="str">
        <f t="shared" si="169"/>
        <v>The client\'s code is the same as another one.</v>
      </c>
      <c r="M469" t="e">
        <f>MATCH(L469,Sam_Eng!K:K,0)</f>
        <v>#N/A</v>
      </c>
      <c r="N469" t="e">
        <f>IF(ISNA(M469), VLOOKUP(L469,Sam_Eng!F:F,1,FALSE), VLOOKUP(L469,Sam_Eng!K:K,1,FALSE))</f>
        <v>#N/A</v>
      </c>
      <c r="O469" s="8">
        <v>650</v>
      </c>
      <c r="P469" t="str">
        <f t="shared" ca="1" si="162"/>
        <v>"Le code du client est identique à un autre"</v>
      </c>
      <c r="Q469" t="str">
        <f t="shared" ca="1" si="163"/>
        <v>"Der Client-Code ist identisch mit einem anderen"</v>
      </c>
      <c r="R469" t="str">
        <f t="shared" ca="1" si="164"/>
        <v>"El código del cliente es el mismo que el de otro."</v>
      </c>
      <c r="S469" t="str">
        <f t="shared" ca="1" si="165"/>
        <v>"Il codice del client è uguale a un altro"</v>
      </c>
      <c r="T469" t="str">
        <f t="shared" ca="1" si="166"/>
        <v>"De klantcode is dezelfde als van een ander"</v>
      </c>
      <c r="U469" s="8" t="str">
        <f t="shared" ca="1" si="174"/>
        <v>Le code du client est identique à un autre</v>
      </c>
      <c r="V469" s="8" t="str">
        <f t="shared" ca="1" si="174"/>
        <v>Der Client-Code ist identisch mit einem anderen</v>
      </c>
      <c r="W469" s="8" t="str">
        <f t="shared" ca="1" si="174"/>
        <v>El código del cliente es el mismo que el de otro.</v>
      </c>
      <c r="X469" s="8" t="str">
        <f t="shared" ca="1" si="174"/>
        <v>Il codice del client è uguale a un altro</v>
      </c>
      <c r="Y469" s="8" t="str">
        <f t="shared" ca="1" si="174"/>
        <v>De klantcode is dezelfde als van een ander</v>
      </c>
      <c r="Z469" s="7">
        <f t="shared" si="175"/>
        <v>5</v>
      </c>
      <c r="AA469">
        <f t="shared" si="176"/>
        <v>43</v>
      </c>
      <c r="AB469">
        <f t="shared" si="178"/>
        <v>90</v>
      </c>
      <c r="AC469" t="str">
        <f t="shared" si="179"/>
        <v>&lt;string name="IPA_DuplicateCode_cont1"&gt;</v>
      </c>
      <c r="AD469" t="str">
        <f t="shared" ca="1" si="177"/>
        <v>&lt;string name="IPA_DuplicateCode_cont1"&gt;Le code du client est identique à un autre&lt;/string&gt;</v>
      </c>
      <c r="AE469" t="str">
        <f t="shared" ca="1" si="177"/>
        <v>&lt;string name="IPA_DuplicateCode_cont1"&gt;Der Client-Code ist identisch mit einem anderen&lt;/string&gt;</v>
      </c>
      <c r="AF469" t="str">
        <f t="shared" ca="1" si="177"/>
        <v>&lt;string name="IPA_DuplicateCode_cont1"&gt;El código del cliente es el mismo que el de otro.&lt;/string&gt;</v>
      </c>
      <c r="AG469" t="str">
        <f t="shared" ca="1" si="177"/>
        <v>&lt;string name="IPA_DuplicateCode_cont1"&gt;Il codice del client è uguale a un altro&lt;/string&gt;</v>
      </c>
      <c r="AH469" t="str">
        <f t="shared" ca="1" si="177"/>
        <v>&lt;string name="IPA_DuplicateCode_cont1"&gt;De klantcode is dezelfde als van een ander&lt;/string&gt;</v>
      </c>
    </row>
    <row r="470" spans="1:34">
      <c r="A470" s="1"/>
    </row>
    <row r="471" spans="1:34">
      <c r="A471" s="1"/>
    </row>
    <row r="472" spans="1:34">
      <c r="A472" s="1" t="s">
        <v>2956</v>
      </c>
      <c r="J472">
        <f t="shared" si="172"/>
        <v>38</v>
      </c>
      <c r="K472">
        <f t="shared" si="173"/>
        <v>45</v>
      </c>
      <c r="L472" t="str">
        <f t="shared" si="169"/>
        <v>Failed</v>
      </c>
      <c r="M472" t="e">
        <f>MATCH(L472,Sam_Eng!K:K,0)</f>
        <v>#N/A</v>
      </c>
      <c r="N472" t="str">
        <f>IF(ISNA(M472), VLOOKUP(L472,Sam_Eng!F:F,1,FALSE), VLOOKUP(L472,Sam_Eng!K:K,1,FALSE))</f>
        <v>Failed</v>
      </c>
      <c r="O472" s="8">
        <f>IF(ISNA(M472), MATCH(N472,Sam_Eng!F:F,0), MATCH(N472,Sam_Eng!K:K,0))</f>
        <v>35</v>
      </c>
      <c r="P472" t="str">
        <f t="shared" ref="P472:P529" ca="1" si="180">INDIRECT("'Sam_Eng'!" &amp; "M" &amp; $O472)</f>
        <v>"Échec"</v>
      </c>
      <c r="Q472" t="str">
        <f t="shared" ref="Q472:Q529" ca="1" si="181">INDIRECT("'Sam_Eng'!" &amp; "N" &amp; $O472)</f>
        <v>"Fehlgeschlagen"</v>
      </c>
      <c r="R472" t="str">
        <f t="shared" ref="R472:R529" ca="1" si="182">INDIRECT("'Sam_Eng'!" &amp; "O" &amp; $O472)</f>
        <v>"Error"</v>
      </c>
      <c r="S472" t="str">
        <f t="shared" ref="S472:S529" ca="1" si="183">INDIRECT("'Sam_Eng'!" &amp; "P" &amp; $O472)</f>
        <v>"Non Riuscito"</v>
      </c>
      <c r="T472" t="str">
        <f t="shared" ref="T472:T529" ca="1" si="184">INDIRECT("'Sam_Eng'!" &amp; "Q" &amp; $O472)</f>
        <v>"Mislukt"</v>
      </c>
      <c r="U472" s="8" t="str">
        <f t="shared" ca="1" si="174"/>
        <v>Échec</v>
      </c>
      <c r="V472" s="8" t="str">
        <f t="shared" ca="1" si="174"/>
        <v>Fehlgeschlagen</v>
      </c>
      <c r="W472" s="8" t="str">
        <f t="shared" ca="1" si="174"/>
        <v>Error</v>
      </c>
      <c r="X472" s="8" t="str">
        <f t="shared" ca="1" si="174"/>
        <v>Non Riuscito</v>
      </c>
      <c r="Y472" s="8" t="str">
        <f t="shared" ca="1" si="174"/>
        <v>Mislukt</v>
      </c>
      <c r="Z472" s="7">
        <f t="shared" si="175"/>
        <v>5</v>
      </c>
      <c r="AA472">
        <f t="shared" si="176"/>
        <v>38</v>
      </c>
      <c r="AB472">
        <f xml:space="preserve"> FIND("&lt;/",A472)</f>
        <v>45</v>
      </c>
      <c r="AC472" t="str">
        <f>MID(A472, Z472, AA472-Z472+ 1)</f>
        <v>&lt;string name="IPA_CodeFail_title"&gt;</v>
      </c>
      <c r="AD472" t="str">
        <f t="shared" ca="1" si="177"/>
        <v>&lt;string name="IPA_CodeFail_title"&gt;Échec&lt;/string&gt;</v>
      </c>
      <c r="AE472" t="str">
        <f t="shared" ca="1" si="177"/>
        <v>&lt;string name="IPA_CodeFail_title"&gt;Fehlgeschlagen&lt;/string&gt;</v>
      </c>
      <c r="AF472" t="str">
        <f t="shared" ca="1" si="177"/>
        <v>&lt;string name="IPA_CodeFail_title"&gt;Error&lt;/string&gt;</v>
      </c>
      <c r="AG472" t="str">
        <f t="shared" ca="1" si="177"/>
        <v>&lt;string name="IPA_CodeFail_title"&gt;Non Riuscito&lt;/string&gt;</v>
      </c>
      <c r="AH472" t="str">
        <f t="shared" ca="1" si="177"/>
        <v>&lt;string name="IPA_CodeFail_title"&gt;Mislukt&lt;/string&gt;</v>
      </c>
    </row>
    <row r="473" spans="1:34">
      <c r="A473" s="1"/>
    </row>
    <row r="474" spans="1:34">
      <c r="A474" s="2"/>
    </row>
    <row r="475" spans="1:34">
      <c r="A475" s="1" t="s">
        <v>191</v>
      </c>
      <c r="J475">
        <f t="shared" si="172"/>
        <v>36</v>
      </c>
      <c r="K475">
        <f t="shared" si="173"/>
        <v>53</v>
      </c>
      <c r="L475" t="str">
        <f t="shared" si="169"/>
        <v>Remote Unlocking</v>
      </c>
      <c r="M475" t="e">
        <f>MATCH(L475,Sam_Eng!K:K,0)</f>
        <v>#N/A</v>
      </c>
      <c r="N475" t="str">
        <f>IF(ISNA(M475), VLOOKUP(L475,Sam_Eng!F:F,1,FALSE), VLOOKUP(L475,Sam_Eng!K:K,1,FALSE))</f>
        <v>Remote Unlocking</v>
      </c>
      <c r="O475" s="8">
        <f>IF(ISNA(M475), MATCH(N475,Sam_Eng!F:F,0), MATCH(N475,Sam_Eng!K:K,0))</f>
        <v>339</v>
      </c>
      <c r="P475" t="str">
        <f t="shared" ca="1" si="180"/>
        <v>"Déverrouillage à distance"</v>
      </c>
      <c r="Q475" t="str">
        <f t="shared" ca="1" si="181"/>
        <v>"Remote-Entriegelung"</v>
      </c>
      <c r="R475" t="str">
        <f t="shared" ca="1" si="182"/>
        <v>"Desbloqueo remoto"</v>
      </c>
      <c r="S475" t="str">
        <f t="shared" ca="1" si="183"/>
        <v>"Sblocco Remoto"</v>
      </c>
      <c r="T475" t="str">
        <f t="shared" ca="1" si="184"/>
        <v>"Ontgrendelen op afstand"</v>
      </c>
      <c r="U475" s="8" t="str">
        <f t="shared" ca="1" si="174"/>
        <v>Déverrouillage à distance</v>
      </c>
      <c r="V475" s="8" t="str">
        <f t="shared" ca="1" si="174"/>
        <v>Remote-Entriegelung</v>
      </c>
      <c r="W475" s="8" t="str">
        <f t="shared" ca="1" si="174"/>
        <v>Desbloqueo remoto</v>
      </c>
      <c r="X475" s="8" t="str">
        <f t="shared" ca="1" si="174"/>
        <v>Sblocco Remoto</v>
      </c>
      <c r="Y475" s="8" t="str">
        <f t="shared" ca="1" si="174"/>
        <v>Ontgrendelen op afstand</v>
      </c>
      <c r="Z475" s="7">
        <f t="shared" si="175"/>
        <v>5</v>
      </c>
      <c r="AA475">
        <f t="shared" si="176"/>
        <v>36</v>
      </c>
      <c r="AB475">
        <f xml:space="preserve"> FIND("&lt;/",A475)</f>
        <v>53</v>
      </c>
      <c r="AC475" t="str">
        <f>MID(A475, Z475, AA475-Z475+ 1)</f>
        <v>&lt;string name="remote_unlocking"&gt;</v>
      </c>
      <c r="AD475" t="str">
        <f t="shared" ca="1" si="177"/>
        <v>&lt;string name="remote_unlocking"&gt;Déverrouillage à distance&lt;/string&gt;</v>
      </c>
      <c r="AE475" t="str">
        <f t="shared" ca="1" si="177"/>
        <v>&lt;string name="remote_unlocking"&gt;Remote-Entriegelung&lt;/string&gt;</v>
      </c>
      <c r="AF475" t="str">
        <f t="shared" ca="1" si="177"/>
        <v>&lt;string name="remote_unlocking"&gt;Desbloqueo remoto&lt;/string&gt;</v>
      </c>
      <c r="AG475" t="str">
        <f t="shared" ca="1" si="177"/>
        <v>&lt;string name="remote_unlocking"&gt;Sblocco Remoto&lt;/string&gt;</v>
      </c>
      <c r="AH475" t="str">
        <f t="shared" ca="1" si="177"/>
        <v>&lt;string name="remote_unlocking"&gt;Ontgrendelen op afstand&lt;/string&gt;</v>
      </c>
    </row>
    <row r="476" spans="1:34">
      <c r="A476" s="1"/>
    </row>
    <row r="477" spans="1:34">
      <c r="A477" s="1" t="s">
        <v>192</v>
      </c>
      <c r="J477">
        <f t="shared" si="172"/>
        <v>33</v>
      </c>
      <c r="K477">
        <f t="shared" si="173"/>
        <v>41</v>
      </c>
      <c r="L477" t="str">
        <f t="shared" si="169"/>
        <v>Deleted</v>
      </c>
      <c r="M477" t="e">
        <f>MATCH(L477,Sam_Eng!K:K,0)</f>
        <v>#N/A</v>
      </c>
      <c r="N477" t="str">
        <f>IF(ISNA(M477), VLOOKUP(L477,Sam_Eng!F:F,1,FALSE), VLOOKUP(L477,Sam_Eng!K:K,1,FALSE))</f>
        <v>Deleted</v>
      </c>
      <c r="O477" s="8">
        <f>IF(ISNA(M477), MATCH(N477,Sam_Eng!F:F,0), MATCH(N477,Sam_Eng!K:K,0))</f>
        <v>190</v>
      </c>
      <c r="P477" t="str">
        <f t="shared" ca="1" si="180"/>
        <v>"Supprimé"</v>
      </c>
      <c r="Q477" t="str">
        <f t="shared" ca="1" si="181"/>
        <v>"Gelöscht"</v>
      </c>
      <c r="R477" t="str">
        <f t="shared" ca="1" si="182"/>
        <v>"Eliminado"</v>
      </c>
      <c r="S477" t="str">
        <f t="shared" ca="1" si="183"/>
        <v>"Eliminato"</v>
      </c>
      <c r="T477" t="str">
        <f t="shared" ca="1" si="184"/>
        <v>"Verwijderd"</v>
      </c>
      <c r="U477" s="8" t="str">
        <f t="shared" ca="1" si="174"/>
        <v>Supprimé</v>
      </c>
      <c r="V477" s="8" t="str">
        <f t="shared" ca="1" si="174"/>
        <v>Gelöscht</v>
      </c>
      <c r="W477" s="8" t="str">
        <f t="shared" ca="1" si="174"/>
        <v>Eliminado</v>
      </c>
      <c r="X477" s="8" t="str">
        <f t="shared" ca="1" si="174"/>
        <v>Eliminato</v>
      </c>
      <c r="Y477" s="8" t="str">
        <f t="shared" ca="1" si="174"/>
        <v>Verwijderd</v>
      </c>
      <c r="Z477" s="7">
        <f t="shared" si="175"/>
        <v>5</v>
      </c>
      <c r="AA477">
        <f t="shared" si="176"/>
        <v>33</v>
      </c>
      <c r="AB477">
        <f xml:space="preserve"> FIND("&lt;/",A477)</f>
        <v>41</v>
      </c>
      <c r="AC477" t="str">
        <f>MID(A477, Z477, AA477-Z477+ 1)</f>
        <v>&lt;string name="remote_delete"&gt;</v>
      </c>
      <c r="AD477" t="str">
        <f t="shared" ca="1" si="177"/>
        <v>&lt;string name="remote_delete"&gt;Supprimé&lt;/string&gt;</v>
      </c>
      <c r="AE477" t="str">
        <f t="shared" ca="1" si="177"/>
        <v>&lt;string name="remote_delete"&gt;Gelöscht&lt;/string&gt;</v>
      </c>
      <c r="AF477" t="str">
        <f t="shared" ca="1" si="177"/>
        <v>&lt;string name="remote_delete"&gt;Eliminado&lt;/string&gt;</v>
      </c>
      <c r="AG477" t="str">
        <f t="shared" ca="1" si="177"/>
        <v>&lt;string name="remote_delete"&gt;Eliminato&lt;/string&gt;</v>
      </c>
      <c r="AH477" t="str">
        <f t="shared" ca="1" si="177"/>
        <v>&lt;string name="remote_delete"&gt;Verwijderd&lt;/string&gt;</v>
      </c>
    </row>
    <row r="478" spans="1:34">
      <c r="A478" s="1"/>
    </row>
    <row r="479" spans="1:34">
      <c r="A479" s="1" t="s">
        <v>2969</v>
      </c>
      <c r="J479" s="7">
        <f t="shared" si="172"/>
        <v>37</v>
      </c>
      <c r="K479" s="7">
        <f t="shared" si="173"/>
        <v>211</v>
      </c>
      <c r="L479" s="7" t="str">
        <f t="shared" si="169"/>
        <v>Enabling this feature may unlock the door if the face of the lock is touched and the phone is within the range of the Bluetooth setting even if the phone is inside the door.</v>
      </c>
      <c r="M479" t="e">
        <f>MATCH(L479,Sam_Eng!K:K,0)</f>
        <v>#N/A</v>
      </c>
      <c r="N479" t="str">
        <f>IF(ISNA(M479), VLOOKUP(L479,Sam_Eng!F:F,1,FALSE), VLOOKUP(L479,Sam_Eng!K:K,1,FALSE))</f>
        <v>Enabling this feature may unlock the door if the face of the lock is touched and the phone is within the range of the Bluetooth setting even if the phone is inside the door.</v>
      </c>
      <c r="O479" s="8">
        <f>IF(ISNA(M479), MATCH(N479,Sam_Eng!F:F,0), MATCH(N479,Sam_Eng!K:K,0))</f>
        <v>673</v>
      </c>
      <c r="P479" t="str">
        <f t="shared" ca="1" si="180"/>
        <v>"Activer cette fonction peut déverrouiller la porte si la façade de la serrure est touchée et si le téléphone est dans la portée du réglage Bluetooth même si le téléphone est à l'intérieur de la porte."</v>
      </c>
      <c r="Q479" t="str">
        <f t="shared" ca="1" si="181"/>
        <v>"Durch das Aktivieren dieser Funktion kann die Tür entriegelt werden, wenn die Vorderseite des Schlosses berührt wird und sich das Telefon in Reichweite der Bluetooth-Einstellung befindet, auch dann, wenn das Telefon im Raum hinter der Tür ist."</v>
      </c>
      <c r="R479" t="str">
        <f t="shared" ca="1" si="182"/>
        <v>"Si habilita esta característica se puede desbloquear la puerta si se toca la cara de la cerradura y el teléfono se encuentra dentro del alcance de la configuración Bluetooth aunque dicho teléfono esté dentro de la puerta."</v>
      </c>
      <c r="S479" t="str">
        <f t="shared" ca="1" si="183"/>
        <v>"L'attivazione della funzione può sbloccare la porta se viene toccata la superficie della serratura e se il telefono è entro la portata impostata del Bluetooth persino se il telefono è all'interno della porta."</v>
      </c>
      <c r="T479" t="str">
        <f t="shared" ca="1" si="184"/>
        <v>"Inschakelen van deze functie kan de deur ontgrendelen als de voorkant van het slot wordt aangeraakt en de telefoon zich binnen het bereik van de Bluetooth-instelling bevindt, ook als de telefoon zich binnen de deur bevindt."</v>
      </c>
      <c r="U479" s="8" t="str">
        <f t="shared" ca="1" si="174"/>
        <v>Activer cette fonction peut déverrouiller la porte si la façade de la serrure est touchée et si le téléphone est dans la portée du réglage Bluetooth même si le téléphone est à l'intérieur de la porte.</v>
      </c>
      <c r="V479" s="8" t="str">
        <f t="shared" ca="1" si="174"/>
        <v>Durch das Aktivieren dieser Funktion kann die Tür entriegelt werden, wenn die Vorderseite des Schlosses berührt wird und sich das Telefon in Reichweite der Bluetooth-Einstellung befindet, auch dann, wenn das Telefon im Raum hinter der Tür ist.</v>
      </c>
      <c r="W479" s="8" t="str">
        <f t="shared" ca="1" si="174"/>
        <v>Si habilita esta característica se puede desbloquear la puerta si se toca la cara de la cerradura y el teléfono se encuentra dentro del alcance de la configuración Bluetooth aunque dicho teléfono esté dentro de la puerta.</v>
      </c>
      <c r="X479" s="8" t="str">
        <f t="shared" ca="1" si="174"/>
        <v>L'attivazione della funzione può sbloccare la porta se viene toccata la superficie della serratura e se il telefono è entro la portata impostata del Bluetooth persino se il telefono è all'interno della porta.</v>
      </c>
      <c r="Y479" s="8" t="str">
        <f t="shared" ca="1" si="174"/>
        <v>Inschakelen van deze functie kan de deur ontgrendelen als de voorkant van het slot wordt aangeraakt en de telefoon zich binnen het bereik van de Bluetooth-instelling bevindt, ook als de telefoon zich binnen de deur bevindt.</v>
      </c>
      <c r="Z479" s="7">
        <f t="shared" si="175"/>
        <v>5</v>
      </c>
      <c r="AA479">
        <f t="shared" si="176"/>
        <v>37</v>
      </c>
      <c r="AB479">
        <f xml:space="preserve"> FIND("&lt;/",A479)</f>
        <v>211</v>
      </c>
      <c r="AC479" t="str">
        <f>MID(A479, Z479, AA479-Z479+ 1)</f>
        <v>&lt;string name="AutoUnlockWarning"&gt;</v>
      </c>
      <c r="AD479" t="str">
        <f t="shared" ca="1" si="177"/>
        <v>&lt;string name="AutoUnlockWarning"&gt;Activer cette fonction peut déverrouiller la porte si la façade de la serrure est touchée et si le téléphone est dans la portée du réglage Bluetooth même si le téléphone est à l'intérieur de la porte.&lt;/string&gt;</v>
      </c>
      <c r="AE479" t="str">
        <f t="shared" ca="1" si="177"/>
        <v>&lt;string name="AutoUnlockWarning"&gt;Durch das Aktivieren dieser Funktion kann die Tür entriegelt werden, wenn die Vorderseite des Schlosses berührt wird und sich das Telefon in Reichweite der Bluetooth-Einstellung befindet, auch dann, wenn das Telefon im Raum hinter der Tür ist.&lt;/string&gt;</v>
      </c>
      <c r="AF479" t="str">
        <f t="shared" ca="1" si="177"/>
        <v>&lt;string name="AutoUnlockWarning"&gt;Si habilita esta característica se puede desbloquear la puerta si se toca la cara de la cerradura y el teléfono se encuentra dentro del alcance de la configuración Bluetooth aunque dicho teléfono esté dentro de la puerta.&lt;/string&gt;</v>
      </c>
      <c r="AG479" t="str">
        <f t="shared" ca="1" si="177"/>
        <v>&lt;string name="AutoUnlockWarning"&gt;L'attivazione della funzione può sbloccare la porta se viene toccata la superficie della serratura e se il telefono è entro la portata impostata del Bluetooth persino se il telefono è all'interno della porta.&lt;/string&gt;</v>
      </c>
      <c r="AH479" t="str">
        <f t="shared" ca="1" si="177"/>
        <v>&lt;string name="AutoUnlockWarning"&gt;Inschakelen van deze functie kan de deur ontgrendelen als de voorkant van het slot wordt aangeraakt en de telefoon zich binnen het bereik van de Bluetooth-instelling bevindt, ook als de telefoon zich binnen de deur bevindt.&lt;/string&gt;</v>
      </c>
    </row>
    <row r="480" spans="1:34">
      <c r="A480" s="1" t="s">
        <v>193</v>
      </c>
      <c r="J480">
        <f t="shared" si="172"/>
        <v>40</v>
      </c>
      <c r="K480">
        <f t="shared" si="173"/>
        <v>53</v>
      </c>
      <c r="L480" t="str">
        <f t="shared" si="169"/>
        <v>How It Works</v>
      </c>
      <c r="M480" t="e">
        <f>MATCH(L480,Sam_Eng!K:K,0)</f>
        <v>#N/A</v>
      </c>
      <c r="N480" t="str">
        <f>IF(ISNA(M480), VLOOKUP(L480,Sam_Eng!F:F,1,FALSE), VLOOKUP(L480,Sam_Eng!K:K,1,FALSE))</f>
        <v>How It Works</v>
      </c>
      <c r="O480" s="8">
        <f>IF(ISNA(M480), MATCH(N480,Sam_Eng!F:F,0), MATCH(N480,Sam_Eng!K:K,0))</f>
        <v>302</v>
      </c>
      <c r="P480" t="str">
        <f t="shared" ca="1" si="180"/>
        <v>"Principe de fonctionnement"</v>
      </c>
      <c r="Q480" t="str">
        <f t="shared" ca="1" si="181"/>
        <v>"Anleitung"</v>
      </c>
      <c r="R480" t="str">
        <f t="shared" ca="1" si="182"/>
        <v>"Cómo funciona"</v>
      </c>
      <c r="S480" t="str">
        <f t="shared" ca="1" si="183"/>
        <v>"Come Funziona"</v>
      </c>
      <c r="T480" t="str">
        <f t="shared" ca="1" si="184"/>
        <v>"Zo werkt het"</v>
      </c>
      <c r="U480" s="8" t="str">
        <f t="shared" ca="1" si="174"/>
        <v>Principe de fonctionnement</v>
      </c>
      <c r="V480" s="8" t="str">
        <f t="shared" ca="1" si="174"/>
        <v>Anleitung</v>
      </c>
      <c r="W480" s="8" t="str">
        <f t="shared" ca="1" si="174"/>
        <v>Cómo funciona</v>
      </c>
      <c r="X480" s="8" t="str">
        <f t="shared" ca="1" si="174"/>
        <v>Come Funziona</v>
      </c>
      <c r="Y480" s="8" t="str">
        <f t="shared" ca="1" si="174"/>
        <v>Zo werkt het</v>
      </c>
      <c r="Z480" s="7">
        <f t="shared" si="175"/>
        <v>5</v>
      </c>
      <c r="AA480">
        <f t="shared" si="176"/>
        <v>40</v>
      </c>
      <c r="AB480">
        <f xml:space="preserve"> FIND("&lt;/",A480)</f>
        <v>53</v>
      </c>
      <c r="AC480" t="str">
        <f>MID(A480, Z480, AA480-Z480+ 1)</f>
        <v>&lt;string name="AutoUnlock_GPS_title"&gt;</v>
      </c>
      <c r="AD480" t="str">
        <f t="shared" ca="1" si="177"/>
        <v>&lt;string name="AutoUnlock_GPS_title"&gt;Principe de fonctionnement&lt;/string&gt;</v>
      </c>
      <c r="AE480" t="str">
        <f t="shared" ca="1" si="177"/>
        <v>&lt;string name="AutoUnlock_GPS_title"&gt;Anleitung&lt;/string&gt;</v>
      </c>
      <c r="AF480" t="str">
        <f t="shared" ca="1" si="177"/>
        <v>&lt;string name="AutoUnlock_GPS_title"&gt;Cómo funciona&lt;/string&gt;</v>
      </c>
      <c r="AG480" t="str">
        <f t="shared" ca="1" si="177"/>
        <v>&lt;string name="AutoUnlock_GPS_title"&gt;Come Funziona&lt;/string&gt;</v>
      </c>
      <c r="AH480" t="str">
        <f t="shared" ca="1" si="177"/>
        <v>&lt;string name="AutoUnlock_GPS_title"&gt;Zo werkt het&lt;/string&gt;</v>
      </c>
    </row>
    <row r="481" spans="1:34">
      <c r="A481" s="1" t="s">
        <v>2966</v>
      </c>
      <c r="J481">
        <f t="shared" si="172"/>
        <v>39</v>
      </c>
      <c r="K481">
        <f t="shared" si="173"/>
        <v>129</v>
      </c>
      <c r="L481" t="str">
        <f t="shared" si="169"/>
        <v>Auto unlocking will be triggered after you are away for a certain range and return again.</v>
      </c>
      <c r="M481" t="e">
        <f>MATCH(L481,Sam_Eng!K:K,0)</f>
        <v>#N/A</v>
      </c>
      <c r="N481" t="str">
        <f>IF(ISNA(M481), VLOOKUP(L481,Sam_Eng!F:F,1,FALSE), VLOOKUP(L481,Sam_Eng!K:K,1,FALSE))</f>
        <v>Auto unlocking will be triggered after you are away for a certain range and return again.</v>
      </c>
      <c r="O481" s="8">
        <f>IF(ISNA(M481), MATCH(N481,Sam_Eng!F:F,0), MATCH(N481,Sam_Eng!K:K,0))</f>
        <v>674</v>
      </c>
      <c r="P481" t="str">
        <f t="shared" ca="1" si="180"/>
        <v>"Le déverrouillage automatique sera déclenché si vous vous éloignez à une certaine distance puis revenez."</v>
      </c>
      <c r="Q481" t="str">
        <f t="shared" ca="1" si="181"/>
        <v>"Die Auto-Entriegelung wird ausgelöst, wenn Sie sich auf einen bestimmten Abstand entfernen und wieder zurückkehren."</v>
      </c>
      <c r="R481" t="str">
        <f t="shared" ca="1" si="182"/>
        <v>"El desbloqueo automático se desencadenará después de alejarse una determinada distancia y regresar de nuevo."</v>
      </c>
      <c r="S481" t="str">
        <f t="shared" ca="1" si="183"/>
        <v>"Lo sblocco automatico sarà attivato dopo essersi allontanati a una certa distanza e essere ritornati."</v>
      </c>
      <c r="T481" t="str">
        <f t="shared" ca="1" si="184"/>
        <v>"Automatisch ontgrendelen wordt geactiveerd nadat u buiten een bepaald bereik bent geweest en weer terugkeert."</v>
      </c>
      <c r="U481" s="8" t="str">
        <f t="shared" ca="1" si="174"/>
        <v>Le déverrouillage automatique sera déclenché si vous vous éloignez à une certaine distance puis revenez.</v>
      </c>
      <c r="V481" s="8" t="str">
        <f t="shared" ca="1" si="174"/>
        <v>Die Auto-Entriegelung wird ausgelöst, wenn Sie sich auf einen bestimmten Abstand entfernen und wieder zurückkehren.</v>
      </c>
      <c r="W481" s="8" t="str">
        <f t="shared" ca="1" si="174"/>
        <v>El desbloqueo automático se desencadenará después de alejarse una determinada distancia y regresar de nuevo.</v>
      </c>
      <c r="X481" s="8" t="str">
        <f t="shared" ca="1" si="174"/>
        <v>Lo sblocco automatico sarà attivato dopo essersi allontanati a una certa distanza e essere ritornati.</v>
      </c>
      <c r="Y481" s="8" t="str">
        <f t="shared" ca="1" si="174"/>
        <v>Automatisch ontgrendelen wordt geactiveerd nadat u buiten een bepaald bereik bent geweest en weer terugkeert.</v>
      </c>
      <c r="Z481" s="7">
        <f t="shared" si="175"/>
        <v>5</v>
      </c>
      <c r="AA481">
        <f t="shared" si="176"/>
        <v>39</v>
      </c>
      <c r="AB481">
        <f xml:space="preserve"> FIND("&lt;/",A481)</f>
        <v>129</v>
      </c>
      <c r="AC481" t="str">
        <f>MID(A481, Z481, AA481-Z481+ 1)</f>
        <v>&lt;string name="AutoUnlock_GPS_cont"&gt;</v>
      </c>
      <c r="AD481" t="str">
        <f t="shared" ca="1" si="177"/>
        <v>&lt;string name="AutoUnlock_GPS_cont"&gt;Le déverrouillage automatique sera déclenché si vous vous éloignez à une certaine distance puis revenez.&lt;/string&gt;</v>
      </c>
      <c r="AE481" t="str">
        <f t="shared" ca="1" si="177"/>
        <v>&lt;string name="AutoUnlock_GPS_cont"&gt;Die Auto-Entriegelung wird ausgelöst, wenn Sie sich auf einen bestimmten Abstand entfernen und wieder zurückkehren.&lt;/string&gt;</v>
      </c>
      <c r="AF481" t="str">
        <f t="shared" ca="1" si="177"/>
        <v>&lt;string name="AutoUnlock_GPS_cont"&gt;El desbloqueo automático se desencadenará después de alejarse una determinada distancia y regresar de nuevo.&lt;/string&gt;</v>
      </c>
      <c r="AG481" t="str">
        <f t="shared" ca="1" si="177"/>
        <v>&lt;string name="AutoUnlock_GPS_cont"&gt;Lo sblocco automatico sarà attivato dopo essersi allontanati a una certa distanza e essere ritornati.&lt;/string&gt;</v>
      </c>
      <c r="AH481" t="str">
        <f t="shared" ca="1" si="177"/>
        <v>&lt;string name="AutoUnlock_GPS_cont"&gt;Automatisch ontgrendelen wordt geactiveerd nadat u buiten een bepaald bereik bent geweest en weer terugkeert.&lt;/string&gt;</v>
      </c>
    </row>
    <row r="482" spans="1:34">
      <c r="A482" s="1" t="s">
        <v>2967</v>
      </c>
      <c r="J482" s="5">
        <f t="shared" si="172"/>
        <v>40</v>
      </c>
      <c r="K482" s="5">
        <f t="shared" si="173"/>
        <v>191</v>
      </c>
      <c r="L482" s="5" t="str">
        <f t="shared" ref="L482:L544" si="185">IF(A482&lt;&gt;"", MID(A482,J482+1, K482-J482 - 1), "")</f>
        <v>Some smart devices are not compatible with this feature. If you find the app doesn\'t work properly after turning on this feature, please turn it off.</v>
      </c>
      <c r="M482">
        <f>MATCH(L482,Sam_Eng!K:K,0)</f>
        <v>742</v>
      </c>
      <c r="N482" t="str">
        <f>IF(ISNA(M482), VLOOKUP(L482,Sam_Eng!F:F,1,FALSE), VLOOKUP(L482,Sam_Eng!K:K,1,FALSE))</f>
        <v>Some smart devices are not compatible with this feature. If you find the app doesn\'t work properly after turning on this feature, please turn it off.</v>
      </c>
      <c r="O482" s="8">
        <f>IF(ISNA(M482), MATCH(N482,Sam_Eng!F:F,0), MATCH(N482,Sam_Eng!K:K,0))</f>
        <v>742</v>
      </c>
      <c r="P482" t="str">
        <f t="shared" ca="1" si="180"/>
        <v>Certains appareils intelligents ne sont pas compatibles avec cette fonction. Si vous estimez que l'application ne fonctionne pas correctement après avoir activé cette fonction, veuillez la désactiver.</v>
      </c>
      <c r="Q482" t="str">
        <f t="shared" ca="1" si="181"/>
        <v>Manche Smart-Geräte sind mit dieser Funktion nicht kompatibel. Falls Sie feststellen, dass die App nach Aktivierung dieser Funktion nicht ordnungsgemäß funktioniert, deaktivieren Sie sie bitte.</v>
      </c>
      <c r="R482" t="str">
        <f t="shared" ca="1" si="182"/>
        <v>Algunos dispositivos inteligentes no son compatibles con esta característica. Si la aplicación no funciona correctamente después de activar esta característica, desactívela.</v>
      </c>
      <c r="S482" t="str">
        <f t="shared" ca="1" si="183"/>
        <v>Alcuni dispositivi smart non sono compatibili con questa funzione. Se l'app non funziona correttamente dopo l'attivazione della funzione, disattivarla.</v>
      </c>
      <c r="T482" t="str">
        <f t="shared" ca="1" si="184"/>
        <v>Sommige smart-apparaten zijn niet compatibel met deze functie. Als u merkt dat de app niet goed werkt nadat deze functie is ingeschakeld, moet u het uitschakelen.</v>
      </c>
      <c r="U482" s="8" t="str">
        <f t="shared" ca="1" si="174"/>
        <v>Certains appareils intelligents ne sont pas compatibles avec cette fonction. Si vous estimez que l'application ne fonctionne pas correctement après avoir activé cette fonction, veuillez la désactiver.</v>
      </c>
      <c r="V482" s="8" t="str">
        <f t="shared" ca="1" si="174"/>
        <v>Manche Smart-Geräte sind mit dieser Funktion nicht kompatibel. Falls Sie feststellen, dass die App nach Aktivierung dieser Funktion nicht ordnungsgemäß funktioniert, deaktivieren Sie sie bitte.</v>
      </c>
      <c r="W482" s="8" t="str">
        <f t="shared" ca="1" si="174"/>
        <v>Algunos dispositivos inteligentes no son compatibles con esta característica. Si la aplicación no funciona correctamente después de activar esta característica, desactívela.</v>
      </c>
      <c r="X482" s="8" t="str">
        <f t="shared" ca="1" si="174"/>
        <v>Alcuni dispositivi smart non sono compatibili con questa funzione. Se l'app non funziona correttamente dopo l'attivazione della funzione, disattivarla.</v>
      </c>
      <c r="Y482" s="8" t="str">
        <f t="shared" ca="1" si="174"/>
        <v>Sommige smart-apparaten zijn niet compatibel met deze functie. Als u merkt dat de app niet goed werkt nadat deze functie is ingeschakeld, moet u het uitschakelen.</v>
      </c>
      <c r="Z482" s="7">
        <f t="shared" si="175"/>
        <v>5</v>
      </c>
      <c r="AA482">
        <f t="shared" si="176"/>
        <v>40</v>
      </c>
      <c r="AB482">
        <f xml:space="preserve"> FIND("&lt;/",A482)</f>
        <v>191</v>
      </c>
      <c r="AC482" t="str">
        <f>MID(A482, Z482, AA482-Z482+ 1)</f>
        <v>&lt;string name="AutoUnlock_GPS_cont2"&gt;</v>
      </c>
      <c r="AD482" t="str">
        <f t="shared" ca="1" si="177"/>
        <v>&lt;string name="AutoUnlock_GPS_cont2"&gt;Certains appareils intelligents ne sont pas compatibles avec cette fonction. Si vous estimez que l'application ne fonctionne pas correctement après avoir activé cette fonction, veuillez la désactiver.&lt;/string&gt;</v>
      </c>
      <c r="AE482" t="str">
        <f t="shared" ca="1" si="177"/>
        <v>&lt;string name="AutoUnlock_GPS_cont2"&gt;Manche Smart-Geräte sind mit dieser Funktion nicht kompatibel. Falls Sie feststellen, dass die App nach Aktivierung dieser Funktion nicht ordnungsgemäß funktioniert, deaktivieren Sie sie bitte.&lt;/string&gt;</v>
      </c>
      <c r="AF482" t="str">
        <f t="shared" ca="1" si="177"/>
        <v>&lt;string name="AutoUnlock_GPS_cont2"&gt;Algunos dispositivos inteligentes no son compatibles con esta característica. Si la aplicación no funciona correctamente después de activar esta característica, desactívela.&lt;/string&gt;</v>
      </c>
      <c r="AG482" t="str">
        <f t="shared" ca="1" si="177"/>
        <v>&lt;string name="AutoUnlock_GPS_cont2"&gt;Alcuni dispositivi smart non sono compatibili con questa funzione. Se l'app non funziona correttamente dopo l'attivazione della funzione, disattivarla.&lt;/string&gt;</v>
      </c>
      <c r="AH482" t="str">
        <f t="shared" ca="1" si="177"/>
        <v>&lt;string name="AutoUnlock_GPS_cont2"&gt;Sommige smart-apparaten zijn niet compatibel met deze functie. Als u merkt dat de app niet goed werkt nadat deze functie is ingeschakeld, moet u het uitschakelen.&lt;/string&gt;</v>
      </c>
    </row>
    <row r="483" spans="1:34">
      <c r="A483" s="2"/>
    </row>
    <row r="484" spans="1:34">
      <c r="A484" s="2"/>
    </row>
    <row r="485" spans="1:34">
      <c r="A485" s="1"/>
    </row>
    <row r="486" spans="1:34">
      <c r="A486" s="3" t="s">
        <v>10260</v>
      </c>
      <c r="J486">
        <f t="shared" si="172"/>
        <v>56</v>
      </c>
      <c r="K486">
        <f t="shared" si="173"/>
        <v>76</v>
      </c>
      <c r="L486" t="str">
        <f t="shared" si="185"/>
        <v>Auto unlocking (%s)</v>
      </c>
      <c r="M486" t="e">
        <f>MATCH(L486,Sam_Eng!K:K,0)</f>
        <v>#N/A</v>
      </c>
      <c r="N486" t="e">
        <f>IF(ISNA(M486), VLOOKUP(L486,Sam_Eng!F:F,1,FALSE), VLOOKUP(L486,Sam_Eng!K:K,1,FALSE))</f>
        <v>#N/A</v>
      </c>
      <c r="O486" s="5">
        <v>618</v>
      </c>
      <c r="P486" t="str">
        <f t="shared" ca="1" si="180"/>
        <v>"Déverrouillage automatique (%@)"</v>
      </c>
      <c r="Q486" t="str">
        <f t="shared" ca="1" si="181"/>
        <v>"Auto-Entriegelung (%@)"</v>
      </c>
      <c r="R486" t="str">
        <f t="shared" ca="1" si="182"/>
        <v>"Desbloqueo automático (%@)"</v>
      </c>
      <c r="S486" t="str">
        <f t="shared" ca="1" si="183"/>
        <v>"Sblocco automatico (%@)"</v>
      </c>
      <c r="T486" t="str">
        <f t="shared" ca="1" si="184"/>
        <v>"Automatisch ontgrendelen (%@)"</v>
      </c>
      <c r="U486" s="8" t="str">
        <f t="shared" ca="1" si="174"/>
        <v>Déverrouillage automatique (%@)</v>
      </c>
      <c r="V486" s="8" t="str">
        <f t="shared" ca="1" si="174"/>
        <v>Auto-Entriegelung (%@)</v>
      </c>
      <c r="W486" s="8" t="str">
        <f t="shared" ca="1" si="174"/>
        <v>Desbloqueo automático (%@)</v>
      </c>
      <c r="X486" s="8" t="str">
        <f t="shared" ca="1" si="174"/>
        <v>Sblocco automatico (%@)</v>
      </c>
      <c r="Y486" s="8" t="str">
        <f t="shared" ca="1" si="174"/>
        <v>Automatisch ontgrendelen (%@)</v>
      </c>
      <c r="Z486" s="7">
        <f t="shared" si="175"/>
        <v>5</v>
      </c>
      <c r="AA486">
        <f t="shared" si="176"/>
        <v>56</v>
      </c>
      <c r="AB486">
        <f xml:space="preserve"> FIND("&lt;/",A486)</f>
        <v>76</v>
      </c>
      <c r="AC486" t="str">
        <f>MID(A486, Z486, AA486-Z486+ 1)</f>
        <v>&lt;string name="AutoUnlock_Success" formatted="false"&gt;</v>
      </c>
      <c r="AD486" t="str">
        <f t="shared" ca="1" si="177"/>
        <v>&lt;string name="AutoUnlock_Success" formatted="false"&gt;Déverrouillage automatique (%@)&lt;/string&gt;</v>
      </c>
      <c r="AE486" t="str">
        <f t="shared" ca="1" si="177"/>
        <v>&lt;string name="AutoUnlock_Success" formatted="false"&gt;Auto-Entriegelung (%@)&lt;/string&gt;</v>
      </c>
      <c r="AF486" t="str">
        <f t="shared" ca="1" si="177"/>
        <v>&lt;string name="AutoUnlock_Success" formatted="false"&gt;Desbloqueo automático (%@)&lt;/string&gt;</v>
      </c>
      <c r="AG486" t="str">
        <f t="shared" ca="1" si="177"/>
        <v>&lt;string name="AutoUnlock_Success" formatted="false"&gt;Sblocco automatico (%@)&lt;/string&gt;</v>
      </c>
      <c r="AH486" t="str">
        <f t="shared" ca="1" si="177"/>
        <v>&lt;string name="AutoUnlock_Success" formatted="false"&gt;Automatisch ontgrendelen (%@)&lt;/string&gt;</v>
      </c>
    </row>
    <row r="487" spans="1:34">
      <c r="A487" s="1" t="s">
        <v>10261</v>
      </c>
      <c r="J487">
        <f t="shared" si="172"/>
        <v>60</v>
      </c>
      <c r="K487">
        <f t="shared" si="173"/>
        <v>93</v>
      </c>
      <c r="L487" t="str">
        <f t="shared" si="185"/>
        <v>Auto unlocking out of range (%s)</v>
      </c>
      <c r="M487" t="e">
        <f>MATCH(L487,Sam_Eng!K:K,0)</f>
        <v>#N/A</v>
      </c>
      <c r="N487" t="e">
        <f>IF(ISNA(M487), VLOOKUP(L487,Sam_Eng!F:F,1,FALSE), VLOOKUP(L487,Sam_Eng!K:K,1,FALSE))</f>
        <v>#N/A</v>
      </c>
      <c r="O487" s="5">
        <v>590</v>
      </c>
      <c r="P487" t="str">
        <f t="shared" ca="1" si="180"/>
        <v>"Le déverrouillage automatique est déclenché sur la serrure (%@) mais votre téléphone est hors de portée"</v>
      </c>
      <c r="Q487" t="str">
        <f t="shared" ca="1" si="181"/>
        <v>"Auto-Entriegelung an Schloss ausgelöst (%@), aber Ihr Telefon befindet sich außer Reichweite"</v>
      </c>
      <c r="R487" t="str">
        <f t="shared" ca="1" si="182"/>
        <v>"El desbloqueo automático se desencadena en la cerradura (%@) pero el teléfono está fuera del alcance."</v>
      </c>
      <c r="S487" t="str">
        <f t="shared" ca="1" si="183"/>
        <v>"Lo sblocco automatico è attivato sulla serratura (%@) ma il telefono è fuori portata"</v>
      </c>
      <c r="T487" t="str">
        <f t="shared" ca="1" si="184"/>
        <v>"Automatisch ontgrendelen wordt geactiveerd op het slot (%@) maar uw telefoon is buiten bereik"</v>
      </c>
      <c r="U487" s="8" t="str">
        <f t="shared" ca="1" si="174"/>
        <v>Le déverrouillage automatique est déclenché sur la serrure (%@) mais votre téléphone est hors de portée</v>
      </c>
      <c r="V487" s="8" t="str">
        <f t="shared" ca="1" si="174"/>
        <v>Auto-Entriegelung an Schloss ausgelöst (%@), aber Ihr Telefon befindet sich außer Reichweite</v>
      </c>
      <c r="W487" s="8" t="str">
        <f t="shared" ca="1" si="174"/>
        <v>El desbloqueo automático se desencadena en la cerradura (%@) pero el teléfono está fuera del alcance.</v>
      </c>
      <c r="X487" s="8" t="str">
        <f t="shared" ca="1" si="174"/>
        <v>Lo sblocco automatico è attivato sulla serratura (%@) ma il telefono è fuori portata</v>
      </c>
      <c r="Y487" s="8" t="str">
        <f t="shared" ca="1" si="174"/>
        <v>Automatisch ontgrendelen wordt geactiveerd op het slot (%@) maar uw telefoon is buiten bereik</v>
      </c>
      <c r="Z487" s="7">
        <f t="shared" si="175"/>
        <v>5</v>
      </c>
      <c r="AA487">
        <f t="shared" si="176"/>
        <v>60</v>
      </c>
      <c r="AB487">
        <f xml:space="preserve"> FIND("&lt;/",A487)</f>
        <v>93</v>
      </c>
      <c r="AC487" t="str">
        <f>MID(A487, Z487, AA487-Z487+ 1)</f>
        <v>&lt;string name="AutoUnlock_InvalidRSSI" formatted="false"&gt;</v>
      </c>
      <c r="AD487" t="str">
        <f t="shared" ca="1" si="177"/>
        <v>&lt;string name="AutoUnlock_InvalidRSSI" formatted="false"&gt;Le déverrouillage automatique est déclenché sur la serrure (%@) mais votre téléphone est hors de portée&lt;/string&gt;</v>
      </c>
      <c r="AE487" t="str">
        <f t="shared" ca="1" si="177"/>
        <v>&lt;string name="AutoUnlock_InvalidRSSI" formatted="false"&gt;Auto-Entriegelung an Schloss ausgelöst (%@), aber Ihr Telefon befindet sich außer Reichweite&lt;/string&gt;</v>
      </c>
      <c r="AF487" t="str">
        <f t="shared" ca="1" si="177"/>
        <v>&lt;string name="AutoUnlock_InvalidRSSI" formatted="false"&gt;El desbloqueo automático se desencadena en la cerradura (%@) pero el teléfono está fuera del alcance.&lt;/string&gt;</v>
      </c>
      <c r="AG487" t="str">
        <f t="shared" ca="1" si="177"/>
        <v>&lt;string name="AutoUnlock_InvalidRSSI" formatted="false"&gt;Lo sblocco automatico è attivato sulla serratura (%@) ma il telefono è fuori portata&lt;/string&gt;</v>
      </c>
      <c r="AH487" t="str">
        <f t="shared" ca="1" si="177"/>
        <v>&lt;string name="AutoUnlock_InvalidRSSI" formatted="false"&gt;Automatisch ontgrendelen wordt geactiveerd op het slot (%@) maar uw telefoon is buiten bereik&lt;/string&gt;</v>
      </c>
    </row>
    <row r="488" spans="1:34">
      <c r="A488" s="1" t="s">
        <v>2970</v>
      </c>
      <c r="J488">
        <f t="shared" si="172"/>
        <v>50</v>
      </c>
      <c r="K488">
        <f t="shared" si="173"/>
        <v>73</v>
      </c>
      <c r="L488" t="str">
        <f t="shared" si="185"/>
        <v>You are denounced (%s)</v>
      </c>
      <c r="M488" t="e">
        <f>MATCH(L488,Sam_Eng!K:K,0)</f>
        <v>#N/A</v>
      </c>
      <c r="N488" t="e">
        <f>IF(ISNA(M488), VLOOKUP(L488,Sam_Eng!F:F,1,FALSE), VLOOKUP(L488,Sam_Eng!K:K,1,FALSE))</f>
        <v>#N/A</v>
      </c>
      <c r="O488" s="5">
        <v>617</v>
      </c>
      <c r="P488" t="str">
        <f t="shared" ca="1" si="180"/>
        <v>"Vous êtes dénoncé (%@)"</v>
      </c>
      <c r="Q488" t="str">
        <f t="shared" ca="1" si="181"/>
        <v>"Sie sind ausgeschlossen (%@)"</v>
      </c>
      <c r="R488" t="str">
        <f t="shared" ca="1" si="182"/>
        <v>"Está denunciado (%@)"</v>
      </c>
      <c r="S488" t="str">
        <f t="shared" ca="1" si="183"/>
        <v>"Sei stato disattivato (%@)"</v>
      </c>
      <c r="T488" t="str">
        <f t="shared" ca="1" si="184"/>
        <v>"U bent opgezegd (%@)"</v>
      </c>
      <c r="U488" s="8" t="str">
        <f t="shared" ca="1" si="174"/>
        <v>Vous êtes dénoncé (%@)</v>
      </c>
      <c r="V488" s="8" t="str">
        <f t="shared" ca="1" si="174"/>
        <v>Sie sind ausgeschlossen (%@)</v>
      </c>
      <c r="W488" s="8" t="str">
        <f t="shared" ca="1" si="174"/>
        <v>Está denunciado (%@)</v>
      </c>
      <c r="X488" s="8" t="str">
        <f t="shared" ca="1" si="174"/>
        <v>Sei stato disattivato (%@)</v>
      </c>
      <c r="Y488" s="8" t="str">
        <f t="shared" ca="1" si="174"/>
        <v>U bent opgezegd (%@)</v>
      </c>
      <c r="Z488" s="7">
        <f t="shared" si="175"/>
        <v>5</v>
      </c>
      <c r="AA488">
        <f t="shared" si="176"/>
        <v>50</v>
      </c>
      <c r="AB488">
        <f xml:space="preserve"> FIND("&lt;/",A488)</f>
        <v>73</v>
      </c>
      <c r="AC488" t="str">
        <f>MID(A488, Z488, AA488-Z488+ 1)</f>
        <v>&lt;string name="DenounceLock" formatted="false"&gt;</v>
      </c>
      <c r="AD488" t="str">
        <f t="shared" ca="1" si="177"/>
        <v>&lt;string name="DenounceLock" formatted="false"&gt;Vous êtes dénoncé (%@)&lt;/string&gt;</v>
      </c>
      <c r="AE488" t="str">
        <f t="shared" ca="1" si="177"/>
        <v>&lt;string name="DenounceLock" formatted="false"&gt;Sie sind ausgeschlossen (%@)&lt;/string&gt;</v>
      </c>
      <c r="AF488" t="str">
        <f t="shared" ca="1" si="177"/>
        <v>&lt;string name="DenounceLock" formatted="false"&gt;Está denunciado (%@)&lt;/string&gt;</v>
      </c>
      <c r="AG488" t="str">
        <f t="shared" ca="1" si="177"/>
        <v>&lt;string name="DenounceLock" formatted="false"&gt;Sei stato disattivato (%@)&lt;/string&gt;</v>
      </c>
      <c r="AH488" t="str">
        <f t="shared" ca="1" si="177"/>
        <v>&lt;string name="DenounceLock" formatted="false"&gt;U bent opgezegd (%@)&lt;/string&gt;</v>
      </c>
    </row>
    <row r="489" spans="1:34">
      <c r="A489" s="2"/>
    </row>
    <row r="490" spans="1:34">
      <c r="A490" s="2"/>
    </row>
    <row r="491" spans="1:34">
      <c r="A491" s="1"/>
    </row>
    <row r="492" spans="1:34">
      <c r="A492" s="3" t="s">
        <v>2979</v>
      </c>
      <c r="J492">
        <f t="shared" si="172"/>
        <v>57</v>
      </c>
      <c r="K492">
        <f t="shared" si="173"/>
        <v>93</v>
      </c>
      <c r="L492" t="str">
        <f t="shared" si="185"/>
        <v>%s can\'t be added to this lock. %s</v>
      </c>
      <c r="M492" t="e">
        <f>MATCH(L492,Sam_Eng!K:K,0)</f>
        <v>#N/A</v>
      </c>
      <c r="N492" t="e">
        <f>IF(ISNA(M492), VLOOKUP(L492,Sam_Eng!F:F,1,FALSE), VLOOKUP(L492,Sam_Eng!K:K,1,FALSE))</f>
        <v>#N/A</v>
      </c>
      <c r="O492" s="5">
        <v>528</v>
      </c>
      <c r="P492" t="str">
        <f t="shared" ca="1" si="180"/>
        <v>"%@ ne peut pas être ajouté à cette serrure. %@"</v>
      </c>
      <c r="Q492" t="str">
        <f t="shared" ca="1" si="181"/>
        <v>"%@ kann zu diesem Schloss nicht hinzugefügt werden. %@"</v>
      </c>
      <c r="R492" t="str">
        <f t="shared" ca="1" si="182"/>
        <v>"%@ no se puede agregar a esta cerradura. %@"</v>
      </c>
      <c r="S492" t="str">
        <f t="shared" ca="1" si="183"/>
        <v>"%@ non può essere aggiunto a questa serratura. %@"</v>
      </c>
      <c r="T492" t="str">
        <f t="shared" ca="1" si="184"/>
        <v>"%@! kan niet aan dit slot worden toegevoegd. %@"</v>
      </c>
      <c r="U492" s="8" t="str">
        <f t="shared" ca="1" si="174"/>
        <v>%@ ne peut pas être ajouté à cette serrure. %@</v>
      </c>
      <c r="V492" s="8" t="str">
        <f t="shared" ca="1" si="174"/>
        <v>%@ kann zu diesem Schloss nicht hinzugefügt werden. %@</v>
      </c>
      <c r="W492" s="8" t="str">
        <f t="shared" ca="1" si="174"/>
        <v>%@ no se puede agregar a esta cerradura. %@</v>
      </c>
      <c r="X492" s="8" t="str">
        <f t="shared" ca="1" si="174"/>
        <v>%@ non può essere aggiunto a questa serratura. %@</v>
      </c>
      <c r="Y492" s="8" t="str">
        <f t="shared" ca="1" si="174"/>
        <v>%@! kan niet aan dit slot worden toegevoegd. %@</v>
      </c>
      <c r="Z492" s="7">
        <f t="shared" si="175"/>
        <v>5</v>
      </c>
      <c r="AA492">
        <f t="shared" si="176"/>
        <v>57</v>
      </c>
      <c r="AB492">
        <f xml:space="preserve"> FIND("&lt;/",A492)</f>
        <v>93</v>
      </c>
      <c r="AC492" t="str">
        <f>MID(A492, Z492, AA492-Z492+ 1)</f>
        <v>&lt;string name="WifiAddPasswordFail" formatted="false"&gt;</v>
      </c>
      <c r="AD492" t="str">
        <f t="shared" ca="1" si="177"/>
        <v>&lt;string name="WifiAddPasswordFail" formatted="false"&gt;%@ ne peut pas être ajouté à cette serrure. %@&lt;/string&gt;</v>
      </c>
      <c r="AE492" t="str">
        <f t="shared" ca="1" si="177"/>
        <v>&lt;string name="WifiAddPasswordFail" formatted="false"&gt;%@ kann zu diesem Schloss nicht hinzugefügt werden. %@&lt;/string&gt;</v>
      </c>
      <c r="AF492" t="str">
        <f t="shared" ca="1" si="177"/>
        <v>&lt;string name="WifiAddPasswordFail" formatted="false"&gt;%@ no se puede agregar a esta cerradura. %@&lt;/string&gt;</v>
      </c>
      <c r="AG492" t="str">
        <f t="shared" ca="1" si="177"/>
        <v>&lt;string name="WifiAddPasswordFail" formatted="false"&gt;%@ non può essere aggiunto a questa serratura. %@&lt;/string&gt;</v>
      </c>
      <c r="AH492" t="str">
        <f t="shared" ca="1" si="177"/>
        <v>&lt;string name="WifiAddPasswordFail" formatted="false"&gt;%@! kan niet aan dit slot worden toegevoegd. %@&lt;/string&gt;</v>
      </c>
    </row>
    <row r="493" spans="1:34">
      <c r="A493" s="1" t="s">
        <v>3158</v>
      </c>
      <c r="J493" s="5">
        <f t="shared" si="172"/>
        <v>56</v>
      </c>
      <c r="K493" s="5">
        <f t="shared" si="173"/>
        <v>119</v>
      </c>
      <c r="L493" s="5" t="str">
        <f t="shared" si="185"/>
        <v>Client\'s quantity has reached the maximun limit for this lock</v>
      </c>
      <c r="M493">
        <f>MATCH(L493,Sam_Eng!K:K,0)</f>
        <v>743</v>
      </c>
      <c r="N493" t="str">
        <f>IF(ISNA(M493), VLOOKUP(L493,Sam_Eng!F:F,1,FALSE), VLOOKUP(L493,Sam_Eng!K:K,1,FALSE))</f>
        <v>Client\'s quantity has reached the maximun limit for this lock</v>
      </c>
      <c r="O493" s="8">
        <f>IF(ISNA(M493), MATCH(N493,Sam_Eng!F:F,0), MATCH(N493,Sam_Eng!K:K,0))</f>
        <v>743</v>
      </c>
      <c r="P493" t="str">
        <f t="shared" ca="1" si="180"/>
        <v>Le nombre du client a atteint la limite maximale pour cette serrure</v>
      </c>
      <c r="Q493" t="str">
        <f t="shared" ca="1" si="181"/>
        <v>Maximale Client-Anzahl für dieses Schloss erreicht</v>
      </c>
      <c r="R493" t="str">
        <f t="shared" ca="1" si="182"/>
        <v>La cantidad de clientes ha alcanzado el límite máximo para esta cerradura .</v>
      </c>
      <c r="S493" t="str">
        <f t="shared" ca="1" si="183"/>
        <v>Il numero di client ha raggiunto il limite massimo per questa serratura</v>
      </c>
      <c r="T493" t="str">
        <f t="shared" ca="1" si="184"/>
        <v>De hoeveelheid van de klant heeft de maximumlimiet voor dit slot bereikt</v>
      </c>
      <c r="U493" s="8" t="str">
        <f t="shared" ca="1" si="174"/>
        <v>Le nombre du client a atteint la limite maximale pour cette serrure</v>
      </c>
      <c r="V493" s="8" t="str">
        <f t="shared" ca="1" si="174"/>
        <v>Maximale Client-Anzahl für dieses Schloss erreicht</v>
      </c>
      <c r="W493" s="8" t="str">
        <f t="shared" ca="1" si="174"/>
        <v>La cantidad de clientes ha alcanzado el límite máximo para esta cerradura .</v>
      </c>
      <c r="X493" s="8" t="str">
        <f t="shared" ca="1" si="174"/>
        <v>Il numero di client ha raggiunto il limite massimo per questa serratura</v>
      </c>
      <c r="Y493" s="8" t="str">
        <f t="shared" ca="1" si="174"/>
        <v>De hoeveelheid van de klant heeft de maximumlimiet voor dit slot bereikt</v>
      </c>
      <c r="Z493" s="7">
        <f t="shared" si="175"/>
        <v>5</v>
      </c>
      <c r="AA493">
        <f t="shared" si="176"/>
        <v>56</v>
      </c>
      <c r="AB493">
        <f xml:space="preserve"> FIND("&lt;/",A493)</f>
        <v>119</v>
      </c>
      <c r="AC493" t="str">
        <f>MID(A493, Z493, AA493-Z493+ 1)</f>
        <v>&lt;string name="AddPasswordNoEntry" formatted="false"&gt;</v>
      </c>
      <c r="AD493" t="str">
        <f t="shared" ca="1" si="177"/>
        <v>&lt;string name="AddPasswordNoEntry" formatted="false"&gt;Le nombre du client a atteint la limite maximale pour cette serrure&lt;/string&gt;</v>
      </c>
      <c r="AE493" t="str">
        <f t="shared" ca="1" si="177"/>
        <v>&lt;string name="AddPasswordNoEntry" formatted="false"&gt;Maximale Client-Anzahl für dieses Schloss erreicht&lt;/string&gt;</v>
      </c>
      <c r="AF493" t="str">
        <f t="shared" ca="1" si="177"/>
        <v>&lt;string name="AddPasswordNoEntry" formatted="false"&gt;La cantidad de clientes ha alcanzado el límite máximo para esta cerradura .&lt;/string&gt;</v>
      </c>
      <c r="AG493" t="str">
        <f t="shared" ca="1" si="177"/>
        <v>&lt;string name="AddPasswordNoEntry" formatted="false"&gt;Il numero di client ha raggiunto il limite massimo per questa serratura&lt;/string&gt;</v>
      </c>
      <c r="AH493" t="str">
        <f t="shared" ca="1" si="177"/>
        <v>&lt;string name="AddPasswordNoEntry" formatted="false"&gt;De hoeveelheid van de klant heeft de maximumlimiet voor dit slot bereikt&lt;/string&gt;</v>
      </c>
    </row>
    <row r="494" spans="1:34">
      <c r="A494" s="1" t="s">
        <v>2980</v>
      </c>
      <c r="J494" s="5">
        <f t="shared" si="172"/>
        <v>61</v>
      </c>
      <c r="K494" s="5">
        <f t="shared" si="173"/>
        <v>101</v>
      </c>
      <c r="L494" s="5" t="str">
        <f t="shared" si="185"/>
        <v>The client\'s ID is same as another one</v>
      </c>
      <c r="M494">
        <f>MATCH(L494,Sam_Eng!K:K,0)</f>
        <v>744</v>
      </c>
      <c r="N494" t="str">
        <f>IF(ISNA(M494), VLOOKUP(L494,Sam_Eng!F:F,1,FALSE), VLOOKUP(L494,Sam_Eng!K:K,1,FALSE))</f>
        <v>The client\'s ID is same as another one</v>
      </c>
      <c r="O494" s="8">
        <f>IF(ISNA(M494), MATCH(N494,Sam_Eng!F:F,0), MATCH(N494,Sam_Eng!K:K,0))</f>
        <v>744</v>
      </c>
      <c r="P494" t="str">
        <f t="shared" ca="1" si="180"/>
        <v>L'ID du client est identique à un autre</v>
      </c>
      <c r="Q494" t="str">
        <f t="shared" ca="1" si="181"/>
        <v>Die Client-ID ist identisch mit einer anderen</v>
      </c>
      <c r="R494" t="str">
        <f t="shared" ca="1" si="182"/>
        <v>El identificador del cliente es el mismo que el de otro.</v>
      </c>
      <c r="S494" t="str">
        <f t="shared" ca="1" si="183"/>
        <v>L'ID del client è uguale a un altro</v>
      </c>
      <c r="T494" t="str">
        <f t="shared" ca="1" si="184"/>
        <v>De klant-ID is dezelfde als van een ander</v>
      </c>
      <c r="U494" s="8" t="str">
        <f t="shared" ca="1" si="174"/>
        <v>L'ID du client est identique à un autre</v>
      </c>
      <c r="V494" s="8" t="str">
        <f t="shared" ca="1" si="174"/>
        <v>Die Client-ID ist identisch mit einer anderen</v>
      </c>
      <c r="W494" s="8" t="str">
        <f t="shared" ca="1" si="174"/>
        <v>El identificador del cliente es el mismo que el de otro.</v>
      </c>
      <c r="X494" s="8" t="str">
        <f t="shared" ca="1" si="174"/>
        <v>L'ID del client è uguale a un altro</v>
      </c>
      <c r="Y494" s="8" t="str">
        <f t="shared" ca="1" si="174"/>
        <v>De klant-ID is dezelfde als van een ander</v>
      </c>
      <c r="Z494" s="7">
        <f t="shared" si="175"/>
        <v>5</v>
      </c>
      <c r="AA494">
        <f t="shared" si="176"/>
        <v>61</v>
      </c>
      <c r="AB494">
        <f xml:space="preserve"> FIND("&lt;/",A494)</f>
        <v>101</v>
      </c>
      <c r="AC494" t="str">
        <f>MID(A494, Z494, AA494-Z494+ 1)</f>
        <v>&lt;string name="AddPasswordFIDCollision" formatted="false"&gt;</v>
      </c>
      <c r="AD494" t="str">
        <f t="shared" ca="1" si="177"/>
        <v>&lt;string name="AddPasswordFIDCollision" formatted="false"&gt;L'ID du client est identique à un autre&lt;/string&gt;</v>
      </c>
      <c r="AE494" t="str">
        <f t="shared" ca="1" si="177"/>
        <v>&lt;string name="AddPasswordFIDCollision" formatted="false"&gt;Die Client-ID ist identisch mit einer anderen&lt;/string&gt;</v>
      </c>
      <c r="AF494" t="str">
        <f t="shared" ca="1" si="177"/>
        <v>&lt;string name="AddPasswordFIDCollision" formatted="false"&gt;El identificador del cliente es el mismo que el de otro.&lt;/string&gt;</v>
      </c>
      <c r="AG494" t="str">
        <f t="shared" ca="1" si="177"/>
        <v>&lt;string name="AddPasswordFIDCollision" formatted="false"&gt;L'ID del client è uguale a un altro&lt;/string&gt;</v>
      </c>
      <c r="AH494" t="str">
        <f t="shared" ca="1" si="177"/>
        <v>&lt;string name="AddPasswordFIDCollision" formatted="false"&gt;De klant-ID is dezelfde als van een ander&lt;/string&gt;</v>
      </c>
    </row>
    <row r="495" spans="1:34">
      <c r="A495" s="1" t="s">
        <v>2976</v>
      </c>
      <c r="J495">
        <f t="shared" si="172"/>
        <v>66</v>
      </c>
      <c r="K495">
        <f t="shared" si="173"/>
        <v>105</v>
      </c>
      <c r="L495" t="str">
        <f t="shared" si="185"/>
        <v>The client\'s code length is incorrect</v>
      </c>
      <c r="M495" t="e">
        <f>MATCH(L495,Sam_Eng!K:K,0)</f>
        <v>#N/A</v>
      </c>
      <c r="N495" t="e">
        <f>IF(ISNA(M495), VLOOKUP(L495,Sam_Eng!F:F,1,FALSE), VLOOKUP(L495,Sam_Eng!K:K,1,FALSE))</f>
        <v>#N/A</v>
      </c>
      <c r="O495" s="5">
        <v>649</v>
      </c>
      <c r="P495" t="str">
        <f t="shared" ca="1" si="180"/>
        <v>"La longueur du code du client est incorrecte"</v>
      </c>
      <c r="Q495" t="str">
        <f t="shared" ca="1" si="181"/>
        <v>"Die Code-Länge des Clients ist ungültig"</v>
      </c>
      <c r="R495" t="str">
        <f t="shared" ca="1" si="182"/>
        <v>"La longitud del código del cliente es incorrecta."</v>
      </c>
      <c r="S495" t="str">
        <f t="shared" ca="1" si="183"/>
        <v>"La lunghezza del codice del client non è corretta"</v>
      </c>
      <c r="T495" t="str">
        <f t="shared" ca="1" si="184"/>
        <v>"De lengte van de klantcode is onjuist"</v>
      </c>
      <c r="U495" s="8" t="str">
        <f t="shared" ca="1" si="174"/>
        <v>La longueur du code du client est incorrecte</v>
      </c>
      <c r="V495" s="8" t="str">
        <f t="shared" ca="1" si="174"/>
        <v>Die Code-Länge des Clients ist ungültig</v>
      </c>
      <c r="W495" s="8" t="str">
        <f t="shared" ca="1" si="174"/>
        <v>La longitud del código del cliente es incorrecta.</v>
      </c>
      <c r="X495" s="8" t="str">
        <f t="shared" ca="1" si="174"/>
        <v>La lunghezza del codice del client non è corretta</v>
      </c>
      <c r="Y495" s="8" t="str">
        <f t="shared" ca="1" si="174"/>
        <v>De lengte van de klantcode is onjuist</v>
      </c>
      <c r="Z495" s="7">
        <f t="shared" si="175"/>
        <v>5</v>
      </c>
      <c r="AA495">
        <f t="shared" si="176"/>
        <v>66</v>
      </c>
      <c r="AB495">
        <f xml:space="preserve"> FIND("&lt;/",A495)</f>
        <v>105</v>
      </c>
      <c r="AC495" t="str">
        <f>MID(A495, Z495, AA495-Z495+ 1)</f>
        <v>&lt;string name="AddPasswordUnsopportedLength" formatted="false"&gt;</v>
      </c>
      <c r="AD495" t="str">
        <f t="shared" ca="1" si="177"/>
        <v>&lt;string name="AddPasswordUnsopportedLength" formatted="false"&gt;La longueur du code du client est incorrecte&lt;/string&gt;</v>
      </c>
      <c r="AE495" t="str">
        <f t="shared" ca="1" si="177"/>
        <v>&lt;string name="AddPasswordUnsopportedLength" formatted="false"&gt;Die Code-Länge des Clients ist ungültig&lt;/string&gt;</v>
      </c>
      <c r="AF495" t="str">
        <f t="shared" ca="1" si="177"/>
        <v>&lt;string name="AddPasswordUnsopportedLength" formatted="false"&gt;La longitud del código del cliente es incorrecta.&lt;/string&gt;</v>
      </c>
      <c r="AG495" t="str">
        <f t="shared" ca="1" si="177"/>
        <v>&lt;string name="AddPasswordUnsopportedLength" formatted="false"&gt;La lunghezza del codice del client non è corretta&lt;/string&gt;</v>
      </c>
      <c r="AH495" t="str">
        <f t="shared" ca="1" si="177"/>
        <v>&lt;string name="AddPasswordUnsopportedLength" formatted="false"&gt;De lengte van de klantcode is onjuist&lt;/string&gt;</v>
      </c>
    </row>
    <row r="496" spans="1:34">
      <c r="A496" s="1" t="s">
        <v>2975</v>
      </c>
      <c r="J496">
        <f t="shared" si="172"/>
        <v>58</v>
      </c>
      <c r="K496">
        <f t="shared" si="173"/>
        <v>104</v>
      </c>
      <c r="L496" t="str">
        <f t="shared" si="185"/>
        <v>The client\'s code is the same as another one</v>
      </c>
      <c r="M496" t="e">
        <f>MATCH(L496,Sam_Eng!K:K,0)</f>
        <v>#N/A</v>
      </c>
      <c r="N496" t="e">
        <f>IF(ISNA(M496), VLOOKUP(L496,Sam_Eng!F:F,1,FALSE), VLOOKUP(L496,Sam_Eng!K:K,1,FALSE))</f>
        <v>#N/A</v>
      </c>
      <c r="O496" s="5">
        <v>650</v>
      </c>
      <c r="P496" t="str">
        <f t="shared" ca="1" si="180"/>
        <v>"Le code du client est identique à un autre"</v>
      </c>
      <c r="Q496" t="str">
        <f t="shared" ca="1" si="181"/>
        <v>"Der Client-Code ist identisch mit einem anderen"</v>
      </c>
      <c r="R496" t="str">
        <f t="shared" ca="1" si="182"/>
        <v>"El código del cliente es el mismo que el de otro."</v>
      </c>
      <c r="S496" t="str">
        <f t="shared" ca="1" si="183"/>
        <v>"Il codice del client è uguale a un altro"</v>
      </c>
      <c r="T496" t="str">
        <f t="shared" ca="1" si="184"/>
        <v>"De klantcode is dezelfde als van een ander"</v>
      </c>
      <c r="U496" s="8" t="str">
        <f t="shared" ca="1" si="174"/>
        <v>Le code du client est identique à un autre</v>
      </c>
      <c r="V496" s="8" t="str">
        <f t="shared" ca="1" si="174"/>
        <v>Der Client-Code ist identisch mit einem anderen</v>
      </c>
      <c r="W496" s="8" t="str">
        <f t="shared" ca="1" si="174"/>
        <v>El código del cliente es el mismo que el de otro.</v>
      </c>
      <c r="X496" s="8" t="str">
        <f t="shared" ca="1" si="174"/>
        <v>Il codice del client è uguale a un altro</v>
      </c>
      <c r="Y496" s="8" t="str">
        <f t="shared" ca="1" si="174"/>
        <v>De klantcode is dezelfde als van een ander</v>
      </c>
      <c r="Z496" s="7">
        <f t="shared" si="175"/>
        <v>5</v>
      </c>
      <c r="AA496">
        <f t="shared" si="176"/>
        <v>58</v>
      </c>
      <c r="AB496">
        <f xml:space="preserve"> FIND("&lt;/",A496)</f>
        <v>104</v>
      </c>
      <c r="AC496" t="str">
        <f>MID(A496, Z496, AA496-Z496+ 1)</f>
        <v>&lt;string name="AddPasswordDuplicate" formatted="false"&gt;</v>
      </c>
      <c r="AD496" t="str">
        <f t="shared" ca="1" si="177"/>
        <v>&lt;string name="AddPasswordDuplicate" formatted="false"&gt;Le code du client est identique à un autre&lt;/string&gt;</v>
      </c>
      <c r="AE496" t="str">
        <f t="shared" ca="1" si="177"/>
        <v>&lt;string name="AddPasswordDuplicate" formatted="false"&gt;Der Client-Code ist identisch mit einem anderen&lt;/string&gt;</v>
      </c>
      <c r="AF496" t="str">
        <f t="shared" ca="1" si="177"/>
        <v>&lt;string name="AddPasswordDuplicate" formatted="false"&gt;El código del cliente es el mismo que el de otro.&lt;/string&gt;</v>
      </c>
      <c r="AG496" t="str">
        <f t="shared" ca="1" si="177"/>
        <v>&lt;string name="AddPasswordDuplicate" formatted="false"&gt;Il codice del client è uguale a un altro&lt;/string&gt;</v>
      </c>
      <c r="AH496" t="str">
        <f t="shared" ca="1" si="177"/>
        <v>&lt;string name="AddPasswordDuplicate" formatted="false"&gt;De klantcode is dezelfde als van een ander&lt;/string&gt;</v>
      </c>
    </row>
    <row r="497" spans="1:34">
      <c r="A497" s="2"/>
    </row>
    <row r="498" spans="1:34">
      <c r="A498" s="1" t="s">
        <v>10263</v>
      </c>
      <c r="J498">
        <f t="shared" ref="J498:J561" si="186">FIND("&gt;",A498)</f>
        <v>55</v>
      </c>
      <c r="K498">
        <f t="shared" ref="K498:K561" si="187">FIND("&lt;/", A498)</f>
        <v>71</v>
      </c>
      <c r="L498" t="str">
        <f t="shared" si="185"/>
        <v>%s unlocking %s</v>
      </c>
      <c r="M498" t="e">
        <f>MATCH(L498,Sam_Eng!K:K,0)</f>
        <v>#N/A</v>
      </c>
      <c r="N498" t="e">
        <f>IF(ISNA(M498), VLOOKUP(L498,Sam_Eng!F:F,1,FALSE), VLOOKUP(L498,Sam_Eng!K:K,1,FALSE))</f>
        <v>#N/A</v>
      </c>
      <c r="O498" s="5">
        <v>608</v>
      </c>
      <c r="P498" t="str">
        <f t="shared" ca="1" si="180"/>
        <v>"%@ déverrouillé %@"</v>
      </c>
      <c r="Q498" t="str">
        <f t="shared" ca="1" si="181"/>
        <v>"%@ hat %@ entriegelt"</v>
      </c>
      <c r="R498" t="str">
        <f t="shared" ca="1" si="182"/>
        <v>"%@ desbloqueó %@"</v>
      </c>
      <c r="S498" t="str">
        <f t="shared" ca="1" si="183"/>
        <v>"%@ ha sbloccato %@"</v>
      </c>
      <c r="T498" t="str">
        <f t="shared" ca="1" si="184"/>
        <v>"%@ heeft %@ ontgrendeld"</v>
      </c>
      <c r="U498" s="8" t="str">
        <f t="shared" ca="1" si="174"/>
        <v>%@ déverrouillé %@</v>
      </c>
      <c r="V498" s="8" t="str">
        <f t="shared" ca="1" si="174"/>
        <v>%@ hat %@ entriegelt</v>
      </c>
      <c r="W498" s="8" t="str">
        <f t="shared" ca="1" si="174"/>
        <v>%@ desbloqueó %@</v>
      </c>
      <c r="X498" s="8" t="str">
        <f t="shared" ca="1" si="174"/>
        <v>%@ ha sbloccato %@</v>
      </c>
      <c r="Y498" s="8" t="str">
        <f t="shared" ca="1" si="174"/>
        <v>%@ heeft %@ ontgrendeld</v>
      </c>
      <c r="Z498" s="7">
        <f t="shared" si="175"/>
        <v>5</v>
      </c>
      <c r="AA498">
        <f t="shared" si="176"/>
        <v>55</v>
      </c>
      <c r="AB498">
        <f xml:space="preserve"> FIND("&lt;/",A498)</f>
        <v>71</v>
      </c>
      <c r="AC498" t="str">
        <f>MID(A498, Z498, AA498-Z498+ 1)</f>
        <v>&lt;string name="xxx_unlocking_xxx" formatted="false"&gt;</v>
      </c>
      <c r="AD498" t="str">
        <f t="shared" ca="1" si="177"/>
        <v>&lt;string name="xxx_unlocking_xxx" formatted="false"&gt;%@ déverrouillé %@&lt;/string&gt;</v>
      </c>
      <c r="AE498" t="str">
        <f t="shared" ca="1" si="177"/>
        <v>&lt;string name="xxx_unlocking_xxx" formatted="false"&gt;%@ hat %@ entriegelt&lt;/string&gt;</v>
      </c>
      <c r="AF498" t="str">
        <f t="shared" ca="1" si="177"/>
        <v>&lt;string name="xxx_unlocking_xxx" formatted="false"&gt;%@ desbloqueó %@&lt;/string&gt;</v>
      </c>
      <c r="AG498" t="str">
        <f t="shared" ca="1" si="177"/>
        <v>&lt;string name="xxx_unlocking_xxx" formatted="false"&gt;%@ ha sbloccato %@&lt;/string&gt;</v>
      </c>
      <c r="AH498" t="str">
        <f t="shared" ca="1" si="177"/>
        <v>&lt;string name="xxx_unlocking_xxx" formatted="false"&gt;%@ heeft %@ ontgrendeld&lt;/string&gt;</v>
      </c>
    </row>
    <row r="499" spans="1:34">
      <c r="A499" s="1" t="s">
        <v>2971</v>
      </c>
      <c r="J499">
        <f t="shared" si="186"/>
        <v>65</v>
      </c>
      <c r="K499">
        <f t="shared" si="187"/>
        <v>95</v>
      </c>
      <c r="L499" t="str">
        <f t="shared" si="185"/>
        <v>%s has an access denied event</v>
      </c>
      <c r="M499" t="e">
        <f>MATCH(L499,Sam_Eng!K:K,0)</f>
        <v>#N/A</v>
      </c>
      <c r="N499" t="e">
        <f>IF(ISNA(M499), VLOOKUP(L499,Sam_Eng!F:F,1,FALSE), VLOOKUP(L499,Sam_Eng!K:K,1,FALSE))</f>
        <v>#N/A</v>
      </c>
      <c r="O499" s="5">
        <v>609</v>
      </c>
      <c r="P499" t="str">
        <f t="shared" ca="1" si="180"/>
        <v>"%@ a un événement Accès refusé"</v>
      </c>
      <c r="Q499" t="str">
        <f t="shared" ca="1" si="181"/>
        <v>"%@ hat ein Ereignis mit Zugangsverweigerung"</v>
      </c>
      <c r="R499" t="str">
        <f t="shared" ca="1" si="182"/>
        <v>"%@ tiene un evento denegado de acceso"</v>
      </c>
      <c r="S499" t="str">
        <f t="shared" ca="1" si="183"/>
        <v>"%@ ha un evento di accesso negato"</v>
      </c>
      <c r="T499" t="str">
        <f t="shared" ca="1" si="184"/>
        <v>"%@ heeft een gebeurtenis toegang geweigerd"</v>
      </c>
      <c r="U499" s="8" t="str">
        <f t="shared" ca="1" si="174"/>
        <v>%@ a un événement Accès refusé</v>
      </c>
      <c r="V499" s="8" t="str">
        <f t="shared" ca="1" si="174"/>
        <v>%@ hat ein Ereignis mit Zugangsverweigerung</v>
      </c>
      <c r="W499" s="8" t="str">
        <f t="shared" ca="1" si="174"/>
        <v>%@ tiene un evento denegado de acceso</v>
      </c>
      <c r="X499" s="8" t="str">
        <f t="shared" ca="1" si="174"/>
        <v>%@ ha un evento di accesso negato</v>
      </c>
      <c r="Y499" s="8" t="str">
        <f t="shared" ca="1" si="174"/>
        <v>%@ heeft een gebeurtenis toegang geweigerd</v>
      </c>
      <c r="Z499" s="7">
        <f t="shared" si="175"/>
        <v>5</v>
      </c>
      <c r="AA499">
        <f t="shared" si="176"/>
        <v>65</v>
      </c>
      <c r="AB499">
        <f xml:space="preserve"> FIND("&lt;/",A499)</f>
        <v>95</v>
      </c>
      <c r="AC499" t="str">
        <f>MID(A499, Z499, AA499-Z499+ 1)</f>
        <v>&lt;string name="xxx_has_access_denied_event" formatted="false"&gt;</v>
      </c>
      <c r="AD499" t="str">
        <f t="shared" ca="1" si="177"/>
        <v>&lt;string name="xxx_has_access_denied_event" formatted="false"&gt;%@ a un événement Accès refusé&lt;/string&gt;</v>
      </c>
      <c r="AE499" t="str">
        <f t="shared" ca="1" si="177"/>
        <v>&lt;string name="xxx_has_access_denied_event" formatted="false"&gt;%@ hat ein Ereignis mit Zugangsverweigerung&lt;/string&gt;</v>
      </c>
      <c r="AF499" t="str">
        <f t="shared" ca="1" si="177"/>
        <v>&lt;string name="xxx_has_access_denied_event" formatted="false"&gt;%@ tiene un evento denegado de acceso&lt;/string&gt;</v>
      </c>
      <c r="AG499" t="str">
        <f t="shared" ca="1" si="177"/>
        <v>&lt;string name="xxx_has_access_denied_event" formatted="false"&gt;%@ ha un evento di accesso negato&lt;/string&gt;</v>
      </c>
      <c r="AH499" t="str">
        <f t="shared" ca="1" si="177"/>
        <v>&lt;string name="xxx_has_access_denied_event" formatted="false"&gt;%@ heeft een gebeurtenis toegang geweigerd&lt;/string&gt;</v>
      </c>
    </row>
    <row r="500" spans="1:34">
      <c r="A500" s="1" t="s">
        <v>2972</v>
      </c>
      <c r="J500">
        <f t="shared" si="186"/>
        <v>56</v>
      </c>
      <c r="K500">
        <f t="shared" si="187"/>
        <v>85</v>
      </c>
      <c r="L500" t="str">
        <f t="shared" si="185"/>
        <v>%s has denied %s temporarily</v>
      </c>
      <c r="M500" t="e">
        <f>MATCH(L500,Sam_Eng!K:K,0)</f>
        <v>#N/A</v>
      </c>
      <c r="N500" t="e">
        <f>IF(ISNA(M500), VLOOKUP(L500,Sam_Eng!F:F,1,FALSE), VLOOKUP(L500,Sam_Eng!K:K,1,FALSE))</f>
        <v>#N/A</v>
      </c>
      <c r="O500" s="5">
        <v>610</v>
      </c>
      <c r="P500" t="str">
        <f t="shared" ca="1" si="180"/>
        <v>"%@ a refusé %@ temporairement"</v>
      </c>
      <c r="Q500" t="str">
        <f t="shared" ca="1" si="181"/>
        <v>"%@ hat %@ vorübergehend verweigert"</v>
      </c>
      <c r="R500" t="str">
        <f t="shared" ca="1" si="182"/>
        <v>"%@ ha denegado a %@ temporalmente"</v>
      </c>
      <c r="S500" t="str">
        <f t="shared" ca="1" si="183"/>
        <v>"%@ ha rifiutato %@ temporaneamente"</v>
      </c>
      <c r="T500" t="str">
        <f t="shared" ca="1" si="184"/>
        <v>"%@ heeft %@ tijdelijk geweigerd"</v>
      </c>
      <c r="U500" s="8" t="str">
        <f t="shared" ca="1" si="174"/>
        <v>%@ a refusé %@ temporairement</v>
      </c>
      <c r="V500" s="8" t="str">
        <f t="shared" ca="1" si="174"/>
        <v>%@ hat %@ vorübergehend verweigert</v>
      </c>
      <c r="W500" s="8" t="str">
        <f t="shared" ca="1" si="174"/>
        <v>%@ ha denegado a %@ temporalmente</v>
      </c>
      <c r="X500" s="8" t="str">
        <f t="shared" ca="1" si="174"/>
        <v>%@ ha rifiutato %@ temporaneamente</v>
      </c>
      <c r="Y500" s="8" t="str">
        <f t="shared" ca="1" si="174"/>
        <v>%@ heeft %@ tijdelijk geweigerd</v>
      </c>
      <c r="Z500" s="7">
        <f t="shared" si="175"/>
        <v>5</v>
      </c>
      <c r="AA500">
        <f t="shared" si="176"/>
        <v>56</v>
      </c>
      <c r="AB500">
        <f xml:space="preserve"> FIND("&lt;/",A500)</f>
        <v>85</v>
      </c>
      <c r="AC500" t="str">
        <f>MID(A500, Z500, AA500-Z500+ 1)</f>
        <v>&lt;string name="xxx_has_denied_xxx" formatted="false"&gt;</v>
      </c>
      <c r="AD500" t="str">
        <f t="shared" ca="1" si="177"/>
        <v>&lt;string name="xxx_has_denied_xxx" formatted="false"&gt;%@ a refusé %@ temporairement&lt;/string&gt;</v>
      </c>
      <c r="AE500" t="str">
        <f t="shared" ca="1" si="177"/>
        <v>&lt;string name="xxx_has_denied_xxx" formatted="false"&gt;%@ hat %@ vorübergehend verweigert&lt;/string&gt;</v>
      </c>
      <c r="AF500" t="str">
        <f t="shared" ca="1" si="177"/>
        <v>&lt;string name="xxx_has_denied_xxx" formatted="false"&gt;%@ ha denegado a %@ temporalmente&lt;/string&gt;</v>
      </c>
      <c r="AG500" t="str">
        <f t="shared" ca="1" si="177"/>
        <v>&lt;string name="xxx_has_denied_xxx" formatted="false"&gt;%@ ha rifiutato %@ temporaneamente&lt;/string&gt;</v>
      </c>
      <c r="AH500" t="str">
        <f t="shared" ca="1" si="177"/>
        <v>&lt;string name="xxx_has_denied_xxx" formatted="false"&gt;%@ heeft %@ tijdelijk geweigerd&lt;/string&gt;</v>
      </c>
    </row>
    <row r="501" spans="1:34">
      <c r="A501" s="1" t="s">
        <v>10262</v>
      </c>
      <c r="J501">
        <f t="shared" si="186"/>
        <v>61</v>
      </c>
      <c r="K501">
        <f t="shared" si="187"/>
        <v>81</v>
      </c>
      <c r="L501" t="str">
        <f t="shared" si="185"/>
        <v>Remote unlocking %s</v>
      </c>
      <c r="M501" t="e">
        <f>MATCH(L501,Sam_Eng!K:K,0)</f>
        <v>#N/A</v>
      </c>
      <c r="N501" t="e">
        <f>IF(ISNA(M501), VLOOKUP(L501,Sam_Eng!F:F,1,FALSE), VLOOKUP(L501,Sam_Eng!K:K,1,FALSE))</f>
        <v>#N/A</v>
      </c>
      <c r="O501" s="5">
        <v>449</v>
      </c>
      <c r="P501" t="str">
        <f t="shared" ca="1" si="180"/>
        <v>"Déverrouillage à distance de %@..."</v>
      </c>
      <c r="Q501" t="str">
        <f t="shared" ca="1" si="181"/>
        <v>"Remote-Entriegelung von %@ erfolgt ..."</v>
      </c>
      <c r="R501" t="str">
        <f t="shared" ca="1" si="182"/>
        <v>"Desbloqueo remoto de %@..."</v>
      </c>
      <c r="S501" t="str">
        <f t="shared" ca="1" si="183"/>
        <v>"Sblocco Remoto %@"</v>
      </c>
      <c r="T501" t="str">
        <f t="shared" ca="1" si="184"/>
        <v>"%@ op afstand ontgrendelen "</v>
      </c>
      <c r="U501" s="8" t="str">
        <f t="shared" ca="1" si="174"/>
        <v>Déverrouillage à distance de %@...</v>
      </c>
      <c r="V501" s="8" t="str">
        <f t="shared" ca="1" si="174"/>
        <v>Remote-Entriegelung von %@ erfolgt ...</v>
      </c>
      <c r="W501" s="8" t="str">
        <f t="shared" ca="1" si="174"/>
        <v>Desbloqueo remoto de %@...</v>
      </c>
      <c r="X501" s="8" t="str">
        <f t="shared" ca="1" si="174"/>
        <v>Sblocco Remoto %@</v>
      </c>
      <c r="Y501" s="8" t="str">
        <f t="shared" ca="1" si="174"/>
        <v xml:space="preserve">%@ op afstand ontgrendelen </v>
      </c>
      <c r="Z501" s="7">
        <f t="shared" si="175"/>
        <v>5</v>
      </c>
      <c r="AA501">
        <f t="shared" si="176"/>
        <v>61</v>
      </c>
      <c r="AB501">
        <f xml:space="preserve"> FIND("&lt;/",A501)</f>
        <v>81</v>
      </c>
      <c r="AC501" t="str">
        <f>MID(A501, Z501, AA501-Z501+ 1)</f>
        <v>&lt;string name="remote_unlocking_on_xxx" formatted="false"&gt;</v>
      </c>
      <c r="AD501" t="str">
        <f t="shared" ca="1" si="177"/>
        <v>&lt;string name="remote_unlocking_on_xxx" formatted="false"&gt;Déverrouillage à distance de %@...&lt;/string&gt;</v>
      </c>
      <c r="AE501" t="str">
        <f t="shared" ca="1" si="177"/>
        <v>&lt;string name="remote_unlocking_on_xxx" formatted="false"&gt;Remote-Entriegelung von %@ erfolgt ...&lt;/string&gt;</v>
      </c>
      <c r="AF501" t="str">
        <f t="shared" ca="1" si="177"/>
        <v>&lt;string name="remote_unlocking_on_xxx" formatted="false"&gt;Desbloqueo remoto de %@...&lt;/string&gt;</v>
      </c>
      <c r="AG501" t="str">
        <f t="shared" ca="1" si="177"/>
        <v>&lt;string name="remote_unlocking_on_xxx" formatted="false"&gt;Sblocco Remoto %@&lt;/string&gt;</v>
      </c>
      <c r="AH501" t="str">
        <f t="shared" ca="1" si="177"/>
        <v>&lt;string name="remote_unlocking_on_xxx" formatted="false"&gt;%@ op afstand ontgrendelen &lt;/string&gt;</v>
      </c>
    </row>
    <row r="502" spans="1:34">
      <c r="A502" s="2"/>
    </row>
    <row r="503" spans="1:34">
      <c r="A503" s="1" t="s">
        <v>199</v>
      </c>
      <c r="J503">
        <f t="shared" si="186"/>
        <v>31</v>
      </c>
      <c r="K503">
        <f t="shared" si="187"/>
        <v>46</v>
      </c>
      <c r="L503" t="str">
        <f t="shared" si="185"/>
        <v>Battery Status</v>
      </c>
      <c r="M503" t="e">
        <f>MATCH(L503,Sam_Eng!K:K,0)</f>
        <v>#N/A</v>
      </c>
      <c r="N503" t="str">
        <f>IF(ISNA(M503), VLOOKUP(L503,Sam_Eng!F:F,1,FALSE), VLOOKUP(L503,Sam_Eng!K:K,1,FALSE))</f>
        <v>Battery Status</v>
      </c>
      <c r="O503" s="8">
        <f>IF(ISNA(M503), MATCH(N503,Sam_Eng!F:F,0), MATCH(N503,Sam_Eng!K:K,0))</f>
        <v>67</v>
      </c>
      <c r="P503" t="str">
        <f t="shared" ca="1" si="180"/>
        <v>"État des piles"</v>
      </c>
      <c r="Q503" t="str">
        <f t="shared" ca="1" si="181"/>
        <v>"Batteriestatus"</v>
      </c>
      <c r="R503" t="str">
        <f t="shared" ca="1" si="182"/>
        <v>"Estado de la batería"</v>
      </c>
      <c r="S503" t="str">
        <f t="shared" ca="1" si="183"/>
        <v>"Stato Batteria"</v>
      </c>
      <c r="T503" t="str">
        <f t="shared" ca="1" si="184"/>
        <v>"Batterijstatus"</v>
      </c>
      <c r="U503" s="8" t="str">
        <f t="shared" ca="1" si="174"/>
        <v>État des piles</v>
      </c>
      <c r="V503" s="8" t="str">
        <f t="shared" ca="1" si="174"/>
        <v>Batteriestatus</v>
      </c>
      <c r="W503" s="8" t="str">
        <f t="shared" ca="1" si="174"/>
        <v>Estado de la batería</v>
      </c>
      <c r="X503" s="8" t="str">
        <f t="shared" ca="1" si="174"/>
        <v>Stato Batteria</v>
      </c>
      <c r="Y503" s="8" t="str">
        <f t="shared" ca="1" si="174"/>
        <v>Batterijstatus</v>
      </c>
      <c r="Z503" s="7">
        <f t="shared" si="175"/>
        <v>5</v>
      </c>
      <c r="AA503">
        <f t="shared" si="176"/>
        <v>31</v>
      </c>
      <c r="AB503">
        <f xml:space="preserve"> FIND("&lt;/",A503)</f>
        <v>46</v>
      </c>
      <c r="AC503" t="str">
        <f>MID(A503, Z503, AA503-Z503+ 1)</f>
        <v>&lt;string name="batt_status"&gt;</v>
      </c>
      <c r="AD503" t="str">
        <f t="shared" ca="1" si="177"/>
        <v>&lt;string name="batt_status"&gt;État des piles&lt;/string&gt;</v>
      </c>
      <c r="AE503" t="str">
        <f t="shared" ca="1" si="177"/>
        <v>&lt;string name="batt_status"&gt;Batteriestatus&lt;/string&gt;</v>
      </c>
      <c r="AF503" t="str">
        <f t="shared" ca="1" si="177"/>
        <v>&lt;string name="batt_status"&gt;Estado de la batería&lt;/string&gt;</v>
      </c>
      <c r="AG503" t="str">
        <f t="shared" ca="1" si="177"/>
        <v>&lt;string name="batt_status"&gt;Stato Batteria&lt;/string&gt;</v>
      </c>
      <c r="AH503" t="str">
        <f t="shared" ca="1" si="177"/>
        <v>&lt;string name="batt_status"&gt;Batterijstatus&lt;/string&gt;</v>
      </c>
    </row>
    <row r="504" spans="1:34">
      <c r="A504" s="2"/>
    </row>
    <row r="505" spans="1:34">
      <c r="A505" s="1"/>
    </row>
    <row r="506" spans="1:34">
      <c r="A506" s="3" t="s">
        <v>201</v>
      </c>
      <c r="J506">
        <f t="shared" si="186"/>
        <v>27</v>
      </c>
      <c r="K506">
        <f t="shared" si="187"/>
        <v>35</v>
      </c>
      <c r="L506" t="str">
        <f t="shared" si="185"/>
        <v>Sign In</v>
      </c>
      <c r="M506" t="e">
        <f>MATCH(L506,Sam_Eng!K:K,0)</f>
        <v>#N/A</v>
      </c>
      <c r="N506" t="str">
        <f>IF(ISNA(M506), VLOOKUP(L506,Sam_Eng!F:F,1,FALSE), VLOOKUP(L506,Sam_Eng!K:K,1,FALSE))</f>
        <v>Sign In</v>
      </c>
      <c r="O506" s="8">
        <f>IF(ISNA(M506), MATCH(N506,Sam_Eng!F:F,0), MATCH(N506,Sam_Eng!K:K,0))</f>
        <v>257</v>
      </c>
      <c r="P506" t="str">
        <f t="shared" ca="1" si="180"/>
        <v>"Connexion"</v>
      </c>
      <c r="Q506" t="str">
        <f t="shared" ca="1" si="181"/>
        <v>"Anmelden"</v>
      </c>
      <c r="R506" t="str">
        <f t="shared" ca="1" si="182"/>
        <v>"Iniciar sesión"</v>
      </c>
      <c r="S506" t="str">
        <f t="shared" ca="1" si="183"/>
        <v>"Accedi"</v>
      </c>
      <c r="T506" t="str">
        <f t="shared" ca="1" si="184"/>
        <v>"Aanmelden"</v>
      </c>
      <c r="U506" s="8" t="str">
        <f t="shared" ca="1" si="174"/>
        <v>Connexion</v>
      </c>
      <c r="V506" s="8" t="str">
        <f t="shared" ca="1" si="174"/>
        <v>Anmelden</v>
      </c>
      <c r="W506" s="8" t="str">
        <f t="shared" ca="1" si="174"/>
        <v>Iniciar sesión</v>
      </c>
      <c r="X506" s="8" t="str">
        <f t="shared" ca="1" si="174"/>
        <v>Accedi</v>
      </c>
      <c r="Y506" s="8" t="str">
        <f t="shared" ca="1" si="174"/>
        <v>Aanmelden</v>
      </c>
      <c r="Z506" s="7">
        <f t="shared" si="175"/>
        <v>5</v>
      </c>
      <c r="AA506">
        <f t="shared" si="176"/>
        <v>27</v>
      </c>
      <c r="AB506">
        <f t="shared" ref="AB506:AB517" si="188" xml:space="preserve"> FIND("&lt;/",A506)</f>
        <v>35</v>
      </c>
      <c r="AC506" t="str">
        <f t="shared" ref="AC506:AC517" si="189">MID(A506, Z506, AA506-Z506+ 1)</f>
        <v>&lt;string name="sign_in"&gt;</v>
      </c>
      <c r="AD506" t="str">
        <f t="shared" ca="1" si="177"/>
        <v>&lt;string name="sign_in"&gt;Connexion&lt;/string&gt;</v>
      </c>
      <c r="AE506" t="str">
        <f t="shared" ca="1" si="177"/>
        <v>&lt;string name="sign_in"&gt;Anmelden&lt;/string&gt;</v>
      </c>
      <c r="AF506" t="str">
        <f t="shared" ca="1" si="177"/>
        <v>&lt;string name="sign_in"&gt;Iniciar sesión&lt;/string&gt;</v>
      </c>
      <c r="AG506" t="str">
        <f t="shared" ca="1" si="177"/>
        <v>&lt;string name="sign_in"&gt;Accedi&lt;/string&gt;</v>
      </c>
      <c r="AH506" t="str">
        <f t="shared" ca="1" si="177"/>
        <v>&lt;string name="sign_in"&gt;Aanmelden&lt;/string&gt;</v>
      </c>
    </row>
    <row r="507" spans="1:34">
      <c r="A507" s="1" t="s">
        <v>202</v>
      </c>
      <c r="J507">
        <f t="shared" si="186"/>
        <v>26</v>
      </c>
      <c r="K507">
        <f t="shared" si="187"/>
        <v>35</v>
      </c>
      <c r="L507" t="str">
        <f t="shared" si="185"/>
        <v>Sign Out</v>
      </c>
      <c r="M507" t="e">
        <f>MATCH(L507,Sam_Eng!K:K,0)</f>
        <v>#N/A</v>
      </c>
      <c r="N507" t="str">
        <f>IF(ISNA(M507), VLOOKUP(L507,Sam_Eng!F:F,1,FALSE), VLOOKUP(L507,Sam_Eng!K:K,1,FALSE))</f>
        <v>Sign Out</v>
      </c>
      <c r="O507" s="8">
        <f>IF(ISNA(M507), MATCH(N507,Sam_Eng!F:F,0), MATCH(N507,Sam_Eng!K:K,0))</f>
        <v>158</v>
      </c>
      <c r="P507" t="str">
        <f t="shared" ca="1" si="180"/>
        <v>"Déconnexion"</v>
      </c>
      <c r="Q507" t="str">
        <f t="shared" ca="1" si="181"/>
        <v>"Abmelden"</v>
      </c>
      <c r="R507" t="str">
        <f t="shared" ca="1" si="182"/>
        <v>"Cerrar sesión"</v>
      </c>
      <c r="S507" t="str">
        <f t="shared" ca="1" si="183"/>
        <v>"Esci"</v>
      </c>
      <c r="T507" t="str">
        <f t="shared" ca="1" si="184"/>
        <v>"Afmelden"</v>
      </c>
      <c r="U507" s="8" t="str">
        <f t="shared" ca="1" si="174"/>
        <v>Déconnexion</v>
      </c>
      <c r="V507" s="8" t="str">
        <f t="shared" ca="1" si="174"/>
        <v>Abmelden</v>
      </c>
      <c r="W507" s="8" t="str">
        <f t="shared" ca="1" si="174"/>
        <v>Cerrar sesión</v>
      </c>
      <c r="X507" s="8" t="str">
        <f t="shared" ca="1" si="174"/>
        <v>Esci</v>
      </c>
      <c r="Y507" s="8" t="str">
        <f t="shared" ca="1" si="174"/>
        <v>Afmelden</v>
      </c>
      <c r="Z507" s="7">
        <f t="shared" si="175"/>
        <v>5</v>
      </c>
      <c r="AA507">
        <f t="shared" si="176"/>
        <v>26</v>
      </c>
      <c r="AB507">
        <f t="shared" si="188"/>
        <v>35</v>
      </c>
      <c r="AC507" t="str">
        <f t="shared" si="189"/>
        <v>&lt;string name="logout"&gt;</v>
      </c>
      <c r="AD507" t="str">
        <f t="shared" ca="1" si="177"/>
        <v>&lt;string name="logout"&gt;Déconnexion&lt;/string&gt;</v>
      </c>
      <c r="AE507" t="str">
        <f t="shared" ca="1" si="177"/>
        <v>&lt;string name="logout"&gt;Abmelden&lt;/string&gt;</v>
      </c>
      <c r="AF507" t="str">
        <f t="shared" ca="1" si="177"/>
        <v>&lt;string name="logout"&gt;Cerrar sesión&lt;/string&gt;</v>
      </c>
      <c r="AG507" t="str">
        <f t="shared" ca="1" si="177"/>
        <v>&lt;string name="logout"&gt;Esci&lt;/string&gt;</v>
      </c>
      <c r="AH507" t="str">
        <f t="shared" ca="1" si="177"/>
        <v>&lt;string name="logout"&gt;Afmelden&lt;/string&gt;</v>
      </c>
    </row>
    <row r="508" spans="1:34">
      <c r="A508" s="1" t="s">
        <v>203</v>
      </c>
      <c r="J508">
        <f t="shared" si="186"/>
        <v>34</v>
      </c>
      <c r="K508">
        <f t="shared" si="187"/>
        <v>42</v>
      </c>
      <c r="L508" t="str">
        <f t="shared" si="185"/>
        <v>Sign Up</v>
      </c>
      <c r="M508" t="e">
        <f>MATCH(L508,Sam_Eng!K:K,0)</f>
        <v>#N/A</v>
      </c>
      <c r="N508" t="str">
        <f>IF(ISNA(M508), VLOOKUP(L508,Sam_Eng!F:F,1,FALSE), VLOOKUP(L508,Sam_Eng!K:K,1,FALSE))</f>
        <v>Sign Up</v>
      </c>
      <c r="O508" s="8">
        <f>IF(ISNA(M508), MATCH(N508,Sam_Eng!F:F,0), MATCH(N508,Sam_Eng!K:K,0))</f>
        <v>256</v>
      </c>
      <c r="P508" t="str">
        <f t="shared" ca="1" si="180"/>
        <v>"Inscription"</v>
      </c>
      <c r="Q508" t="str">
        <f t="shared" ca="1" si="181"/>
        <v>"Registrieren"</v>
      </c>
      <c r="R508" t="str">
        <f t="shared" ca="1" si="182"/>
        <v>"Registrarse"</v>
      </c>
      <c r="S508" t="str">
        <f t="shared" ca="1" si="183"/>
        <v>"Registrati"</v>
      </c>
      <c r="T508" t="str">
        <f t="shared" ca="1" si="184"/>
        <v>"Registreren"</v>
      </c>
      <c r="U508" s="8" t="str">
        <f t="shared" ca="1" si="174"/>
        <v>Inscription</v>
      </c>
      <c r="V508" s="8" t="str">
        <f t="shared" ca="1" si="174"/>
        <v>Registrieren</v>
      </c>
      <c r="W508" s="8" t="str">
        <f t="shared" ca="1" si="174"/>
        <v>Registrarse</v>
      </c>
      <c r="X508" s="8" t="str">
        <f t="shared" ca="1" si="174"/>
        <v>Registrati</v>
      </c>
      <c r="Y508" s="8" t="str">
        <f t="shared" ca="1" si="174"/>
        <v>Registreren</v>
      </c>
      <c r="Z508" s="7">
        <f t="shared" si="175"/>
        <v>5</v>
      </c>
      <c r="AA508">
        <f t="shared" si="176"/>
        <v>34</v>
      </c>
      <c r="AB508">
        <f t="shared" si="188"/>
        <v>42</v>
      </c>
      <c r="AC508" t="str">
        <f t="shared" si="189"/>
        <v>&lt;string name="create_account"&gt;</v>
      </c>
      <c r="AD508" t="str">
        <f t="shared" ca="1" si="177"/>
        <v>&lt;string name="create_account"&gt;Inscription&lt;/string&gt;</v>
      </c>
      <c r="AE508" t="str">
        <f t="shared" ca="1" si="177"/>
        <v>&lt;string name="create_account"&gt;Registrieren&lt;/string&gt;</v>
      </c>
      <c r="AF508" t="str">
        <f t="shared" ca="1" si="177"/>
        <v>&lt;string name="create_account"&gt;Registrarse&lt;/string&gt;</v>
      </c>
      <c r="AG508" t="str">
        <f t="shared" ca="1" si="177"/>
        <v>&lt;string name="create_account"&gt;Registrati&lt;/string&gt;</v>
      </c>
      <c r="AH508" t="str">
        <f t="shared" ca="1" si="177"/>
        <v>&lt;string name="create_account"&gt;Registreren&lt;/string&gt;</v>
      </c>
    </row>
    <row r="509" spans="1:34">
      <c r="A509" s="1" t="s">
        <v>2981</v>
      </c>
      <c r="J509">
        <f t="shared" si="186"/>
        <v>35</v>
      </c>
      <c r="K509">
        <f t="shared" si="187"/>
        <v>51</v>
      </c>
      <c r="L509" t="str">
        <f t="shared" si="185"/>
        <v>Forgot Password</v>
      </c>
      <c r="M509" t="e">
        <f>MATCH(L509,Sam_Eng!K:K,0)</f>
        <v>#N/A</v>
      </c>
      <c r="N509" t="str">
        <f>IF(ISNA(M509), VLOOKUP(L509,Sam_Eng!F:F,1,FALSE), VLOOKUP(L509,Sam_Eng!K:K,1,FALSE))</f>
        <v>Forgot Password</v>
      </c>
      <c r="O509" s="8">
        <f>IF(ISNA(M509), MATCH(N509,Sam_Eng!F:F,0), MATCH(N509,Sam_Eng!K:K,0))</f>
        <v>258</v>
      </c>
      <c r="P509" t="str">
        <f t="shared" ca="1" si="180"/>
        <v>"Mot de passe oublié"</v>
      </c>
      <c r="Q509" t="str">
        <f t="shared" ca="1" si="181"/>
        <v>"Kennwort vergessen"</v>
      </c>
      <c r="R509" t="str">
        <f t="shared" ca="1" si="182"/>
        <v>"He olvidado la contraseña"</v>
      </c>
      <c r="S509" t="str">
        <f t="shared" ca="1" si="183"/>
        <v>"Password Dimenticata"</v>
      </c>
      <c r="T509" t="str">
        <f t="shared" ca="1" si="184"/>
        <v>"Wachtwoord vergeten"</v>
      </c>
      <c r="U509" s="8" t="str">
        <f t="shared" ca="1" si="174"/>
        <v>Mot de passe oublié</v>
      </c>
      <c r="V509" s="8" t="str">
        <f t="shared" ca="1" si="174"/>
        <v>Kennwort vergessen</v>
      </c>
      <c r="W509" s="8" t="str">
        <f t="shared" ca="1" si="174"/>
        <v>He olvidado la contraseña</v>
      </c>
      <c r="X509" s="8" t="str">
        <f t="shared" ca="1" si="174"/>
        <v>Password Dimenticata</v>
      </c>
      <c r="Y509" s="8" t="str">
        <f t="shared" ca="1" si="174"/>
        <v>Wachtwoord vergeten</v>
      </c>
      <c r="Z509" s="7">
        <f t="shared" si="175"/>
        <v>5</v>
      </c>
      <c r="AA509">
        <f t="shared" si="176"/>
        <v>35</v>
      </c>
      <c r="AB509">
        <f t="shared" si="188"/>
        <v>51</v>
      </c>
      <c r="AC509" t="str">
        <f t="shared" si="189"/>
        <v>&lt;string name="forgot_password"&gt;</v>
      </c>
      <c r="AD509" t="str">
        <f t="shared" ca="1" si="177"/>
        <v>&lt;string name="forgot_password"&gt;Mot de passe oublié&lt;/string&gt;</v>
      </c>
      <c r="AE509" t="str">
        <f t="shared" ca="1" si="177"/>
        <v>&lt;string name="forgot_password"&gt;Kennwort vergessen&lt;/string&gt;</v>
      </c>
      <c r="AF509" t="str">
        <f t="shared" ca="1" si="177"/>
        <v>&lt;string name="forgot_password"&gt;He olvidado la contraseña&lt;/string&gt;</v>
      </c>
      <c r="AG509" t="str">
        <f t="shared" ca="1" si="177"/>
        <v>&lt;string name="forgot_password"&gt;Password Dimenticata&lt;/string&gt;</v>
      </c>
      <c r="AH509" t="str">
        <f t="shared" ca="1" si="177"/>
        <v>&lt;string name="forgot_password"&gt;Wachtwoord vergeten&lt;/string&gt;</v>
      </c>
    </row>
    <row r="510" spans="1:34">
      <c r="A510" s="1" t="s">
        <v>204</v>
      </c>
      <c r="J510">
        <f t="shared" si="186"/>
        <v>36</v>
      </c>
      <c r="K510">
        <f t="shared" si="187"/>
        <v>53</v>
      </c>
      <c r="L510" t="str">
        <f t="shared" si="185"/>
        <v>Current Password</v>
      </c>
      <c r="M510" t="e">
        <f>MATCH(L510,Sam_Eng!K:K,0)</f>
        <v>#N/A</v>
      </c>
      <c r="N510" t="str">
        <f>IF(ISNA(M510), VLOOKUP(L510,Sam_Eng!F:F,1,FALSE), VLOOKUP(L510,Sam_Eng!K:K,1,FALSE))</f>
        <v>Current Password</v>
      </c>
      <c r="O510" s="8">
        <f>IF(ISNA(M510), MATCH(N510,Sam_Eng!F:F,0), MATCH(N510,Sam_Eng!K:K,0))</f>
        <v>517</v>
      </c>
      <c r="P510" t="str">
        <f t="shared" ca="1" si="180"/>
        <v>"Mot de passe actuel"</v>
      </c>
      <c r="Q510" t="str">
        <f t="shared" ca="1" si="181"/>
        <v>"Aktuelles Kennwort"</v>
      </c>
      <c r="R510" t="str">
        <f t="shared" ca="1" si="182"/>
        <v>"Contraseña actual"</v>
      </c>
      <c r="S510" t="str">
        <f t="shared" ca="1" si="183"/>
        <v>"Password attuale"</v>
      </c>
      <c r="T510" t="str">
        <f t="shared" ca="1" si="184"/>
        <v>"Huidig wachtwoord"</v>
      </c>
      <c r="U510" s="8" t="str">
        <f t="shared" ca="1" si="174"/>
        <v>Mot de passe actuel</v>
      </c>
      <c r="V510" s="8" t="str">
        <f t="shared" ca="1" si="174"/>
        <v>Aktuelles Kennwort</v>
      </c>
      <c r="W510" s="8" t="str">
        <f t="shared" ca="1" si="174"/>
        <v>Contraseña actual</v>
      </c>
      <c r="X510" s="8" t="str">
        <f t="shared" ca="1" si="174"/>
        <v>Password attuale</v>
      </c>
      <c r="Y510" s="8" t="str">
        <f t="shared" ca="1" si="174"/>
        <v>Huidig wachtwoord</v>
      </c>
      <c r="Z510" s="7">
        <f t="shared" si="175"/>
        <v>5</v>
      </c>
      <c r="AA510">
        <f t="shared" si="176"/>
        <v>36</v>
      </c>
      <c r="AB510">
        <f t="shared" si="188"/>
        <v>53</v>
      </c>
      <c r="AC510" t="str">
        <f t="shared" si="189"/>
        <v>&lt;string name="current_password"&gt;</v>
      </c>
      <c r="AD510" t="str">
        <f t="shared" ca="1" si="177"/>
        <v>&lt;string name="current_password"&gt;Mot de passe actuel&lt;/string&gt;</v>
      </c>
      <c r="AE510" t="str">
        <f t="shared" ca="1" si="177"/>
        <v>&lt;string name="current_password"&gt;Aktuelles Kennwort&lt;/string&gt;</v>
      </c>
      <c r="AF510" t="str">
        <f t="shared" ca="1" si="177"/>
        <v>&lt;string name="current_password"&gt;Contraseña actual&lt;/string&gt;</v>
      </c>
      <c r="AG510" t="str">
        <f t="shared" ca="1" si="177"/>
        <v>&lt;string name="current_password"&gt;Password attuale&lt;/string&gt;</v>
      </c>
      <c r="AH510" t="str">
        <f t="shared" ca="1" si="177"/>
        <v>&lt;string name="current_password"&gt;Huidig wachtwoord&lt;/string&gt;</v>
      </c>
    </row>
    <row r="511" spans="1:34">
      <c r="A511" s="1" t="s">
        <v>205</v>
      </c>
      <c r="J511">
        <f t="shared" si="186"/>
        <v>34</v>
      </c>
      <c r="K511">
        <f t="shared" si="187"/>
        <v>43</v>
      </c>
      <c r="L511" t="str">
        <f t="shared" si="185"/>
        <v>Password</v>
      </c>
      <c r="M511" t="e">
        <f>MATCH(L511,Sam_Eng!K:K,0)</f>
        <v>#N/A</v>
      </c>
      <c r="N511" t="str">
        <f>IF(ISNA(M511), VLOOKUP(L511,Sam_Eng!F:F,1,FALSE), VLOOKUP(L511,Sam_Eng!K:K,1,FALSE))</f>
        <v>Password</v>
      </c>
      <c r="O511" s="8">
        <f>IF(ISNA(M511), MATCH(N511,Sam_Eng!F:F,0), MATCH(N511,Sam_Eng!K:K,0))</f>
        <v>45</v>
      </c>
      <c r="P511" t="str">
        <f t="shared" ca="1" si="180"/>
        <v>"Mot de passe"</v>
      </c>
      <c r="Q511" t="str">
        <f t="shared" ca="1" si="181"/>
        <v>"Kennwort"</v>
      </c>
      <c r="R511" t="str">
        <f t="shared" ca="1" si="182"/>
        <v>"Contraseña"</v>
      </c>
      <c r="S511" t="str">
        <f t="shared" ca="1" si="183"/>
        <v>"Password"</v>
      </c>
      <c r="T511" t="str">
        <f t="shared" ca="1" si="184"/>
        <v>"Wachtwoord"</v>
      </c>
      <c r="U511" s="8" t="str">
        <f t="shared" ca="1" si="174"/>
        <v>Mot de passe</v>
      </c>
      <c r="V511" s="8" t="str">
        <f t="shared" ca="1" si="174"/>
        <v>Kennwort</v>
      </c>
      <c r="W511" s="8" t="str">
        <f t="shared" ca="1" si="174"/>
        <v>Contraseña</v>
      </c>
      <c r="X511" s="8" t="str">
        <f t="shared" ca="1" si="174"/>
        <v>Password</v>
      </c>
      <c r="Y511" s="8" t="str">
        <f t="shared" ca="1" si="174"/>
        <v>Wachtwoord</v>
      </c>
      <c r="Z511" s="7">
        <f t="shared" si="175"/>
        <v>5</v>
      </c>
      <c r="AA511">
        <f t="shared" si="176"/>
        <v>34</v>
      </c>
      <c r="AB511">
        <f t="shared" si="188"/>
        <v>43</v>
      </c>
      <c r="AC511" t="str">
        <f t="shared" si="189"/>
        <v>&lt;string name="input_password"&gt;</v>
      </c>
      <c r="AD511" t="str">
        <f t="shared" ca="1" si="177"/>
        <v>&lt;string name="input_password"&gt;Mot de passe&lt;/string&gt;</v>
      </c>
      <c r="AE511" t="str">
        <f t="shared" ca="1" si="177"/>
        <v>&lt;string name="input_password"&gt;Kennwort&lt;/string&gt;</v>
      </c>
      <c r="AF511" t="str">
        <f t="shared" ca="1" si="177"/>
        <v>&lt;string name="input_password"&gt;Contraseña&lt;/string&gt;</v>
      </c>
      <c r="AG511" t="str">
        <f t="shared" ca="1" si="177"/>
        <v>&lt;string name="input_password"&gt;Password&lt;/string&gt;</v>
      </c>
      <c r="AH511" t="str">
        <f t="shared" ca="1" si="177"/>
        <v>&lt;string name="input_password"&gt;Wachtwoord&lt;/string&gt;</v>
      </c>
    </row>
    <row r="512" spans="1:34">
      <c r="A512" s="1" t="s">
        <v>206</v>
      </c>
      <c r="J512">
        <f t="shared" si="186"/>
        <v>36</v>
      </c>
      <c r="K512">
        <f t="shared" si="187"/>
        <v>56</v>
      </c>
      <c r="L512" t="str">
        <f t="shared" si="185"/>
        <v>Re-confirm Password</v>
      </c>
      <c r="M512" t="e">
        <f>MATCH(L512,Sam_Eng!K:K,0)</f>
        <v>#N/A</v>
      </c>
      <c r="N512" t="str">
        <f>IF(ISNA(M512), VLOOKUP(L512,Sam_Eng!F:F,1,FALSE), VLOOKUP(L512,Sam_Eng!K:K,1,FALSE))</f>
        <v>Re-confirm Password</v>
      </c>
      <c r="O512" s="8">
        <f>IF(ISNA(M512), MATCH(N512,Sam_Eng!F:F,0), MATCH(N512,Sam_Eng!K:K,0))</f>
        <v>519</v>
      </c>
      <c r="P512" t="str">
        <f t="shared" ca="1" si="180"/>
        <v>"Re-confirmer le mot de passe"</v>
      </c>
      <c r="Q512" t="str">
        <f t="shared" ca="1" si="181"/>
        <v>"Kennwortbestätigung"</v>
      </c>
      <c r="R512" t="str">
        <f t="shared" ca="1" si="182"/>
        <v>"Volver a confirmar la contraseña"</v>
      </c>
      <c r="S512" t="str">
        <f t="shared" ca="1" si="183"/>
        <v>"Riconferma la password"</v>
      </c>
      <c r="T512" t="str">
        <f t="shared" ca="1" si="184"/>
        <v>"Wachtwoord opnieuw bevestigen"</v>
      </c>
      <c r="U512" s="8" t="str">
        <f t="shared" ca="1" si="174"/>
        <v>Re-confirmer le mot de passe</v>
      </c>
      <c r="V512" s="8" t="str">
        <f t="shared" ca="1" si="174"/>
        <v>Kennwortbestätigung</v>
      </c>
      <c r="W512" s="8" t="str">
        <f t="shared" ca="1" si="174"/>
        <v>Volver a confirmar la contraseña</v>
      </c>
      <c r="X512" s="8" t="str">
        <f t="shared" ca="1" si="174"/>
        <v>Riconferma la password</v>
      </c>
      <c r="Y512" s="8" t="str">
        <f t="shared" ca="1" si="174"/>
        <v>Wachtwoord opnieuw bevestigen</v>
      </c>
      <c r="Z512" s="7">
        <f t="shared" si="175"/>
        <v>5</v>
      </c>
      <c r="AA512">
        <f t="shared" si="176"/>
        <v>36</v>
      </c>
      <c r="AB512">
        <f t="shared" si="188"/>
        <v>56</v>
      </c>
      <c r="AC512" t="str">
        <f t="shared" si="189"/>
        <v>&lt;string name="confirm_password"&gt;</v>
      </c>
      <c r="AD512" t="str">
        <f t="shared" ca="1" si="177"/>
        <v>&lt;string name="confirm_password"&gt;Re-confirmer le mot de passe&lt;/string&gt;</v>
      </c>
      <c r="AE512" t="str">
        <f t="shared" ca="1" si="177"/>
        <v>&lt;string name="confirm_password"&gt;Kennwortbestätigung&lt;/string&gt;</v>
      </c>
      <c r="AF512" t="str">
        <f t="shared" ca="1" si="177"/>
        <v>&lt;string name="confirm_password"&gt;Volver a confirmar la contraseña&lt;/string&gt;</v>
      </c>
      <c r="AG512" t="str">
        <f t="shared" ca="1" si="177"/>
        <v>&lt;string name="confirm_password"&gt;Riconferma la password&lt;/string&gt;</v>
      </c>
      <c r="AH512" t="str">
        <f t="shared" ca="1" si="177"/>
        <v>&lt;string name="confirm_password"&gt;Wachtwoord opnieuw bevestigen&lt;/string&gt;</v>
      </c>
    </row>
    <row r="513" spans="1:34">
      <c r="A513" s="1" t="s">
        <v>2982</v>
      </c>
      <c r="J513">
        <f t="shared" si="186"/>
        <v>30</v>
      </c>
      <c r="K513">
        <f t="shared" si="187"/>
        <v>46</v>
      </c>
      <c r="L513" t="str">
        <f t="shared" si="185"/>
        <v>Enable Password</v>
      </c>
      <c r="M513" t="e">
        <f>MATCH(L513,Sam_Eng!K:K,0)</f>
        <v>#N/A</v>
      </c>
      <c r="N513" t="str">
        <f>IF(ISNA(M513), VLOOKUP(L513,Sam_Eng!F:F,1,FALSE), VLOOKUP(L513,Sam_Eng!K:K,1,FALSE))</f>
        <v>Enable Password</v>
      </c>
      <c r="O513" s="8">
        <f>IF(ISNA(M513), MATCH(N513,Sam_Eng!F:F,0), MATCH(N513,Sam_Eng!K:K,0))</f>
        <v>259</v>
      </c>
      <c r="P513" t="str">
        <f t="shared" ca="1" si="180"/>
        <v>"Activer le mot de passe"</v>
      </c>
      <c r="Q513" t="str">
        <f t="shared" ca="1" si="181"/>
        <v>"Kennwort aktivieren"</v>
      </c>
      <c r="R513" t="str">
        <f t="shared" ca="1" si="182"/>
        <v>"Habilitar contraseña"</v>
      </c>
      <c r="S513" t="str">
        <f t="shared" ca="1" si="183"/>
        <v>"Attiva Password"</v>
      </c>
      <c r="T513" t="str">
        <f t="shared" ca="1" si="184"/>
        <v>"Wachtwoord inschakelen"</v>
      </c>
      <c r="U513" s="8" t="str">
        <f t="shared" ca="1" si="174"/>
        <v>Activer le mot de passe</v>
      </c>
      <c r="V513" s="8" t="str">
        <f t="shared" ca="1" si="174"/>
        <v>Kennwort aktivieren</v>
      </c>
      <c r="W513" s="8" t="str">
        <f t="shared" ca="1" si="174"/>
        <v>Habilitar contraseña</v>
      </c>
      <c r="X513" s="8" t="str">
        <f t="shared" ca="1" si="174"/>
        <v>Attiva Password</v>
      </c>
      <c r="Y513" s="8" t="str">
        <f t="shared" ca="1" si="174"/>
        <v>Wachtwoord inschakelen</v>
      </c>
      <c r="Z513" s="7">
        <f t="shared" si="175"/>
        <v>5</v>
      </c>
      <c r="AA513">
        <f t="shared" si="176"/>
        <v>30</v>
      </c>
      <c r="AB513">
        <f t="shared" si="188"/>
        <v>46</v>
      </c>
      <c r="AC513" t="str">
        <f t="shared" si="189"/>
        <v>&lt;string name="EnablePass"&gt;</v>
      </c>
      <c r="AD513" t="str">
        <f t="shared" ca="1" si="177"/>
        <v>&lt;string name="EnablePass"&gt;Activer le mot de passe&lt;/string&gt;</v>
      </c>
      <c r="AE513" t="str">
        <f t="shared" ca="1" si="177"/>
        <v>&lt;string name="EnablePass"&gt;Kennwort aktivieren&lt;/string&gt;</v>
      </c>
      <c r="AF513" t="str">
        <f t="shared" ca="1" si="177"/>
        <v>&lt;string name="EnablePass"&gt;Habilitar contraseña&lt;/string&gt;</v>
      </c>
      <c r="AG513" t="str">
        <f t="shared" ca="1" si="177"/>
        <v>&lt;string name="EnablePass"&gt;Attiva Password&lt;/string&gt;</v>
      </c>
      <c r="AH513" t="str">
        <f t="shared" ca="1" si="177"/>
        <v>&lt;string name="EnablePass"&gt;Wachtwoord inschakelen&lt;/string&gt;</v>
      </c>
    </row>
    <row r="514" spans="1:34">
      <c r="A514" s="1" t="s">
        <v>2983</v>
      </c>
      <c r="J514">
        <f t="shared" si="186"/>
        <v>29</v>
      </c>
      <c r="K514">
        <f t="shared" si="187"/>
        <v>45</v>
      </c>
      <c r="L514" t="str">
        <f t="shared" si="185"/>
        <v>Backup on Cloud</v>
      </c>
      <c r="M514" t="e">
        <f>MATCH(L514,Sam_Eng!K:K,0)</f>
        <v>#N/A</v>
      </c>
      <c r="N514" t="str">
        <f>IF(ISNA(M514), VLOOKUP(L514,Sam_Eng!F:F,1,FALSE), VLOOKUP(L514,Sam_Eng!K:K,1,FALSE))</f>
        <v>Backup on Cloud</v>
      </c>
      <c r="O514" s="8">
        <f>IF(ISNA(M514), MATCH(N514,Sam_Eng!F:F,0), MATCH(N514,Sam_Eng!K:K,0))</f>
        <v>155</v>
      </c>
      <c r="P514" t="str">
        <f t="shared" ca="1" si="180"/>
        <v>"Sauvegarder sur le Cloud"</v>
      </c>
      <c r="Q514" t="str">
        <f t="shared" ca="1" si="181"/>
        <v>"In Cloud sichern"</v>
      </c>
      <c r="R514" t="str">
        <f t="shared" ca="1" si="182"/>
        <v>"Copia de seguridad en la nube"</v>
      </c>
      <c r="S514" t="str">
        <f t="shared" ca="1" si="183"/>
        <v>"Backup su Cloud"</v>
      </c>
      <c r="T514" t="str">
        <f t="shared" ca="1" si="184"/>
        <v>"Back-up naar cloud"</v>
      </c>
      <c r="U514" s="8" t="str">
        <f t="shared" ca="1" si="174"/>
        <v>Sauvegarder sur le Cloud</v>
      </c>
      <c r="V514" s="8" t="str">
        <f t="shared" ca="1" si="174"/>
        <v>In Cloud sichern</v>
      </c>
      <c r="W514" s="8" t="str">
        <f t="shared" ca="1" si="174"/>
        <v>Copia de seguridad en la nube</v>
      </c>
      <c r="X514" s="8" t="str">
        <f t="shared" ca="1" si="174"/>
        <v>Backup su Cloud</v>
      </c>
      <c r="Y514" s="8" t="str">
        <f t="shared" ca="1" si="174"/>
        <v>Back-up naar cloud</v>
      </c>
      <c r="Z514" s="7">
        <f t="shared" si="175"/>
        <v>5</v>
      </c>
      <c r="AA514">
        <f t="shared" si="176"/>
        <v>29</v>
      </c>
      <c r="AB514">
        <f t="shared" si="188"/>
        <v>45</v>
      </c>
      <c r="AC514" t="str">
        <f t="shared" si="189"/>
        <v>&lt;string name="BackCloud"&gt;</v>
      </c>
      <c r="AD514" t="str">
        <f t="shared" ca="1" si="177"/>
        <v>&lt;string name="BackCloud"&gt;Sauvegarder sur le Cloud&lt;/string&gt;</v>
      </c>
      <c r="AE514" t="str">
        <f t="shared" ca="1" si="177"/>
        <v>&lt;string name="BackCloud"&gt;In Cloud sichern&lt;/string&gt;</v>
      </c>
      <c r="AF514" t="str">
        <f t="shared" ca="1" si="177"/>
        <v>&lt;string name="BackCloud"&gt;Copia de seguridad en la nube&lt;/string&gt;</v>
      </c>
      <c r="AG514" t="str">
        <f t="shared" ca="1" si="177"/>
        <v>&lt;string name="BackCloud"&gt;Backup su Cloud&lt;/string&gt;</v>
      </c>
      <c r="AH514" t="str">
        <f t="shared" ca="1" si="177"/>
        <v>&lt;string name="BackCloud"&gt;Back-up naar cloud&lt;/string&gt;</v>
      </c>
    </row>
    <row r="515" spans="1:34">
      <c r="A515" s="1" t="s">
        <v>2984</v>
      </c>
      <c r="J515">
        <f t="shared" si="186"/>
        <v>33</v>
      </c>
      <c r="K515">
        <f t="shared" si="187"/>
        <v>38</v>
      </c>
      <c r="L515" t="str">
        <f t="shared" si="185"/>
        <v>Next</v>
      </c>
      <c r="M515" t="e">
        <f>MATCH(L515,Sam_Eng!K:K,0)</f>
        <v>#N/A</v>
      </c>
      <c r="N515" t="str">
        <f>IF(ISNA(M515), VLOOKUP(L515,Sam_Eng!F:F,1,FALSE), VLOOKUP(L515,Sam_Eng!K:K,1,FALSE))</f>
        <v>Next</v>
      </c>
      <c r="O515" s="8">
        <f>IF(ISNA(M515), MATCH(N515,Sam_Eng!F:F,0), MATCH(N515,Sam_Eng!K:K,0))</f>
        <v>254</v>
      </c>
      <c r="P515" t="str">
        <f t="shared" ca="1" si="180"/>
        <v>"Suivant"</v>
      </c>
      <c r="Q515" t="str">
        <f t="shared" ca="1" si="181"/>
        <v>"Weiter"</v>
      </c>
      <c r="R515" t="str">
        <f t="shared" ca="1" si="182"/>
        <v>"Siguiente"</v>
      </c>
      <c r="S515" t="str">
        <f t="shared" ca="1" si="183"/>
        <v>"Seguente"</v>
      </c>
      <c r="T515" t="str">
        <f t="shared" ca="1" si="184"/>
        <v>"Volgende"</v>
      </c>
      <c r="U515" s="8" t="str">
        <f t="shared" ref="U515:Y578" ca="1" si="190">SUBSTITUTE(P515,"""","")</f>
        <v>Suivant</v>
      </c>
      <c r="V515" s="8" t="str">
        <f t="shared" ca="1" si="190"/>
        <v>Weiter</v>
      </c>
      <c r="W515" s="8" t="str">
        <f t="shared" ca="1" si="190"/>
        <v>Siguiente</v>
      </c>
      <c r="X515" s="8" t="str">
        <f t="shared" ca="1" si="190"/>
        <v>Seguente</v>
      </c>
      <c r="Y515" s="8" t="str">
        <f t="shared" ca="1" si="190"/>
        <v>Volgende</v>
      </c>
      <c r="Z515" s="7">
        <f t="shared" ref="Z515:Z578" si="191">FIND("&lt;",A515)</f>
        <v>5</v>
      </c>
      <c r="AA515">
        <f t="shared" ref="AA515:AA578" si="192">FIND("&gt;",A515)</f>
        <v>33</v>
      </c>
      <c r="AB515">
        <f t="shared" si="188"/>
        <v>38</v>
      </c>
      <c r="AC515" t="str">
        <f t="shared" si="189"/>
        <v>&lt;string name="register_next"&gt;</v>
      </c>
      <c r="AD515" t="str">
        <f t="shared" ref="AD515:AH578" ca="1" si="193">$AC515 &amp; U515 &amp; $AC$1</f>
        <v>&lt;string name="register_next"&gt;Suivant&lt;/string&gt;</v>
      </c>
      <c r="AE515" t="str">
        <f t="shared" ca="1" si="193"/>
        <v>&lt;string name="register_next"&gt;Weiter&lt;/string&gt;</v>
      </c>
      <c r="AF515" t="str">
        <f t="shared" ca="1" si="193"/>
        <v>&lt;string name="register_next"&gt;Siguiente&lt;/string&gt;</v>
      </c>
      <c r="AG515" t="str">
        <f t="shared" ca="1" si="193"/>
        <v>&lt;string name="register_next"&gt;Seguente&lt;/string&gt;</v>
      </c>
      <c r="AH515" t="str">
        <f t="shared" ca="1" si="193"/>
        <v>&lt;string name="register_next"&gt;Volgende&lt;/string&gt;</v>
      </c>
    </row>
    <row r="516" spans="1:34">
      <c r="A516" s="1" t="s">
        <v>3041</v>
      </c>
      <c r="J516">
        <f t="shared" si="186"/>
        <v>47</v>
      </c>
      <c r="K516">
        <f t="shared" si="187"/>
        <v>65</v>
      </c>
      <c r="L516" t="str">
        <f t="shared" si="185"/>
        <v>Already Signed Up</v>
      </c>
      <c r="M516" t="e">
        <f>MATCH(L516,Sam_Eng!K:K,0)</f>
        <v>#N/A</v>
      </c>
      <c r="N516" t="str">
        <f>IF(ISNA(M516), VLOOKUP(L516,Sam_Eng!F:F,1,FALSE), VLOOKUP(L516,Sam_Eng!K:K,1,FALSE))</f>
        <v>Already Signed Up</v>
      </c>
      <c r="O516" s="8">
        <f>IF(ISNA(M516), MATCH(N516,Sam_Eng!F:F,0), MATCH(N516,Sam_Eng!K:K,0))</f>
        <v>153</v>
      </c>
      <c r="P516" t="str">
        <f t="shared" ca="1" si="180"/>
        <v>"Déjà inscrit"</v>
      </c>
      <c r="Q516" t="str">
        <f t="shared" ca="1" si="181"/>
        <v>"Bereits angemeldet"</v>
      </c>
      <c r="R516" t="str">
        <f t="shared" ca="1" si="182"/>
        <v>"Ya registrado"</v>
      </c>
      <c r="S516" t="str">
        <f t="shared" ca="1" si="183"/>
        <v>"Sempre Connesso"</v>
      </c>
      <c r="T516" t="str">
        <f t="shared" ca="1" si="184"/>
        <v>"Reeds ingeschreven"</v>
      </c>
      <c r="U516" s="8" t="str">
        <f t="shared" ca="1" si="190"/>
        <v>Déjà inscrit</v>
      </c>
      <c r="V516" s="8" t="str">
        <f t="shared" ca="1" si="190"/>
        <v>Bereits angemeldet</v>
      </c>
      <c r="W516" s="8" t="str">
        <f t="shared" ca="1" si="190"/>
        <v>Ya registrado</v>
      </c>
      <c r="X516" s="8" t="str">
        <f t="shared" ca="1" si="190"/>
        <v>Sempre Connesso</v>
      </c>
      <c r="Y516" s="8" t="str">
        <f t="shared" ca="1" si="190"/>
        <v>Reeds ingeschreven</v>
      </c>
      <c r="Z516" s="7">
        <f t="shared" si="191"/>
        <v>5</v>
      </c>
      <c r="AA516">
        <f t="shared" si="192"/>
        <v>47</v>
      </c>
      <c r="AB516">
        <f t="shared" si="188"/>
        <v>65</v>
      </c>
      <c r="AC516" t="str">
        <f t="shared" si="189"/>
        <v>&lt;string name="register_but_password_title"&gt;</v>
      </c>
      <c r="AD516" t="str">
        <f t="shared" ca="1" si="193"/>
        <v>&lt;string name="register_but_password_title"&gt;Déjà inscrit&lt;/string&gt;</v>
      </c>
      <c r="AE516" t="str">
        <f t="shared" ca="1" si="193"/>
        <v>&lt;string name="register_but_password_title"&gt;Bereits angemeldet&lt;/string&gt;</v>
      </c>
      <c r="AF516" t="str">
        <f t="shared" ca="1" si="193"/>
        <v>&lt;string name="register_but_password_title"&gt;Ya registrado&lt;/string&gt;</v>
      </c>
      <c r="AG516" t="str">
        <f t="shared" ca="1" si="193"/>
        <v>&lt;string name="register_but_password_title"&gt;Sempre Connesso&lt;/string&gt;</v>
      </c>
      <c r="AH516" t="str">
        <f t="shared" ca="1" si="193"/>
        <v>&lt;string name="register_but_password_title"&gt;Reeds ingeschreven&lt;/string&gt;</v>
      </c>
    </row>
    <row r="517" spans="1:34">
      <c r="A517" s="1" t="s">
        <v>3043</v>
      </c>
      <c r="J517">
        <f t="shared" si="186"/>
        <v>46</v>
      </c>
      <c r="K517">
        <f t="shared" si="187"/>
        <v>120</v>
      </c>
      <c r="L517" t="str">
        <f t="shared" si="185"/>
        <v>This email belongs to a password enabled account, please sign in with it.</v>
      </c>
      <c r="M517" t="e">
        <f>MATCH(L517,Sam_Eng!K:K,0)</f>
        <v>#N/A</v>
      </c>
      <c r="N517" t="str">
        <f>IF(ISNA(M517), VLOOKUP(L517,Sam_Eng!F:F,1,FALSE), VLOOKUP(L517,Sam_Eng!K:K,1,FALSE))</f>
        <v>This email belongs to a password enabled account, please sign in with it.</v>
      </c>
      <c r="O517" s="8">
        <f>IF(ISNA(M517), MATCH(N517,Sam_Eng!F:F,0), MATCH(N517,Sam_Eng!K:K,0))</f>
        <v>508</v>
      </c>
      <c r="P517" t="str">
        <f t="shared" ca="1" si="180"/>
        <v>"Cet e-mail appartient à un compte activé par un mot de passe, veuillez vous connecter avec."</v>
      </c>
      <c r="Q517" t="str">
        <f t="shared" ca="1" si="181"/>
        <v>"Diese E-Mail-Adresse gehört zu einem kennwortgeschützten Konto, bitte melden Sie sich damit an."</v>
      </c>
      <c r="R517" t="str">
        <f t="shared" ca="1" si="182"/>
        <v>"Este correo electrónico pertenece a una cuenta habilitada por contraseña. Inicie sesión con ella."</v>
      </c>
      <c r="S517" t="str">
        <f t="shared" ca="1" si="183"/>
        <v>"Questa email appartiene a un account con password abilitata, accedere con quell'account."</v>
      </c>
      <c r="T517" t="str">
        <f t="shared" ca="1" si="184"/>
        <v>"Dit e-mailadres behoort tot een account met wachtwoord, meld u daarmee aan."</v>
      </c>
      <c r="U517" s="8" t="str">
        <f t="shared" ca="1" si="190"/>
        <v>Cet e-mail appartient à un compte activé par un mot de passe, veuillez vous connecter avec.</v>
      </c>
      <c r="V517" s="8" t="str">
        <f t="shared" ca="1" si="190"/>
        <v>Diese E-Mail-Adresse gehört zu einem kennwortgeschützten Konto, bitte melden Sie sich damit an.</v>
      </c>
      <c r="W517" s="8" t="str">
        <f t="shared" ca="1" si="190"/>
        <v>Este correo electrónico pertenece a una cuenta habilitada por contraseña. Inicie sesión con ella.</v>
      </c>
      <c r="X517" s="8" t="str">
        <f t="shared" ca="1" si="190"/>
        <v>Questa email appartiene a un account con password abilitata, accedere con quell'account.</v>
      </c>
      <c r="Y517" s="8" t="str">
        <f t="shared" ca="1" si="190"/>
        <v>Dit e-mailadres behoort tot een account met wachtwoord, meld u daarmee aan.</v>
      </c>
      <c r="Z517" s="7">
        <f t="shared" si="191"/>
        <v>5</v>
      </c>
      <c r="AA517">
        <f t="shared" si="192"/>
        <v>46</v>
      </c>
      <c r="AB517">
        <f t="shared" si="188"/>
        <v>120</v>
      </c>
      <c r="AC517" t="str">
        <f t="shared" si="189"/>
        <v>&lt;string name="register_but_password_cont"&gt;</v>
      </c>
      <c r="AD517" t="str">
        <f t="shared" ca="1" si="193"/>
        <v>&lt;string name="register_but_password_cont"&gt;Cet e-mail appartient à un compte activé par un mot de passe, veuillez vous connecter avec.&lt;/string&gt;</v>
      </c>
      <c r="AE517" t="str">
        <f t="shared" ca="1" si="193"/>
        <v>&lt;string name="register_but_password_cont"&gt;Diese E-Mail-Adresse gehört zu einem kennwortgeschützten Konto, bitte melden Sie sich damit an.&lt;/string&gt;</v>
      </c>
      <c r="AF517" t="str">
        <f t="shared" ca="1" si="193"/>
        <v>&lt;string name="register_but_password_cont"&gt;Este correo electrónico pertenece a una cuenta habilitada por contraseña. Inicie sesión con ella.&lt;/string&gt;</v>
      </c>
      <c r="AG517" t="str">
        <f t="shared" ca="1" si="193"/>
        <v>&lt;string name="register_but_password_cont"&gt;Questa email appartiene a un account con password abilitata, accedere con quell'account.&lt;/string&gt;</v>
      </c>
      <c r="AH517" t="str">
        <f t="shared" ca="1" si="193"/>
        <v>&lt;string name="register_but_password_cont"&gt;Dit e-mailadres behoort tot een account met wachtwoord, meld u daarmee aan.&lt;/string&gt;</v>
      </c>
    </row>
    <row r="518" spans="1:34">
      <c r="A518" s="1"/>
    </row>
    <row r="519" spans="1:34">
      <c r="A519" s="1" t="s">
        <v>3040</v>
      </c>
      <c r="J519">
        <f t="shared" si="186"/>
        <v>35</v>
      </c>
      <c r="K519">
        <f t="shared" si="187"/>
        <v>62</v>
      </c>
      <c r="L519" t="str">
        <f t="shared" si="185"/>
        <v>The account does not exist</v>
      </c>
      <c r="M519" t="e">
        <f>MATCH(L519,Sam_Eng!K:K,0)</f>
        <v>#N/A</v>
      </c>
      <c r="N519" t="str">
        <f>IF(ISNA(M519), VLOOKUP(L519,Sam_Eng!F:F,1,FALSE), VLOOKUP(L519,Sam_Eng!K:K,1,FALSE))</f>
        <v>The account does not exist</v>
      </c>
      <c r="O519" s="8">
        <f>IF(ISNA(M519), MATCH(N519,Sam_Eng!F:F,0), MATCH(N519,Sam_Eng!K:K,0))</f>
        <v>510</v>
      </c>
      <c r="P519" t="str">
        <f t="shared" ca="1" si="180"/>
        <v>"Le compte n'existe pas"</v>
      </c>
      <c r="Q519" t="str">
        <f t="shared" ca="1" si="181"/>
        <v>"Das Konto ist nicht vorhanden"</v>
      </c>
      <c r="R519" t="str">
        <f t="shared" ca="1" si="182"/>
        <v>"La cuenta no existe."</v>
      </c>
      <c r="S519" t="str">
        <f t="shared" ca="1" si="183"/>
        <v>"L'account non esiste"</v>
      </c>
      <c r="T519" t="str">
        <f t="shared" ca="1" si="184"/>
        <v>"Deze account bestaat niet"</v>
      </c>
      <c r="U519" s="8" t="str">
        <f t="shared" ca="1" si="190"/>
        <v>Le compte n'existe pas</v>
      </c>
      <c r="V519" s="8" t="str">
        <f t="shared" ca="1" si="190"/>
        <v>Das Konto ist nicht vorhanden</v>
      </c>
      <c r="W519" s="8" t="str">
        <f t="shared" ca="1" si="190"/>
        <v>La cuenta no existe.</v>
      </c>
      <c r="X519" s="8" t="str">
        <f t="shared" ca="1" si="190"/>
        <v>L'account non esiste</v>
      </c>
      <c r="Y519" s="8" t="str">
        <f t="shared" ca="1" si="190"/>
        <v>Deze account bestaat niet</v>
      </c>
      <c r="Z519" s="7">
        <f t="shared" si="191"/>
        <v>5</v>
      </c>
      <c r="AA519">
        <f t="shared" si="192"/>
        <v>35</v>
      </c>
      <c r="AB519">
        <f xml:space="preserve"> FIND("&lt;/",A519)</f>
        <v>62</v>
      </c>
      <c r="AC519" t="str">
        <f>MID(A519, Z519, AA519-Z519+ 1)</f>
        <v>&lt;string name="no_account_cont"&gt;</v>
      </c>
      <c r="AD519" t="str">
        <f t="shared" ca="1" si="193"/>
        <v>&lt;string name="no_account_cont"&gt;Le compte n'existe pas&lt;/string&gt;</v>
      </c>
      <c r="AE519" t="str">
        <f t="shared" ca="1" si="193"/>
        <v>&lt;string name="no_account_cont"&gt;Das Konto ist nicht vorhanden&lt;/string&gt;</v>
      </c>
      <c r="AF519" t="str">
        <f t="shared" ca="1" si="193"/>
        <v>&lt;string name="no_account_cont"&gt;La cuenta no existe.&lt;/string&gt;</v>
      </c>
      <c r="AG519" t="str">
        <f t="shared" ca="1" si="193"/>
        <v>&lt;string name="no_account_cont"&gt;L'account non esiste&lt;/string&gt;</v>
      </c>
      <c r="AH519" t="str">
        <f t="shared" ca="1" si="193"/>
        <v>&lt;string name="no_account_cont"&gt;Deze account bestaat niet&lt;/string&gt;</v>
      </c>
    </row>
    <row r="520" spans="1:34">
      <c r="A520" s="1"/>
    </row>
    <row r="521" spans="1:34">
      <c r="A521" s="1" t="s">
        <v>3044</v>
      </c>
      <c r="J521">
        <f t="shared" si="186"/>
        <v>39</v>
      </c>
      <c r="K521">
        <f t="shared" si="187"/>
        <v>54</v>
      </c>
      <c r="L521" t="str">
        <f t="shared" si="185"/>
        <v>Wrong Password</v>
      </c>
      <c r="M521" t="e">
        <f>MATCH(L521,Sam_Eng!K:K,0)</f>
        <v>#N/A</v>
      </c>
      <c r="N521" t="str">
        <f>IF(ISNA(M521), VLOOKUP(L521,Sam_Eng!F:F,1,FALSE), VLOOKUP(L521,Sam_Eng!K:K,1,FALSE))</f>
        <v>Wrong password</v>
      </c>
      <c r="O521" s="8">
        <f>IF(ISNA(M521), MATCH(N521,Sam_Eng!F:F,0), MATCH(N521,Sam_Eng!K:K,0))</f>
        <v>511</v>
      </c>
      <c r="P521" t="str">
        <f t="shared" ca="1" si="180"/>
        <v>"Mot de passe erroné"</v>
      </c>
      <c r="Q521" t="str">
        <f t="shared" ca="1" si="181"/>
        <v>"Ungültiges Kennwort"</v>
      </c>
      <c r="R521" t="str">
        <f t="shared" ca="1" si="182"/>
        <v>"Contraseña incorrecta"</v>
      </c>
      <c r="S521" t="str">
        <f t="shared" ca="1" si="183"/>
        <v>"Password errata"</v>
      </c>
      <c r="T521" t="str">
        <f t="shared" ca="1" si="184"/>
        <v>"Wachtwoord onjuist"</v>
      </c>
      <c r="U521" s="8" t="str">
        <f t="shared" ca="1" si="190"/>
        <v>Mot de passe erroné</v>
      </c>
      <c r="V521" s="8" t="str">
        <f t="shared" ca="1" si="190"/>
        <v>Ungültiges Kennwort</v>
      </c>
      <c r="W521" s="8" t="str">
        <f t="shared" ca="1" si="190"/>
        <v>Contraseña incorrecta</v>
      </c>
      <c r="X521" s="8" t="str">
        <f t="shared" ca="1" si="190"/>
        <v>Password errata</v>
      </c>
      <c r="Y521" s="8" t="str">
        <f t="shared" ca="1" si="190"/>
        <v>Wachtwoord onjuist</v>
      </c>
      <c r="Z521" s="7">
        <f t="shared" si="191"/>
        <v>5</v>
      </c>
      <c r="AA521">
        <f t="shared" si="192"/>
        <v>39</v>
      </c>
      <c r="AB521">
        <f xml:space="preserve"> FIND("&lt;/",A521)</f>
        <v>54</v>
      </c>
      <c r="AC521" t="str">
        <f>MID(A521, Z521, AA521-Z521+ 1)</f>
        <v>&lt;string name="wrong_password_cont"&gt;</v>
      </c>
      <c r="AD521" t="str">
        <f t="shared" ca="1" si="193"/>
        <v>&lt;string name="wrong_password_cont"&gt;Mot de passe erroné&lt;/string&gt;</v>
      </c>
      <c r="AE521" t="str">
        <f t="shared" ca="1" si="193"/>
        <v>&lt;string name="wrong_password_cont"&gt;Ungültiges Kennwort&lt;/string&gt;</v>
      </c>
      <c r="AF521" t="str">
        <f t="shared" ca="1" si="193"/>
        <v>&lt;string name="wrong_password_cont"&gt;Contraseña incorrecta&lt;/string&gt;</v>
      </c>
      <c r="AG521" t="str">
        <f t="shared" ca="1" si="193"/>
        <v>&lt;string name="wrong_password_cont"&gt;Password errata&lt;/string&gt;</v>
      </c>
      <c r="AH521" t="str">
        <f t="shared" ca="1" si="193"/>
        <v>&lt;string name="wrong_password_cont"&gt;Wachtwoord onjuist&lt;/string&gt;</v>
      </c>
    </row>
    <row r="522" spans="1:34">
      <c r="A522" s="1" t="s">
        <v>3045</v>
      </c>
      <c r="J522">
        <f t="shared" si="186"/>
        <v>29</v>
      </c>
      <c r="K522">
        <f t="shared" si="187"/>
        <v>49</v>
      </c>
      <c r="L522" t="str">
        <f t="shared" si="185"/>
        <v>Backup to Cloud Now</v>
      </c>
      <c r="M522" t="e">
        <f>MATCH(L522,Sam_Eng!K:K,0)</f>
        <v>#N/A</v>
      </c>
      <c r="N522" t="str">
        <f>IF(ISNA(M522), VLOOKUP(L522,Sam_Eng!F:F,1,FALSE), VLOOKUP(L522,Sam_Eng!K:K,1,FALSE))</f>
        <v>Backup to Cloud Now</v>
      </c>
      <c r="O522" s="8">
        <f>IF(ISNA(M522), MATCH(N522,Sam_Eng!F:F,0), MATCH(N522,Sam_Eng!K:K,0))</f>
        <v>156</v>
      </c>
      <c r="P522" t="str">
        <f t="shared" ca="1" si="180"/>
        <v>"Sauvegarder dans le Cloud maintenant"</v>
      </c>
      <c r="Q522" t="str">
        <f t="shared" ca="1" si="181"/>
        <v>"Jetzt in Cloud sichern"</v>
      </c>
      <c r="R522" t="str">
        <f t="shared" ca="1" si="182"/>
        <v>"Copia de seguridad en la nube ahora"</v>
      </c>
      <c r="S522" t="str">
        <f t="shared" ca="1" si="183"/>
        <v>"Backup su Cloud Subito"</v>
      </c>
      <c r="T522" t="str">
        <f t="shared" ca="1" si="184"/>
        <v>"Nu back-up naar cloud"</v>
      </c>
      <c r="U522" s="8" t="str">
        <f t="shared" ca="1" si="190"/>
        <v>Sauvegarder dans le Cloud maintenant</v>
      </c>
      <c r="V522" s="8" t="str">
        <f t="shared" ca="1" si="190"/>
        <v>Jetzt in Cloud sichern</v>
      </c>
      <c r="W522" s="8" t="str">
        <f t="shared" ca="1" si="190"/>
        <v>Copia de seguridad en la nube ahora</v>
      </c>
      <c r="X522" s="8" t="str">
        <f t="shared" ca="1" si="190"/>
        <v>Backup su Cloud Subito</v>
      </c>
      <c r="Y522" s="8" t="str">
        <f t="shared" ca="1" si="190"/>
        <v>Nu back-up naar cloud</v>
      </c>
      <c r="Z522" s="7">
        <f t="shared" si="191"/>
        <v>5</v>
      </c>
      <c r="AA522">
        <f t="shared" si="192"/>
        <v>29</v>
      </c>
      <c r="AB522">
        <f xml:space="preserve"> FIND("&lt;/",A522)</f>
        <v>49</v>
      </c>
      <c r="AC522" t="str">
        <f>MID(A522, Z522, AA522-Z522+ 1)</f>
        <v>&lt;string name="BackupNow"&gt;</v>
      </c>
      <c r="AD522" t="str">
        <f t="shared" ca="1" si="193"/>
        <v>&lt;string name="BackupNow"&gt;Sauvegarder dans le Cloud maintenant&lt;/string&gt;</v>
      </c>
      <c r="AE522" t="str">
        <f t="shared" ca="1" si="193"/>
        <v>&lt;string name="BackupNow"&gt;Jetzt in Cloud sichern&lt;/string&gt;</v>
      </c>
      <c r="AF522" t="str">
        <f t="shared" ca="1" si="193"/>
        <v>&lt;string name="BackupNow"&gt;Copia de seguridad en la nube ahora&lt;/string&gt;</v>
      </c>
      <c r="AG522" t="str">
        <f t="shared" ca="1" si="193"/>
        <v>&lt;string name="BackupNow"&gt;Backup su Cloud Subito&lt;/string&gt;</v>
      </c>
      <c r="AH522" t="str">
        <f t="shared" ca="1" si="193"/>
        <v>&lt;string name="BackupNow"&gt;Nu back-up naar cloud&lt;/string&gt;</v>
      </c>
    </row>
    <row r="523" spans="1:34">
      <c r="A523" s="1" t="s">
        <v>3046</v>
      </c>
      <c r="J523">
        <f t="shared" si="186"/>
        <v>30</v>
      </c>
      <c r="K523">
        <f t="shared" si="187"/>
        <v>64</v>
      </c>
      <c r="L523" t="str">
        <f t="shared" si="185"/>
        <v xml:space="preserve">Last Successful Backup to Cloud: </v>
      </c>
      <c r="M523" t="e">
        <f>MATCH(L523,Sam_Eng!K:K,0)</f>
        <v>#N/A</v>
      </c>
      <c r="N523" t="e">
        <f>IF(ISNA(M523), VLOOKUP(L523,Sam_Eng!F:F,1,FALSE), VLOOKUP(L523,Sam_Eng!K:K,1,FALSE))</f>
        <v>#N/A</v>
      </c>
      <c r="O523" s="5">
        <v>157</v>
      </c>
      <c r="P523" t="str">
        <f t="shared" ca="1" si="180"/>
        <v>"Dernière sauvegarde sur le Cloud réussie : %@"</v>
      </c>
      <c r="Q523" t="str">
        <f t="shared" ca="1" si="181"/>
        <v>"Letzte erfolgreiche Sicherung in Cloud: %@"</v>
      </c>
      <c r="R523" t="str">
        <f t="shared" ca="1" si="182"/>
        <v>"Última copia de seguridad correcta en la nube: %@"</v>
      </c>
      <c r="S523" t="str">
        <f t="shared" ca="1" si="183"/>
        <v>"Ultimo Backup su Cloud Riuscito %@"</v>
      </c>
      <c r="T523" t="str">
        <f t="shared" ca="1" si="184"/>
        <v>"Laatste geslaagde back-up naar cloud: %@"</v>
      </c>
      <c r="U523" s="8" t="str">
        <f t="shared" ca="1" si="190"/>
        <v>Dernière sauvegarde sur le Cloud réussie : %@</v>
      </c>
      <c r="V523" s="8" t="str">
        <f t="shared" ca="1" si="190"/>
        <v>Letzte erfolgreiche Sicherung in Cloud: %@</v>
      </c>
      <c r="W523" s="8" t="str">
        <f t="shared" ca="1" si="190"/>
        <v>Última copia de seguridad correcta en la nube: %@</v>
      </c>
      <c r="X523" s="8" t="str">
        <f t="shared" ca="1" si="190"/>
        <v>Ultimo Backup su Cloud Riuscito %@</v>
      </c>
      <c r="Y523" s="8" t="str">
        <f t="shared" ca="1" si="190"/>
        <v>Laatste geslaagde back-up naar cloud: %@</v>
      </c>
      <c r="Z523" s="7">
        <f t="shared" si="191"/>
        <v>5</v>
      </c>
      <c r="AA523">
        <f t="shared" si="192"/>
        <v>30</v>
      </c>
      <c r="AB523">
        <f xml:space="preserve"> FIND("&lt;/",A523)</f>
        <v>64</v>
      </c>
      <c r="AC523" t="str">
        <f>MID(A523, Z523, AA523-Z523+ 1)</f>
        <v>&lt;string name="BackupTime"&gt;</v>
      </c>
      <c r="AD523" t="str">
        <f t="shared" ca="1" si="193"/>
        <v>&lt;string name="BackupTime"&gt;Dernière sauvegarde sur le Cloud réussie : %@&lt;/string&gt;</v>
      </c>
      <c r="AE523" t="str">
        <f t="shared" ca="1" si="193"/>
        <v>&lt;string name="BackupTime"&gt;Letzte erfolgreiche Sicherung in Cloud: %@&lt;/string&gt;</v>
      </c>
      <c r="AF523" t="str">
        <f t="shared" ca="1" si="193"/>
        <v>&lt;string name="BackupTime"&gt;Última copia de seguridad correcta en la nube: %@&lt;/string&gt;</v>
      </c>
      <c r="AG523" t="str">
        <f t="shared" ca="1" si="193"/>
        <v>&lt;string name="BackupTime"&gt;Ultimo Backup su Cloud Riuscito %@&lt;/string&gt;</v>
      </c>
      <c r="AH523" t="str">
        <f t="shared" ca="1" si="193"/>
        <v>&lt;string name="BackupTime"&gt;Laatste geslaagde back-up naar cloud: %@&lt;/string&gt;</v>
      </c>
    </row>
    <row r="524" spans="1:34">
      <c r="A524" s="1" t="s">
        <v>3047</v>
      </c>
      <c r="J524">
        <f t="shared" si="186"/>
        <v>37</v>
      </c>
      <c r="K524">
        <f t="shared" si="187"/>
        <v>45</v>
      </c>
      <c r="L524" t="str">
        <f t="shared" si="185"/>
        <v>Success</v>
      </c>
      <c r="M524" t="e">
        <f>MATCH(L524,Sam_Eng!K:K,0)</f>
        <v>#N/A</v>
      </c>
      <c r="N524" t="str">
        <f>IF(ISNA(M524), VLOOKUP(L524,Sam_Eng!F:F,1,FALSE), VLOOKUP(L524,Sam_Eng!K:K,1,FALSE))</f>
        <v>Success</v>
      </c>
      <c r="O524" s="8">
        <f>IF(ISNA(M524), MATCH(N524,Sam_Eng!F:F,0), MATCH(N524,Sam_Eng!K:K,0))</f>
        <v>23</v>
      </c>
      <c r="P524" t="str">
        <f t="shared" ca="1" si="180"/>
        <v>"Succès"</v>
      </c>
      <c r="Q524" t="str">
        <f t="shared" ca="1" si="181"/>
        <v>"Erfolgreich"</v>
      </c>
      <c r="R524" t="str">
        <f t="shared" ca="1" si="182"/>
        <v>"Operación correcta"</v>
      </c>
      <c r="S524" t="str">
        <f t="shared" ca="1" si="183"/>
        <v>"Riuscito"</v>
      </c>
      <c r="T524" t="str">
        <f t="shared" ca="1" si="184"/>
        <v>"Geslaagd"</v>
      </c>
      <c r="U524" s="8" t="str">
        <f t="shared" ca="1" si="190"/>
        <v>Succès</v>
      </c>
      <c r="V524" s="8" t="str">
        <f t="shared" ca="1" si="190"/>
        <v>Erfolgreich</v>
      </c>
      <c r="W524" s="8" t="str">
        <f t="shared" ca="1" si="190"/>
        <v>Operación correcta</v>
      </c>
      <c r="X524" s="8" t="str">
        <f t="shared" ca="1" si="190"/>
        <v>Riuscito</v>
      </c>
      <c r="Y524" s="8" t="str">
        <f t="shared" ca="1" si="190"/>
        <v>Geslaagd</v>
      </c>
      <c r="Z524" s="7">
        <f t="shared" si="191"/>
        <v>5</v>
      </c>
      <c r="AA524">
        <f t="shared" si="192"/>
        <v>37</v>
      </c>
      <c r="AB524">
        <f xml:space="preserve"> FIND("&lt;/",A524)</f>
        <v>45</v>
      </c>
      <c r="AC524" t="str">
        <f>MID(A524, Z524, AA524-Z524+ 1)</f>
        <v>&lt;string name="re_password_title"&gt;</v>
      </c>
      <c r="AD524" t="str">
        <f t="shared" ca="1" si="193"/>
        <v>&lt;string name="re_password_title"&gt;Succès&lt;/string&gt;</v>
      </c>
      <c r="AE524" t="str">
        <f t="shared" ca="1" si="193"/>
        <v>&lt;string name="re_password_title"&gt;Erfolgreich&lt;/string&gt;</v>
      </c>
      <c r="AF524" t="str">
        <f t="shared" ca="1" si="193"/>
        <v>&lt;string name="re_password_title"&gt;Operación correcta&lt;/string&gt;</v>
      </c>
      <c r="AG524" t="str">
        <f t="shared" ca="1" si="193"/>
        <v>&lt;string name="re_password_title"&gt;Riuscito&lt;/string&gt;</v>
      </c>
      <c r="AH524" t="str">
        <f t="shared" ca="1" si="193"/>
        <v>&lt;string name="re_password_title"&gt;Geslaagd&lt;/string&gt;</v>
      </c>
    </row>
    <row r="525" spans="1:34">
      <c r="A525" s="1" t="s">
        <v>3049</v>
      </c>
      <c r="J525">
        <f t="shared" si="186"/>
        <v>36</v>
      </c>
      <c r="K525">
        <f t="shared" si="187"/>
        <v>97</v>
      </c>
      <c r="L525" t="str">
        <f t="shared" si="185"/>
        <v>The password will be sent to your email box in a few minutes</v>
      </c>
      <c r="M525" t="e">
        <f>MATCH(L525,Sam_Eng!K:K,0)</f>
        <v>#N/A</v>
      </c>
      <c r="N525" t="str">
        <f>IF(ISNA(M525), VLOOKUP(L525,Sam_Eng!F:F,1,FALSE), VLOOKUP(L525,Sam_Eng!K:K,1,FALSE))</f>
        <v>The password will be sent to your email box in a few minutes</v>
      </c>
      <c r="O525" s="8">
        <f>IF(ISNA(M525), MATCH(N525,Sam_Eng!F:F,0), MATCH(N525,Sam_Eng!K:K,0))</f>
        <v>524</v>
      </c>
      <c r="P525" t="str">
        <f t="shared" ca="1" si="180"/>
        <v>"Le mot de passe sera envoyé sur votre boîte aux lettres électronique dans quelques minutes"</v>
      </c>
      <c r="Q525" t="str">
        <f t="shared" ca="1" si="181"/>
        <v>"Das Kennwort wird in wenigen Minuten an Ihre E-Mail-Adresse gesendet"</v>
      </c>
      <c r="R525" t="str">
        <f t="shared" ca="1" si="182"/>
        <v>"La contraseña se enviará a su bandeja de entrada de correo electrónico en unos minutos."</v>
      </c>
      <c r="S525" t="str">
        <f t="shared" ca="1" si="183"/>
        <v>"La password sarà inviata alla casella di posta elettronica tra pochi minuti"</v>
      </c>
      <c r="T525" t="str">
        <f t="shared" ca="1" si="184"/>
        <v>"Het wachtwoord wordt over een paar minuten naar uw e-mailpostvak gezonden"</v>
      </c>
      <c r="U525" s="8" t="str">
        <f t="shared" ca="1" si="190"/>
        <v>Le mot de passe sera envoyé sur votre boîte aux lettres électronique dans quelques minutes</v>
      </c>
      <c r="V525" s="8" t="str">
        <f t="shared" ca="1" si="190"/>
        <v>Das Kennwort wird in wenigen Minuten an Ihre E-Mail-Adresse gesendet</v>
      </c>
      <c r="W525" s="8" t="str">
        <f t="shared" ca="1" si="190"/>
        <v>La contraseña se enviará a su bandeja de entrada de correo electrónico en unos minutos.</v>
      </c>
      <c r="X525" s="8" t="str">
        <f t="shared" ca="1" si="190"/>
        <v>La password sarà inviata alla casella di posta elettronica tra pochi minuti</v>
      </c>
      <c r="Y525" s="8" t="str">
        <f t="shared" ca="1" si="190"/>
        <v>Het wachtwoord wordt over een paar minuten naar uw e-mailpostvak gezonden</v>
      </c>
      <c r="Z525" s="7">
        <f t="shared" si="191"/>
        <v>5</v>
      </c>
      <c r="AA525">
        <f t="shared" si="192"/>
        <v>36</v>
      </c>
      <c r="AB525">
        <f xml:space="preserve"> FIND("&lt;/",A525)</f>
        <v>97</v>
      </c>
      <c r="AC525" t="str">
        <f>MID(A525, Z525, AA525-Z525+ 1)</f>
        <v>&lt;string name="re_password_cont"&gt;</v>
      </c>
      <c r="AD525" t="str">
        <f t="shared" ca="1" si="193"/>
        <v>&lt;string name="re_password_cont"&gt;Le mot de passe sera envoyé sur votre boîte aux lettres électronique dans quelques minutes&lt;/string&gt;</v>
      </c>
      <c r="AE525" t="str">
        <f t="shared" ca="1" si="193"/>
        <v>&lt;string name="re_password_cont"&gt;Das Kennwort wird in wenigen Minuten an Ihre E-Mail-Adresse gesendet&lt;/string&gt;</v>
      </c>
      <c r="AF525" t="str">
        <f t="shared" ca="1" si="193"/>
        <v>&lt;string name="re_password_cont"&gt;La contraseña se enviará a su bandeja de entrada de correo electrónico en unos minutos.&lt;/string&gt;</v>
      </c>
      <c r="AG525" t="str">
        <f t="shared" ca="1" si="193"/>
        <v>&lt;string name="re_password_cont"&gt;La password sarà inviata alla casella di posta elettronica tra pochi minuti&lt;/string&gt;</v>
      </c>
      <c r="AH525" t="str">
        <f t="shared" ca="1" si="193"/>
        <v>&lt;string name="re_password_cont"&gt;Het wachtwoord wordt over een paar minuten naar uw e-mailpostvak gezonden&lt;/string&gt;</v>
      </c>
    </row>
    <row r="526" spans="1:34">
      <c r="A526" s="1"/>
    </row>
    <row r="527" spans="1:34">
      <c r="A527" s="1"/>
    </row>
    <row r="528" spans="1:34">
      <c r="A528" s="1"/>
    </row>
    <row r="529" spans="1:34">
      <c r="A529" s="1" t="s">
        <v>3051</v>
      </c>
      <c r="J529">
        <f t="shared" si="186"/>
        <v>33</v>
      </c>
      <c r="K529">
        <f t="shared" si="187"/>
        <v>130</v>
      </c>
      <c r="L529" t="str">
        <f t="shared" si="185"/>
        <v>You have signed in successfully.Welcome ! \n All of your data are restored from the cloud backup</v>
      </c>
      <c r="M529" t="e">
        <f>MATCH(L529,Sam_Eng!K:K,0)</f>
        <v>#N/A</v>
      </c>
      <c r="N529" t="e">
        <f>IF(ISNA(M529), VLOOKUP(L529,Sam_Eng!F:F,1,FALSE), VLOOKUP(L529,Sam_Eng!K:K,1,FALSE))</f>
        <v>#N/A</v>
      </c>
      <c r="O529" s="5">
        <v>541</v>
      </c>
      <c r="P529" t="str">
        <f t="shared" ca="1" si="180"/>
        <v>"Bienvenue %@ !\nToutes vos données sont restaurées depuis la sauvegarde Cloud"</v>
      </c>
      <c r="Q529" t="str">
        <f t="shared" ca="1" si="181"/>
        <v>"Willkommen, %@!\nAlle Ihre Daten werden aus der Cloud-Sicherung wiederhergestellt"</v>
      </c>
      <c r="R529" t="str">
        <f t="shared" ca="1" si="182"/>
        <v>"¡Bienvenido a %@!\nSe han restaurado todos los datos a partir de la copia de seguridad en la nube."</v>
      </c>
      <c r="S529" t="str">
        <f t="shared" ca="1" si="183"/>
        <v>"Benvenuto %@!\nTutti i tuoi dati sono stati ripristinati dal backup su cloud"</v>
      </c>
      <c r="T529" t="str">
        <f t="shared" ca="1" si="184"/>
        <v>"Welkom %@!\nAl uw gegevens zijn hersteld uit de cloud-back-up"</v>
      </c>
      <c r="U529" s="8" t="str">
        <f t="shared" ca="1" si="190"/>
        <v>Bienvenue %@ !\nToutes vos données sont restaurées depuis la sauvegarde Cloud</v>
      </c>
      <c r="V529" s="8" t="str">
        <f t="shared" ca="1" si="190"/>
        <v>Willkommen, %@!\nAlle Ihre Daten werden aus der Cloud-Sicherung wiederhergestellt</v>
      </c>
      <c r="W529" s="8" t="str">
        <f t="shared" ca="1" si="190"/>
        <v>¡Bienvenido a %@!\nSe han restaurado todos los datos a partir de la copia de seguridad en la nube.</v>
      </c>
      <c r="X529" s="8" t="str">
        <f t="shared" ca="1" si="190"/>
        <v>Benvenuto %@!\nTutti i tuoi dati sono stati ripristinati dal backup su cloud</v>
      </c>
      <c r="Y529" s="8" t="str">
        <f t="shared" ca="1" si="190"/>
        <v>Welkom %@!\nAl uw gegevens zijn hersteld uit de cloud-back-up</v>
      </c>
      <c r="Z529" s="7">
        <f t="shared" si="191"/>
        <v>5</v>
      </c>
      <c r="AA529">
        <f t="shared" si="192"/>
        <v>33</v>
      </c>
      <c r="AB529">
        <f xml:space="preserve"> FIND("&lt;/",A529)</f>
        <v>130</v>
      </c>
      <c r="AC529" t="str">
        <f>MID(A529, Z529, AA529-Z529+ 1)</f>
        <v>&lt;string name="login_OK_cont"&gt;</v>
      </c>
      <c r="AD529" t="str">
        <f t="shared" ca="1" si="193"/>
        <v>&lt;string name="login_OK_cont"&gt;Bienvenue %@ !\nToutes vos données sont restaurées depuis la sauvegarde Cloud&lt;/string&gt;</v>
      </c>
      <c r="AE529" t="str">
        <f t="shared" ca="1" si="193"/>
        <v>&lt;string name="login_OK_cont"&gt;Willkommen, %@!\nAlle Ihre Daten werden aus der Cloud-Sicherung wiederhergestellt&lt;/string&gt;</v>
      </c>
      <c r="AF529" t="str">
        <f t="shared" ca="1" si="193"/>
        <v>&lt;string name="login_OK_cont"&gt;¡Bienvenido a %@!\nSe han restaurado todos los datos a partir de la copia de seguridad en la nube.&lt;/string&gt;</v>
      </c>
      <c r="AG529" t="str">
        <f t="shared" ca="1" si="193"/>
        <v>&lt;string name="login_OK_cont"&gt;Benvenuto %@!\nTutti i tuoi dati sono stati ripristinati dal backup su cloud&lt;/string&gt;</v>
      </c>
      <c r="AH529" t="str">
        <f t="shared" ca="1" si="193"/>
        <v>&lt;string name="login_OK_cont"&gt;Welkom %@!\nAl uw gegevens zijn hersteld uit de cloud-back-up&lt;/string&gt;</v>
      </c>
    </row>
    <row r="530" spans="1:34">
      <c r="A530" s="1"/>
    </row>
    <row r="531" spans="1:34">
      <c r="A531" s="1" t="s">
        <v>3052</v>
      </c>
      <c r="J531" s="5">
        <f t="shared" si="186"/>
        <v>34</v>
      </c>
      <c r="K531" s="5">
        <f t="shared" si="187"/>
        <v>68</v>
      </c>
      <c r="L531" s="5" t="str">
        <f t="shared" si="185"/>
        <v>You have signed out successfully.</v>
      </c>
      <c r="M531">
        <f>MATCH(L531,Sam_Eng!K:K,0)</f>
        <v>745</v>
      </c>
      <c r="N531" t="str">
        <f>IF(ISNA(M531), VLOOKUP(L531,Sam_Eng!F:F,1,FALSE), VLOOKUP(L531,Sam_Eng!K:K,1,FALSE))</f>
        <v>You have signed out successfully.</v>
      </c>
      <c r="O531" s="8">
        <f>IF(ISNA(M531), MATCH(N531,Sam_Eng!F:F,0), MATCH(N531,Sam_Eng!K:K,0))</f>
        <v>745</v>
      </c>
      <c r="P531" t="str">
        <f t="shared" ref="P531:P592" ca="1" si="194">INDIRECT("'Sam_Eng'!" &amp; "M" &amp; $O531)</f>
        <v>Vous vous êtes déconnecté avec succès.</v>
      </c>
      <c r="Q531" t="str">
        <f t="shared" ref="Q531:Q592" ca="1" si="195">INDIRECT("'Sam_Eng'!" &amp; "N" &amp; $O531)</f>
        <v>Sie haben sich erfolgreich abgemeldet.</v>
      </c>
      <c r="R531" t="str">
        <f t="shared" ref="R531:R592" ca="1" si="196">INDIRECT("'Sam_Eng'!" &amp; "O" &amp; $O531)</f>
        <v>Ha cerrado sesión correctamente.</v>
      </c>
      <c r="S531" t="str">
        <f t="shared" ref="S531:S592" ca="1" si="197">INDIRECT("'Sam_Eng'!" &amp; "P" &amp; $O531)</f>
        <v>Uscita eseguita correttamente.</v>
      </c>
      <c r="T531" t="str">
        <f t="shared" ref="T531:T592" ca="1" si="198">INDIRECT("'Sam_Eng'!" &amp; "Q" &amp; $O531)</f>
        <v>U hebt zich afgemeld.</v>
      </c>
      <c r="U531" s="8" t="str">
        <f t="shared" ca="1" si="190"/>
        <v>Vous vous êtes déconnecté avec succès.</v>
      </c>
      <c r="V531" s="8" t="str">
        <f t="shared" ca="1" si="190"/>
        <v>Sie haben sich erfolgreich abgemeldet.</v>
      </c>
      <c r="W531" s="8" t="str">
        <f t="shared" ca="1" si="190"/>
        <v>Ha cerrado sesión correctamente.</v>
      </c>
      <c r="X531" s="8" t="str">
        <f t="shared" ca="1" si="190"/>
        <v>Uscita eseguita correttamente.</v>
      </c>
      <c r="Y531" s="8" t="str">
        <f t="shared" ca="1" si="190"/>
        <v>U hebt zich afgemeld.</v>
      </c>
      <c r="Z531" s="7">
        <f t="shared" si="191"/>
        <v>5</v>
      </c>
      <c r="AA531">
        <f t="shared" si="192"/>
        <v>34</v>
      </c>
      <c r="AB531">
        <f xml:space="preserve"> FIND("&lt;/",A531)</f>
        <v>68</v>
      </c>
      <c r="AC531" t="str">
        <f>MID(A531, Z531, AA531-Z531+ 1)</f>
        <v>&lt;string name="logout_OK_cont"&gt;</v>
      </c>
      <c r="AD531" t="str">
        <f t="shared" ca="1" si="193"/>
        <v>&lt;string name="logout_OK_cont"&gt;Vous vous êtes déconnecté avec succès.&lt;/string&gt;</v>
      </c>
      <c r="AE531" t="str">
        <f t="shared" ca="1" si="193"/>
        <v>&lt;string name="logout_OK_cont"&gt;Sie haben sich erfolgreich abgemeldet.&lt;/string&gt;</v>
      </c>
      <c r="AF531" t="str">
        <f t="shared" ca="1" si="193"/>
        <v>&lt;string name="logout_OK_cont"&gt;Ha cerrado sesión correctamente.&lt;/string&gt;</v>
      </c>
      <c r="AG531" t="str">
        <f t="shared" ca="1" si="193"/>
        <v>&lt;string name="logout_OK_cont"&gt;Uscita eseguita correttamente.&lt;/string&gt;</v>
      </c>
      <c r="AH531" t="str">
        <f t="shared" ca="1" si="193"/>
        <v>&lt;string name="logout_OK_cont"&gt;U hebt zich afgemeld.&lt;/string&gt;</v>
      </c>
    </row>
    <row r="532" spans="1:34">
      <c r="A532" s="1"/>
    </row>
    <row r="533" spans="1:34">
      <c r="A533" s="1" t="s">
        <v>10264</v>
      </c>
      <c r="J533">
        <f t="shared" si="186"/>
        <v>40</v>
      </c>
      <c r="K533">
        <f t="shared" si="187"/>
        <v>59</v>
      </c>
      <c r="L533" t="str">
        <f t="shared" si="185"/>
        <v>Password Not Match</v>
      </c>
      <c r="M533" t="e">
        <f>MATCH(L533,Sam_Eng!K:K,0)</f>
        <v>#N/A</v>
      </c>
      <c r="N533" t="e">
        <f>IF(ISNA(M533), VLOOKUP(L533,Sam_Eng!F:F,1,FALSE), VLOOKUP(L533,Sam_Eng!K:K,1,FALSE))</f>
        <v>#N/A</v>
      </c>
      <c r="O533" s="5">
        <v>128</v>
      </c>
      <c r="P533" t="str">
        <f t="shared" ca="1" si="194"/>
        <v>"%@ ne correspond pas"</v>
      </c>
      <c r="Q533" t="str">
        <f t="shared" ca="1" si="195"/>
        <v>"%@ stimmt nicht überein"</v>
      </c>
      <c r="R533" t="str">
        <f t="shared" ca="1" si="196"/>
        <v>"Discordancia de %@"</v>
      </c>
      <c r="S533" t="str">
        <f t="shared" ca="1" si="197"/>
        <v>"%@ Non Corrisponde"</v>
      </c>
      <c r="T533" t="str">
        <f t="shared" ca="1" si="198"/>
        <v>"%@ komt niet overeen"</v>
      </c>
      <c r="U533" s="8" t="str">
        <f t="shared" ca="1" si="190"/>
        <v>%@ ne correspond pas</v>
      </c>
      <c r="V533" s="8" t="str">
        <f t="shared" ca="1" si="190"/>
        <v>%@ stimmt nicht überein</v>
      </c>
      <c r="W533" s="8" t="str">
        <f t="shared" ca="1" si="190"/>
        <v>Discordancia de %@</v>
      </c>
      <c r="X533" s="8" t="str">
        <f t="shared" ca="1" si="190"/>
        <v>%@ Non Corrisponde</v>
      </c>
      <c r="Y533" s="8" t="str">
        <f t="shared" ca="1" si="190"/>
        <v>%@ komt niet overeen</v>
      </c>
      <c r="Z533" s="7">
        <f t="shared" si="191"/>
        <v>5</v>
      </c>
      <c r="AA533">
        <f t="shared" si="192"/>
        <v>40</v>
      </c>
      <c r="AB533">
        <f xml:space="preserve"> FIND("&lt;/",A533)</f>
        <v>59</v>
      </c>
      <c r="AC533" t="str">
        <f>MID(A533, Z533, AA533-Z533+ 1)</f>
        <v>&lt;string name="PWD_NoMatchCode_cont"&gt;</v>
      </c>
      <c r="AD533" t="str">
        <f t="shared" ca="1" si="193"/>
        <v>&lt;string name="PWD_NoMatchCode_cont"&gt;%@ ne correspond pas&lt;/string&gt;</v>
      </c>
      <c r="AE533" t="str">
        <f t="shared" ca="1" si="193"/>
        <v>&lt;string name="PWD_NoMatchCode_cont"&gt;%@ stimmt nicht überein&lt;/string&gt;</v>
      </c>
      <c r="AF533" t="str">
        <f t="shared" ca="1" si="193"/>
        <v>&lt;string name="PWD_NoMatchCode_cont"&gt;Discordancia de %@&lt;/string&gt;</v>
      </c>
      <c r="AG533" t="str">
        <f t="shared" ca="1" si="193"/>
        <v>&lt;string name="PWD_NoMatchCode_cont"&gt;%@ Non Corrisponde&lt;/string&gt;</v>
      </c>
      <c r="AH533" t="str">
        <f t="shared" ca="1" si="193"/>
        <v>&lt;string name="PWD_NoMatchCode_cont"&gt;%@ komt niet overeen&lt;/string&gt;</v>
      </c>
    </row>
    <row r="534" spans="1:34">
      <c r="A534" s="1"/>
    </row>
    <row r="535" spans="1:34">
      <c r="A535" s="1" t="s">
        <v>3058</v>
      </c>
      <c r="J535">
        <f t="shared" si="186"/>
        <v>33</v>
      </c>
      <c r="K535">
        <f t="shared" si="187"/>
        <v>75</v>
      </c>
      <c r="L535" t="str">
        <f t="shared" si="185"/>
        <v>All data are uploaded to the cloud server</v>
      </c>
      <c r="M535" t="e">
        <f>MATCH(L535,Sam_Eng!K:K,0)</f>
        <v>#N/A</v>
      </c>
      <c r="N535" t="str">
        <f>IF(ISNA(M535), VLOOKUP(L535,Sam_Eng!F:F,1,FALSE), VLOOKUP(L535,Sam_Eng!K:K,1,FALSE))</f>
        <v>All data are uploaded to the cloud server</v>
      </c>
      <c r="O535" s="8">
        <f>IF(ISNA(M535), MATCH(N535,Sam_Eng!F:F,0), MATCH(N535,Sam_Eng!K:K,0))</f>
        <v>515</v>
      </c>
      <c r="P535" t="str">
        <f t="shared" ca="1" si="194"/>
        <v>"Toutes les données sont téléchargées sur le serveur Cloud"</v>
      </c>
      <c r="Q535" t="str">
        <f t="shared" ca="1" si="195"/>
        <v>"Alle Daten werden zum Cloud-Server hochgeladen"</v>
      </c>
      <c r="R535" t="str">
        <f t="shared" ca="1" si="196"/>
        <v>"Todos los datos se ha subido al servidor en la nube."</v>
      </c>
      <c r="S535" t="str">
        <f t="shared" ca="1" si="197"/>
        <v>"Tutti i dati sono stati caricati sul server cloud"</v>
      </c>
      <c r="T535" t="str">
        <f t="shared" ca="1" si="198"/>
        <v>"Alle gegevens worden ge-upload naar de cloudserver"</v>
      </c>
      <c r="U535" s="8" t="str">
        <f t="shared" ca="1" si="190"/>
        <v>Toutes les données sont téléchargées sur le serveur Cloud</v>
      </c>
      <c r="V535" s="8" t="str">
        <f t="shared" ca="1" si="190"/>
        <v>Alle Daten werden zum Cloud-Server hochgeladen</v>
      </c>
      <c r="W535" s="8" t="str">
        <f t="shared" ca="1" si="190"/>
        <v>Todos los datos se ha subido al servidor en la nube.</v>
      </c>
      <c r="X535" s="8" t="str">
        <f t="shared" ca="1" si="190"/>
        <v>Tutti i dati sono stati caricati sul server cloud</v>
      </c>
      <c r="Y535" s="8" t="str">
        <f t="shared" ca="1" si="190"/>
        <v>Alle gegevens worden ge-upload naar de cloudserver</v>
      </c>
      <c r="Z535" s="7">
        <f t="shared" si="191"/>
        <v>5</v>
      </c>
      <c r="AA535">
        <f t="shared" si="192"/>
        <v>33</v>
      </c>
      <c r="AB535">
        <f xml:space="preserve"> FIND("&lt;/",A535)</f>
        <v>75</v>
      </c>
      <c r="AC535" t="str">
        <f>MID(A535, Z535, AA535-Z535+ 1)</f>
        <v>&lt;string name="UploadOK_cont"&gt;</v>
      </c>
      <c r="AD535" t="str">
        <f t="shared" ca="1" si="193"/>
        <v>&lt;string name="UploadOK_cont"&gt;Toutes les données sont téléchargées sur le serveur Cloud&lt;/string&gt;</v>
      </c>
      <c r="AE535" t="str">
        <f t="shared" ca="1" si="193"/>
        <v>&lt;string name="UploadOK_cont"&gt;Alle Daten werden zum Cloud-Server hochgeladen&lt;/string&gt;</v>
      </c>
      <c r="AF535" t="str">
        <f t="shared" ca="1" si="193"/>
        <v>&lt;string name="UploadOK_cont"&gt;Todos los datos se ha subido al servidor en la nube.&lt;/string&gt;</v>
      </c>
      <c r="AG535" t="str">
        <f t="shared" ca="1" si="193"/>
        <v>&lt;string name="UploadOK_cont"&gt;Tutti i dati sono stati caricati sul server cloud&lt;/string&gt;</v>
      </c>
      <c r="AH535" t="str">
        <f t="shared" ca="1" si="193"/>
        <v>&lt;string name="UploadOK_cont"&gt;Alle gegevens worden ge-upload naar de cloudserver&lt;/string&gt;</v>
      </c>
    </row>
    <row r="536" spans="1:34">
      <c r="A536" s="1"/>
    </row>
    <row r="537" spans="1:34">
      <c r="A537" s="1" t="s">
        <v>3060</v>
      </c>
      <c r="J537">
        <f t="shared" si="186"/>
        <v>38</v>
      </c>
      <c r="K537">
        <f t="shared" si="187"/>
        <v>75</v>
      </c>
      <c r="L537" t="str">
        <f t="shared" si="185"/>
        <v>The new password is set successfully</v>
      </c>
      <c r="M537" t="e">
        <f>MATCH(L537,Sam_Eng!K:K,0)</f>
        <v>#N/A</v>
      </c>
      <c r="N537" t="str">
        <f>IF(ISNA(M537), VLOOKUP(L537,Sam_Eng!F:F,1,FALSE), VLOOKUP(L537,Sam_Eng!K:K,1,FALSE))</f>
        <v>The new password is set successfully</v>
      </c>
      <c r="O537" s="8">
        <f>IF(ISNA(M537), MATCH(N537,Sam_Eng!F:F,0), MATCH(N537,Sam_Eng!K:K,0))</f>
        <v>522</v>
      </c>
      <c r="P537" t="str">
        <f t="shared" ca="1" si="194"/>
        <v>"Le nouveau mot de passe est défini avec succès"</v>
      </c>
      <c r="Q537" t="str">
        <f t="shared" ca="1" si="195"/>
        <v>"Das neue Kennwort wurde erfolgreich festgelegt"</v>
      </c>
      <c r="R537" t="str">
        <f t="shared" ca="1" si="196"/>
        <v>"La nueva contraseña se ha establecido correctamente. "</v>
      </c>
      <c r="S537" t="str">
        <f t="shared" ca="1" si="197"/>
        <v>"Nuova password impostata correttamente"</v>
      </c>
      <c r="T537" t="str">
        <f t="shared" ca="1" si="198"/>
        <v>"Het nieuwe wachtwoord is ingesteld"</v>
      </c>
      <c r="U537" s="8" t="str">
        <f t="shared" ca="1" si="190"/>
        <v>Le nouveau mot de passe est défini avec succès</v>
      </c>
      <c r="V537" s="8" t="str">
        <f t="shared" ca="1" si="190"/>
        <v>Das neue Kennwort wurde erfolgreich festgelegt</v>
      </c>
      <c r="W537" s="8" t="str">
        <f t="shared" ca="1" si="190"/>
        <v xml:space="preserve">La nueva contraseña se ha establecido correctamente. </v>
      </c>
      <c r="X537" s="8" t="str">
        <f t="shared" ca="1" si="190"/>
        <v>Nuova password impostata correttamente</v>
      </c>
      <c r="Y537" s="8" t="str">
        <f t="shared" ca="1" si="190"/>
        <v>Het nieuwe wachtwoord is ingesteld</v>
      </c>
      <c r="Z537" s="7">
        <f t="shared" si="191"/>
        <v>5</v>
      </c>
      <c r="AA537">
        <f t="shared" si="192"/>
        <v>38</v>
      </c>
      <c r="AB537">
        <f xml:space="preserve"> FIND("&lt;/",A537)</f>
        <v>75</v>
      </c>
      <c r="AC537" t="str">
        <f>MID(A537, Z537, AA537-Z537+ 1)</f>
        <v>&lt;string name="ChangfePWD_OK_cont"&gt;</v>
      </c>
      <c r="AD537" t="str">
        <f t="shared" ca="1" si="193"/>
        <v>&lt;string name="ChangfePWD_OK_cont"&gt;Le nouveau mot de passe est défini avec succès&lt;/string&gt;</v>
      </c>
      <c r="AE537" t="str">
        <f t="shared" ca="1" si="193"/>
        <v>&lt;string name="ChangfePWD_OK_cont"&gt;Das neue Kennwort wurde erfolgreich festgelegt&lt;/string&gt;</v>
      </c>
      <c r="AF537" t="str">
        <f t="shared" ca="1" si="193"/>
        <v>&lt;string name="ChangfePWD_OK_cont"&gt;La nueva contraseña se ha establecido correctamente. &lt;/string&gt;</v>
      </c>
      <c r="AG537" t="str">
        <f t="shared" ca="1" si="193"/>
        <v>&lt;string name="ChangfePWD_OK_cont"&gt;Nuova password impostata correttamente&lt;/string&gt;</v>
      </c>
      <c r="AH537" t="str">
        <f t="shared" ca="1" si="193"/>
        <v>&lt;string name="ChangfePWD_OK_cont"&gt;Het nieuwe wachtwoord is ingesteld&lt;/string&gt;</v>
      </c>
    </row>
    <row r="538" spans="1:34">
      <c r="A538" s="1"/>
    </row>
    <row r="539" spans="1:34">
      <c r="A539" s="1"/>
    </row>
    <row r="540" spans="1:34">
      <c r="A540" s="1" t="s">
        <v>207</v>
      </c>
      <c r="J540">
        <f t="shared" si="186"/>
        <v>34</v>
      </c>
      <c r="K540">
        <f t="shared" si="187"/>
        <v>50</v>
      </c>
      <c r="L540" t="str">
        <f t="shared" si="185"/>
        <v>Change Password</v>
      </c>
      <c r="M540" t="e">
        <f>MATCH(L540,Sam_Eng!K:K,0)</f>
        <v>#N/A</v>
      </c>
      <c r="N540" t="str">
        <f>IF(ISNA(M540), VLOOKUP(L540,Sam_Eng!F:F,1,FALSE), VLOOKUP(L540,Sam_Eng!K:K,1,FALSE))</f>
        <v>Change Password</v>
      </c>
      <c r="O540" s="8">
        <f>IF(ISNA(M540), MATCH(N540,Sam_Eng!F:F,0), MATCH(N540,Sam_Eng!K:K,0))</f>
        <v>47</v>
      </c>
      <c r="P540" t="str">
        <f t="shared" ca="1" si="194"/>
        <v>"Modifier le mot de passe"</v>
      </c>
      <c r="Q540" t="str">
        <f t="shared" ca="1" si="195"/>
        <v>"Kennwort ändern"</v>
      </c>
      <c r="R540" t="str">
        <f t="shared" ca="1" si="196"/>
        <v>"Cambiar contraseña"</v>
      </c>
      <c r="S540" t="str">
        <f t="shared" ca="1" si="197"/>
        <v>"Modifica Password"</v>
      </c>
      <c r="T540" t="str">
        <f t="shared" ca="1" si="198"/>
        <v>"Wachtwoord wijzigen"</v>
      </c>
      <c r="U540" s="8" t="str">
        <f t="shared" ca="1" si="190"/>
        <v>Modifier le mot de passe</v>
      </c>
      <c r="V540" s="8" t="str">
        <f t="shared" ca="1" si="190"/>
        <v>Kennwort ändern</v>
      </c>
      <c r="W540" s="8" t="str">
        <f t="shared" ca="1" si="190"/>
        <v>Cambiar contraseña</v>
      </c>
      <c r="X540" s="8" t="str">
        <f t="shared" ca="1" si="190"/>
        <v>Modifica Password</v>
      </c>
      <c r="Y540" s="8" t="str">
        <f t="shared" ca="1" si="190"/>
        <v>Wachtwoord wijzigen</v>
      </c>
      <c r="Z540" s="7">
        <f t="shared" si="191"/>
        <v>5</v>
      </c>
      <c r="AA540">
        <f t="shared" si="192"/>
        <v>34</v>
      </c>
      <c r="AB540">
        <f xml:space="preserve"> FIND("&lt;/",A540)</f>
        <v>50</v>
      </c>
      <c r="AC540" t="str">
        <f>MID(A540, Z540, AA540-Z540+ 1)</f>
        <v>&lt;string name="ChangePassword"&gt;</v>
      </c>
      <c r="AD540" t="str">
        <f t="shared" ca="1" si="193"/>
        <v>&lt;string name="ChangePassword"&gt;Modifier le mot de passe&lt;/string&gt;</v>
      </c>
      <c r="AE540" t="str">
        <f t="shared" ca="1" si="193"/>
        <v>&lt;string name="ChangePassword"&gt;Kennwort ändern&lt;/string&gt;</v>
      </c>
      <c r="AF540" t="str">
        <f t="shared" ca="1" si="193"/>
        <v>&lt;string name="ChangePassword"&gt;Cambiar contraseña&lt;/string&gt;</v>
      </c>
      <c r="AG540" t="str">
        <f t="shared" ca="1" si="193"/>
        <v>&lt;string name="ChangePassword"&gt;Modifica Password&lt;/string&gt;</v>
      </c>
      <c r="AH540" t="str">
        <f t="shared" ca="1" si="193"/>
        <v>&lt;string name="ChangePassword"&gt;Wachtwoord wijzigen&lt;/string&gt;</v>
      </c>
    </row>
    <row r="541" spans="1:34">
      <c r="A541" s="1"/>
    </row>
    <row r="542" spans="1:34">
      <c r="A542" s="1" t="s">
        <v>3061</v>
      </c>
      <c r="J542" s="5">
        <f t="shared" si="186"/>
        <v>38</v>
      </c>
      <c r="K542" s="5">
        <f t="shared" si="187"/>
        <v>85</v>
      </c>
      <c r="L542" s="5" t="str">
        <f t="shared" si="185"/>
        <v>Data is failed to downlad. Please check again.</v>
      </c>
      <c r="M542">
        <f>MATCH(L542,Sam_Eng!K:K,0)</f>
        <v>746</v>
      </c>
      <c r="N542" t="str">
        <f>IF(ISNA(M542), VLOOKUP(L542,Sam_Eng!F:F,1,FALSE), VLOOKUP(L542,Sam_Eng!K:K,1,FALSE))</f>
        <v>Data is failed to downlad. Please check again.</v>
      </c>
      <c r="O542" s="8">
        <f>IF(ISNA(M542), MATCH(N542,Sam_Eng!F:F,0), MATCH(N542,Sam_Eng!K:K,0))</f>
        <v>746</v>
      </c>
      <c r="P542" t="str">
        <f t="shared" ca="1" si="194"/>
        <v>Le téléchargement des données a échoué. Veuillez vérifier à nouveau.</v>
      </c>
      <c r="Q542" t="str">
        <f t="shared" ca="1" si="195"/>
        <v>Daten konnten nicht heruntergeladen werden. Bitte erneut überprüfen.</v>
      </c>
      <c r="R542" t="str">
        <f t="shared" ca="1" si="196"/>
        <v>Error en la descarga de los datos. Compruébelo de nuevo.</v>
      </c>
      <c r="S542" t="str">
        <f t="shared" ca="1" si="197"/>
        <v>Impossibile scaricare i dati. Controllare di nuovo.</v>
      </c>
      <c r="T542" t="str">
        <f t="shared" ca="1" si="198"/>
        <v>Downloaden gegevens is mislukt. Controleer dit nogmaals.</v>
      </c>
      <c r="U542" s="8" t="str">
        <f t="shared" ca="1" si="190"/>
        <v>Le téléchargement des données a échoué. Veuillez vérifier à nouveau.</v>
      </c>
      <c r="V542" s="8" t="str">
        <f t="shared" ca="1" si="190"/>
        <v>Daten konnten nicht heruntergeladen werden. Bitte erneut überprüfen.</v>
      </c>
      <c r="W542" s="8" t="str">
        <f t="shared" ca="1" si="190"/>
        <v>Error en la descarga de los datos. Compruébelo de nuevo.</v>
      </c>
      <c r="X542" s="8" t="str">
        <f t="shared" ca="1" si="190"/>
        <v>Impossibile scaricare i dati. Controllare di nuovo.</v>
      </c>
      <c r="Y542" s="8" t="str">
        <f t="shared" ca="1" si="190"/>
        <v>Downloaden gegevens is mislukt. Controleer dit nogmaals.</v>
      </c>
      <c r="Z542" s="7">
        <f t="shared" si="191"/>
        <v>5</v>
      </c>
      <c r="AA542">
        <f t="shared" si="192"/>
        <v>38</v>
      </c>
      <c r="AB542">
        <f xml:space="preserve"> FIND("&lt;/",A542)</f>
        <v>85</v>
      </c>
      <c r="AC542" t="str">
        <f>MID(A542, Z542, AA542-Z542+ 1)</f>
        <v>&lt;string name="download_fail_cont"&gt;</v>
      </c>
      <c r="AD542" t="str">
        <f t="shared" ca="1" si="193"/>
        <v>&lt;string name="download_fail_cont"&gt;Le téléchargement des données a échoué. Veuillez vérifier à nouveau.&lt;/string&gt;</v>
      </c>
      <c r="AE542" t="str">
        <f t="shared" ca="1" si="193"/>
        <v>&lt;string name="download_fail_cont"&gt;Daten konnten nicht heruntergeladen werden. Bitte erneut überprüfen.&lt;/string&gt;</v>
      </c>
      <c r="AF542" t="str">
        <f t="shared" ca="1" si="193"/>
        <v>&lt;string name="download_fail_cont"&gt;Error en la descarga de los datos. Compruébelo de nuevo.&lt;/string&gt;</v>
      </c>
      <c r="AG542" t="str">
        <f t="shared" ca="1" si="193"/>
        <v>&lt;string name="download_fail_cont"&gt;Impossibile scaricare i dati. Controllare di nuovo.&lt;/string&gt;</v>
      </c>
      <c r="AH542" t="str">
        <f t="shared" ca="1" si="193"/>
        <v>&lt;string name="download_fail_cont"&gt;Downloaden gegevens is mislukt. Controleer dit nogmaals.&lt;/string&gt;</v>
      </c>
    </row>
    <row r="543" spans="1:34">
      <c r="A543" s="1" t="s">
        <v>10266</v>
      </c>
      <c r="J543">
        <f t="shared" si="186"/>
        <v>36</v>
      </c>
      <c r="K543">
        <f t="shared" si="187"/>
        <v>42</v>
      </c>
      <c r="L543" t="str">
        <f t="shared" si="185"/>
        <v>Alarm</v>
      </c>
      <c r="M543" t="e">
        <f>MATCH(L543,Sam_Eng!K:K,0)</f>
        <v>#N/A</v>
      </c>
      <c r="N543" t="str">
        <f>IF(ISNA(M543), VLOOKUP(L543,Sam_Eng!F:F,1,FALSE), VLOOKUP(L543,Sam_Eng!K:K,1,FALSE))</f>
        <v>Alarm</v>
      </c>
      <c r="O543" s="8">
        <f>IF(ISNA(M543), MATCH(N543,Sam_Eng!F:F,0), MATCH(N543,Sam_Eng!K:K,0))</f>
        <v>197</v>
      </c>
      <c r="P543" t="str">
        <f t="shared" ca="1" si="194"/>
        <v>"Alarme"</v>
      </c>
      <c r="Q543" t="str">
        <f t="shared" ca="1" si="195"/>
        <v>"Alarm"</v>
      </c>
      <c r="R543" t="str">
        <f t="shared" ca="1" si="196"/>
        <v>"Alarma"</v>
      </c>
      <c r="S543" t="str">
        <f t="shared" ca="1" si="197"/>
        <v>"Allarme"</v>
      </c>
      <c r="T543" t="str">
        <f t="shared" ca="1" si="198"/>
        <v>"Alarm"</v>
      </c>
      <c r="U543" s="8" t="str">
        <f t="shared" ca="1" si="190"/>
        <v>Alarme</v>
      </c>
      <c r="V543" s="8" t="str">
        <f t="shared" ca="1" si="190"/>
        <v>Alarm</v>
      </c>
      <c r="W543" s="8" t="str">
        <f t="shared" ca="1" si="190"/>
        <v>Alarma</v>
      </c>
      <c r="X543" s="8" t="str">
        <f t="shared" ca="1" si="190"/>
        <v>Allarme</v>
      </c>
      <c r="Y543" s="8" t="str">
        <f t="shared" ca="1" si="190"/>
        <v>Alarm</v>
      </c>
      <c r="Z543" s="7">
        <f t="shared" si="191"/>
        <v>5</v>
      </c>
      <c r="AA543">
        <f t="shared" si="192"/>
        <v>36</v>
      </c>
      <c r="AB543">
        <f xml:space="preserve"> FIND("&lt;/",A543)</f>
        <v>42</v>
      </c>
      <c r="AC543" t="str">
        <f>MID(A543, Z543, AA543-Z543+ 1)</f>
        <v>&lt;string name="noPassword_title"&gt;</v>
      </c>
      <c r="AD543" t="str">
        <f t="shared" ca="1" si="193"/>
        <v>&lt;string name="noPassword_title"&gt;Alarme&lt;/string&gt;</v>
      </c>
      <c r="AE543" t="str">
        <f t="shared" ca="1" si="193"/>
        <v>&lt;string name="noPassword_title"&gt;Alarm&lt;/string&gt;</v>
      </c>
      <c r="AF543" t="str">
        <f t="shared" ca="1" si="193"/>
        <v>&lt;string name="noPassword_title"&gt;Alarma&lt;/string&gt;</v>
      </c>
      <c r="AG543" t="str">
        <f t="shared" ca="1" si="193"/>
        <v>&lt;string name="noPassword_title"&gt;Allarme&lt;/string&gt;</v>
      </c>
      <c r="AH543" t="str">
        <f t="shared" ca="1" si="193"/>
        <v>&lt;string name="noPassword_title"&gt;Alarm&lt;/string&gt;</v>
      </c>
    </row>
    <row r="544" spans="1:34">
      <c r="A544" s="1" t="s">
        <v>10265</v>
      </c>
      <c r="J544">
        <f t="shared" si="186"/>
        <v>35</v>
      </c>
      <c r="K544">
        <f t="shared" si="187"/>
        <v>189</v>
      </c>
      <c r="L544" t="str">
        <f t="shared" si="185"/>
        <v>If you don\'t check off password, this account can be registered by anyone if he/she can access your email, and you can\'t use the backup function either</v>
      </c>
      <c r="M544" t="e">
        <f>MATCH(L544,Sam_Eng!K:K,0)</f>
        <v>#N/A</v>
      </c>
      <c r="N544" t="e">
        <f>IF(ISNA(M544), VLOOKUP(L544,Sam_Eng!F:F,1,FALSE), VLOOKUP(L544,Sam_Eng!K:K,1,FALSE))</f>
        <v>#N/A</v>
      </c>
      <c r="O544" s="5">
        <v>539</v>
      </c>
      <c r="P544" t="str">
        <f t="shared" ca="1" si="194"/>
        <v>"Si vous ne cochez pas le mot de passe, ce compte pourra être enregistré par n'importe qui ayant accès à votre e-mail et vous ne pourrez également pas utiliser la fonction de sauvegarde."</v>
      </c>
      <c r="Q544" t="str">
        <f t="shared" ca="1" si="195"/>
        <v>"Wenn Sie das Kennwort nicht aktivieren, kann dieses Konto von jedem registriert werden, der Ihre E-Mail-Adresse kennt, und Sie können die Sicherungsfunktion nicht verwenden."</v>
      </c>
      <c r="R544" t="str">
        <f t="shared" ca="1" si="196"/>
        <v>"Si no activa la contraseña, cualquier persona puede registrar esta cuenta si dicha persona puede acceder a su correo electrónico; además, tampoco puede utilizar la función de copia de seguridad."</v>
      </c>
      <c r="S544" t="str">
        <f t="shared" ca="1" si="197"/>
        <v>"Se non si spunta la password, sarà possibile accedere a questo account conoscendo l'email e non sarà possibile eseguire il backup."</v>
      </c>
      <c r="T544" t="str">
        <f t="shared" ca="1" si="198"/>
        <v>"Als u wachtwoord niet deselecteert, kan iedereen die toegang heeft tot uw e-mail zich bij deze account aanmelden, en u kunt ook de back-upfunctie niet gebruiken."</v>
      </c>
      <c r="U544" s="8" t="str">
        <f t="shared" ca="1" si="190"/>
        <v>Si vous ne cochez pas le mot de passe, ce compte pourra être enregistré par n'importe qui ayant accès à votre e-mail et vous ne pourrez également pas utiliser la fonction de sauvegarde.</v>
      </c>
      <c r="V544" s="8" t="str">
        <f t="shared" ca="1" si="190"/>
        <v>Wenn Sie das Kennwort nicht aktivieren, kann dieses Konto von jedem registriert werden, der Ihre E-Mail-Adresse kennt, und Sie können die Sicherungsfunktion nicht verwenden.</v>
      </c>
      <c r="W544" s="8" t="str">
        <f t="shared" ca="1" si="190"/>
        <v>Si no activa la contraseña, cualquier persona puede registrar esta cuenta si dicha persona puede acceder a su correo electrónico; además, tampoco puede utilizar la función de copia de seguridad.</v>
      </c>
      <c r="X544" s="8" t="str">
        <f t="shared" ca="1" si="190"/>
        <v>Se non si spunta la password, sarà possibile accedere a questo account conoscendo l'email e non sarà possibile eseguire il backup.</v>
      </c>
      <c r="Y544" s="8" t="str">
        <f t="shared" ca="1" si="190"/>
        <v>Als u wachtwoord niet deselecteert, kan iedereen die toegang heeft tot uw e-mail zich bij deze account aanmelden, en u kunt ook de back-upfunctie niet gebruiken.</v>
      </c>
      <c r="Z544" s="7">
        <f t="shared" si="191"/>
        <v>5</v>
      </c>
      <c r="AA544">
        <f t="shared" si="192"/>
        <v>35</v>
      </c>
      <c r="AB544">
        <f xml:space="preserve"> FIND("&lt;/",A544)</f>
        <v>189</v>
      </c>
      <c r="AC544" t="str">
        <f>MID(A544, Z544, AA544-Z544+ 1)</f>
        <v>&lt;string name="noPassword_cont"&gt;</v>
      </c>
      <c r="AD544" t="str">
        <f t="shared" ca="1" si="193"/>
        <v>&lt;string name="noPassword_cont"&gt;Si vous ne cochez pas le mot de passe, ce compte pourra être enregistré par n'importe qui ayant accès à votre e-mail et vous ne pourrez également pas utiliser la fonction de sauvegarde.&lt;/string&gt;</v>
      </c>
      <c r="AE544" t="str">
        <f t="shared" ca="1" si="193"/>
        <v>&lt;string name="noPassword_cont"&gt;Wenn Sie das Kennwort nicht aktivieren, kann dieses Konto von jedem registriert werden, der Ihre E-Mail-Adresse kennt, und Sie können die Sicherungsfunktion nicht verwenden.&lt;/string&gt;</v>
      </c>
      <c r="AF544" t="str">
        <f t="shared" ca="1" si="193"/>
        <v>&lt;string name="noPassword_cont"&gt;Si no activa la contraseña, cualquier persona puede registrar esta cuenta si dicha persona puede acceder a su correo electrónico; además, tampoco puede utilizar la función de copia de seguridad.&lt;/string&gt;</v>
      </c>
      <c r="AG544" t="str">
        <f t="shared" ca="1" si="193"/>
        <v>&lt;string name="noPassword_cont"&gt;Se non si spunta la password, sarà possibile accedere a questo account conoscendo l'email e non sarà possibile eseguire il backup.&lt;/string&gt;</v>
      </c>
      <c r="AH544" t="str">
        <f t="shared" ca="1" si="193"/>
        <v>&lt;string name="noPassword_cont"&gt;Als u wachtwoord niet deselecteert, kan iedereen die toegang heeft tot uw e-mail zich bij deze account aanmelden, en u kunt ook de back-upfunctie niet gebruiken.&lt;/string&gt;</v>
      </c>
    </row>
    <row r="545" spans="1:34">
      <c r="A545" s="1"/>
    </row>
    <row r="546" spans="1:34">
      <c r="A546" s="1" t="s">
        <v>3076</v>
      </c>
      <c r="J546">
        <f t="shared" si="186"/>
        <v>33</v>
      </c>
      <c r="K546">
        <f t="shared" si="187"/>
        <v>122</v>
      </c>
      <c r="L546" t="str">
        <f t="shared" ref="L546:L607" si="199">IF(A546&lt;&gt;"", MID(A546,J546+1, K546-J546 - 1), "")</f>
        <v>You can\'t restore your data through cloud if you don\'t check off the buackup function.</v>
      </c>
      <c r="M546" t="e">
        <f>MATCH(L546,Sam_Eng!K:K,0)</f>
        <v>#N/A</v>
      </c>
      <c r="N546" t="e">
        <f>IF(ISNA(M546), VLOOKUP(L546,Sam_Eng!F:F,1,FALSE), VLOOKUP(L546,Sam_Eng!K:K,1,FALSE))</f>
        <v>#N/A</v>
      </c>
      <c r="O546" s="5">
        <v>538</v>
      </c>
      <c r="P546" t="str">
        <f t="shared" ca="1" si="194"/>
        <v>"Vous ne pourrez pas restaurer vos données via le Cloud si vous ne cochez pas la fonction de sauvegarde"</v>
      </c>
      <c r="Q546" t="str">
        <f t="shared" ca="1" si="195"/>
        <v>"Sie können Ihre Daten nicht über die Cloud wiederherstellen, wenn Sie die Sicherungsfunktion nicht auswählen."</v>
      </c>
      <c r="R546" t="str">
        <f t="shared" ca="1" si="196"/>
        <v>"No puede restaurar los datos a través de la nube si no activa la función de copia de seguridad."</v>
      </c>
      <c r="S546" t="str">
        <f t="shared" ca="1" si="197"/>
        <v>"Non è possibile ripristinare i dati tramite cloud se non si spunta dalla funzione backup"</v>
      </c>
      <c r="T546" t="str">
        <f t="shared" ca="1" si="198"/>
        <v>"U kunt uw gegevens niet via de cloud herstellen als u de back-upfunctie niet deselecteert."</v>
      </c>
      <c r="U546" s="8" t="str">
        <f t="shared" ca="1" si="190"/>
        <v>Vous ne pourrez pas restaurer vos données via le Cloud si vous ne cochez pas la fonction de sauvegarde</v>
      </c>
      <c r="V546" s="8" t="str">
        <f t="shared" ca="1" si="190"/>
        <v>Sie können Ihre Daten nicht über die Cloud wiederherstellen, wenn Sie die Sicherungsfunktion nicht auswählen.</v>
      </c>
      <c r="W546" s="8" t="str">
        <f t="shared" ca="1" si="190"/>
        <v>No puede restaurar los datos a través de la nube si no activa la función de copia de seguridad.</v>
      </c>
      <c r="X546" s="8" t="str">
        <f t="shared" ca="1" si="190"/>
        <v>Non è possibile ripristinare i dati tramite cloud se non si spunta dalla funzione backup</v>
      </c>
      <c r="Y546" s="8" t="str">
        <f t="shared" ca="1" si="190"/>
        <v>U kunt uw gegevens niet via de cloud herstellen als u de back-upfunctie niet deselecteert.</v>
      </c>
      <c r="Z546" s="7">
        <f t="shared" si="191"/>
        <v>5</v>
      </c>
      <c r="AA546">
        <f t="shared" si="192"/>
        <v>33</v>
      </c>
      <c r="AB546">
        <f xml:space="preserve"> FIND("&lt;/",A546)</f>
        <v>122</v>
      </c>
      <c r="AC546" t="str">
        <f>MID(A546, Z546, AA546-Z546+ 1)</f>
        <v>&lt;string name="noBackup_cont"&gt;</v>
      </c>
      <c r="AD546" t="str">
        <f t="shared" ca="1" si="193"/>
        <v>&lt;string name="noBackup_cont"&gt;Vous ne pourrez pas restaurer vos données via le Cloud si vous ne cochez pas la fonction de sauvegarde&lt;/string&gt;</v>
      </c>
      <c r="AE546" t="str">
        <f t="shared" ca="1" si="193"/>
        <v>&lt;string name="noBackup_cont"&gt;Sie können Ihre Daten nicht über die Cloud wiederherstellen, wenn Sie die Sicherungsfunktion nicht auswählen.&lt;/string&gt;</v>
      </c>
      <c r="AF546" t="str">
        <f t="shared" ca="1" si="193"/>
        <v>&lt;string name="noBackup_cont"&gt;No puede restaurar los datos a través de la nube si no activa la función de copia de seguridad.&lt;/string&gt;</v>
      </c>
      <c r="AG546" t="str">
        <f t="shared" ca="1" si="193"/>
        <v>&lt;string name="noBackup_cont"&gt;Non è possibile ripristinare i dati tramite cloud se non si spunta dalla funzione backup&lt;/string&gt;</v>
      </c>
      <c r="AH546" t="str">
        <f t="shared" ca="1" si="193"/>
        <v>&lt;string name="noBackup_cont"&gt;U kunt uw gegevens niet via de cloud herstellen als u de back-upfunctie niet deselecteert.&lt;/string&gt;</v>
      </c>
    </row>
    <row r="547" spans="1:34">
      <c r="A547" s="1" t="s">
        <v>3064</v>
      </c>
      <c r="J547">
        <f t="shared" si="186"/>
        <v>39</v>
      </c>
      <c r="K547">
        <f t="shared" si="187"/>
        <v>60</v>
      </c>
      <c r="L547" t="str">
        <f t="shared" si="199"/>
        <v>Password is Required</v>
      </c>
      <c r="M547" t="e">
        <f>MATCH(L547,Sam_Eng!K:K,0)</f>
        <v>#N/A</v>
      </c>
      <c r="N547" t="str">
        <f>IF(ISNA(M547), VLOOKUP(L547,Sam_Eng!F:F,1,FALSE), VLOOKUP(L547,Sam_Eng!K:K,1,FALSE))</f>
        <v>Password Is Required</v>
      </c>
      <c r="O547" s="8">
        <f>IF(ISNA(M547), MATCH(N547,Sam_Eng!F:F,0), MATCH(N547,Sam_Eng!K:K,0))</f>
        <v>160</v>
      </c>
      <c r="P547" t="str">
        <f t="shared" ca="1" si="194"/>
        <v>"Mot de passe requis"</v>
      </c>
      <c r="Q547" t="str">
        <f t="shared" ca="1" si="195"/>
        <v>"Kennwort erforderlich"</v>
      </c>
      <c r="R547" t="str">
        <f t="shared" ca="1" si="196"/>
        <v>"Contraseña obligatoria"</v>
      </c>
      <c r="S547" t="str">
        <f t="shared" ca="1" si="197"/>
        <v>"Occorre la Password"</v>
      </c>
      <c r="T547" t="str">
        <f t="shared" ca="1" si="198"/>
        <v>"Wachtwoord is verplicht"</v>
      </c>
      <c r="U547" s="8" t="str">
        <f t="shared" ca="1" si="190"/>
        <v>Mot de passe requis</v>
      </c>
      <c r="V547" s="8" t="str">
        <f t="shared" ca="1" si="190"/>
        <v>Kennwort erforderlich</v>
      </c>
      <c r="W547" s="8" t="str">
        <f t="shared" ca="1" si="190"/>
        <v>Contraseña obligatoria</v>
      </c>
      <c r="X547" s="8" t="str">
        <f t="shared" ca="1" si="190"/>
        <v>Occorre la Password</v>
      </c>
      <c r="Y547" s="8" t="str">
        <f t="shared" ca="1" si="190"/>
        <v>Wachtwoord is verplicht</v>
      </c>
      <c r="Z547" s="7">
        <f t="shared" si="191"/>
        <v>5</v>
      </c>
      <c r="AA547">
        <f t="shared" si="192"/>
        <v>39</v>
      </c>
      <c r="AB547">
        <f xml:space="preserve"> FIND("&lt;/",A547)</f>
        <v>60</v>
      </c>
      <c r="AC547" t="str">
        <f>MID(A547, Z547, AA547-Z547+ 1)</f>
        <v>&lt;string name="PasswordFirst_title"&gt;</v>
      </c>
      <c r="AD547" t="str">
        <f t="shared" ca="1" si="193"/>
        <v>&lt;string name="PasswordFirst_title"&gt;Mot de passe requis&lt;/string&gt;</v>
      </c>
      <c r="AE547" t="str">
        <f t="shared" ca="1" si="193"/>
        <v>&lt;string name="PasswordFirst_title"&gt;Kennwort erforderlich&lt;/string&gt;</v>
      </c>
      <c r="AF547" t="str">
        <f t="shared" ca="1" si="193"/>
        <v>&lt;string name="PasswordFirst_title"&gt;Contraseña obligatoria&lt;/string&gt;</v>
      </c>
      <c r="AG547" t="str">
        <f t="shared" ca="1" si="193"/>
        <v>&lt;string name="PasswordFirst_title"&gt;Occorre la Password&lt;/string&gt;</v>
      </c>
      <c r="AH547" t="str">
        <f t="shared" ca="1" si="193"/>
        <v>&lt;string name="PasswordFirst_title"&gt;Wachtwoord is verplicht&lt;/string&gt;</v>
      </c>
    </row>
    <row r="548" spans="1:34">
      <c r="A548" s="1" t="s">
        <v>3066</v>
      </c>
      <c r="J548">
        <f t="shared" si="186"/>
        <v>38</v>
      </c>
      <c r="K548">
        <f t="shared" si="187"/>
        <v>87</v>
      </c>
      <c r="L548" t="str">
        <f t="shared" si="199"/>
        <v>Please set password first before enabling backup</v>
      </c>
      <c r="M548" t="e">
        <f>MATCH(L548,Sam_Eng!K:K,0)</f>
        <v>#N/A</v>
      </c>
      <c r="N548" t="str">
        <f>IF(ISNA(M548), VLOOKUP(L548,Sam_Eng!F:F,1,FALSE), VLOOKUP(L548,Sam_Eng!K:K,1,FALSE))</f>
        <v>Please set password first before enabling backup</v>
      </c>
      <c r="O548" s="8">
        <f>IF(ISNA(M548), MATCH(N548,Sam_Eng!F:F,0), MATCH(N548,Sam_Eng!K:K,0))</f>
        <v>523</v>
      </c>
      <c r="P548" t="str">
        <f t="shared" ca="1" si="194"/>
        <v>"Veuillez d'abord définir le mot de passe avant d'activer la sauvegarde"</v>
      </c>
      <c r="Q548" t="str">
        <f t="shared" ca="1" si="195"/>
        <v>"Bitte legen Sie das Kennwort fest, bevor Sie die Sicherung aktivieren"</v>
      </c>
      <c r="R548" t="str">
        <f t="shared" ca="1" si="196"/>
        <v>"Establezca la contraseña primero antes de habilitar la copia de seguridad."</v>
      </c>
      <c r="S548" t="str">
        <f t="shared" ca="1" si="197"/>
        <v>"Impostare la password prima di abilitare il backup"</v>
      </c>
      <c r="T548" t="str">
        <f t="shared" ca="1" si="198"/>
        <v>"Stel eerst het wachtwoord in voordat u back-up inschakelt"</v>
      </c>
      <c r="U548" s="8" t="str">
        <f t="shared" ca="1" si="190"/>
        <v>Veuillez d'abord définir le mot de passe avant d'activer la sauvegarde</v>
      </c>
      <c r="V548" s="8" t="str">
        <f t="shared" ca="1" si="190"/>
        <v>Bitte legen Sie das Kennwort fest, bevor Sie die Sicherung aktivieren</v>
      </c>
      <c r="W548" s="8" t="str">
        <f t="shared" ca="1" si="190"/>
        <v>Establezca la contraseña primero antes de habilitar la copia de seguridad.</v>
      </c>
      <c r="X548" s="8" t="str">
        <f t="shared" ca="1" si="190"/>
        <v>Impostare la password prima di abilitare il backup</v>
      </c>
      <c r="Y548" s="8" t="str">
        <f t="shared" ca="1" si="190"/>
        <v>Stel eerst het wachtwoord in voordat u back-up inschakelt</v>
      </c>
      <c r="Z548" s="7">
        <f t="shared" si="191"/>
        <v>5</v>
      </c>
      <c r="AA548">
        <f t="shared" si="192"/>
        <v>38</v>
      </c>
      <c r="AB548">
        <f xml:space="preserve"> FIND("&lt;/",A548)</f>
        <v>87</v>
      </c>
      <c r="AC548" t="str">
        <f>MID(A548, Z548, AA548-Z548+ 1)</f>
        <v>&lt;string name="PasswordFirst_cont"&gt;</v>
      </c>
      <c r="AD548" t="str">
        <f t="shared" ca="1" si="193"/>
        <v>&lt;string name="PasswordFirst_cont"&gt;Veuillez d'abord définir le mot de passe avant d'activer la sauvegarde&lt;/string&gt;</v>
      </c>
      <c r="AE548" t="str">
        <f t="shared" ca="1" si="193"/>
        <v>&lt;string name="PasswordFirst_cont"&gt;Bitte legen Sie das Kennwort fest, bevor Sie die Sicherung aktivieren&lt;/string&gt;</v>
      </c>
      <c r="AF548" t="str">
        <f t="shared" ca="1" si="193"/>
        <v>&lt;string name="PasswordFirst_cont"&gt;Establezca la contraseña primero antes de habilitar la copia de seguridad.&lt;/string&gt;</v>
      </c>
      <c r="AG548" t="str">
        <f t="shared" ca="1" si="193"/>
        <v>&lt;string name="PasswordFirst_cont"&gt;Impostare la password prima di abilitare il backup&lt;/string&gt;</v>
      </c>
      <c r="AH548" t="str">
        <f t="shared" ca="1" si="193"/>
        <v>&lt;string name="PasswordFirst_cont"&gt;Stel eerst het wachtwoord in voordat u back-up inschakelt&lt;/string&gt;</v>
      </c>
    </row>
    <row r="549" spans="1:34">
      <c r="A549" s="1"/>
    </row>
    <row r="550" spans="1:34">
      <c r="A550" s="1"/>
    </row>
    <row r="551" spans="1:34">
      <c r="A551" s="1"/>
    </row>
    <row r="552" spans="1:34">
      <c r="A552" s="1"/>
    </row>
    <row r="553" spans="1:34">
      <c r="A553" s="1"/>
    </row>
    <row r="554" spans="1:34">
      <c r="A554" s="1"/>
    </row>
    <row r="555" spans="1:34">
      <c r="A555" s="1"/>
    </row>
    <row r="556" spans="1:34">
      <c r="A556" s="1" t="s">
        <v>3063</v>
      </c>
      <c r="J556">
        <f t="shared" si="186"/>
        <v>44</v>
      </c>
      <c r="K556">
        <f t="shared" si="187"/>
        <v>94</v>
      </c>
      <c r="L556" t="str">
        <f t="shared" si="199"/>
        <v>The validation code you have entered is incorrect</v>
      </c>
      <c r="M556">
        <f>MATCH(L556,Sam_Eng!K:K,0)</f>
        <v>717</v>
      </c>
      <c r="N556" t="str">
        <f>IF(ISNA(M556), VLOOKUP(L556,Sam_Eng!F:F,1,FALSE), VLOOKUP(L556,Sam_Eng!K:K,1,FALSE))</f>
        <v>The validation code you have entered is incorrect</v>
      </c>
      <c r="O556" s="8">
        <f>IF(ISNA(M556), MATCH(N556,Sam_Eng!F:F,0), MATCH(N556,Sam_Eng!K:K,0))</f>
        <v>717</v>
      </c>
      <c r="P556" t="str">
        <f t="shared" ca="1" si="194"/>
        <v>Le code de validation que vous avez saisi est incorrect</v>
      </c>
      <c r="Q556" t="str">
        <f t="shared" ca="1" si="195"/>
        <v>Der eingegebene Bestätigungscode ist ungültig</v>
      </c>
      <c r="R556" t="str">
        <f t="shared" ca="1" si="196"/>
        <v>El código de validación que ha especificado no es correcto.</v>
      </c>
      <c r="S556" t="str">
        <f t="shared" ca="1" si="197"/>
        <v>Il codice di convalida inserito non è corretto</v>
      </c>
      <c r="T556" t="str">
        <f t="shared" ca="1" si="198"/>
        <v>De validatiecode die u hebt ingevoerd, is onjuist</v>
      </c>
      <c r="U556" s="8" t="str">
        <f t="shared" ca="1" si="190"/>
        <v>Le code de validation que vous avez saisi est incorrect</v>
      </c>
      <c r="V556" s="8" t="str">
        <f t="shared" ca="1" si="190"/>
        <v>Der eingegebene Bestätigungscode ist ungültig</v>
      </c>
      <c r="W556" s="8" t="str">
        <f t="shared" ca="1" si="190"/>
        <v>El código de validación que ha especificado no es correcto.</v>
      </c>
      <c r="X556" s="8" t="str">
        <f t="shared" ca="1" si="190"/>
        <v>Il codice di convalida inserito non è corretto</v>
      </c>
      <c r="Y556" s="8" t="str">
        <f t="shared" ca="1" si="190"/>
        <v>De validatiecode die u hebt ingevoerd, is onjuist</v>
      </c>
      <c r="Z556" s="7">
        <f t="shared" si="191"/>
        <v>5</v>
      </c>
      <c r="AA556">
        <f t="shared" si="192"/>
        <v>44</v>
      </c>
      <c r="AB556">
        <f t="shared" ref="AB556:AB571" si="200" xml:space="preserve"> FIND("&lt;/",A556)</f>
        <v>94</v>
      </c>
      <c r="AC556" t="str">
        <f t="shared" ref="AC556:AC571" si="201">MID(A556, Z556, AA556-Z556+ 1)</f>
        <v>&lt;string name="WrongValidationCode_cont"&gt;</v>
      </c>
      <c r="AD556" t="str">
        <f t="shared" ca="1" si="193"/>
        <v>&lt;string name="WrongValidationCode_cont"&gt;Le code de validation que vous avez saisi est incorrect&lt;/string&gt;</v>
      </c>
      <c r="AE556" t="str">
        <f t="shared" ca="1" si="193"/>
        <v>&lt;string name="WrongValidationCode_cont"&gt;Der eingegebene Bestätigungscode ist ungültig&lt;/string&gt;</v>
      </c>
      <c r="AF556" t="str">
        <f t="shared" ca="1" si="193"/>
        <v>&lt;string name="WrongValidationCode_cont"&gt;El código de validación que ha especificado no es correcto.&lt;/string&gt;</v>
      </c>
      <c r="AG556" t="str">
        <f t="shared" ca="1" si="193"/>
        <v>&lt;string name="WrongValidationCode_cont"&gt;Il codice di convalida inserito non è corretto&lt;/string&gt;</v>
      </c>
      <c r="AH556" t="str">
        <f t="shared" ca="1" si="193"/>
        <v>&lt;string name="WrongValidationCode_cont"&gt;De validatiecode die u hebt ingevoerd, is onjuist&lt;/string&gt;</v>
      </c>
    </row>
    <row r="557" spans="1:34">
      <c r="A557" s="1" t="s">
        <v>209</v>
      </c>
      <c r="J557">
        <f t="shared" si="186"/>
        <v>27</v>
      </c>
      <c r="K557">
        <f t="shared" si="187"/>
        <v>35</v>
      </c>
      <c r="L557" t="str">
        <f t="shared" si="199"/>
        <v>NetCode</v>
      </c>
      <c r="M557" t="e">
        <f>MATCH(L557,Sam_Eng!K:K,0)</f>
        <v>#N/A</v>
      </c>
      <c r="N557" t="str">
        <f>IF(ISNA(M557), VLOOKUP(L557,Sam_Eng!F:F,1,FALSE), VLOOKUP(L557,Sam_Eng!K:K,1,FALSE))</f>
        <v>NetCode</v>
      </c>
      <c r="O557" s="8">
        <f>IF(ISNA(M557), MATCH(N557,Sam_Eng!F:F,0), MATCH(N557,Sam_Eng!K:K,0))</f>
        <v>144</v>
      </c>
      <c r="P557" t="str">
        <f t="shared" ca="1" si="194"/>
        <v>"NetCode"</v>
      </c>
      <c r="Q557" t="str">
        <f t="shared" ca="1" si="195"/>
        <v>"NetCode"</v>
      </c>
      <c r="R557" t="str">
        <f t="shared" ca="1" si="196"/>
        <v>"NetCode"</v>
      </c>
      <c r="S557" t="str">
        <f t="shared" ca="1" si="197"/>
        <v>"NetCode"</v>
      </c>
      <c r="T557" t="str">
        <f t="shared" ca="1" si="198"/>
        <v>"NetCode"</v>
      </c>
      <c r="U557" s="8" t="str">
        <f t="shared" ca="1" si="190"/>
        <v>NetCode</v>
      </c>
      <c r="V557" s="8" t="str">
        <f t="shared" ca="1" si="190"/>
        <v>NetCode</v>
      </c>
      <c r="W557" s="8" t="str">
        <f t="shared" ca="1" si="190"/>
        <v>NetCode</v>
      </c>
      <c r="X557" s="8" t="str">
        <f t="shared" ca="1" si="190"/>
        <v>NetCode</v>
      </c>
      <c r="Y557" s="8" t="str">
        <f t="shared" ca="1" si="190"/>
        <v>NetCode</v>
      </c>
      <c r="Z557" s="7">
        <f t="shared" si="191"/>
        <v>5</v>
      </c>
      <c r="AA557">
        <f t="shared" si="192"/>
        <v>27</v>
      </c>
      <c r="AB557">
        <f t="shared" si="200"/>
        <v>35</v>
      </c>
      <c r="AC557" t="str">
        <f t="shared" si="201"/>
        <v>&lt;string name="NetCode"&gt;</v>
      </c>
      <c r="AD557" t="str">
        <f t="shared" ca="1" si="193"/>
        <v>&lt;string name="NetCode"&gt;NetCode&lt;/string&gt;</v>
      </c>
      <c r="AE557" t="str">
        <f t="shared" ca="1" si="193"/>
        <v>&lt;string name="NetCode"&gt;NetCode&lt;/string&gt;</v>
      </c>
      <c r="AF557" t="str">
        <f t="shared" ca="1" si="193"/>
        <v>&lt;string name="NetCode"&gt;NetCode&lt;/string&gt;</v>
      </c>
      <c r="AG557" t="str">
        <f t="shared" ca="1" si="193"/>
        <v>&lt;string name="NetCode"&gt;NetCode&lt;/string&gt;</v>
      </c>
      <c r="AH557" t="str">
        <f t="shared" ca="1" si="193"/>
        <v>&lt;string name="NetCode"&gt;NetCode&lt;/string&gt;</v>
      </c>
    </row>
    <row r="558" spans="1:34">
      <c r="A558" s="1" t="s">
        <v>210</v>
      </c>
      <c r="J558">
        <f t="shared" si="186"/>
        <v>28</v>
      </c>
      <c r="K558">
        <f t="shared" si="187"/>
        <v>37</v>
      </c>
      <c r="L558" t="str">
        <f t="shared" si="199"/>
        <v>Varicode</v>
      </c>
      <c r="M558" t="e">
        <f>MATCH(L558,Sam_Eng!K:K,0)</f>
        <v>#N/A</v>
      </c>
      <c r="N558" t="str">
        <f>IF(ISNA(M558), VLOOKUP(L558,Sam_Eng!F:F,1,FALSE), VLOOKUP(L558,Sam_Eng!K:K,1,FALSE))</f>
        <v>Varicode</v>
      </c>
      <c r="O558" s="8">
        <f>IF(ISNA(M558), MATCH(N558,Sam_Eng!F:F,0), MATCH(N558,Sam_Eng!K:K,0))</f>
        <v>145</v>
      </c>
      <c r="P558" t="str">
        <f t="shared" ca="1" si="194"/>
        <v>"Varicode"</v>
      </c>
      <c r="Q558" t="str">
        <f t="shared" ca="1" si="195"/>
        <v>"Varicode"</v>
      </c>
      <c r="R558" t="str">
        <f t="shared" ca="1" si="196"/>
        <v>"Varicode"</v>
      </c>
      <c r="S558" t="str">
        <f t="shared" ca="1" si="197"/>
        <v>"Varicode"</v>
      </c>
      <c r="T558" t="str">
        <f t="shared" ca="1" si="198"/>
        <v>"Varicode"</v>
      </c>
      <c r="U558" s="8" t="str">
        <f t="shared" ca="1" si="190"/>
        <v>Varicode</v>
      </c>
      <c r="V558" s="8" t="str">
        <f t="shared" ca="1" si="190"/>
        <v>Varicode</v>
      </c>
      <c r="W558" s="8" t="str">
        <f t="shared" ca="1" si="190"/>
        <v>Varicode</v>
      </c>
      <c r="X558" s="8" t="str">
        <f t="shared" ca="1" si="190"/>
        <v>Varicode</v>
      </c>
      <c r="Y558" s="8" t="str">
        <f t="shared" ca="1" si="190"/>
        <v>Varicode</v>
      </c>
      <c r="Z558" s="7">
        <f t="shared" si="191"/>
        <v>5</v>
      </c>
      <c r="AA558">
        <f t="shared" si="192"/>
        <v>28</v>
      </c>
      <c r="AB558">
        <f t="shared" si="200"/>
        <v>37</v>
      </c>
      <c r="AC558" t="str">
        <f t="shared" si="201"/>
        <v>&lt;string name="VariCode"&gt;</v>
      </c>
      <c r="AD558" t="str">
        <f t="shared" ca="1" si="193"/>
        <v>&lt;string name="VariCode"&gt;Varicode&lt;/string&gt;</v>
      </c>
      <c r="AE558" t="str">
        <f t="shared" ca="1" si="193"/>
        <v>&lt;string name="VariCode"&gt;Varicode&lt;/string&gt;</v>
      </c>
      <c r="AF558" t="str">
        <f t="shared" ca="1" si="193"/>
        <v>&lt;string name="VariCode"&gt;Varicode&lt;/string&gt;</v>
      </c>
      <c r="AG558" t="str">
        <f t="shared" ca="1" si="193"/>
        <v>&lt;string name="VariCode"&gt;Varicode&lt;/string&gt;</v>
      </c>
      <c r="AH558" t="str">
        <f t="shared" ca="1" si="193"/>
        <v>&lt;string name="VariCode"&gt;Varicode&lt;/string&gt;</v>
      </c>
    </row>
    <row r="559" spans="1:34">
      <c r="A559" s="1" t="s">
        <v>211</v>
      </c>
      <c r="J559">
        <f t="shared" si="186"/>
        <v>36</v>
      </c>
      <c r="K559">
        <f t="shared" si="187"/>
        <v>52</v>
      </c>
      <c r="L559" t="str">
        <f t="shared" si="199"/>
        <v>Standard (Both)</v>
      </c>
      <c r="M559" t="e">
        <f>MATCH(L559,Sam_Eng!K:K,0)</f>
        <v>#N/A</v>
      </c>
      <c r="N559" t="str">
        <f>IF(ISNA(M559), VLOOKUP(L559,Sam_Eng!F:F,1,FALSE), VLOOKUP(L559,Sam_Eng!K:K,1,FALSE))</f>
        <v>Standard (Both)</v>
      </c>
      <c r="O559" s="8">
        <f>IF(ISNA(M559), MATCH(N559,Sam_Eng!F:F,0), MATCH(N559,Sam_Eng!K:K,0))</f>
        <v>176</v>
      </c>
      <c r="P559" t="str">
        <f t="shared" ca="1" si="194"/>
        <v>"Standard (les deux)"</v>
      </c>
      <c r="Q559" t="str">
        <f t="shared" ca="1" si="195"/>
        <v>"Standard (beides)"</v>
      </c>
      <c r="R559" t="str">
        <f t="shared" ca="1" si="196"/>
        <v>"Estándar (ambos)"</v>
      </c>
      <c r="S559" t="str">
        <f t="shared" ca="1" si="197"/>
        <v>"Standard (Entrambi)"</v>
      </c>
      <c r="T559" t="str">
        <f t="shared" ca="1" si="198"/>
        <v>"Standaard (beide)"</v>
      </c>
      <c r="U559" s="8" t="str">
        <f t="shared" ca="1" si="190"/>
        <v>Standard (les deux)</v>
      </c>
      <c r="V559" s="8" t="str">
        <f t="shared" ca="1" si="190"/>
        <v>Standard (beides)</v>
      </c>
      <c r="W559" s="8" t="str">
        <f t="shared" ca="1" si="190"/>
        <v>Estándar (ambos)</v>
      </c>
      <c r="X559" s="8" t="str">
        <f t="shared" ca="1" si="190"/>
        <v>Standard (Entrambi)</v>
      </c>
      <c r="Y559" s="8" t="str">
        <f t="shared" ca="1" si="190"/>
        <v>Standaard (beide)</v>
      </c>
      <c r="Z559" s="7">
        <f t="shared" si="191"/>
        <v>5</v>
      </c>
      <c r="AA559">
        <f t="shared" si="192"/>
        <v>36</v>
      </c>
      <c r="AB559">
        <f t="shared" si="200"/>
        <v>52</v>
      </c>
      <c r="AC559" t="str">
        <f t="shared" si="201"/>
        <v>&lt;string name="NetCode_standard"&gt;</v>
      </c>
      <c r="AD559" t="str">
        <f t="shared" ca="1" si="193"/>
        <v>&lt;string name="NetCode_standard"&gt;Standard (les deux)&lt;/string&gt;</v>
      </c>
      <c r="AE559" t="str">
        <f t="shared" ca="1" si="193"/>
        <v>&lt;string name="NetCode_standard"&gt;Standard (beides)&lt;/string&gt;</v>
      </c>
      <c r="AF559" t="str">
        <f t="shared" ca="1" si="193"/>
        <v>&lt;string name="NetCode_standard"&gt;Estándar (ambos)&lt;/string&gt;</v>
      </c>
      <c r="AG559" t="str">
        <f t="shared" ca="1" si="193"/>
        <v>&lt;string name="NetCode_standard"&gt;Standard (Entrambi)&lt;/string&gt;</v>
      </c>
      <c r="AH559" t="str">
        <f t="shared" ca="1" si="193"/>
        <v>&lt;string name="NetCode_standard"&gt;Standaard (beide)&lt;/string&gt;</v>
      </c>
    </row>
    <row r="560" spans="1:34">
      <c r="A560" s="1" t="s">
        <v>212</v>
      </c>
      <c r="J560">
        <f t="shared" si="186"/>
        <v>40</v>
      </c>
      <c r="K560">
        <f t="shared" si="187"/>
        <v>49</v>
      </c>
      <c r="L560" t="str">
        <f t="shared" si="199"/>
        <v>All Time</v>
      </c>
      <c r="M560" t="e">
        <f>MATCH(L560,Sam_Eng!K:K,0)</f>
        <v>#N/A</v>
      </c>
      <c r="N560" t="str">
        <f>IF(ISNA(M560), VLOOKUP(L560,Sam_Eng!F:F,1,FALSE), VLOOKUP(L560,Sam_Eng!K:K,1,FALSE))</f>
        <v>All Time</v>
      </c>
      <c r="O560" s="8">
        <f>IF(ISNA(M560), MATCH(N560,Sam_Eng!F:F,0), MATCH(N560,Sam_Eng!K:K,0))</f>
        <v>83</v>
      </c>
      <c r="P560" t="str">
        <f t="shared" ca="1" si="194"/>
        <v>"En permanence"</v>
      </c>
      <c r="Q560" t="str">
        <f t="shared" ca="1" si="195"/>
        <v>"Jederzeit"</v>
      </c>
      <c r="R560" t="str">
        <f t="shared" ca="1" si="196"/>
        <v>"Todo el tiempo"</v>
      </c>
      <c r="S560" t="str">
        <f t="shared" ca="1" si="197"/>
        <v>"Sempre"</v>
      </c>
      <c r="T560" t="str">
        <f t="shared" ca="1" si="198"/>
        <v>"Altijd"</v>
      </c>
      <c r="U560" s="8" t="str">
        <f t="shared" ca="1" si="190"/>
        <v>En permanence</v>
      </c>
      <c r="V560" s="8" t="str">
        <f t="shared" ca="1" si="190"/>
        <v>Jederzeit</v>
      </c>
      <c r="W560" s="8" t="str">
        <f t="shared" ca="1" si="190"/>
        <v>Todo el tiempo</v>
      </c>
      <c r="X560" s="8" t="str">
        <f t="shared" ca="1" si="190"/>
        <v>Sempre</v>
      </c>
      <c r="Y560" s="8" t="str">
        <f t="shared" ca="1" si="190"/>
        <v>Altijd</v>
      </c>
      <c r="Z560" s="7">
        <f t="shared" si="191"/>
        <v>5</v>
      </c>
      <c r="AA560">
        <f t="shared" si="192"/>
        <v>40</v>
      </c>
      <c r="AB560">
        <f t="shared" si="200"/>
        <v>49</v>
      </c>
      <c r="AC560" t="str">
        <f t="shared" si="201"/>
        <v>&lt;string name="NetCode_standard_all"&gt;</v>
      </c>
      <c r="AD560" t="str">
        <f t="shared" ca="1" si="193"/>
        <v>&lt;string name="NetCode_standard_all"&gt;En permanence&lt;/string&gt;</v>
      </c>
      <c r="AE560" t="str">
        <f t="shared" ca="1" si="193"/>
        <v>&lt;string name="NetCode_standard_all"&gt;Jederzeit&lt;/string&gt;</v>
      </c>
      <c r="AF560" t="str">
        <f t="shared" ca="1" si="193"/>
        <v>&lt;string name="NetCode_standard_all"&gt;Todo el tiempo&lt;/string&gt;</v>
      </c>
      <c r="AG560" t="str">
        <f t="shared" ca="1" si="193"/>
        <v>&lt;string name="NetCode_standard_all"&gt;Sempre&lt;/string&gt;</v>
      </c>
      <c r="AH560" t="str">
        <f t="shared" ca="1" si="193"/>
        <v>&lt;string name="NetCode_standard_all"&gt;Altijd&lt;/string&gt;</v>
      </c>
    </row>
    <row r="561" spans="1:34">
      <c r="A561" s="1" t="s">
        <v>213</v>
      </c>
      <c r="J561">
        <f t="shared" si="186"/>
        <v>40</v>
      </c>
      <c r="K561">
        <f t="shared" si="187"/>
        <v>49</v>
      </c>
      <c r="L561" t="str">
        <f t="shared" si="199"/>
        <v>One Time</v>
      </c>
      <c r="M561" t="e">
        <f>MATCH(L561,Sam_Eng!K:K,0)</f>
        <v>#N/A</v>
      </c>
      <c r="N561" t="str">
        <f>IF(ISNA(M561), VLOOKUP(L561,Sam_Eng!F:F,1,FALSE), VLOOKUP(L561,Sam_Eng!K:K,1,FALSE))</f>
        <v>One Time</v>
      </c>
      <c r="O561" s="8">
        <f>IF(ISNA(M561), MATCH(N561,Sam_Eng!F:F,0), MATCH(N561,Sam_Eng!K:K,0))</f>
        <v>84</v>
      </c>
      <c r="P561" t="str">
        <f t="shared" ca="1" si="194"/>
        <v>"Une fois"</v>
      </c>
      <c r="Q561" t="str">
        <f t="shared" ca="1" si="195"/>
        <v>"Einmal"</v>
      </c>
      <c r="R561" t="str">
        <f t="shared" ca="1" si="196"/>
        <v>"Una vez"</v>
      </c>
      <c r="S561" t="str">
        <f t="shared" ca="1" si="197"/>
        <v>"Una volta"</v>
      </c>
      <c r="T561" t="str">
        <f t="shared" ca="1" si="198"/>
        <v>"Eenmalig"</v>
      </c>
      <c r="U561" s="8" t="str">
        <f t="shared" ca="1" si="190"/>
        <v>Une fois</v>
      </c>
      <c r="V561" s="8" t="str">
        <f t="shared" ca="1" si="190"/>
        <v>Einmal</v>
      </c>
      <c r="W561" s="8" t="str">
        <f t="shared" ca="1" si="190"/>
        <v>Una vez</v>
      </c>
      <c r="X561" s="8" t="str">
        <f t="shared" ca="1" si="190"/>
        <v>Una volta</v>
      </c>
      <c r="Y561" s="8" t="str">
        <f t="shared" ca="1" si="190"/>
        <v>Eenmalig</v>
      </c>
      <c r="Z561" s="7">
        <f t="shared" si="191"/>
        <v>5</v>
      </c>
      <c r="AA561">
        <f t="shared" si="192"/>
        <v>40</v>
      </c>
      <c r="AB561">
        <f t="shared" si="200"/>
        <v>49</v>
      </c>
      <c r="AC561" t="str">
        <f t="shared" si="201"/>
        <v>&lt;string name="NetCode_standard_one"&gt;</v>
      </c>
      <c r="AD561" t="str">
        <f t="shared" ca="1" si="193"/>
        <v>&lt;string name="NetCode_standard_one"&gt;Une fois&lt;/string&gt;</v>
      </c>
      <c r="AE561" t="str">
        <f t="shared" ca="1" si="193"/>
        <v>&lt;string name="NetCode_standard_one"&gt;Einmal&lt;/string&gt;</v>
      </c>
      <c r="AF561" t="str">
        <f t="shared" ca="1" si="193"/>
        <v>&lt;string name="NetCode_standard_one"&gt;Una vez&lt;/string&gt;</v>
      </c>
      <c r="AG561" t="str">
        <f t="shared" ca="1" si="193"/>
        <v>&lt;string name="NetCode_standard_one"&gt;Una volta&lt;/string&gt;</v>
      </c>
      <c r="AH561" t="str">
        <f t="shared" ca="1" si="193"/>
        <v>&lt;string name="NetCode_standard_one"&gt;Eenmalig&lt;/string&gt;</v>
      </c>
    </row>
    <row r="562" spans="1:34">
      <c r="A562" s="1" t="s">
        <v>214</v>
      </c>
      <c r="J562">
        <f t="shared" ref="J562:J625" si="202">FIND("&gt;",A562)</f>
        <v>36</v>
      </c>
      <c r="K562">
        <f t="shared" ref="K562:K625" si="203">FIND("&lt;/", A562)</f>
        <v>46</v>
      </c>
      <c r="L562" t="str">
        <f t="shared" si="199"/>
        <v>Time Zone</v>
      </c>
      <c r="M562" t="e">
        <f>MATCH(L562,Sam_Eng!K:K,0)</f>
        <v>#N/A</v>
      </c>
      <c r="N562" t="str">
        <f>IF(ISNA(M562), VLOOKUP(L562,Sam_Eng!F:F,1,FALSE), VLOOKUP(L562,Sam_Eng!K:K,1,FALSE))</f>
        <v>Time Zone</v>
      </c>
      <c r="O562" s="8">
        <f>IF(ISNA(M562), MATCH(N562,Sam_Eng!F:F,0), MATCH(N562,Sam_Eng!K:K,0))</f>
        <v>166</v>
      </c>
      <c r="P562" t="str">
        <f t="shared" ca="1" si="194"/>
        <v>"Fuseau horaire"</v>
      </c>
      <c r="Q562" t="str">
        <f t="shared" ca="1" si="195"/>
        <v>"Zeitzone"</v>
      </c>
      <c r="R562" t="str">
        <f t="shared" ca="1" si="196"/>
        <v>"Zona horaria"</v>
      </c>
      <c r="S562" t="str">
        <f t="shared" ca="1" si="197"/>
        <v>"Fuso Orario"</v>
      </c>
      <c r="T562" t="str">
        <f t="shared" ca="1" si="198"/>
        <v>"Tijdzone"</v>
      </c>
      <c r="U562" s="8" t="str">
        <f t="shared" ca="1" si="190"/>
        <v>Fuseau horaire</v>
      </c>
      <c r="V562" s="8" t="str">
        <f t="shared" ca="1" si="190"/>
        <v>Zeitzone</v>
      </c>
      <c r="W562" s="8" t="str">
        <f t="shared" ca="1" si="190"/>
        <v>Zona horaria</v>
      </c>
      <c r="X562" s="8" t="str">
        <f t="shared" ca="1" si="190"/>
        <v>Fuso Orario</v>
      </c>
      <c r="Y562" s="8" t="str">
        <f t="shared" ca="1" si="190"/>
        <v>Tijdzone</v>
      </c>
      <c r="Z562" s="7">
        <f t="shared" si="191"/>
        <v>5</v>
      </c>
      <c r="AA562">
        <f t="shared" si="192"/>
        <v>36</v>
      </c>
      <c r="AB562">
        <f t="shared" si="200"/>
        <v>46</v>
      </c>
      <c r="AC562" t="str">
        <f t="shared" si="201"/>
        <v>&lt;string name="NetCode_timezone"&gt;</v>
      </c>
      <c r="AD562" t="str">
        <f t="shared" ca="1" si="193"/>
        <v>&lt;string name="NetCode_timezone"&gt;Fuseau horaire&lt;/string&gt;</v>
      </c>
      <c r="AE562" t="str">
        <f t="shared" ca="1" si="193"/>
        <v>&lt;string name="NetCode_timezone"&gt;Zeitzone&lt;/string&gt;</v>
      </c>
      <c r="AF562" t="str">
        <f t="shared" ca="1" si="193"/>
        <v>&lt;string name="NetCode_timezone"&gt;Zona horaria&lt;/string&gt;</v>
      </c>
      <c r="AG562" t="str">
        <f t="shared" ca="1" si="193"/>
        <v>&lt;string name="NetCode_timezone"&gt;Fuso Orario&lt;/string&gt;</v>
      </c>
      <c r="AH562" t="str">
        <f t="shared" ca="1" si="193"/>
        <v>&lt;string name="NetCode_timezone"&gt;Tijdzone&lt;/string&gt;</v>
      </c>
    </row>
    <row r="563" spans="1:34">
      <c r="A563" s="1" t="s">
        <v>215</v>
      </c>
      <c r="J563">
        <f t="shared" si="202"/>
        <v>37</v>
      </c>
      <c r="K563">
        <f t="shared" si="203"/>
        <v>48</v>
      </c>
      <c r="L563" t="str">
        <f t="shared" si="199"/>
        <v>Start Date</v>
      </c>
      <c r="M563" t="e">
        <f>MATCH(L563,Sam_Eng!K:K,0)</f>
        <v>#N/A</v>
      </c>
      <c r="N563" t="str">
        <f>IF(ISNA(M563), VLOOKUP(L563,Sam_Eng!F:F,1,FALSE), VLOOKUP(L563,Sam_Eng!K:K,1,FALSE))</f>
        <v>Start Date</v>
      </c>
      <c r="O563" s="8">
        <f>IF(ISNA(M563), MATCH(N563,Sam_Eng!F:F,0), MATCH(N563,Sam_Eng!K:K,0))</f>
        <v>169</v>
      </c>
      <c r="P563" t="str">
        <f t="shared" ca="1" si="194"/>
        <v>"Date de début"</v>
      </c>
      <c r="Q563" t="str">
        <f t="shared" ca="1" si="195"/>
        <v>"Startdatum"</v>
      </c>
      <c r="R563" t="str">
        <f t="shared" ca="1" si="196"/>
        <v>"Fecha de inicio"</v>
      </c>
      <c r="S563" t="str">
        <f t="shared" ca="1" si="197"/>
        <v>"Data di Inizio"</v>
      </c>
      <c r="T563" t="str">
        <f t="shared" ca="1" si="198"/>
        <v>"Begindatum"</v>
      </c>
      <c r="U563" s="8" t="str">
        <f t="shared" ca="1" si="190"/>
        <v>Date de début</v>
      </c>
      <c r="V563" s="8" t="str">
        <f t="shared" ca="1" si="190"/>
        <v>Startdatum</v>
      </c>
      <c r="W563" s="8" t="str">
        <f t="shared" ca="1" si="190"/>
        <v>Fecha de inicio</v>
      </c>
      <c r="X563" s="8" t="str">
        <f t="shared" ca="1" si="190"/>
        <v>Data di Inizio</v>
      </c>
      <c r="Y563" s="8" t="str">
        <f t="shared" ca="1" si="190"/>
        <v>Begindatum</v>
      </c>
      <c r="Z563" s="7">
        <f t="shared" si="191"/>
        <v>5</v>
      </c>
      <c r="AA563">
        <f t="shared" si="192"/>
        <v>37</v>
      </c>
      <c r="AB563">
        <f t="shared" si="200"/>
        <v>48</v>
      </c>
      <c r="AC563" t="str">
        <f t="shared" si="201"/>
        <v>&lt;string name="NetCode_startDate"&gt;</v>
      </c>
      <c r="AD563" t="str">
        <f t="shared" ca="1" si="193"/>
        <v>&lt;string name="NetCode_startDate"&gt;Date de début&lt;/string&gt;</v>
      </c>
      <c r="AE563" t="str">
        <f t="shared" ca="1" si="193"/>
        <v>&lt;string name="NetCode_startDate"&gt;Startdatum&lt;/string&gt;</v>
      </c>
      <c r="AF563" t="str">
        <f t="shared" ca="1" si="193"/>
        <v>&lt;string name="NetCode_startDate"&gt;Fecha de inicio&lt;/string&gt;</v>
      </c>
      <c r="AG563" t="str">
        <f t="shared" ca="1" si="193"/>
        <v>&lt;string name="NetCode_startDate"&gt;Data di Inizio&lt;/string&gt;</v>
      </c>
      <c r="AH563" t="str">
        <f t="shared" ca="1" si="193"/>
        <v>&lt;string name="NetCode_startDate"&gt;Begindatum&lt;/string&gt;</v>
      </c>
    </row>
    <row r="564" spans="1:34">
      <c r="A564" s="1" t="s">
        <v>216</v>
      </c>
      <c r="J564">
        <f t="shared" si="202"/>
        <v>34</v>
      </c>
      <c r="K564">
        <f t="shared" si="203"/>
        <v>47</v>
      </c>
      <c r="L564" t="str">
        <f t="shared" si="199"/>
        <v>Duration Day</v>
      </c>
      <c r="M564" t="e">
        <f>MATCH(L564,Sam_Eng!K:K,0)</f>
        <v>#N/A</v>
      </c>
      <c r="N564" t="str">
        <f>IF(ISNA(M564), VLOOKUP(L564,Sam_Eng!F:F,1,FALSE), VLOOKUP(L564,Sam_Eng!K:K,1,FALSE))</f>
        <v>Duration Day</v>
      </c>
      <c r="O564" s="8">
        <f>IF(ISNA(M564), MATCH(N564,Sam_Eng!F:F,0), MATCH(N564,Sam_Eng!K:K,0))</f>
        <v>171</v>
      </c>
      <c r="P564" t="str">
        <f t="shared" ca="1" si="194"/>
        <v>"Durée jour"</v>
      </c>
      <c r="Q564" t="str">
        <f t="shared" ca="1" si="195"/>
        <v>"Dauer Tag"</v>
      </c>
      <c r="R564" t="str">
        <f t="shared" ca="1" si="196"/>
        <v>"Día de duración"</v>
      </c>
      <c r="S564" t="str">
        <f t="shared" ca="1" si="197"/>
        <v>"Giorno di Durata"</v>
      </c>
      <c r="T564" t="str">
        <f t="shared" ca="1" si="198"/>
        <v>"Duur dag"</v>
      </c>
      <c r="U564" s="8" t="str">
        <f t="shared" ca="1" si="190"/>
        <v>Durée jour</v>
      </c>
      <c r="V564" s="8" t="str">
        <f t="shared" ca="1" si="190"/>
        <v>Dauer Tag</v>
      </c>
      <c r="W564" s="8" t="str">
        <f t="shared" ca="1" si="190"/>
        <v>Día de duración</v>
      </c>
      <c r="X564" s="8" t="str">
        <f t="shared" ca="1" si="190"/>
        <v>Giorno di Durata</v>
      </c>
      <c r="Y564" s="8" t="str">
        <f t="shared" ca="1" si="190"/>
        <v>Duur dag</v>
      </c>
      <c r="Z564" s="7">
        <f t="shared" si="191"/>
        <v>5</v>
      </c>
      <c r="AA564">
        <f t="shared" si="192"/>
        <v>34</v>
      </c>
      <c r="AB564">
        <f t="shared" si="200"/>
        <v>47</v>
      </c>
      <c r="AC564" t="str">
        <f t="shared" si="201"/>
        <v>&lt;string name="NetCode_Du_Day"&gt;</v>
      </c>
      <c r="AD564" t="str">
        <f t="shared" ca="1" si="193"/>
        <v>&lt;string name="NetCode_Du_Day"&gt;Durée jour&lt;/string&gt;</v>
      </c>
      <c r="AE564" t="str">
        <f t="shared" ca="1" si="193"/>
        <v>&lt;string name="NetCode_Du_Day"&gt;Dauer Tag&lt;/string&gt;</v>
      </c>
      <c r="AF564" t="str">
        <f t="shared" ca="1" si="193"/>
        <v>&lt;string name="NetCode_Du_Day"&gt;Día de duración&lt;/string&gt;</v>
      </c>
      <c r="AG564" t="str">
        <f t="shared" ca="1" si="193"/>
        <v>&lt;string name="NetCode_Du_Day"&gt;Giorno di Durata&lt;/string&gt;</v>
      </c>
      <c r="AH564" t="str">
        <f t="shared" ca="1" si="193"/>
        <v>&lt;string name="NetCode_Du_Day"&gt;Duur dag&lt;/string&gt;</v>
      </c>
    </row>
    <row r="565" spans="1:34">
      <c r="A565" s="1" t="s">
        <v>217</v>
      </c>
      <c r="J565">
        <f t="shared" si="202"/>
        <v>35</v>
      </c>
      <c r="K565">
        <f t="shared" si="203"/>
        <v>49</v>
      </c>
      <c r="L565" t="str">
        <f t="shared" si="199"/>
        <v>Duration Hour</v>
      </c>
      <c r="M565" t="e">
        <f>MATCH(L565,Sam_Eng!K:K,0)</f>
        <v>#N/A</v>
      </c>
      <c r="N565" t="str">
        <f>IF(ISNA(M565), VLOOKUP(L565,Sam_Eng!F:F,1,FALSE), VLOOKUP(L565,Sam_Eng!K:K,1,FALSE))</f>
        <v>Duration Hour</v>
      </c>
      <c r="O565" s="8">
        <f>IF(ISNA(M565), MATCH(N565,Sam_Eng!F:F,0), MATCH(N565,Sam_Eng!K:K,0))</f>
        <v>172</v>
      </c>
      <c r="P565" t="str">
        <f t="shared" ca="1" si="194"/>
        <v>"Durée heure"</v>
      </c>
      <c r="Q565" t="str">
        <f t="shared" ca="1" si="195"/>
        <v>"Dauer Stunde"</v>
      </c>
      <c r="R565" t="str">
        <f t="shared" ca="1" si="196"/>
        <v>"Hora de duración"</v>
      </c>
      <c r="S565" t="str">
        <f t="shared" ca="1" si="197"/>
        <v>"Ora di Durata"</v>
      </c>
      <c r="T565" t="str">
        <f t="shared" ca="1" si="198"/>
        <v>"Duur uur"</v>
      </c>
      <c r="U565" s="8" t="str">
        <f t="shared" ca="1" si="190"/>
        <v>Durée heure</v>
      </c>
      <c r="V565" s="8" t="str">
        <f t="shared" ca="1" si="190"/>
        <v>Dauer Stunde</v>
      </c>
      <c r="W565" s="8" t="str">
        <f t="shared" ca="1" si="190"/>
        <v>Hora de duración</v>
      </c>
      <c r="X565" s="8" t="str">
        <f t="shared" ca="1" si="190"/>
        <v>Ora di Durata</v>
      </c>
      <c r="Y565" s="8" t="str">
        <f t="shared" ca="1" si="190"/>
        <v>Duur uur</v>
      </c>
      <c r="Z565" s="7">
        <f t="shared" si="191"/>
        <v>5</v>
      </c>
      <c r="AA565">
        <f t="shared" si="192"/>
        <v>35</v>
      </c>
      <c r="AB565">
        <f t="shared" si="200"/>
        <v>49</v>
      </c>
      <c r="AC565" t="str">
        <f t="shared" si="201"/>
        <v>&lt;string name="NetCode_Du_Hour"&gt;</v>
      </c>
      <c r="AD565" t="str">
        <f t="shared" ca="1" si="193"/>
        <v>&lt;string name="NetCode_Du_Hour"&gt;Durée heure&lt;/string&gt;</v>
      </c>
      <c r="AE565" t="str">
        <f t="shared" ca="1" si="193"/>
        <v>&lt;string name="NetCode_Du_Hour"&gt;Dauer Stunde&lt;/string&gt;</v>
      </c>
      <c r="AF565" t="str">
        <f t="shared" ca="1" si="193"/>
        <v>&lt;string name="NetCode_Du_Hour"&gt;Hora de duración&lt;/string&gt;</v>
      </c>
      <c r="AG565" t="str">
        <f t="shared" ca="1" si="193"/>
        <v>&lt;string name="NetCode_Du_Hour"&gt;Ora di Durata&lt;/string&gt;</v>
      </c>
      <c r="AH565" t="str">
        <f t="shared" ca="1" si="193"/>
        <v>&lt;string name="NetCode_Du_Hour"&gt;Duur uur&lt;/string&gt;</v>
      </c>
    </row>
    <row r="566" spans="1:34">
      <c r="A566" s="1" t="s">
        <v>218</v>
      </c>
      <c r="J566">
        <f t="shared" si="202"/>
        <v>37</v>
      </c>
      <c r="K566">
        <f t="shared" si="203"/>
        <v>48</v>
      </c>
      <c r="L566" t="str">
        <f t="shared" si="199"/>
        <v>Start Hour</v>
      </c>
      <c r="M566" t="e">
        <f>MATCH(L566,Sam_Eng!K:K,0)</f>
        <v>#N/A</v>
      </c>
      <c r="N566" t="str">
        <f>IF(ISNA(M566), VLOOKUP(L566,Sam_Eng!F:F,1,FALSE), VLOOKUP(L566,Sam_Eng!K:K,1,FALSE))</f>
        <v>Start Hour</v>
      </c>
      <c r="O566" s="8">
        <f>IF(ISNA(M566), MATCH(N566,Sam_Eng!F:F,0), MATCH(N566,Sam_Eng!K:K,0))</f>
        <v>131</v>
      </c>
      <c r="P566" t="str">
        <f t="shared" ca="1" si="194"/>
        <v>"Heure de début"</v>
      </c>
      <c r="Q566" t="str">
        <f t="shared" ca="1" si="195"/>
        <v>"Startstunde"</v>
      </c>
      <c r="R566" t="str">
        <f t="shared" ca="1" si="196"/>
        <v>"Hora de inicio"</v>
      </c>
      <c r="S566" t="str">
        <f t="shared" ca="1" si="197"/>
        <v>"Ora di Inizio"</v>
      </c>
      <c r="T566" t="str">
        <f t="shared" ca="1" si="198"/>
        <v>"Beginuur"</v>
      </c>
      <c r="U566" s="8" t="str">
        <f t="shared" ca="1" si="190"/>
        <v>Heure de début</v>
      </c>
      <c r="V566" s="8" t="str">
        <f t="shared" ca="1" si="190"/>
        <v>Startstunde</v>
      </c>
      <c r="W566" s="8" t="str">
        <f t="shared" ca="1" si="190"/>
        <v>Hora de inicio</v>
      </c>
      <c r="X566" s="8" t="str">
        <f t="shared" ca="1" si="190"/>
        <v>Ora di Inizio</v>
      </c>
      <c r="Y566" s="8" t="str">
        <f t="shared" ca="1" si="190"/>
        <v>Beginuur</v>
      </c>
      <c r="Z566" s="7">
        <f t="shared" si="191"/>
        <v>5</v>
      </c>
      <c r="AA566">
        <f t="shared" si="192"/>
        <v>37</v>
      </c>
      <c r="AB566">
        <f t="shared" si="200"/>
        <v>48</v>
      </c>
      <c r="AC566" t="str">
        <f t="shared" si="201"/>
        <v>&lt;string name="NetCode_StartHour"&gt;</v>
      </c>
      <c r="AD566" t="str">
        <f t="shared" ca="1" si="193"/>
        <v>&lt;string name="NetCode_StartHour"&gt;Heure de début&lt;/string&gt;</v>
      </c>
      <c r="AE566" t="str">
        <f t="shared" ca="1" si="193"/>
        <v>&lt;string name="NetCode_StartHour"&gt;Startstunde&lt;/string&gt;</v>
      </c>
      <c r="AF566" t="str">
        <f t="shared" ca="1" si="193"/>
        <v>&lt;string name="NetCode_StartHour"&gt;Hora de inicio&lt;/string&gt;</v>
      </c>
      <c r="AG566" t="str">
        <f t="shared" ca="1" si="193"/>
        <v>&lt;string name="NetCode_StartHour"&gt;Ora di Inizio&lt;/string&gt;</v>
      </c>
      <c r="AH566" t="str">
        <f t="shared" ca="1" si="193"/>
        <v>&lt;string name="NetCode_StartHour"&gt;Beginuur&lt;/string&gt;</v>
      </c>
    </row>
    <row r="567" spans="1:34">
      <c r="A567" s="1" t="s">
        <v>219</v>
      </c>
      <c r="J567">
        <f t="shared" si="202"/>
        <v>30</v>
      </c>
      <c r="K567">
        <f t="shared" si="203"/>
        <v>41</v>
      </c>
      <c r="L567" t="str">
        <f t="shared" si="199"/>
        <v>Legal Info</v>
      </c>
      <c r="M567" t="e">
        <f>MATCH(L567,Sam_Eng!K:K,0)</f>
        <v>#N/A</v>
      </c>
      <c r="N567" t="str">
        <f>IF(ISNA(M567), VLOOKUP(L567,Sam_Eng!F:F,1,FALSE), VLOOKUP(L567,Sam_Eng!K:K,1,FALSE))</f>
        <v>Legal Info</v>
      </c>
      <c r="O567" s="8">
        <f>IF(ISNA(M567), MATCH(N567,Sam_Eng!F:F,0), MATCH(N567,Sam_Eng!K:K,0))</f>
        <v>104</v>
      </c>
      <c r="P567" t="str">
        <f t="shared" ca="1" si="194"/>
        <v>"Informations légales"</v>
      </c>
      <c r="Q567" t="str">
        <f t="shared" ca="1" si="195"/>
        <v>"Rechtliche Informationen"</v>
      </c>
      <c r="R567" t="str">
        <f t="shared" ca="1" si="196"/>
        <v>"Información legal"</v>
      </c>
      <c r="S567" t="str">
        <f t="shared" ca="1" si="197"/>
        <v>"Informazioni Legali"</v>
      </c>
      <c r="T567" t="str">
        <f t="shared" ca="1" si="198"/>
        <v>"Juridische informatie"</v>
      </c>
      <c r="U567" s="8" t="str">
        <f t="shared" ca="1" si="190"/>
        <v>Informations légales</v>
      </c>
      <c r="V567" s="8" t="str">
        <f t="shared" ca="1" si="190"/>
        <v>Rechtliche Informationen</v>
      </c>
      <c r="W567" s="8" t="str">
        <f t="shared" ca="1" si="190"/>
        <v>Información legal</v>
      </c>
      <c r="X567" s="8" t="str">
        <f t="shared" ca="1" si="190"/>
        <v>Informazioni Legali</v>
      </c>
      <c r="Y567" s="8" t="str">
        <f t="shared" ca="1" si="190"/>
        <v>Juridische informatie</v>
      </c>
      <c r="Z567" s="7">
        <f t="shared" si="191"/>
        <v>5</v>
      </c>
      <c r="AA567">
        <f t="shared" si="192"/>
        <v>30</v>
      </c>
      <c r="AB567">
        <f t="shared" si="200"/>
        <v>41</v>
      </c>
      <c r="AC567" t="str">
        <f t="shared" si="201"/>
        <v>&lt;string name="Web_Source"&gt;</v>
      </c>
      <c r="AD567" t="str">
        <f t="shared" ca="1" si="193"/>
        <v>&lt;string name="Web_Source"&gt;Informations légales&lt;/string&gt;</v>
      </c>
      <c r="AE567" t="str">
        <f t="shared" ca="1" si="193"/>
        <v>&lt;string name="Web_Source"&gt;Rechtliche Informationen&lt;/string&gt;</v>
      </c>
      <c r="AF567" t="str">
        <f t="shared" ca="1" si="193"/>
        <v>&lt;string name="Web_Source"&gt;Información legal&lt;/string&gt;</v>
      </c>
      <c r="AG567" t="str">
        <f t="shared" ca="1" si="193"/>
        <v>&lt;string name="Web_Source"&gt;Informazioni Legali&lt;/string&gt;</v>
      </c>
      <c r="AH567" t="str">
        <f t="shared" ca="1" si="193"/>
        <v>&lt;string name="Web_Source"&gt;Juridische informatie&lt;/string&gt;</v>
      </c>
    </row>
    <row r="568" spans="1:34">
      <c r="A568" s="1" t="s">
        <v>10268</v>
      </c>
      <c r="J568" s="5">
        <f t="shared" si="202"/>
        <v>43</v>
      </c>
      <c r="K568" s="5">
        <f t="shared" si="203"/>
        <v>61</v>
      </c>
      <c r="L568" s="5" t="str">
        <f t="shared" si="199"/>
        <v>Unsupport Version</v>
      </c>
      <c r="M568" t="e">
        <f>MATCH(L568,Sam_Eng!K:K,0)</f>
        <v>#N/A</v>
      </c>
      <c r="N568" t="e">
        <f>IF(ISNA(M568), VLOOKUP(L568,Sam_Eng!F:F,1,FALSE), VLOOKUP(L568,Sam_Eng!K:K,1,FALSE))</f>
        <v>#N/A</v>
      </c>
      <c r="O568" s="8">
        <v>151</v>
      </c>
      <c r="P568" t="str">
        <f t="shared" ca="1" si="194"/>
        <v>"Avertissement"</v>
      </c>
      <c r="Q568" t="str">
        <f t="shared" ca="1" si="195"/>
        <v>"Warnung"</v>
      </c>
      <c r="R568" t="str">
        <f t="shared" ca="1" si="196"/>
        <v>"Advertencia"</v>
      </c>
      <c r="S568" t="str">
        <f t="shared" ca="1" si="197"/>
        <v>"Attenzione"</v>
      </c>
      <c r="T568" t="str">
        <f t="shared" ca="1" si="198"/>
        <v>"Waarschuwing"</v>
      </c>
      <c r="U568" s="8" t="str">
        <f t="shared" ca="1" si="190"/>
        <v>Avertissement</v>
      </c>
      <c r="V568" s="8" t="str">
        <f t="shared" ca="1" si="190"/>
        <v>Warnung</v>
      </c>
      <c r="W568" s="8" t="str">
        <f t="shared" ca="1" si="190"/>
        <v>Advertencia</v>
      </c>
      <c r="X568" s="8" t="str">
        <f t="shared" ca="1" si="190"/>
        <v>Attenzione</v>
      </c>
      <c r="Y568" s="8" t="str">
        <f t="shared" ca="1" si="190"/>
        <v>Waarschuwing</v>
      </c>
      <c r="Z568" s="7">
        <f t="shared" si="191"/>
        <v>5</v>
      </c>
      <c r="AA568">
        <f t="shared" si="192"/>
        <v>43</v>
      </c>
      <c r="AB568">
        <f t="shared" si="200"/>
        <v>61</v>
      </c>
      <c r="AC568" t="str">
        <f t="shared" si="201"/>
        <v>&lt;string name="Unsupport_Version_title"&gt;</v>
      </c>
      <c r="AD568" t="str">
        <f t="shared" ca="1" si="193"/>
        <v>&lt;string name="Unsupport_Version_title"&gt;Avertissement&lt;/string&gt;</v>
      </c>
      <c r="AE568" t="str">
        <f t="shared" ca="1" si="193"/>
        <v>&lt;string name="Unsupport_Version_title"&gt;Warnung&lt;/string&gt;</v>
      </c>
      <c r="AF568" t="str">
        <f t="shared" ca="1" si="193"/>
        <v>&lt;string name="Unsupport_Version_title"&gt;Advertencia&lt;/string&gt;</v>
      </c>
      <c r="AG568" t="str">
        <f t="shared" ca="1" si="193"/>
        <v>&lt;string name="Unsupport_Version_title"&gt;Attenzione&lt;/string&gt;</v>
      </c>
      <c r="AH568" t="str">
        <f t="shared" ca="1" si="193"/>
        <v>&lt;string name="Unsupport_Version_title"&gt;Waarschuwing&lt;/string&gt;</v>
      </c>
    </row>
    <row r="569" spans="1:34">
      <c r="A569" s="1" t="s">
        <v>221</v>
      </c>
      <c r="J569" s="5">
        <f t="shared" si="202"/>
        <v>42</v>
      </c>
      <c r="K569" s="5">
        <f t="shared" si="203"/>
        <v>186</v>
      </c>
      <c r="L569" s="5" t="str">
        <f t="shared" si="199"/>
        <v>The Android version in this phone doesn\'t support BLE. The Android version must be after 4.3 for this App. Please check your OS version again.</v>
      </c>
      <c r="M569">
        <f>MATCH(L569,Sam_Eng!K:K,0)</f>
        <v>747</v>
      </c>
      <c r="N569" t="str">
        <f>IF(ISNA(M569), VLOOKUP(L569,Sam_Eng!F:F,1,FALSE), VLOOKUP(L569,Sam_Eng!K:K,1,FALSE))</f>
        <v>The Android version in this phone doesn\'t support BLE. The Android version must be after 4.3 for this App. Please check your OS version again.</v>
      </c>
      <c r="O569" s="8">
        <f>IF(ISNA(M569), MATCH(N569,Sam_Eng!F:F,0), MATCH(N569,Sam_Eng!K:K,0))</f>
        <v>747</v>
      </c>
      <c r="P569" t="str">
        <f t="shared" ca="1" si="194"/>
        <v>La version Android de ce téléphone ne prend pas en charge BLE. La version Android doit être ultérieure à 4.3 pour cette application. Veuillez vérifier à nouveau la version de votre système d'exploitation.</v>
      </c>
      <c r="Q569" t="str">
        <f t="shared" ca="1" si="195"/>
        <v>Die Android-Version dieses Telefons unterstützt BLE nicht. Die Android-Version muss für diese App höher als 4.3 sein. Bitte überprüfen Sie erneut Ihre Betriebssystemversion.</v>
      </c>
      <c r="R569" t="str">
        <f t="shared" ca="1" si="196"/>
        <v>La versión para Android de este teléfono no admite BLE. La versión de Android debe ser posterior a la 4.3 para esta aplicación. Compruebe de nuevo la versión del sistema operativo.</v>
      </c>
      <c r="S569" t="str">
        <f t="shared" ca="1" si="197"/>
        <v>La versione Android in questo telefono non supporta BLE. La versione Android deve essere superiore a 4.3 per eseguire l'app. Controllare di nuovo la versione del sistema operativo.</v>
      </c>
      <c r="T569" t="str">
        <f t="shared" ca="1" si="198"/>
        <v>De Android-versie in deze telefoon ondersteunt BLE niet. De Android-versie moet na 4.3 zijn voor deze app. Controleer de versie van het besturingssysteem opnieuw.</v>
      </c>
      <c r="U569" s="8" t="str">
        <f t="shared" ca="1" si="190"/>
        <v>La version Android de ce téléphone ne prend pas en charge BLE. La version Android doit être ultérieure à 4.3 pour cette application. Veuillez vérifier à nouveau la version de votre système d'exploitation.</v>
      </c>
      <c r="V569" s="8" t="str">
        <f t="shared" ca="1" si="190"/>
        <v>Die Android-Version dieses Telefons unterstützt BLE nicht. Die Android-Version muss für diese App höher als 4.3 sein. Bitte überprüfen Sie erneut Ihre Betriebssystemversion.</v>
      </c>
      <c r="W569" s="8" t="str">
        <f t="shared" ca="1" si="190"/>
        <v>La versión para Android de este teléfono no admite BLE. La versión de Android debe ser posterior a la 4.3 para esta aplicación. Compruebe de nuevo la versión del sistema operativo.</v>
      </c>
      <c r="X569" s="8" t="str">
        <f t="shared" ca="1" si="190"/>
        <v>La versione Android in questo telefono non supporta BLE. La versione Android deve essere superiore a 4.3 per eseguire l'app. Controllare di nuovo la versione del sistema operativo.</v>
      </c>
      <c r="Y569" s="8" t="str">
        <f t="shared" ca="1" si="190"/>
        <v>De Android-versie in deze telefoon ondersteunt BLE niet. De Android-versie moet na 4.3 zijn voor deze app. Controleer de versie van het besturingssysteem opnieuw.</v>
      </c>
      <c r="Z569" s="7">
        <f t="shared" si="191"/>
        <v>5</v>
      </c>
      <c r="AA569">
        <f t="shared" si="192"/>
        <v>42</v>
      </c>
      <c r="AB569">
        <f t="shared" si="200"/>
        <v>186</v>
      </c>
      <c r="AC569" t="str">
        <f t="shared" si="201"/>
        <v>&lt;string name="Unsupport_Version_cont"&gt;</v>
      </c>
      <c r="AD569" t="str">
        <f t="shared" ca="1" si="193"/>
        <v>&lt;string name="Unsupport_Version_cont"&gt;La version Android de ce téléphone ne prend pas en charge BLE. La version Android doit être ultérieure à 4.3 pour cette application. Veuillez vérifier à nouveau la version de votre système d'exploitation.&lt;/string&gt;</v>
      </c>
      <c r="AE569" t="str">
        <f t="shared" ca="1" si="193"/>
        <v>&lt;string name="Unsupport_Version_cont"&gt;Die Android-Version dieses Telefons unterstützt BLE nicht. Die Android-Version muss für diese App höher als 4.3 sein. Bitte überprüfen Sie erneut Ihre Betriebssystemversion.&lt;/string&gt;</v>
      </c>
      <c r="AF569" t="str">
        <f t="shared" ca="1" si="193"/>
        <v>&lt;string name="Unsupport_Version_cont"&gt;La versión para Android de este teléfono no admite BLE. La versión de Android debe ser posterior a la 4.3 para esta aplicación. Compruebe de nuevo la versión del sistema operativo.&lt;/string&gt;</v>
      </c>
      <c r="AG569" t="str">
        <f t="shared" ca="1" si="193"/>
        <v>&lt;string name="Unsupport_Version_cont"&gt;La versione Android in questo telefono non supporta BLE. La versione Android deve essere superiore a 4.3 per eseguire l'app. Controllare di nuovo la versione del sistema operativo.&lt;/string&gt;</v>
      </c>
      <c r="AH569" t="str">
        <f t="shared" ca="1" si="193"/>
        <v>&lt;string name="Unsupport_Version_cont"&gt;De Android-versie in deze telefoon ondersteunt BLE niet. De Android-versie moet na 4.3 zijn voor deze app. Controleer de versie van het besturingssysteem opnieuw.&lt;/string&gt;</v>
      </c>
    </row>
    <row r="570" spans="1:34">
      <c r="A570" s="1" t="s">
        <v>10267</v>
      </c>
      <c r="J570" s="5">
        <f t="shared" si="202"/>
        <v>39</v>
      </c>
      <c r="K570" s="5">
        <f t="shared" si="203"/>
        <v>53</v>
      </c>
      <c r="L570" s="5" t="str">
        <f t="shared" si="199"/>
        <v>Unsupport BLE</v>
      </c>
      <c r="M570" t="e">
        <f>MATCH(L570,Sam_Eng!K:K,0)</f>
        <v>#N/A</v>
      </c>
      <c r="N570" t="e">
        <f>IF(ISNA(M570), VLOOKUP(L570,Sam_Eng!F:F,1,FALSE), VLOOKUP(L570,Sam_Eng!K:K,1,FALSE))</f>
        <v>#N/A</v>
      </c>
      <c r="O570" s="8">
        <v>741</v>
      </c>
      <c r="P570" t="str">
        <f t="shared" ca="1" si="194"/>
        <v>Bluetooth non pris en charge.</v>
      </c>
      <c r="Q570" t="str">
        <f t="shared" ca="1" si="195"/>
        <v>Bluetooth nicht unterstützt.</v>
      </c>
      <c r="R570" t="str">
        <f t="shared" ca="1" si="196"/>
        <v>Bluetooth no admitido.</v>
      </c>
      <c r="S570" t="str">
        <f t="shared" ca="1" si="197"/>
        <v>Bluetooth non supportato.</v>
      </c>
      <c r="T570" t="str">
        <f t="shared" ca="1" si="198"/>
        <v>Bluetooth niet ondersteund.</v>
      </c>
      <c r="U570" s="8" t="str">
        <f t="shared" ca="1" si="190"/>
        <v>Bluetooth non pris en charge.</v>
      </c>
      <c r="V570" s="8" t="str">
        <f t="shared" ca="1" si="190"/>
        <v>Bluetooth nicht unterstützt.</v>
      </c>
      <c r="W570" s="8" t="str">
        <f t="shared" ca="1" si="190"/>
        <v>Bluetooth no admitido.</v>
      </c>
      <c r="X570" s="8" t="str">
        <f t="shared" ca="1" si="190"/>
        <v>Bluetooth non supportato.</v>
      </c>
      <c r="Y570" s="8" t="str">
        <f t="shared" ca="1" si="190"/>
        <v>Bluetooth niet ondersteund.</v>
      </c>
      <c r="Z570" s="7">
        <f t="shared" si="191"/>
        <v>5</v>
      </c>
      <c r="AA570">
        <f t="shared" si="192"/>
        <v>39</v>
      </c>
      <c r="AB570">
        <f t="shared" si="200"/>
        <v>53</v>
      </c>
      <c r="AC570" t="str">
        <f t="shared" si="201"/>
        <v>&lt;string name="Unsupport_BLE_title"&gt;</v>
      </c>
      <c r="AD570" t="str">
        <f t="shared" ca="1" si="193"/>
        <v>&lt;string name="Unsupport_BLE_title"&gt;Bluetooth non pris en charge.&lt;/string&gt;</v>
      </c>
      <c r="AE570" t="str">
        <f t="shared" ca="1" si="193"/>
        <v>&lt;string name="Unsupport_BLE_title"&gt;Bluetooth nicht unterstützt.&lt;/string&gt;</v>
      </c>
      <c r="AF570" t="str">
        <f t="shared" ca="1" si="193"/>
        <v>&lt;string name="Unsupport_BLE_title"&gt;Bluetooth no admitido.&lt;/string&gt;</v>
      </c>
      <c r="AG570" t="str">
        <f t="shared" ca="1" si="193"/>
        <v>&lt;string name="Unsupport_BLE_title"&gt;Bluetooth non supportato.&lt;/string&gt;</v>
      </c>
      <c r="AH570" t="str">
        <f t="shared" ca="1" si="193"/>
        <v>&lt;string name="Unsupport_BLE_title"&gt;Bluetooth niet ondersteund.&lt;/string&gt;</v>
      </c>
    </row>
    <row r="571" spans="1:34">
      <c r="A571" s="1" t="s">
        <v>223</v>
      </c>
      <c r="J571" s="5">
        <f t="shared" si="202"/>
        <v>38</v>
      </c>
      <c r="K571" s="5">
        <f t="shared" si="203"/>
        <v>117</v>
      </c>
      <c r="L571" s="5" t="str">
        <f t="shared" si="199"/>
        <v>Your phone doesn\'t support BLE. This App can\'t perform without BLE hardware.</v>
      </c>
      <c r="M571">
        <f>MATCH(L571,Sam_Eng!K:K,0)</f>
        <v>748</v>
      </c>
      <c r="N571" t="str">
        <f>IF(ISNA(M571), VLOOKUP(L571,Sam_Eng!F:F,1,FALSE), VLOOKUP(L571,Sam_Eng!K:K,1,FALSE))</f>
        <v>Your phone doesn\'t support BLE. This App can\'t perform without BLE hardware.</v>
      </c>
      <c r="O571" s="8">
        <f>IF(ISNA(M571), MATCH(N571,Sam_Eng!F:F,0), MATCH(N571,Sam_Eng!K:K,0))</f>
        <v>748</v>
      </c>
      <c r="P571" t="str">
        <f t="shared" ca="1" si="194"/>
        <v>Votre téléphone ne prend pas en charge BLE. Cette application ne peut pas fonctionner sans matériel BLE.</v>
      </c>
      <c r="Q571" t="str">
        <f t="shared" ca="1" si="195"/>
        <v>Ihr Telefon unterstützt BLE nicht. Diese App funktioniert nicht ohne BLE-Hardware.</v>
      </c>
      <c r="R571" t="str">
        <f t="shared" ca="1" si="196"/>
        <v>El teléfono no admite BLE. Esta aplicación no puede funcionar sin el hardware BLE.</v>
      </c>
      <c r="S571" t="str">
        <f t="shared" ca="1" si="197"/>
        <v>Il telefono non supporta BLE. Questa app non può funzionare senza l'hardware BLE.</v>
      </c>
      <c r="T571" t="str">
        <f t="shared" ca="1" si="198"/>
        <v>Uw telefoon ondersteunt BLE niet. Deze app kan niet werken zonder BLE-hardware.</v>
      </c>
      <c r="U571" s="8" t="str">
        <f t="shared" ca="1" si="190"/>
        <v>Votre téléphone ne prend pas en charge BLE. Cette application ne peut pas fonctionner sans matériel BLE.</v>
      </c>
      <c r="V571" s="8" t="str">
        <f t="shared" ca="1" si="190"/>
        <v>Ihr Telefon unterstützt BLE nicht. Diese App funktioniert nicht ohne BLE-Hardware.</v>
      </c>
      <c r="W571" s="8" t="str">
        <f t="shared" ca="1" si="190"/>
        <v>El teléfono no admite BLE. Esta aplicación no puede funcionar sin el hardware BLE.</v>
      </c>
      <c r="X571" s="8" t="str">
        <f t="shared" ca="1" si="190"/>
        <v>Il telefono non supporta BLE. Questa app non può funzionare senza l'hardware BLE.</v>
      </c>
      <c r="Y571" s="8" t="str">
        <f t="shared" ca="1" si="190"/>
        <v>Uw telefoon ondersteunt BLE niet. Deze app kan niet werken zonder BLE-hardware.</v>
      </c>
      <c r="Z571" s="7">
        <f t="shared" si="191"/>
        <v>5</v>
      </c>
      <c r="AA571">
        <f t="shared" si="192"/>
        <v>38</v>
      </c>
      <c r="AB571">
        <f t="shared" si="200"/>
        <v>117</v>
      </c>
      <c r="AC571" t="str">
        <f t="shared" si="201"/>
        <v>&lt;string name="Unsupport_BLE_cont"&gt;</v>
      </c>
      <c r="AD571" t="str">
        <f t="shared" ca="1" si="193"/>
        <v>&lt;string name="Unsupport_BLE_cont"&gt;Votre téléphone ne prend pas en charge BLE. Cette application ne peut pas fonctionner sans matériel BLE.&lt;/string&gt;</v>
      </c>
      <c r="AE571" t="str">
        <f t="shared" ca="1" si="193"/>
        <v>&lt;string name="Unsupport_BLE_cont"&gt;Ihr Telefon unterstützt BLE nicht. Diese App funktioniert nicht ohne BLE-Hardware.&lt;/string&gt;</v>
      </c>
      <c r="AF571" t="str">
        <f t="shared" ca="1" si="193"/>
        <v>&lt;string name="Unsupport_BLE_cont"&gt;El teléfono no admite BLE. Esta aplicación no puede funcionar sin el hardware BLE.&lt;/string&gt;</v>
      </c>
      <c r="AG571" t="str">
        <f t="shared" ca="1" si="193"/>
        <v>&lt;string name="Unsupport_BLE_cont"&gt;Il telefono non supporta BLE. Questa app non può funzionare senza l'hardware BLE.&lt;/string&gt;</v>
      </c>
      <c r="AH571" t="str">
        <f t="shared" ca="1" si="193"/>
        <v>&lt;string name="Unsupport_BLE_cont"&gt;Uw telefoon ondersteunt BLE niet. Deze app kan niet werken zonder BLE-hardware.&lt;/string&gt;</v>
      </c>
    </row>
    <row r="572" spans="1:34">
      <c r="A572" s="1"/>
    </row>
    <row r="573" spans="1:34">
      <c r="A573" s="1" t="s">
        <v>3164</v>
      </c>
      <c r="J573" s="5">
        <f t="shared" si="202"/>
        <v>36</v>
      </c>
      <c r="K573" s="5">
        <f t="shared" si="203"/>
        <v>95</v>
      </c>
      <c r="L573" s="5" t="str">
        <f t="shared" si="199"/>
        <v>There is a backup issue in the Cloud, please try it later.</v>
      </c>
      <c r="M573">
        <f>MATCH(L573,Sam_Eng!K:K,0)</f>
        <v>749</v>
      </c>
      <c r="N573" t="str">
        <f>IF(ISNA(M573), VLOOKUP(L573,Sam_Eng!F:F,1,FALSE), VLOOKUP(L573,Sam_Eng!K:K,1,FALSE))</f>
        <v>There is a backup issue in the Cloud, please try it later.</v>
      </c>
      <c r="O573" s="8">
        <f>IF(ISNA(M573), MATCH(N573,Sam_Eng!F:F,0), MATCH(N573,Sam_Eng!K:K,0))</f>
        <v>749</v>
      </c>
      <c r="P573" t="str">
        <f t="shared" ca="1" si="194"/>
        <v>Il y a un problème de sauvegarde dans le Cloud, veuillez essayer ultérieurement.</v>
      </c>
      <c r="Q573" t="str">
        <f t="shared" ca="1" si="195"/>
        <v>Es liegt ein Sicherungsproblem mit der Cloud vor, bitte versuchen Sie es später erneut.</v>
      </c>
      <c r="R573" t="str">
        <f t="shared" ca="1" si="196"/>
        <v>Hay un problema de copia de seguridad en la nube. Inténtelo más tarde.</v>
      </c>
      <c r="S573" t="str">
        <f t="shared" ca="1" si="197"/>
        <v>Si è verificato un problema con il backup nel cloud, ritentare più tardi.</v>
      </c>
      <c r="T573" t="str">
        <f t="shared" ca="1" si="198"/>
        <v>Er is een probleem met de back-up in de cloud, probeer het later opnieuw.</v>
      </c>
      <c r="U573" s="8" t="str">
        <f t="shared" ca="1" si="190"/>
        <v>Il y a un problème de sauvegarde dans le Cloud, veuillez essayer ultérieurement.</v>
      </c>
      <c r="V573" s="8" t="str">
        <f t="shared" ca="1" si="190"/>
        <v>Es liegt ein Sicherungsproblem mit der Cloud vor, bitte versuchen Sie es später erneut.</v>
      </c>
      <c r="W573" s="8" t="str">
        <f t="shared" ca="1" si="190"/>
        <v>Hay un problema de copia de seguridad en la nube. Inténtelo más tarde.</v>
      </c>
      <c r="X573" s="8" t="str">
        <f t="shared" ca="1" si="190"/>
        <v>Si è verificato un problema con il backup nel cloud, ritentare più tardi.</v>
      </c>
      <c r="Y573" s="8" t="str">
        <f t="shared" ca="1" si="190"/>
        <v>Er is een probleem met de back-up in de cloud, probeer het later opnieuw.</v>
      </c>
      <c r="Z573" s="7">
        <f t="shared" si="191"/>
        <v>5</v>
      </c>
      <c r="AA573">
        <f t="shared" si="192"/>
        <v>36</v>
      </c>
      <c r="AB573">
        <f xml:space="preserve"> FIND("&lt;/",A573)</f>
        <v>95</v>
      </c>
      <c r="AC573" t="str">
        <f>MID(A573, Z573, AA573-Z573+ 1)</f>
        <v>&lt;string name="ServerExcep_cont"&gt;</v>
      </c>
      <c r="AD573" t="str">
        <f t="shared" ca="1" si="193"/>
        <v>&lt;string name="ServerExcep_cont"&gt;Il y a un problème de sauvegarde dans le Cloud, veuillez essayer ultérieurement.&lt;/string&gt;</v>
      </c>
      <c r="AE573" t="str">
        <f t="shared" ca="1" si="193"/>
        <v>&lt;string name="ServerExcep_cont"&gt;Es liegt ein Sicherungsproblem mit der Cloud vor, bitte versuchen Sie es später erneut.&lt;/string&gt;</v>
      </c>
      <c r="AF573" t="str">
        <f t="shared" ca="1" si="193"/>
        <v>&lt;string name="ServerExcep_cont"&gt;Hay un problema de copia de seguridad en la nube. Inténtelo más tarde.&lt;/string&gt;</v>
      </c>
      <c r="AG573" t="str">
        <f t="shared" ca="1" si="193"/>
        <v>&lt;string name="ServerExcep_cont"&gt;Si è verificato un problema con il backup nel cloud, ritentare più tardi.&lt;/string&gt;</v>
      </c>
      <c r="AH573" t="str">
        <f t="shared" ca="1" si="193"/>
        <v>&lt;string name="ServerExcep_cont"&gt;Er is een probleem met de back-up in de cloud, probeer het later opnieuw.&lt;/string&gt;</v>
      </c>
    </row>
    <row r="574" spans="1:34">
      <c r="A574" s="1"/>
    </row>
    <row r="575" spans="1:34">
      <c r="A575" s="1"/>
    </row>
    <row r="576" spans="1:34">
      <c r="A576" s="1"/>
    </row>
    <row r="577" spans="1:34">
      <c r="A577" s="1" t="s">
        <v>3019</v>
      </c>
      <c r="J577">
        <f t="shared" si="202"/>
        <v>51</v>
      </c>
      <c r="K577">
        <f t="shared" si="203"/>
        <v>127</v>
      </c>
      <c r="L577" t="str">
        <f t="shared" si="199"/>
        <v>Your account has been disabled because you have signed in on another phone.</v>
      </c>
      <c r="M577" t="e">
        <f>MATCH(L577,Sam_Eng!K:K,0)</f>
        <v>#N/A</v>
      </c>
      <c r="N577" t="str">
        <f>IF(ISNA(M577), VLOOKUP(L577,Sam_Eng!F:F,1,FALSE), VLOOKUP(L577,Sam_Eng!K:K,1,FALSE))</f>
        <v>Your account has been disabled because you have signed in on another phone.</v>
      </c>
      <c r="O577" s="8">
        <f>IF(ISNA(M577), MATCH(N577,Sam_Eng!F:F,0), MATCH(N577,Sam_Eng!K:K,0))</f>
        <v>498</v>
      </c>
      <c r="P577" t="str">
        <f t="shared" ca="1" si="194"/>
        <v>"Votre compte a été désactivé car vous vous êtes connecté sur un autre téléphone."</v>
      </c>
      <c r="Q577" t="str">
        <f t="shared" ca="1" si="195"/>
        <v>"Ihr Konto wurde deaktiviert, weil Sie sich mit einem anderen Telefon angemeldet haben."</v>
      </c>
      <c r="R577" t="str">
        <f t="shared" ca="1" si="196"/>
        <v>"La cuenta se ha deshabilitado porque ha iniciado sesión en otro teléfono."</v>
      </c>
      <c r="S577" t="str">
        <f t="shared" ca="1" si="197"/>
        <v>"L'account è stato disattivato perché è stato eseguito l'accesso da un altro telefono."</v>
      </c>
      <c r="T577" t="str">
        <f t="shared" ca="1" si="198"/>
        <v>"Uw account is uitgeschakeld omdat u zich op een andere telefoon hebt aangemeld."</v>
      </c>
      <c r="U577" s="8" t="str">
        <f t="shared" ca="1" si="190"/>
        <v>Votre compte a été désactivé car vous vous êtes connecté sur un autre téléphone.</v>
      </c>
      <c r="V577" s="8" t="str">
        <f t="shared" ca="1" si="190"/>
        <v>Ihr Konto wurde deaktiviert, weil Sie sich mit einem anderen Telefon angemeldet haben.</v>
      </c>
      <c r="W577" s="8" t="str">
        <f t="shared" ca="1" si="190"/>
        <v>La cuenta se ha deshabilitado porque ha iniciado sesión en otro teléfono.</v>
      </c>
      <c r="X577" s="8" t="str">
        <f t="shared" ca="1" si="190"/>
        <v>L'account è stato disattivato perché è stato eseguito l'accesso da un altro telefono.</v>
      </c>
      <c r="Y577" s="8" t="str">
        <f t="shared" ca="1" si="190"/>
        <v>Uw account is uitgeschakeld omdat u zich op een andere telefoon hebt aangemeld.</v>
      </c>
      <c r="Z577" s="7">
        <f t="shared" si="191"/>
        <v>5</v>
      </c>
      <c r="AA577">
        <f t="shared" si="192"/>
        <v>51</v>
      </c>
      <c r="AB577">
        <f t="shared" ref="AB577:AB586" si="204" xml:space="preserve"> FIND("&lt;/",A577)</f>
        <v>127</v>
      </c>
      <c r="AC577" t="str">
        <f t="shared" ref="AC577:AC586" si="205">MID(A577, Z577, AA577-Z577+ 1)</f>
        <v>&lt;string name="becoming_ghost_briefing_content"&gt;</v>
      </c>
      <c r="AD577" t="str">
        <f t="shared" ca="1" si="193"/>
        <v>&lt;string name="becoming_ghost_briefing_content"&gt;Votre compte a été désactivé car vous vous êtes connecté sur un autre téléphone.&lt;/string&gt;</v>
      </c>
      <c r="AE577" t="str">
        <f t="shared" ca="1" si="193"/>
        <v>&lt;string name="becoming_ghost_briefing_content"&gt;Ihr Konto wurde deaktiviert, weil Sie sich mit einem anderen Telefon angemeldet haben.&lt;/string&gt;</v>
      </c>
      <c r="AF577" t="str">
        <f t="shared" ca="1" si="193"/>
        <v>&lt;string name="becoming_ghost_briefing_content"&gt;La cuenta se ha deshabilitado porque ha iniciado sesión en otro teléfono.&lt;/string&gt;</v>
      </c>
      <c r="AG577" t="str">
        <f t="shared" ca="1" si="193"/>
        <v>&lt;string name="becoming_ghost_briefing_content"&gt;L'account è stato disattivato perché è stato eseguito l'accesso da un altro telefono.&lt;/string&gt;</v>
      </c>
      <c r="AH577" t="str">
        <f t="shared" ca="1" si="193"/>
        <v>&lt;string name="becoming_ghost_briefing_content"&gt;Uw account is uitgeschakeld omdat u zich op een andere telefoon hebt aangemeld.&lt;/string&gt;</v>
      </c>
    </row>
    <row r="578" spans="1:34">
      <c r="A578" s="1" t="s">
        <v>2987</v>
      </c>
      <c r="J578">
        <f t="shared" si="202"/>
        <v>38</v>
      </c>
      <c r="K578">
        <f t="shared" si="203"/>
        <v>47</v>
      </c>
      <c r="L578" t="str">
        <f t="shared" si="199"/>
        <v>Sign Out</v>
      </c>
      <c r="M578" t="e">
        <f>MATCH(L578,Sam_Eng!K:K,0)</f>
        <v>#N/A</v>
      </c>
      <c r="N578" t="str">
        <f>IF(ISNA(M578), VLOOKUP(L578,Sam_Eng!F:F,1,FALSE), VLOOKUP(L578,Sam_Eng!K:K,1,FALSE))</f>
        <v>Sign Out</v>
      </c>
      <c r="O578" s="8">
        <f>IF(ISNA(M578), MATCH(N578,Sam_Eng!F:F,0), MATCH(N578,Sam_Eng!K:K,0))</f>
        <v>158</v>
      </c>
      <c r="P578" t="str">
        <f t="shared" ca="1" si="194"/>
        <v>"Déconnexion"</v>
      </c>
      <c r="Q578" t="str">
        <f t="shared" ca="1" si="195"/>
        <v>"Abmelden"</v>
      </c>
      <c r="R578" t="str">
        <f t="shared" ca="1" si="196"/>
        <v>"Cerrar sesión"</v>
      </c>
      <c r="S578" t="str">
        <f t="shared" ca="1" si="197"/>
        <v>"Esci"</v>
      </c>
      <c r="T578" t="str">
        <f t="shared" ca="1" si="198"/>
        <v>"Afmelden"</v>
      </c>
      <c r="U578" s="8" t="str">
        <f t="shared" ca="1" si="190"/>
        <v>Déconnexion</v>
      </c>
      <c r="V578" s="8" t="str">
        <f t="shared" ca="1" si="190"/>
        <v>Abmelden</v>
      </c>
      <c r="W578" s="8" t="str">
        <f t="shared" ca="1" si="190"/>
        <v>Cerrar sesión</v>
      </c>
      <c r="X578" s="8" t="str">
        <f t="shared" ca="1" si="190"/>
        <v>Esci</v>
      </c>
      <c r="Y578" s="8" t="str">
        <f t="shared" ca="1" si="190"/>
        <v>Afmelden</v>
      </c>
      <c r="Z578" s="7">
        <f t="shared" si="191"/>
        <v>5</v>
      </c>
      <c r="AA578">
        <f t="shared" si="192"/>
        <v>38</v>
      </c>
      <c r="AB578">
        <f t="shared" si="204"/>
        <v>47</v>
      </c>
      <c r="AC578" t="str">
        <f t="shared" si="205"/>
        <v>&lt;string name="logout_alarm_title"&gt;</v>
      </c>
      <c r="AD578" t="str">
        <f t="shared" ca="1" si="193"/>
        <v>&lt;string name="logout_alarm_title"&gt;Déconnexion&lt;/string&gt;</v>
      </c>
      <c r="AE578" t="str">
        <f t="shared" ca="1" si="193"/>
        <v>&lt;string name="logout_alarm_title"&gt;Abmelden&lt;/string&gt;</v>
      </c>
      <c r="AF578" t="str">
        <f t="shared" ca="1" si="193"/>
        <v>&lt;string name="logout_alarm_title"&gt;Cerrar sesión&lt;/string&gt;</v>
      </c>
      <c r="AG578" t="str">
        <f t="shared" ca="1" si="193"/>
        <v>&lt;string name="logout_alarm_title"&gt;Esci&lt;/string&gt;</v>
      </c>
      <c r="AH578" t="str">
        <f t="shared" ca="1" si="193"/>
        <v>&lt;string name="logout_alarm_title"&gt;Afmelden&lt;/string&gt;</v>
      </c>
    </row>
    <row r="579" spans="1:34">
      <c r="A579" s="1" t="s">
        <v>2988</v>
      </c>
      <c r="J579">
        <f t="shared" si="202"/>
        <v>37</v>
      </c>
      <c r="K579">
        <f t="shared" si="203"/>
        <v>72</v>
      </c>
      <c r="L579" t="str">
        <f t="shared" si="199"/>
        <v>Are you sure you want to sign out?</v>
      </c>
      <c r="M579" t="e">
        <f>MATCH(L579,Sam_Eng!K:K,0)</f>
        <v>#N/A</v>
      </c>
      <c r="N579" t="str">
        <f>IF(ISNA(M579), VLOOKUP(L579,Sam_Eng!F:F,1,FALSE), VLOOKUP(L579,Sam_Eng!K:K,1,FALSE))</f>
        <v>Are you sure you want to sign out?</v>
      </c>
      <c r="O579" s="8">
        <f>IF(ISNA(M579), MATCH(N579,Sam_Eng!F:F,0), MATCH(N579,Sam_Eng!K:K,0))</f>
        <v>516</v>
      </c>
      <c r="P579" t="str">
        <f t="shared" ca="1" si="194"/>
        <v>"Êtes-vous sûr de vouloir vous déconnecter ?"</v>
      </c>
      <c r="Q579" t="str">
        <f t="shared" ca="1" si="195"/>
        <v>"Möchten Sie sich wirklich abmelden?"</v>
      </c>
      <c r="R579" t="str">
        <f t="shared" ca="1" si="196"/>
        <v>"¿Está seguro de que desea cerrar la sesión?"</v>
      </c>
      <c r="S579" t="str">
        <f t="shared" ca="1" si="197"/>
        <v>"Uscire?"</v>
      </c>
      <c r="T579" t="str">
        <f t="shared" ca="1" si="198"/>
        <v>"Weet u zeker dat u zich wilt afmelden?"</v>
      </c>
      <c r="U579" s="8" t="str">
        <f t="shared" ref="U579:Y642" ca="1" si="206">SUBSTITUTE(P579,"""","")</f>
        <v>Êtes-vous sûr de vouloir vous déconnecter ?</v>
      </c>
      <c r="V579" s="8" t="str">
        <f t="shared" ca="1" si="206"/>
        <v>Möchten Sie sich wirklich abmelden?</v>
      </c>
      <c r="W579" s="8" t="str">
        <f t="shared" ca="1" si="206"/>
        <v>¿Está seguro de que desea cerrar la sesión?</v>
      </c>
      <c r="X579" s="8" t="str">
        <f t="shared" ca="1" si="206"/>
        <v>Uscire?</v>
      </c>
      <c r="Y579" s="8" t="str">
        <f t="shared" ca="1" si="206"/>
        <v>Weet u zeker dat u zich wilt afmelden?</v>
      </c>
      <c r="Z579" s="7">
        <f t="shared" ref="Z579:Z642" si="207">FIND("&lt;",A579)</f>
        <v>5</v>
      </c>
      <c r="AA579">
        <f t="shared" ref="AA579:AA642" si="208">FIND("&gt;",A579)</f>
        <v>37</v>
      </c>
      <c r="AB579">
        <f t="shared" si="204"/>
        <v>72</v>
      </c>
      <c r="AC579" t="str">
        <f t="shared" si="205"/>
        <v>&lt;string name="logout_alarm_cont"&gt;</v>
      </c>
      <c r="AD579" t="str">
        <f t="shared" ref="AD579:AH642" ca="1" si="209">$AC579 &amp; U579 &amp; $AC$1</f>
        <v>&lt;string name="logout_alarm_cont"&gt;Êtes-vous sûr de vouloir vous déconnecter ?&lt;/string&gt;</v>
      </c>
      <c r="AE579" t="str">
        <f t="shared" ca="1" si="209"/>
        <v>&lt;string name="logout_alarm_cont"&gt;Möchten Sie sich wirklich abmelden?&lt;/string&gt;</v>
      </c>
      <c r="AF579" t="str">
        <f t="shared" ca="1" si="209"/>
        <v>&lt;string name="logout_alarm_cont"&gt;¿Está seguro de que desea cerrar la sesión?&lt;/string&gt;</v>
      </c>
      <c r="AG579" t="str">
        <f t="shared" ca="1" si="209"/>
        <v>&lt;string name="logout_alarm_cont"&gt;Uscire?&lt;/string&gt;</v>
      </c>
      <c r="AH579" t="str">
        <f t="shared" ca="1" si="209"/>
        <v>&lt;string name="logout_alarm_cont"&gt;Weet u zeker dat u zich wilt afmelden?&lt;/string&gt;</v>
      </c>
    </row>
    <row r="580" spans="1:34">
      <c r="A580" s="1" t="s">
        <v>224</v>
      </c>
      <c r="J580">
        <f t="shared" si="202"/>
        <v>34</v>
      </c>
      <c r="K580">
        <f t="shared" si="203"/>
        <v>53</v>
      </c>
      <c r="L580" t="str">
        <f t="shared" si="199"/>
        <v>Gateway Management</v>
      </c>
      <c r="M580" t="e">
        <f>MATCH(L580,Sam_Eng!K:K,0)</f>
        <v>#N/A</v>
      </c>
      <c r="N580" t="str">
        <f>IF(ISNA(M580), VLOOKUP(L580,Sam_Eng!F:F,1,FALSE), VLOOKUP(L580,Sam_Eng!K:K,1,FALSE))</f>
        <v>Gateway Management</v>
      </c>
      <c r="O580" s="8">
        <f>IF(ISNA(M580), MATCH(N580,Sam_Eng!F:F,0), MATCH(N580,Sam_Eng!K:K,0))</f>
        <v>305</v>
      </c>
      <c r="P580" t="str">
        <f t="shared" ca="1" si="194"/>
        <v>"Gestion de la passerelle"</v>
      </c>
      <c r="Q580" t="str">
        <f t="shared" ca="1" si="195"/>
        <v>"Gateway-Verwaltung"</v>
      </c>
      <c r="R580" t="str">
        <f t="shared" ca="1" si="196"/>
        <v>"Administración de puerta de enlace"</v>
      </c>
      <c r="S580" t="str">
        <f t="shared" ca="1" si="197"/>
        <v>"Gestione Gateway"</v>
      </c>
      <c r="T580" t="str">
        <f t="shared" ca="1" si="198"/>
        <v>"Gateway-beheer"</v>
      </c>
      <c r="U580" s="8" t="str">
        <f t="shared" ca="1" si="206"/>
        <v>Gestion de la passerelle</v>
      </c>
      <c r="V580" s="8" t="str">
        <f t="shared" ca="1" si="206"/>
        <v>Gateway-Verwaltung</v>
      </c>
      <c r="W580" s="8" t="str">
        <f t="shared" ca="1" si="206"/>
        <v>Administración de puerta de enlace</v>
      </c>
      <c r="X580" s="8" t="str">
        <f t="shared" ca="1" si="206"/>
        <v>Gestione Gateway</v>
      </c>
      <c r="Y580" s="8" t="str">
        <f t="shared" ca="1" si="206"/>
        <v>Gateway-beheer</v>
      </c>
      <c r="Z580" s="7">
        <f t="shared" si="207"/>
        <v>5</v>
      </c>
      <c r="AA580">
        <f t="shared" si="208"/>
        <v>34</v>
      </c>
      <c r="AB580">
        <f t="shared" si="204"/>
        <v>53</v>
      </c>
      <c r="AC580" t="str">
        <f t="shared" si="205"/>
        <v>&lt;string name="Gateway_Enable"&gt;</v>
      </c>
      <c r="AD580" t="str">
        <f t="shared" ca="1" si="209"/>
        <v>&lt;string name="Gateway_Enable"&gt;Gestion de la passerelle&lt;/string&gt;</v>
      </c>
      <c r="AE580" t="str">
        <f t="shared" ca="1" si="209"/>
        <v>&lt;string name="Gateway_Enable"&gt;Gateway-Verwaltung&lt;/string&gt;</v>
      </c>
      <c r="AF580" t="str">
        <f t="shared" ca="1" si="209"/>
        <v>&lt;string name="Gateway_Enable"&gt;Administración de puerta de enlace&lt;/string&gt;</v>
      </c>
      <c r="AG580" t="str">
        <f t="shared" ca="1" si="209"/>
        <v>&lt;string name="Gateway_Enable"&gt;Gestione Gateway&lt;/string&gt;</v>
      </c>
      <c r="AH580" t="str">
        <f t="shared" ca="1" si="209"/>
        <v>&lt;string name="Gateway_Enable"&gt;Gateway-beheer&lt;/string&gt;</v>
      </c>
    </row>
    <row r="581" spans="1:34">
      <c r="A581" s="1" t="s">
        <v>2989</v>
      </c>
      <c r="J581">
        <f t="shared" si="202"/>
        <v>40</v>
      </c>
      <c r="K581">
        <f t="shared" si="203"/>
        <v>54</v>
      </c>
      <c r="L581" t="str">
        <f t="shared" si="199"/>
        <v>Already Setup</v>
      </c>
      <c r="M581" t="e">
        <f>MATCH(L581,Sam_Eng!K:K,0)</f>
        <v>#N/A</v>
      </c>
      <c r="N581" t="str">
        <f>IF(ISNA(M581), VLOOKUP(L581,Sam_Eng!F:F,1,FALSE), VLOOKUP(L581,Sam_Eng!K:K,1,FALSE))</f>
        <v>Already Setup</v>
      </c>
      <c r="O581" s="8">
        <f>IF(ISNA(M581), MATCH(N581,Sam_Eng!F:F,0), MATCH(N581,Sam_Eng!K:K,0))</f>
        <v>164</v>
      </c>
      <c r="P581" t="str">
        <f t="shared" ca="1" si="194"/>
        <v>"Déjà configuré"</v>
      </c>
      <c r="Q581" t="str">
        <f t="shared" ca="1" si="195"/>
        <v>"Bereits konfiguriert"</v>
      </c>
      <c r="R581" t="str">
        <f t="shared" ca="1" si="196"/>
        <v>"Ya configurado"</v>
      </c>
      <c r="S581" t="str">
        <f t="shared" ca="1" si="197"/>
        <v>"Già Impostato"</v>
      </c>
      <c r="T581" t="str">
        <f t="shared" ca="1" si="198"/>
        <v>"Reeds ingesteld"</v>
      </c>
      <c r="U581" s="8" t="str">
        <f t="shared" ca="1" si="206"/>
        <v>Déjà configuré</v>
      </c>
      <c r="V581" s="8" t="str">
        <f t="shared" ca="1" si="206"/>
        <v>Bereits konfiguriert</v>
      </c>
      <c r="W581" s="8" t="str">
        <f t="shared" ca="1" si="206"/>
        <v>Ya configurado</v>
      </c>
      <c r="X581" s="8" t="str">
        <f t="shared" ca="1" si="206"/>
        <v>Già Impostato</v>
      </c>
      <c r="Y581" s="8" t="str">
        <f t="shared" ca="1" si="206"/>
        <v>Reeds ingesteld</v>
      </c>
      <c r="Z581" s="7">
        <f t="shared" si="207"/>
        <v>5</v>
      </c>
      <c r="AA581">
        <f t="shared" si="208"/>
        <v>40</v>
      </c>
      <c r="AB581">
        <f t="shared" si="204"/>
        <v>54</v>
      </c>
      <c r="AC581" t="str">
        <f t="shared" si="205"/>
        <v>&lt;string name="Warm_SetupWifi_title"&gt;</v>
      </c>
      <c r="AD581" t="str">
        <f t="shared" ca="1" si="209"/>
        <v>&lt;string name="Warm_SetupWifi_title"&gt;Déjà configuré&lt;/string&gt;</v>
      </c>
      <c r="AE581" t="str">
        <f t="shared" ca="1" si="209"/>
        <v>&lt;string name="Warm_SetupWifi_title"&gt;Bereits konfiguriert&lt;/string&gt;</v>
      </c>
      <c r="AF581" t="str">
        <f t="shared" ca="1" si="209"/>
        <v>&lt;string name="Warm_SetupWifi_title"&gt;Ya configurado&lt;/string&gt;</v>
      </c>
      <c r="AG581" t="str">
        <f t="shared" ca="1" si="209"/>
        <v>&lt;string name="Warm_SetupWifi_title"&gt;Già Impostato&lt;/string&gt;</v>
      </c>
      <c r="AH581" t="str">
        <f t="shared" ca="1" si="209"/>
        <v>&lt;string name="Warm_SetupWifi_title"&gt;Reeds ingesteld&lt;/string&gt;</v>
      </c>
    </row>
    <row r="582" spans="1:34">
      <c r="A582" s="1" t="s">
        <v>2991</v>
      </c>
      <c r="J582">
        <f t="shared" si="202"/>
        <v>39</v>
      </c>
      <c r="K582">
        <f t="shared" si="203"/>
        <v>113</v>
      </c>
      <c r="L582" t="str">
        <f t="shared" si="199"/>
        <v>The Gateway has already been setup, are you sure you want to setup again?</v>
      </c>
      <c r="M582" t="e">
        <f>MATCH(L582,Sam_Eng!K:K,0)</f>
        <v>#N/A</v>
      </c>
      <c r="N582" t="str">
        <f>IF(ISNA(M582), VLOOKUP(L582,Sam_Eng!F:F,1,FALSE), VLOOKUP(L582,Sam_Eng!K:K,1,FALSE))</f>
        <v>The Gateway has already been setup, are you sure you want to setup again?</v>
      </c>
      <c r="O582" s="8">
        <f>IF(ISNA(M582), MATCH(N582,Sam_Eng!F:F,0), MATCH(N582,Sam_Eng!K:K,0))</f>
        <v>525</v>
      </c>
      <c r="P582" t="str">
        <f t="shared" ca="1" si="194"/>
        <v>"La passerelle a déjà été configurée, êtes-vous sûr de vouloir la configurer à nouveau ?"</v>
      </c>
      <c r="Q582" t="str">
        <f t="shared" ca="1" si="195"/>
        <v>"Das Gateway wurde bereits konfiguriert. Möchten Sie es wirklich erneut konfigurieren?"</v>
      </c>
      <c r="R582" t="str">
        <f t="shared" ca="1" si="196"/>
        <v>"La puerta de enlace ya se ha configurado. ¿Está seguro de que desea volver a realizar la configuración?"</v>
      </c>
      <c r="S582" t="str">
        <f t="shared" ca="1" si="197"/>
        <v>"Gateway già impostato, impostarlo di nuovo?"</v>
      </c>
      <c r="T582" t="str">
        <f t="shared" ca="1" si="198"/>
        <v>"De gateway is al ingesteld, weet u zeker dat u het nogmaals wilt instellen?"</v>
      </c>
      <c r="U582" s="8" t="str">
        <f t="shared" ca="1" si="206"/>
        <v>La passerelle a déjà été configurée, êtes-vous sûr de vouloir la configurer à nouveau ?</v>
      </c>
      <c r="V582" s="8" t="str">
        <f t="shared" ca="1" si="206"/>
        <v>Das Gateway wurde bereits konfiguriert. Möchten Sie es wirklich erneut konfigurieren?</v>
      </c>
      <c r="W582" s="8" t="str">
        <f t="shared" ca="1" si="206"/>
        <v>La puerta de enlace ya se ha configurado. ¿Está seguro de que desea volver a realizar la configuración?</v>
      </c>
      <c r="X582" s="8" t="str">
        <f t="shared" ca="1" si="206"/>
        <v>Gateway già impostato, impostarlo di nuovo?</v>
      </c>
      <c r="Y582" s="8" t="str">
        <f t="shared" ca="1" si="206"/>
        <v>De gateway is al ingesteld, weet u zeker dat u het nogmaals wilt instellen?</v>
      </c>
      <c r="Z582" s="7">
        <f t="shared" si="207"/>
        <v>5</v>
      </c>
      <c r="AA582">
        <f t="shared" si="208"/>
        <v>39</v>
      </c>
      <c r="AB582">
        <f t="shared" si="204"/>
        <v>113</v>
      </c>
      <c r="AC582" t="str">
        <f t="shared" si="205"/>
        <v>&lt;string name="Warm_SetupWifi_cont"&gt;</v>
      </c>
      <c r="AD582" t="str">
        <f t="shared" ca="1" si="209"/>
        <v>&lt;string name="Warm_SetupWifi_cont"&gt;La passerelle a déjà été configurée, êtes-vous sûr de vouloir la configurer à nouveau ?&lt;/string&gt;</v>
      </c>
      <c r="AE582" t="str">
        <f t="shared" ca="1" si="209"/>
        <v>&lt;string name="Warm_SetupWifi_cont"&gt;Das Gateway wurde bereits konfiguriert. Möchten Sie es wirklich erneut konfigurieren?&lt;/string&gt;</v>
      </c>
      <c r="AF582" t="str">
        <f t="shared" ca="1" si="209"/>
        <v>&lt;string name="Warm_SetupWifi_cont"&gt;La puerta de enlace ya se ha configurado. ¿Está seguro de que desea volver a realizar la configuración?&lt;/string&gt;</v>
      </c>
      <c r="AG582" t="str">
        <f t="shared" ca="1" si="209"/>
        <v>&lt;string name="Warm_SetupWifi_cont"&gt;Gateway già impostato, impostarlo di nuovo?&lt;/string&gt;</v>
      </c>
      <c r="AH582" t="str">
        <f t="shared" ca="1" si="209"/>
        <v>&lt;string name="Warm_SetupWifi_cont"&gt;De gateway is al ingesteld, weet u zeker dat u het nogmaals wilt instellen?&lt;/string&gt;</v>
      </c>
    </row>
    <row r="583" spans="1:34">
      <c r="A583" s="1" t="s">
        <v>10269</v>
      </c>
      <c r="J583">
        <f t="shared" si="202"/>
        <v>54</v>
      </c>
      <c r="K583">
        <f t="shared" si="203"/>
        <v>61</v>
      </c>
      <c r="L583" t="str">
        <f t="shared" si="199"/>
        <v>Get %s</v>
      </c>
      <c r="M583" t="e">
        <f>MATCH(L583,Sam_Eng!K:K,0)</f>
        <v>#N/A</v>
      </c>
      <c r="N583" t="e">
        <f>IF(ISNA(M583), VLOOKUP(L583,Sam_Eng!F:F,1,FALSE), VLOOKUP(L583,Sam_Eng!K:K,1,FALSE))</f>
        <v>#N/A</v>
      </c>
      <c r="O583" s="8" t="e">
        <f>IF(ISNA(M583), MATCH(N583,Sam_Eng!F:F,0), MATCH(N583,Sam_Eng!K:K,0))</f>
        <v>#N/A</v>
      </c>
      <c r="P583" t="e">
        <f t="shared" ca="1" si="194"/>
        <v>#N/A</v>
      </c>
      <c r="Q583" t="e">
        <f t="shared" ca="1" si="195"/>
        <v>#N/A</v>
      </c>
      <c r="R583" t="e">
        <f t="shared" ca="1" si="196"/>
        <v>#N/A</v>
      </c>
      <c r="S583" t="e">
        <f t="shared" ca="1" si="197"/>
        <v>#N/A</v>
      </c>
      <c r="T583" t="e">
        <f t="shared" ca="1" si="198"/>
        <v>#N/A</v>
      </c>
      <c r="U583" s="8" t="e">
        <f t="shared" ca="1" si="206"/>
        <v>#N/A</v>
      </c>
      <c r="V583" s="8" t="e">
        <f t="shared" ca="1" si="206"/>
        <v>#N/A</v>
      </c>
      <c r="W583" s="8" t="e">
        <f t="shared" ca="1" si="206"/>
        <v>#N/A</v>
      </c>
      <c r="X583" s="8" t="e">
        <f t="shared" ca="1" si="206"/>
        <v>#N/A</v>
      </c>
      <c r="Y583" s="8" t="e">
        <f t="shared" ca="1" si="206"/>
        <v>#N/A</v>
      </c>
      <c r="Z583" s="7">
        <f t="shared" si="207"/>
        <v>5</v>
      </c>
      <c r="AA583">
        <f t="shared" si="208"/>
        <v>54</v>
      </c>
      <c r="AB583">
        <f t="shared" si="204"/>
        <v>61</v>
      </c>
      <c r="AC583" t="str">
        <f t="shared" si="205"/>
        <v>&lt;string name="getNetCode_title" formatted="false"&gt;</v>
      </c>
      <c r="AD583" t="e">
        <f t="shared" ca="1" si="209"/>
        <v>#N/A</v>
      </c>
      <c r="AE583" t="e">
        <f t="shared" ca="1" si="209"/>
        <v>#N/A</v>
      </c>
      <c r="AF583" t="e">
        <f t="shared" ca="1" si="209"/>
        <v>#N/A</v>
      </c>
      <c r="AG583" t="e">
        <f t="shared" ca="1" si="209"/>
        <v>#N/A</v>
      </c>
      <c r="AH583" t="e">
        <f t="shared" ca="1" si="209"/>
        <v>#N/A</v>
      </c>
    </row>
    <row r="584" spans="1:34">
      <c r="A584" s="1" t="s">
        <v>10270</v>
      </c>
      <c r="J584">
        <f t="shared" si="202"/>
        <v>53</v>
      </c>
      <c r="K584">
        <f t="shared" si="203"/>
        <v>71</v>
      </c>
      <c r="L584" t="str">
        <f t="shared" si="199"/>
        <v>Generated %s : %s</v>
      </c>
      <c r="M584" t="e">
        <f>MATCH(L584,Sam_Eng!K:K,0)</f>
        <v>#N/A</v>
      </c>
      <c r="N584" t="e">
        <f>IF(ISNA(M584), VLOOKUP(L584,Sam_Eng!F:F,1,FALSE), VLOOKUP(L584,Sam_Eng!K:K,1,FALSE))</f>
        <v>#N/A</v>
      </c>
      <c r="O584" s="5">
        <v>536</v>
      </c>
      <c r="P584" t="str">
        <f t="shared" ca="1" si="194"/>
        <v>"%@ généré : %@"</v>
      </c>
      <c r="Q584" t="str">
        <f t="shared" ca="1" si="195"/>
        <v>"%@ generiert: %@"</v>
      </c>
      <c r="R584" t="str">
        <f t="shared" ca="1" si="196"/>
        <v>"%@ generado: %@"</v>
      </c>
      <c r="S584" t="str">
        <f t="shared" ca="1" si="197"/>
        <v>"Generato %@... %@"</v>
      </c>
      <c r="T584" t="str">
        <f t="shared" ca="1" si="198"/>
        <v>"%@ aangemaakt:  %@"</v>
      </c>
      <c r="U584" s="8" t="str">
        <f t="shared" ca="1" si="206"/>
        <v>%@ généré : %@</v>
      </c>
      <c r="V584" s="8" t="str">
        <f t="shared" ca="1" si="206"/>
        <v>%@ generiert: %@</v>
      </c>
      <c r="W584" s="8" t="str">
        <f t="shared" ca="1" si="206"/>
        <v>%@ generado: %@</v>
      </c>
      <c r="X584" s="8" t="str">
        <f t="shared" ca="1" si="206"/>
        <v>Generato %@... %@</v>
      </c>
      <c r="Y584" s="8" t="str">
        <f t="shared" ca="1" si="206"/>
        <v>%@ aangemaakt:  %@</v>
      </c>
      <c r="Z584" s="7">
        <f t="shared" si="207"/>
        <v>5</v>
      </c>
      <c r="AA584">
        <f t="shared" si="208"/>
        <v>53</v>
      </c>
      <c r="AB584">
        <f t="shared" si="204"/>
        <v>71</v>
      </c>
      <c r="AC584" t="str">
        <f t="shared" si="205"/>
        <v>&lt;string name="getNetCode_cont" formatted="false"&gt;</v>
      </c>
      <c r="AD584" t="str">
        <f t="shared" ca="1" si="209"/>
        <v>&lt;string name="getNetCode_cont" formatted="false"&gt;%@ généré : %@&lt;/string&gt;</v>
      </c>
      <c r="AE584" t="str">
        <f t="shared" ca="1" si="209"/>
        <v>&lt;string name="getNetCode_cont" formatted="false"&gt;%@ generiert: %@&lt;/string&gt;</v>
      </c>
      <c r="AF584" t="str">
        <f t="shared" ca="1" si="209"/>
        <v>&lt;string name="getNetCode_cont" formatted="false"&gt;%@ generado: %@&lt;/string&gt;</v>
      </c>
      <c r="AG584" t="str">
        <f t="shared" ca="1" si="209"/>
        <v>&lt;string name="getNetCode_cont" formatted="false"&gt;Generato %@... %@&lt;/string&gt;</v>
      </c>
      <c r="AH584" t="str">
        <f t="shared" ca="1" si="209"/>
        <v>&lt;string name="getNetCode_cont" formatted="false"&gt;%@ aangemaakt:  %@&lt;/string&gt;</v>
      </c>
    </row>
    <row r="585" spans="1:34">
      <c r="A585" s="1" t="s">
        <v>2992</v>
      </c>
      <c r="J585">
        <f t="shared" si="202"/>
        <v>39</v>
      </c>
      <c r="K585">
        <f t="shared" si="203"/>
        <v>52</v>
      </c>
      <c r="L585" t="str">
        <f t="shared" si="199"/>
        <v>Netcode Mode</v>
      </c>
      <c r="M585" t="e">
        <f>MATCH(L585,Sam_Eng!K:K,0)</f>
        <v>#N/A</v>
      </c>
      <c r="N585" t="e">
        <f>IF(ISNA(M585), VLOOKUP(L585,Sam_Eng!F:F,1,FALSE), VLOOKUP(L585,Sam_Eng!K:K,1,FALSE))</f>
        <v>#N/A</v>
      </c>
      <c r="O585" s="5">
        <v>150</v>
      </c>
      <c r="P585" t="str">
        <f t="shared" ca="1" si="194"/>
        <v>"Mode"</v>
      </c>
      <c r="Q585" t="str">
        <f t="shared" ca="1" si="195"/>
        <v>"Modus"</v>
      </c>
      <c r="R585" t="str">
        <f t="shared" ca="1" si="196"/>
        <v>"Modo"</v>
      </c>
      <c r="S585" t="str">
        <f t="shared" ca="1" si="197"/>
        <v>"Modalità"</v>
      </c>
      <c r="T585" t="str">
        <f t="shared" ca="1" si="198"/>
        <v>"Modus"</v>
      </c>
      <c r="U585" s="8" t="str">
        <f t="shared" ca="1" si="206"/>
        <v>Mode</v>
      </c>
      <c r="V585" s="8" t="str">
        <f t="shared" ca="1" si="206"/>
        <v>Modus</v>
      </c>
      <c r="W585" s="8" t="str">
        <f t="shared" ca="1" si="206"/>
        <v>Modo</v>
      </c>
      <c r="X585" s="8" t="str">
        <f t="shared" ca="1" si="206"/>
        <v>Modalità</v>
      </c>
      <c r="Y585" s="8" t="str">
        <f t="shared" ca="1" si="206"/>
        <v>Modus</v>
      </c>
      <c r="Z585" s="7">
        <f t="shared" si="207"/>
        <v>5</v>
      </c>
      <c r="AA585">
        <f t="shared" si="208"/>
        <v>39</v>
      </c>
      <c r="AB585">
        <f t="shared" si="204"/>
        <v>52</v>
      </c>
      <c r="AC585" t="str">
        <f t="shared" si="205"/>
        <v>&lt;string name="changeNetCode_title"&gt;</v>
      </c>
      <c r="AD585" t="str">
        <f t="shared" ca="1" si="209"/>
        <v>&lt;string name="changeNetCode_title"&gt;Mode&lt;/string&gt;</v>
      </c>
      <c r="AE585" t="str">
        <f t="shared" ca="1" si="209"/>
        <v>&lt;string name="changeNetCode_title"&gt;Modus&lt;/string&gt;</v>
      </c>
      <c r="AF585" t="str">
        <f t="shared" ca="1" si="209"/>
        <v>&lt;string name="changeNetCode_title"&gt;Modo&lt;/string&gt;</v>
      </c>
      <c r="AG585" t="str">
        <f t="shared" ca="1" si="209"/>
        <v>&lt;string name="changeNetCode_title"&gt;Modalità&lt;/string&gt;</v>
      </c>
      <c r="AH585" t="str">
        <f t="shared" ca="1" si="209"/>
        <v>&lt;string name="changeNetCode_title"&gt;Modus&lt;/string&gt;</v>
      </c>
    </row>
    <row r="586" spans="1:34">
      <c r="A586" s="1" t="s">
        <v>2993</v>
      </c>
      <c r="J586">
        <f t="shared" si="202"/>
        <v>38</v>
      </c>
      <c r="K586">
        <f t="shared" si="203"/>
        <v>136</v>
      </c>
      <c r="L586" t="str">
        <f t="shared" si="199"/>
        <v>Once the Netcode mode is changed, all the existing Netcode are expired, are you sure to continue?</v>
      </c>
      <c r="M586" t="e">
        <f>MATCH(L586,Sam_Eng!K:K,0)</f>
        <v>#N/A</v>
      </c>
      <c r="N586" t="e">
        <f>IF(ISNA(M586), VLOOKUP(L586,Sam_Eng!F:F,1,FALSE), VLOOKUP(L586,Sam_Eng!K:K,1,FALSE))</f>
        <v>#N/A</v>
      </c>
      <c r="O586" s="5">
        <v>534</v>
      </c>
      <c r="P586" t="str">
        <f t="shared" ca="1" si="194"/>
        <v>"Une fois le mode %@ modifié, tous les %@ existants expirent, êtes-vous sûr de vouloir continuer ?"</v>
      </c>
      <c r="Q586" t="str">
        <f t="shared" ca="1" si="195"/>
        <v>"Sobald der %@-Modus geändert wird, laufen alle bestehenden %@ ab. Möchten Sie wirklich fortfahren?"</v>
      </c>
      <c r="R586" t="str">
        <f t="shared" ca="1" si="196"/>
        <v>"Una vez cambiado el modo de %@, todas las %@ existentes habrán expirado. ¿Está seguro de que desea continuar?"</v>
      </c>
      <c r="S586" t="str">
        <f t="shared" ca="1" si="197"/>
        <v>"Una volta modificata la modalità %@, tutti gli %@ esistenti scadranno, continuare?"</v>
      </c>
      <c r="T586" t="str">
        <f t="shared" ca="1" si="198"/>
        <v>"Nadat de modus %@ is veranderd, zijn alle bestaande %@ verlopen, weet u zeker dat u wilt doorgaan?"</v>
      </c>
      <c r="U586" s="8" t="str">
        <f t="shared" ca="1" si="206"/>
        <v>Une fois le mode %@ modifié, tous les %@ existants expirent, êtes-vous sûr de vouloir continuer ?</v>
      </c>
      <c r="V586" s="8" t="str">
        <f t="shared" ca="1" si="206"/>
        <v>Sobald der %@-Modus geändert wird, laufen alle bestehenden %@ ab. Möchten Sie wirklich fortfahren?</v>
      </c>
      <c r="W586" s="8" t="str">
        <f t="shared" ca="1" si="206"/>
        <v>Una vez cambiado el modo de %@, todas las %@ existentes habrán expirado. ¿Está seguro de que desea continuar?</v>
      </c>
      <c r="X586" s="8" t="str">
        <f t="shared" ca="1" si="206"/>
        <v>Una volta modificata la modalità %@, tutti gli %@ esistenti scadranno, continuare?</v>
      </c>
      <c r="Y586" s="8" t="str">
        <f t="shared" ca="1" si="206"/>
        <v>Nadat de modus %@ is veranderd, zijn alle bestaande %@ verlopen, weet u zeker dat u wilt doorgaan?</v>
      </c>
      <c r="Z586" s="7">
        <f t="shared" si="207"/>
        <v>5</v>
      </c>
      <c r="AA586">
        <f t="shared" si="208"/>
        <v>38</v>
      </c>
      <c r="AB586">
        <f t="shared" si="204"/>
        <v>136</v>
      </c>
      <c r="AC586" t="str">
        <f t="shared" si="205"/>
        <v>&lt;string name="changeNetCode_cont"&gt;</v>
      </c>
      <c r="AD586" t="str">
        <f t="shared" ca="1" si="209"/>
        <v>&lt;string name="changeNetCode_cont"&gt;Une fois le mode %@ modifié, tous les %@ existants expirent, êtes-vous sûr de vouloir continuer ?&lt;/string&gt;</v>
      </c>
      <c r="AE586" t="str">
        <f t="shared" ca="1" si="209"/>
        <v>&lt;string name="changeNetCode_cont"&gt;Sobald der %@-Modus geändert wird, laufen alle bestehenden %@ ab. Möchten Sie wirklich fortfahren?&lt;/string&gt;</v>
      </c>
      <c r="AF586" t="str">
        <f t="shared" ca="1" si="209"/>
        <v>&lt;string name="changeNetCode_cont"&gt;Una vez cambiado el modo de %@, todas las %@ existentes habrán expirado. ¿Está seguro de que desea continuar?&lt;/string&gt;</v>
      </c>
      <c r="AG586" t="str">
        <f t="shared" ca="1" si="209"/>
        <v>&lt;string name="changeNetCode_cont"&gt;Una volta modificata la modalità %@, tutti gli %@ esistenti scadranno, continuare?&lt;/string&gt;</v>
      </c>
      <c r="AH586" t="str">
        <f t="shared" ca="1" si="209"/>
        <v>&lt;string name="changeNetCode_cont"&gt;Nadat de modus %@ is veranderd, zijn alle bestaande %@ verlopen, weet u zeker dat u wilt doorgaan?&lt;/string&gt;</v>
      </c>
    </row>
    <row r="587" spans="1:34">
      <c r="A587" s="1"/>
    </row>
    <row r="588" spans="1:34">
      <c r="A588" s="1" t="s">
        <v>2995</v>
      </c>
      <c r="J588">
        <f t="shared" si="202"/>
        <v>36</v>
      </c>
      <c r="K588">
        <f t="shared" si="203"/>
        <v>141</v>
      </c>
      <c r="L588" t="str">
        <f t="shared" si="199"/>
        <v>The Netcode settings of the lock is changed, please synchronize with the lock before adding more clients</v>
      </c>
      <c r="M588" t="e">
        <f>MATCH(L588,Sam_Eng!K:K,0)</f>
        <v>#N/A</v>
      </c>
      <c r="N588" t="e">
        <f>IF(ISNA(M588), VLOOKUP(L588,Sam_Eng!F:F,1,FALSE), VLOOKUP(L588,Sam_Eng!K:K,1,FALSE))</f>
        <v>#N/A</v>
      </c>
      <c r="O588" s="5">
        <v>532</v>
      </c>
      <c r="P588" t="str">
        <f t="shared" ca="1" si="194"/>
        <v>"Les réglages \"%@\"  de la serrure sont modifiés, veuillez synchroniser avec la serrure avant d'ajouter d'autres clients"</v>
      </c>
      <c r="Q588" t="str">
        <f t="shared" ca="1" si="195"/>
        <v>"Die \"%@\"-Einstellungen des Schlosses wurden geändert, bitte synchronisieren Sie mit dem Schloss, bevor Sie weitere Clients hinzufügen"</v>
      </c>
      <c r="R588" t="str">
        <f t="shared" ca="1" si="196"/>
        <v>"La configuración de \"%@\" de la cerradura ha cambiado. Realice la sincronización con la cerradura antes de agregar más clientes. "</v>
      </c>
      <c r="S588" t="str">
        <f t="shared" ca="1" si="197"/>
        <v>"Le impostazioni di \"%@\" della serratura sono cambiate, sincronizzare la serratura prima di aggiungere altri client"</v>
      </c>
      <c r="T588" t="str">
        <f t="shared" ca="1" si="198"/>
        <v>"De instellingen \"%@\" van het slot zijn gewijzigd, synchroniseer met het slot voordat u meer klanten toevoegt."</v>
      </c>
      <c r="U588" s="8" t="str">
        <f t="shared" ca="1" si="206"/>
        <v>Les réglages \%@\  de la serrure sont modifiés, veuillez synchroniser avec la serrure avant d'ajouter d'autres clients</v>
      </c>
      <c r="V588" s="8" t="str">
        <f t="shared" ca="1" si="206"/>
        <v>Die \%@\-Einstellungen des Schlosses wurden geändert, bitte synchronisieren Sie mit dem Schloss, bevor Sie weitere Clients hinzufügen</v>
      </c>
      <c r="W588" s="8" t="str">
        <f t="shared" ca="1" si="206"/>
        <v xml:space="preserve">La configuración de \%@\ de la cerradura ha cambiado. Realice la sincronización con la cerradura antes de agregar más clientes. </v>
      </c>
      <c r="X588" s="8" t="str">
        <f t="shared" ca="1" si="206"/>
        <v>Le impostazioni di \%@\ della serratura sono cambiate, sincronizzare la serratura prima di aggiungere altri client</v>
      </c>
      <c r="Y588" s="8" t="str">
        <f t="shared" ca="1" si="206"/>
        <v>De instellingen \%@\ van het slot zijn gewijzigd, synchroniseer met het slot voordat u meer klanten toevoegt.</v>
      </c>
      <c r="Z588" s="7">
        <f t="shared" si="207"/>
        <v>5</v>
      </c>
      <c r="AA588">
        <f t="shared" si="208"/>
        <v>36</v>
      </c>
      <c r="AB588">
        <f xml:space="preserve"> FIND("&lt;/",A588)</f>
        <v>141</v>
      </c>
      <c r="AC588" t="str">
        <f>MID(A588, Z588, AA588-Z588+ 1)</f>
        <v>&lt;string name="SyncNetCode_cont"&gt;</v>
      </c>
      <c r="AD588" t="str">
        <f t="shared" ca="1" si="209"/>
        <v>&lt;string name="SyncNetCode_cont"&gt;Les réglages \%@\  de la serrure sont modifiés, veuillez synchroniser avec la serrure avant d'ajouter d'autres clients&lt;/string&gt;</v>
      </c>
      <c r="AE588" t="str">
        <f t="shared" ca="1" si="209"/>
        <v>&lt;string name="SyncNetCode_cont"&gt;Die \%@\-Einstellungen des Schlosses wurden geändert, bitte synchronisieren Sie mit dem Schloss, bevor Sie weitere Clients hinzufügen&lt;/string&gt;</v>
      </c>
      <c r="AF588" t="str">
        <f t="shared" ca="1" si="209"/>
        <v>&lt;string name="SyncNetCode_cont"&gt;La configuración de \%@\ de la cerradura ha cambiado. Realice la sincronización con la cerradura antes de agregar más clientes. &lt;/string&gt;</v>
      </c>
      <c r="AG588" t="str">
        <f t="shared" ca="1" si="209"/>
        <v>&lt;string name="SyncNetCode_cont"&gt;Le impostazioni di \%@\ della serratura sono cambiate, sincronizzare la serratura prima di aggiungere altri client&lt;/string&gt;</v>
      </c>
      <c r="AH588" t="str">
        <f t="shared" ca="1" si="209"/>
        <v>&lt;string name="SyncNetCode_cont"&gt;De instellingen \%@\ van het slot zijn gewijzigd, synchroniseer met het slot voordat u meer klanten toevoegt.&lt;/string&gt;</v>
      </c>
    </row>
    <row r="589" spans="1:34">
      <c r="A589" s="1" t="s">
        <v>10271</v>
      </c>
      <c r="J589">
        <f t="shared" si="202"/>
        <v>42</v>
      </c>
      <c r="K589">
        <f t="shared" si="203"/>
        <v>55</v>
      </c>
      <c r="L589" t="str">
        <f t="shared" si="199"/>
        <v>%s Unlocking</v>
      </c>
      <c r="M589" t="e">
        <f>MATCH(L589,Sam_Eng!K:K,0)</f>
        <v>#N/A</v>
      </c>
      <c r="N589" t="e">
        <f>IF(ISNA(M589), VLOOKUP(L589,Sam_Eng!F:F,1,FALSE), VLOOKUP(L589,Sam_Eng!K:K,1,FALSE))</f>
        <v>#N/A</v>
      </c>
      <c r="O589" s="5">
        <v>703</v>
      </c>
      <c r="P589" t="str">
        <f t="shared" ca="1" si="194"/>
        <v>%@ Déverrouillage</v>
      </c>
      <c r="Q589" t="str">
        <f t="shared" ca="1" si="195"/>
        <v>%@ wird entriegelt</v>
      </c>
      <c r="R589" t="str">
        <f t="shared" ca="1" si="196"/>
        <v>Desbloqueo de %@</v>
      </c>
      <c r="S589" t="str">
        <f t="shared" ca="1" si="197"/>
        <v>Sblocco in Corso %@</v>
      </c>
      <c r="T589" t="str">
        <f t="shared" ca="1" si="198"/>
        <v>%@ ontgrendelen</v>
      </c>
      <c r="U589" s="8" t="str">
        <f t="shared" ca="1" si="206"/>
        <v>%@ Déverrouillage</v>
      </c>
      <c r="V589" s="8" t="str">
        <f t="shared" ca="1" si="206"/>
        <v>%@ wird entriegelt</v>
      </c>
      <c r="W589" s="8" t="str">
        <f t="shared" ca="1" si="206"/>
        <v>Desbloqueo de %@</v>
      </c>
      <c r="X589" s="8" t="str">
        <f t="shared" ca="1" si="206"/>
        <v>Sblocco in Corso %@</v>
      </c>
      <c r="Y589" s="8" t="str">
        <f t="shared" ca="1" si="206"/>
        <v>%@ ontgrendelen</v>
      </c>
      <c r="Z589" s="7">
        <f t="shared" si="207"/>
        <v>5</v>
      </c>
      <c r="AA589">
        <f t="shared" si="208"/>
        <v>42</v>
      </c>
      <c r="AB589">
        <f xml:space="preserve"> FIND("&lt;/",A589)</f>
        <v>55</v>
      </c>
      <c r="AC589" t="str">
        <f>MID(A589, Z589, AA589-Z589+ 1)</f>
        <v>&lt;string name="Tran_log_NetCodeUnlock"&gt;</v>
      </c>
      <c r="AD589" t="str">
        <f t="shared" ca="1" si="209"/>
        <v>&lt;string name="Tran_log_NetCodeUnlock"&gt;%@ Déverrouillage&lt;/string&gt;</v>
      </c>
      <c r="AE589" t="str">
        <f t="shared" ca="1" si="209"/>
        <v>&lt;string name="Tran_log_NetCodeUnlock"&gt;%@ wird entriegelt&lt;/string&gt;</v>
      </c>
      <c r="AF589" t="str">
        <f t="shared" ca="1" si="209"/>
        <v>&lt;string name="Tran_log_NetCodeUnlock"&gt;Desbloqueo de %@&lt;/string&gt;</v>
      </c>
      <c r="AG589" t="str">
        <f t="shared" ca="1" si="209"/>
        <v>&lt;string name="Tran_log_NetCodeUnlock"&gt;Sblocco in Corso %@&lt;/string&gt;</v>
      </c>
      <c r="AH589" t="str">
        <f t="shared" ca="1" si="209"/>
        <v>&lt;string name="Tran_log_NetCodeUnlock"&gt;%@ ontgrendelen&lt;/string&gt;</v>
      </c>
    </row>
    <row r="590" spans="1:34">
      <c r="A590" s="1" t="s">
        <v>10272</v>
      </c>
      <c r="J590">
        <f t="shared" si="202"/>
        <v>33</v>
      </c>
      <c r="K590">
        <f t="shared" si="203"/>
        <v>47</v>
      </c>
      <c r="L590" t="str">
        <f t="shared" si="199"/>
        <v>Netcode Setup</v>
      </c>
      <c r="M590" t="e">
        <f>MATCH(L590,Sam_Eng!K:K,0)</f>
        <v>#N/A</v>
      </c>
      <c r="N590" t="e">
        <f>IF(ISNA(M590), VLOOKUP(L590,Sam_Eng!F:F,1,FALSE), VLOOKUP(L590,Sam_Eng!K:K,1,FALSE))</f>
        <v>#N/A</v>
      </c>
      <c r="O590" s="54">
        <v>12</v>
      </c>
      <c r="P590" t="str">
        <f t="shared" ca="1" si="194"/>
        <v>"Mode configuration"</v>
      </c>
      <c r="Q590" t="str">
        <f t="shared" ca="1" si="195"/>
        <v>"Konfigurationsmodus"</v>
      </c>
      <c r="R590" t="str">
        <f t="shared" ca="1" si="196"/>
        <v>"Modo de configuración"</v>
      </c>
      <c r="S590" t="str">
        <f t="shared" ca="1" si="197"/>
        <v>"Modalità di Configurazione"</v>
      </c>
      <c r="T590" t="str">
        <f t="shared" ca="1" si="198"/>
        <v>"Instellingsmodus"</v>
      </c>
      <c r="U590" s="8" t="str">
        <f t="shared" ca="1" si="206"/>
        <v>Mode configuration</v>
      </c>
      <c r="V590" s="8" t="str">
        <f t="shared" ca="1" si="206"/>
        <v>Konfigurationsmodus</v>
      </c>
      <c r="W590" s="8" t="str">
        <f t="shared" ca="1" si="206"/>
        <v>Modo de configuración</v>
      </c>
      <c r="X590" s="8" t="str">
        <f t="shared" ca="1" si="206"/>
        <v>Modalità di Configurazione</v>
      </c>
      <c r="Y590" s="8" t="str">
        <f t="shared" ca="1" si="206"/>
        <v>Instellingsmodus</v>
      </c>
      <c r="Z590" s="7">
        <f t="shared" si="207"/>
        <v>5</v>
      </c>
      <c r="AA590">
        <f t="shared" si="208"/>
        <v>33</v>
      </c>
      <c r="AB590">
        <f xml:space="preserve"> FIND("&lt;/",A590)</f>
        <v>47</v>
      </c>
      <c r="AC590" t="str">
        <f>MID(A590, Z590, AA590-Z590+ 1)</f>
        <v>&lt;string name="Setup_NetCode"&gt;</v>
      </c>
      <c r="AD590" t="str">
        <f t="shared" ca="1" si="209"/>
        <v>&lt;string name="Setup_NetCode"&gt;Mode configuration&lt;/string&gt;</v>
      </c>
      <c r="AE590" t="str">
        <f t="shared" ca="1" si="209"/>
        <v>&lt;string name="Setup_NetCode"&gt;Konfigurationsmodus&lt;/string&gt;</v>
      </c>
      <c r="AF590" t="str">
        <f t="shared" ca="1" si="209"/>
        <v>&lt;string name="Setup_NetCode"&gt;Modo de configuración&lt;/string&gt;</v>
      </c>
      <c r="AG590" t="str">
        <f t="shared" ca="1" si="209"/>
        <v>&lt;string name="Setup_NetCode"&gt;Modalità di Configurazione&lt;/string&gt;</v>
      </c>
      <c r="AH590" t="str">
        <f t="shared" ca="1" si="209"/>
        <v>&lt;string name="Setup_NetCode"&gt;Instellingsmodus&lt;/string&gt;</v>
      </c>
    </row>
    <row r="591" spans="1:34">
      <c r="A591" s="1"/>
    </row>
    <row r="592" spans="1:34">
      <c r="A592" s="1" t="s">
        <v>2997</v>
      </c>
      <c r="J592">
        <f t="shared" si="202"/>
        <v>45</v>
      </c>
      <c r="K592">
        <f t="shared" si="203"/>
        <v>76</v>
      </c>
      <c r="L592" t="str">
        <f t="shared" si="199"/>
        <v>The validation code is expired</v>
      </c>
      <c r="M592" t="e">
        <f>MATCH(L592,Sam_Eng!K:K,0)</f>
        <v>#N/A</v>
      </c>
      <c r="N592" t="str">
        <f>IF(ISNA(M592), VLOOKUP(L592,Sam_Eng!F:F,1,FALSE), VLOOKUP(L592,Sam_Eng!K:K,1,FALSE))</f>
        <v>The validation code is expired</v>
      </c>
      <c r="O592" s="8">
        <f>IF(ISNA(M592), MATCH(N592,Sam_Eng!F:F,0), MATCH(N592,Sam_Eng!K:K,0))</f>
        <v>513</v>
      </c>
      <c r="P592" t="str">
        <f t="shared" ca="1" si="194"/>
        <v>"Le code de validation a expiré"</v>
      </c>
      <c r="Q592" t="str">
        <f t="shared" ca="1" si="195"/>
        <v>"Der Bestätigungscode ist abgelaufen"</v>
      </c>
      <c r="R592" t="str">
        <f t="shared" ca="1" si="196"/>
        <v>"El código de validación ha expirado."</v>
      </c>
      <c r="S592" t="str">
        <f t="shared" ca="1" si="197"/>
        <v>"Codice di convalida scaduto"</v>
      </c>
      <c r="T592" t="str">
        <f t="shared" ca="1" si="198"/>
        <v>"De validatiecode is verlopen"</v>
      </c>
      <c r="U592" s="8" t="str">
        <f t="shared" ca="1" si="206"/>
        <v>Le code de validation a expiré</v>
      </c>
      <c r="V592" s="8" t="str">
        <f t="shared" ca="1" si="206"/>
        <v>Der Bestätigungscode ist abgelaufen</v>
      </c>
      <c r="W592" s="8" t="str">
        <f t="shared" ca="1" si="206"/>
        <v>El código de validación ha expirado.</v>
      </c>
      <c r="X592" s="8" t="str">
        <f t="shared" ca="1" si="206"/>
        <v>Codice di convalida scaduto</v>
      </c>
      <c r="Y592" s="8" t="str">
        <f t="shared" ca="1" si="206"/>
        <v>De validatiecode is verlopen</v>
      </c>
      <c r="Z592" s="7">
        <f t="shared" si="207"/>
        <v>5</v>
      </c>
      <c r="AA592">
        <f t="shared" si="208"/>
        <v>45</v>
      </c>
      <c r="AB592">
        <f xml:space="preserve"> FIND("&lt;/",A592)</f>
        <v>76</v>
      </c>
      <c r="AC592" t="str">
        <f>MID(A592, Z592, AA592-Z592+ 1)</f>
        <v>&lt;string name="ValidateCode_Expired_cont"&gt;</v>
      </c>
      <c r="AD592" t="str">
        <f t="shared" ca="1" si="209"/>
        <v>&lt;string name="ValidateCode_Expired_cont"&gt;Le code de validation a expiré&lt;/string&gt;</v>
      </c>
      <c r="AE592" t="str">
        <f t="shared" ca="1" si="209"/>
        <v>&lt;string name="ValidateCode_Expired_cont"&gt;Der Bestätigungscode ist abgelaufen&lt;/string&gt;</v>
      </c>
      <c r="AF592" t="str">
        <f t="shared" ca="1" si="209"/>
        <v>&lt;string name="ValidateCode_Expired_cont"&gt;El código de validación ha expirado.&lt;/string&gt;</v>
      </c>
      <c r="AG592" t="str">
        <f t="shared" ca="1" si="209"/>
        <v>&lt;string name="ValidateCode_Expired_cont"&gt;Codice di convalida scaduto&lt;/string&gt;</v>
      </c>
      <c r="AH592" t="str">
        <f t="shared" ca="1" si="209"/>
        <v>&lt;string name="ValidateCode_Expired_cont"&gt;De validatiecode is verlopen&lt;/string&gt;</v>
      </c>
    </row>
    <row r="593" spans="1:34">
      <c r="A593" s="2"/>
    </row>
    <row r="594" spans="1:34">
      <c r="A594" s="1"/>
    </row>
    <row r="595" spans="1:34">
      <c r="A595" s="1" t="s">
        <v>3070</v>
      </c>
      <c r="J595">
        <f t="shared" si="202"/>
        <v>40</v>
      </c>
      <c r="K595">
        <f t="shared" si="203"/>
        <v>144</v>
      </c>
      <c r="L595" t="str">
        <f t="shared" si="199"/>
        <v>The lock is connectd to the Internet but there is an error in the cloud server, please try again later.</v>
      </c>
      <c r="M595" t="e">
        <f>MATCH(L595,Sam_Eng!K:K,0)</f>
        <v>#N/A</v>
      </c>
      <c r="N595" t="e">
        <f>IF(ISNA(M595), VLOOKUP(L595,Sam_Eng!F:F,1,FALSE), VLOOKUP(L595,Sam_Eng!K:K,1,FALSE))</f>
        <v>#N/A</v>
      </c>
      <c r="O595" s="8">
        <v>679</v>
      </c>
      <c r="P595" t="str">
        <f t="shared" ref="P595:P657" ca="1" si="210">INDIRECT("'Sam_Eng'!" &amp; "M" &amp; $O595)</f>
        <v>"La serrure est connectée à Internet mais le serveur Cloud présente une erreur, veuillez réessayer ultérieurement. (code : 0x%@)"</v>
      </c>
      <c r="Q595" t="str">
        <f t="shared" ref="Q595:Q657" ca="1" si="211">INDIRECT("'Sam_Eng'!" &amp; "N" &amp; $O595)</f>
        <v>"Das Schloss ist mit dem Internet verbunden, aber es liegt ein Fehler des Cloud-Servers vor, bitte versuchen Sie es später erneut. (Code: 0x%@)"</v>
      </c>
      <c r="R595" t="str">
        <f t="shared" ref="R595:R657" ca="1" si="212">INDIRECT("'Sam_Eng'!" &amp; "O" &amp; $O595)</f>
        <v>"La cerradura está conectada a Internet pero hay un error en el servidor en la nube. Inténtelo de nuevo más tarde. (Código: 0x%@)"</v>
      </c>
      <c r="S595" t="str">
        <f t="shared" ref="S595:S657" ca="1" si="213">INDIRECT("'Sam_Eng'!" &amp; "P" &amp; $O595)</f>
        <v>"La serratura è connessa a internet ma si è verificato un errore nel server cloud, ritentare più tardi. (codice: 0x%@)"</v>
      </c>
      <c r="T595" t="str">
        <f t="shared" ref="T595:T657" ca="1" si="214">INDIRECT("'Sam_Eng'!" &amp; "Q" &amp; $O595)</f>
        <v>"Het slot is met internet verbonden maar er is een fout op de cloudserver, probeer het later opnieuw. (code: 0x%@)"</v>
      </c>
      <c r="U595" s="8" t="str">
        <f t="shared" ca="1" si="206"/>
        <v>La serrure est connectée à Internet mais le serveur Cloud présente une erreur, veuillez réessayer ultérieurement. (code : 0x%@)</v>
      </c>
      <c r="V595" s="8" t="str">
        <f t="shared" ca="1" si="206"/>
        <v>Das Schloss ist mit dem Internet verbunden, aber es liegt ein Fehler des Cloud-Servers vor, bitte versuchen Sie es später erneut. (Code: 0x%@)</v>
      </c>
      <c r="W595" s="8" t="str">
        <f t="shared" ca="1" si="206"/>
        <v>La cerradura está conectada a Internet pero hay un error en el servidor en la nube. Inténtelo de nuevo más tarde. (Código: 0x%@)</v>
      </c>
      <c r="X595" s="8" t="str">
        <f t="shared" ca="1" si="206"/>
        <v>La serratura è connessa a internet ma si è verificato un errore nel server cloud, ritentare più tardi. (codice: 0x%@)</v>
      </c>
      <c r="Y595" s="8" t="str">
        <f t="shared" ca="1" si="206"/>
        <v>Het slot is met internet verbonden maar er is een fout op de cloudserver, probeer het later opnieuw. (code: 0x%@)</v>
      </c>
      <c r="Z595" s="7">
        <f t="shared" si="207"/>
        <v>5</v>
      </c>
      <c r="AA595">
        <f t="shared" si="208"/>
        <v>40</v>
      </c>
      <c r="AB595">
        <f xml:space="preserve"> FIND("&lt;/",A595)</f>
        <v>144</v>
      </c>
      <c r="AC595" t="str">
        <f>MID(A595, Z595, AA595-Z595+ 1)</f>
        <v>&lt;string name="Wifi_claim_pend_cont"&gt;</v>
      </c>
      <c r="AD595" t="str">
        <f t="shared" ca="1" si="209"/>
        <v>&lt;string name="Wifi_claim_pend_cont"&gt;La serrure est connectée à Internet mais le serveur Cloud présente une erreur, veuillez réessayer ultérieurement. (code : 0x%@)&lt;/string&gt;</v>
      </c>
      <c r="AE595" t="str">
        <f t="shared" ca="1" si="209"/>
        <v>&lt;string name="Wifi_claim_pend_cont"&gt;Das Schloss ist mit dem Internet verbunden, aber es liegt ein Fehler des Cloud-Servers vor, bitte versuchen Sie es später erneut. (Code: 0x%@)&lt;/string&gt;</v>
      </c>
      <c r="AF595" t="str">
        <f t="shared" ca="1" si="209"/>
        <v>&lt;string name="Wifi_claim_pend_cont"&gt;La cerradura está conectada a Internet pero hay un error en el servidor en la nube. Inténtelo de nuevo más tarde. (Código: 0x%@)&lt;/string&gt;</v>
      </c>
      <c r="AG595" t="str">
        <f t="shared" ca="1" si="209"/>
        <v>&lt;string name="Wifi_claim_pend_cont"&gt;La serratura è connessa a internet ma si è verificato un errore nel server cloud, ritentare più tardi. (codice: 0x%@)&lt;/string&gt;</v>
      </c>
      <c r="AH595" t="str">
        <f t="shared" ca="1" si="209"/>
        <v>&lt;string name="Wifi_claim_pend_cont"&gt;Het slot is met internet verbonden maar er is een fout op de cloudserver, probeer het later opnieuw. (code: 0x%@)&lt;/string&gt;</v>
      </c>
    </row>
    <row r="596" spans="1:34">
      <c r="A596" s="1"/>
    </row>
    <row r="597" spans="1:34">
      <c r="A597" s="1" t="s">
        <v>3068</v>
      </c>
      <c r="J597">
        <f t="shared" si="202"/>
        <v>37</v>
      </c>
      <c r="K597">
        <f t="shared" si="203"/>
        <v>142</v>
      </c>
      <c r="L597" t="str">
        <f t="shared" si="199"/>
        <v xml:space="preserve">The lock is connectd to the Internet but there is an error in the cloud server, please try again later. </v>
      </c>
      <c r="M597" t="e">
        <f>MATCH(L597,Sam_Eng!K:K,0)</f>
        <v>#N/A</v>
      </c>
      <c r="N597" t="e">
        <f>IF(ISNA(M597), VLOOKUP(L597,Sam_Eng!F:F,1,FALSE), VLOOKUP(L597,Sam_Eng!K:K,1,FALSE))</f>
        <v>#N/A</v>
      </c>
      <c r="O597" s="8">
        <v>679</v>
      </c>
      <c r="P597" t="str">
        <f t="shared" ca="1" si="210"/>
        <v>"La serrure est connectée à Internet mais le serveur Cloud présente une erreur, veuillez réessayer ultérieurement. (code : 0x%@)"</v>
      </c>
      <c r="Q597" t="str">
        <f t="shared" ca="1" si="211"/>
        <v>"Das Schloss ist mit dem Internet verbunden, aber es liegt ein Fehler des Cloud-Servers vor, bitte versuchen Sie es später erneut. (Code: 0x%@)"</v>
      </c>
      <c r="R597" t="str">
        <f t="shared" ca="1" si="212"/>
        <v>"La cerradura está conectada a Internet pero hay un error en el servidor en la nube. Inténtelo de nuevo más tarde. (Código: 0x%@)"</v>
      </c>
      <c r="S597" t="str">
        <f t="shared" ca="1" si="213"/>
        <v>"La serratura è connessa a internet ma si è verificato un errore nel server cloud, ritentare più tardi. (codice: 0x%@)"</v>
      </c>
      <c r="T597" t="str">
        <f t="shared" ca="1" si="214"/>
        <v>"Het slot is met internet verbonden maar er is een fout op de cloudserver, probeer het later opnieuw. (code: 0x%@)"</v>
      </c>
      <c r="U597" s="8" t="str">
        <f t="shared" ca="1" si="206"/>
        <v>La serrure est connectée à Internet mais le serveur Cloud présente une erreur, veuillez réessayer ultérieurement. (code : 0x%@)</v>
      </c>
      <c r="V597" s="8" t="str">
        <f t="shared" ca="1" si="206"/>
        <v>Das Schloss ist mit dem Internet verbunden, aber es liegt ein Fehler des Cloud-Servers vor, bitte versuchen Sie es später erneut. (Code: 0x%@)</v>
      </c>
      <c r="W597" s="8" t="str">
        <f t="shared" ca="1" si="206"/>
        <v>La cerradura está conectada a Internet pero hay un error en el servidor en la nube. Inténtelo de nuevo más tarde. (Código: 0x%@)</v>
      </c>
      <c r="X597" s="8" t="str">
        <f t="shared" ca="1" si="206"/>
        <v>La serratura è connessa a internet ma si è verificato un errore nel server cloud, ritentare più tardi. (codice: 0x%@)</v>
      </c>
      <c r="Y597" s="8" t="str">
        <f t="shared" ca="1" si="206"/>
        <v>Het slot is met internet verbonden maar er is een fout op de cloudserver, probeer het later opnieuw. (code: 0x%@)</v>
      </c>
      <c r="Z597" s="7">
        <f t="shared" si="207"/>
        <v>5</v>
      </c>
      <c r="AA597">
        <f t="shared" si="208"/>
        <v>37</v>
      </c>
      <c r="AB597">
        <f xml:space="preserve"> FIND("&lt;/",A597)</f>
        <v>142</v>
      </c>
      <c r="AC597" t="str">
        <f>MID(A597, Z597, AA597-Z597+ 1)</f>
        <v>&lt;string name="Wifi_NoFound_cont"&gt;</v>
      </c>
      <c r="AD597" t="str">
        <f t="shared" ca="1" si="209"/>
        <v>&lt;string name="Wifi_NoFound_cont"&gt;La serrure est connectée à Internet mais le serveur Cloud présente une erreur, veuillez réessayer ultérieurement. (code : 0x%@)&lt;/string&gt;</v>
      </c>
      <c r="AE597" t="str">
        <f t="shared" ca="1" si="209"/>
        <v>&lt;string name="Wifi_NoFound_cont"&gt;Das Schloss ist mit dem Internet verbunden, aber es liegt ein Fehler des Cloud-Servers vor, bitte versuchen Sie es später erneut. (Code: 0x%@)&lt;/string&gt;</v>
      </c>
      <c r="AF597" t="str">
        <f t="shared" ca="1" si="209"/>
        <v>&lt;string name="Wifi_NoFound_cont"&gt;La cerradura está conectada a Internet pero hay un error en el servidor en la nube. Inténtelo de nuevo más tarde. (Código: 0x%@)&lt;/string&gt;</v>
      </c>
      <c r="AG597" t="str">
        <f t="shared" ca="1" si="209"/>
        <v>&lt;string name="Wifi_NoFound_cont"&gt;La serratura è connessa a internet ma si è verificato un errore nel server cloud, ritentare più tardi. (codice: 0x%@)&lt;/string&gt;</v>
      </c>
      <c r="AH597" t="str">
        <f t="shared" ca="1" si="209"/>
        <v>&lt;string name="Wifi_NoFound_cont"&gt;Het slot is met internet verbonden maar er is een fout op de cloudserver, probeer het later opnieuw. (code: 0x%@)&lt;/string&gt;</v>
      </c>
    </row>
    <row r="598" spans="1:34">
      <c r="A598" s="1"/>
    </row>
    <row r="599" spans="1:34">
      <c r="A599" s="1"/>
    </row>
    <row r="600" spans="1:34">
      <c r="A600" s="2"/>
    </row>
    <row r="601" spans="1:34">
      <c r="A601" s="1" t="s">
        <v>229</v>
      </c>
      <c r="J601" s="5">
        <f t="shared" si="202"/>
        <v>37</v>
      </c>
      <c r="K601" s="5">
        <f t="shared" si="203"/>
        <v>52</v>
      </c>
      <c r="L601" s="5" t="str">
        <f t="shared" si="199"/>
        <v>No NFC support</v>
      </c>
      <c r="M601">
        <f>MATCH(L601,Sam_Eng!K:K,0)</f>
        <v>750</v>
      </c>
      <c r="N601" t="str">
        <f>IF(ISNA(M601), VLOOKUP(L601,Sam_Eng!F:F,1,FALSE), VLOOKUP(L601,Sam_Eng!K:K,1,FALSE))</f>
        <v>No NFC support</v>
      </c>
      <c r="O601" s="8">
        <f>IF(ISNA(M601), MATCH(N601,Sam_Eng!F:F,0), MATCH(N601,Sam_Eng!K:K,0))</f>
        <v>750</v>
      </c>
      <c r="P601" t="str">
        <f t="shared" ca="1" si="210"/>
        <v>Aucune prise en charge de NFC</v>
      </c>
      <c r="Q601" t="str">
        <f t="shared" ca="1" si="211"/>
        <v>Keine NFC-Unterstützung</v>
      </c>
      <c r="R601" t="str">
        <f t="shared" ca="1" si="212"/>
        <v>No hay compatibilidad con NFC</v>
      </c>
      <c r="S601" t="str">
        <f t="shared" ca="1" si="213"/>
        <v>Nessun supporto NFC</v>
      </c>
      <c r="T601" t="str">
        <f t="shared" ca="1" si="214"/>
        <v>Geen ondersteuning voor NFC</v>
      </c>
      <c r="U601" s="8" t="str">
        <f t="shared" ca="1" si="206"/>
        <v>Aucune prise en charge de NFC</v>
      </c>
      <c r="V601" s="8" t="str">
        <f t="shared" ca="1" si="206"/>
        <v>Keine NFC-Unterstützung</v>
      </c>
      <c r="W601" s="8" t="str">
        <f t="shared" ca="1" si="206"/>
        <v>No hay compatibilidad con NFC</v>
      </c>
      <c r="X601" s="8" t="str">
        <f t="shared" ca="1" si="206"/>
        <v>Nessun supporto NFC</v>
      </c>
      <c r="Y601" s="8" t="str">
        <f t="shared" ca="1" si="206"/>
        <v>Geen ondersteuning voor NFC</v>
      </c>
      <c r="Z601" s="7">
        <f t="shared" si="207"/>
        <v>5</v>
      </c>
      <c r="AA601">
        <f t="shared" si="208"/>
        <v>37</v>
      </c>
      <c r="AB601">
        <f xml:space="preserve"> FIND("&lt;/",A601)</f>
        <v>52</v>
      </c>
      <c r="AC601" t="str">
        <f>MID(A601, Z601, AA601-Z601+ 1)</f>
        <v>&lt;string name="No_NFC_Warn_title"&gt;</v>
      </c>
      <c r="AD601" t="str">
        <f t="shared" ca="1" si="209"/>
        <v>&lt;string name="No_NFC_Warn_title"&gt;Aucune prise en charge de NFC&lt;/string&gt;</v>
      </c>
      <c r="AE601" t="str">
        <f t="shared" ca="1" si="209"/>
        <v>&lt;string name="No_NFC_Warn_title"&gt;Keine NFC-Unterstützung&lt;/string&gt;</v>
      </c>
      <c r="AF601" t="str">
        <f t="shared" ca="1" si="209"/>
        <v>&lt;string name="No_NFC_Warn_title"&gt;No hay compatibilidad con NFC&lt;/string&gt;</v>
      </c>
      <c r="AG601" t="str">
        <f t="shared" ca="1" si="209"/>
        <v>&lt;string name="No_NFC_Warn_title"&gt;Nessun supporto NFC&lt;/string&gt;</v>
      </c>
      <c r="AH601" t="str">
        <f t="shared" ca="1" si="209"/>
        <v>&lt;string name="No_NFC_Warn_title"&gt;Geen ondersteuning voor NFC&lt;/string&gt;</v>
      </c>
    </row>
    <row r="602" spans="1:34">
      <c r="A602" s="1" t="s">
        <v>230</v>
      </c>
      <c r="J602" s="5">
        <f t="shared" si="202"/>
        <v>36</v>
      </c>
      <c r="K602" s="5">
        <f t="shared" si="203"/>
        <v>79</v>
      </c>
      <c r="L602" s="5" t="str">
        <f t="shared" si="199"/>
        <v>This version doesn\'t support NFC function</v>
      </c>
      <c r="M602">
        <f>MATCH(L602,Sam_Eng!K:K,0)</f>
        <v>751</v>
      </c>
      <c r="N602" t="str">
        <f>IF(ISNA(M602), VLOOKUP(L602,Sam_Eng!F:F,1,FALSE), VLOOKUP(L602,Sam_Eng!K:K,1,FALSE))</f>
        <v>This version doesn\'t support NFC function</v>
      </c>
      <c r="O602" s="8">
        <f>IF(ISNA(M602), MATCH(N602,Sam_Eng!F:F,0), MATCH(N602,Sam_Eng!K:K,0))</f>
        <v>751</v>
      </c>
      <c r="P602" t="str">
        <f t="shared" ca="1" si="210"/>
        <v>Cette version ne prend pas en charge la fonction NFC</v>
      </c>
      <c r="Q602" t="str">
        <f t="shared" ca="1" si="211"/>
        <v>Diese Version unterstützt die NFC-Funktion nicht</v>
      </c>
      <c r="R602" t="str">
        <f t="shared" ca="1" si="212"/>
        <v>Esta versión no admite la función NFC</v>
      </c>
      <c r="S602" t="str">
        <f t="shared" ca="1" si="213"/>
        <v>Questa versione non supporta la versione NFC</v>
      </c>
      <c r="T602" t="str">
        <f t="shared" ca="1" si="214"/>
        <v>Deze versie ondersteunt de functie NFC niet</v>
      </c>
      <c r="U602" s="8" t="str">
        <f t="shared" ca="1" si="206"/>
        <v>Cette version ne prend pas en charge la fonction NFC</v>
      </c>
      <c r="V602" s="8" t="str">
        <f t="shared" ca="1" si="206"/>
        <v>Diese Version unterstützt die NFC-Funktion nicht</v>
      </c>
      <c r="W602" s="8" t="str">
        <f t="shared" ca="1" si="206"/>
        <v>Esta versión no admite la función NFC</v>
      </c>
      <c r="X602" s="8" t="str">
        <f t="shared" ca="1" si="206"/>
        <v>Questa versione non supporta la versione NFC</v>
      </c>
      <c r="Y602" s="8" t="str">
        <f t="shared" ca="1" si="206"/>
        <v>Deze versie ondersteunt de functie NFC niet</v>
      </c>
      <c r="Z602" s="7">
        <f t="shared" si="207"/>
        <v>5</v>
      </c>
      <c r="AA602">
        <f t="shared" si="208"/>
        <v>36</v>
      </c>
      <c r="AB602">
        <f xml:space="preserve"> FIND("&lt;/",A602)</f>
        <v>79</v>
      </c>
      <c r="AC602" t="str">
        <f>MID(A602, Z602, AA602-Z602+ 1)</f>
        <v>&lt;string name="No_NFC_Warn_cont"&gt;</v>
      </c>
      <c r="AD602" t="str">
        <f t="shared" ca="1" si="209"/>
        <v>&lt;string name="No_NFC_Warn_cont"&gt;Cette version ne prend pas en charge la fonction NFC&lt;/string&gt;</v>
      </c>
      <c r="AE602" t="str">
        <f t="shared" ca="1" si="209"/>
        <v>&lt;string name="No_NFC_Warn_cont"&gt;Diese Version unterstützt die NFC-Funktion nicht&lt;/string&gt;</v>
      </c>
      <c r="AF602" t="str">
        <f t="shared" ca="1" si="209"/>
        <v>&lt;string name="No_NFC_Warn_cont"&gt;Esta versión no admite la función NFC&lt;/string&gt;</v>
      </c>
      <c r="AG602" t="str">
        <f t="shared" ca="1" si="209"/>
        <v>&lt;string name="No_NFC_Warn_cont"&gt;Questa versione non supporta la versione NFC&lt;/string&gt;</v>
      </c>
      <c r="AH602" t="str">
        <f t="shared" ca="1" si="209"/>
        <v>&lt;string name="No_NFC_Warn_cont"&gt;Deze versie ondersteunt de functie NFC niet&lt;/string&gt;</v>
      </c>
    </row>
    <row r="603" spans="1:34">
      <c r="A603" s="2"/>
    </row>
    <row r="604" spans="1:34">
      <c r="A604" s="1" t="s">
        <v>2998</v>
      </c>
      <c r="J604">
        <f t="shared" si="202"/>
        <v>38</v>
      </c>
      <c r="K604">
        <f t="shared" si="203"/>
        <v>56</v>
      </c>
      <c r="L604" t="str">
        <f t="shared" si="199"/>
        <v>Feature Selection</v>
      </c>
      <c r="M604" t="e">
        <f>MATCH(L604,Sam_Eng!K:K,0)</f>
        <v>#N/A</v>
      </c>
      <c r="N604" t="str">
        <f>IF(ISNA(M604), VLOOKUP(L604,Sam_Eng!F:F,1,FALSE), VLOOKUP(L604,Sam_Eng!K:K,1,FALSE))</f>
        <v>Feature Selection</v>
      </c>
      <c r="O604" s="8">
        <f>IF(ISNA(M604), MATCH(N604,Sam_Eng!F:F,0), MATCH(N604,Sam_Eng!K:K,0))</f>
        <v>225</v>
      </c>
      <c r="P604" t="str">
        <f t="shared" ca="1" si="210"/>
        <v>"Sélection de fonction"</v>
      </c>
      <c r="Q604" t="str">
        <f t="shared" ca="1" si="211"/>
        <v>"Funktionsauswahl"</v>
      </c>
      <c r="R604" t="str">
        <f t="shared" ca="1" si="212"/>
        <v>"Selección de características"</v>
      </c>
      <c r="S604" t="str">
        <f t="shared" ca="1" si="213"/>
        <v>"Selezione Funzione"</v>
      </c>
      <c r="T604" t="str">
        <f t="shared" ca="1" si="214"/>
        <v>"Functiekeuze"</v>
      </c>
      <c r="U604" s="8" t="str">
        <f t="shared" ca="1" si="206"/>
        <v>Sélection de fonction</v>
      </c>
      <c r="V604" s="8" t="str">
        <f t="shared" ca="1" si="206"/>
        <v>Funktionsauswahl</v>
      </c>
      <c r="W604" s="8" t="str">
        <f t="shared" ca="1" si="206"/>
        <v>Selección de características</v>
      </c>
      <c r="X604" s="8" t="str">
        <f t="shared" ca="1" si="206"/>
        <v>Selezione Funzione</v>
      </c>
      <c r="Y604" s="8" t="str">
        <f t="shared" ca="1" si="206"/>
        <v>Functiekeuze</v>
      </c>
      <c r="Z604" s="7">
        <f t="shared" si="207"/>
        <v>5</v>
      </c>
      <c r="AA604">
        <f t="shared" si="208"/>
        <v>38</v>
      </c>
      <c r="AB604">
        <f xml:space="preserve"> FIND("&lt;/",A604)</f>
        <v>56</v>
      </c>
      <c r="AC604" t="str">
        <f>MID(A604, Z604, AA604-Z604+ 1)</f>
        <v>&lt;string name="param_group1_title"&gt;</v>
      </c>
      <c r="AD604" t="str">
        <f t="shared" ca="1" si="209"/>
        <v>&lt;string name="param_group1_title"&gt;Sélection de fonction&lt;/string&gt;</v>
      </c>
      <c r="AE604" t="str">
        <f t="shared" ca="1" si="209"/>
        <v>&lt;string name="param_group1_title"&gt;Funktionsauswahl&lt;/string&gt;</v>
      </c>
      <c r="AF604" t="str">
        <f t="shared" ca="1" si="209"/>
        <v>&lt;string name="param_group1_title"&gt;Selección de características&lt;/string&gt;</v>
      </c>
      <c r="AG604" t="str">
        <f t="shared" ca="1" si="209"/>
        <v>&lt;string name="param_group1_title"&gt;Selezione Funzione&lt;/string&gt;</v>
      </c>
      <c r="AH604" t="str">
        <f t="shared" ca="1" si="209"/>
        <v>&lt;string name="param_group1_title"&gt;Functiekeuze&lt;/string&gt;</v>
      </c>
    </row>
    <row r="605" spans="1:34">
      <c r="A605" s="1" t="s">
        <v>231</v>
      </c>
      <c r="J605">
        <f t="shared" si="202"/>
        <v>34</v>
      </c>
      <c r="K605">
        <f t="shared" si="203"/>
        <v>39</v>
      </c>
      <c r="L605" t="str">
        <f t="shared" si="199"/>
        <v>Card</v>
      </c>
      <c r="M605" t="e">
        <f>MATCH(L605,Sam_Eng!K:K,0)</f>
        <v>#N/A</v>
      </c>
      <c r="N605" t="str">
        <f>IF(ISNA(M605), VLOOKUP(L605,Sam_Eng!F:F,1,FALSE), VLOOKUP(L605,Sam_Eng!K:K,1,FALSE))</f>
        <v>Card</v>
      </c>
      <c r="O605" s="8">
        <f>IF(ISNA(M605), MATCH(N605,Sam_Eng!F:F,0), MATCH(N605,Sam_Eng!K:K,0))</f>
        <v>44</v>
      </c>
      <c r="P605" t="str">
        <f t="shared" ca="1" si="210"/>
        <v>"Carte"</v>
      </c>
      <c r="Q605" t="str">
        <f t="shared" ca="1" si="211"/>
        <v>"Karte"</v>
      </c>
      <c r="R605" t="str">
        <f t="shared" ca="1" si="212"/>
        <v>"Tarjeta"</v>
      </c>
      <c r="S605" t="str">
        <f t="shared" ca="1" si="213"/>
        <v>"Scheda"</v>
      </c>
      <c r="T605" t="str">
        <f t="shared" ca="1" si="214"/>
        <v>"Kaart"</v>
      </c>
      <c r="U605" s="8" t="str">
        <f t="shared" ca="1" si="206"/>
        <v>Carte</v>
      </c>
      <c r="V605" s="8" t="str">
        <f t="shared" ca="1" si="206"/>
        <v>Karte</v>
      </c>
      <c r="W605" s="8" t="str">
        <f t="shared" ca="1" si="206"/>
        <v>Tarjeta</v>
      </c>
      <c r="X605" s="8" t="str">
        <f t="shared" ca="1" si="206"/>
        <v>Scheda</v>
      </c>
      <c r="Y605" s="8" t="str">
        <f t="shared" ca="1" si="206"/>
        <v>Kaart</v>
      </c>
      <c r="Z605" s="7">
        <f t="shared" si="207"/>
        <v>5</v>
      </c>
      <c r="AA605">
        <f t="shared" si="208"/>
        <v>34</v>
      </c>
      <c r="AB605">
        <f xml:space="preserve"> FIND("&lt;/",A605)</f>
        <v>39</v>
      </c>
      <c r="AC605" t="str">
        <f>MID(A605, Z605, AA605-Z605+ 1)</f>
        <v>&lt;string name="param_TypeCard"&gt;</v>
      </c>
      <c r="AD605" t="str">
        <f t="shared" ca="1" si="209"/>
        <v>&lt;string name="param_TypeCard"&gt;Carte&lt;/string&gt;</v>
      </c>
      <c r="AE605" t="str">
        <f t="shared" ca="1" si="209"/>
        <v>&lt;string name="param_TypeCard"&gt;Karte&lt;/string&gt;</v>
      </c>
      <c r="AF605" t="str">
        <f t="shared" ca="1" si="209"/>
        <v>&lt;string name="param_TypeCard"&gt;Tarjeta&lt;/string&gt;</v>
      </c>
      <c r="AG605" t="str">
        <f t="shared" ca="1" si="209"/>
        <v>&lt;string name="param_TypeCard"&gt;Scheda&lt;/string&gt;</v>
      </c>
      <c r="AH605" t="str">
        <f t="shared" ca="1" si="209"/>
        <v>&lt;string name="param_TypeCard"&gt;Kaart&lt;/string&gt;</v>
      </c>
    </row>
    <row r="606" spans="1:34">
      <c r="A606" s="1" t="s">
        <v>232</v>
      </c>
      <c r="J606">
        <f t="shared" si="202"/>
        <v>34</v>
      </c>
      <c r="K606">
        <f t="shared" si="203"/>
        <v>39</v>
      </c>
      <c r="L606" t="str">
        <f t="shared" si="199"/>
        <v>Code</v>
      </c>
      <c r="M606" t="e">
        <f>MATCH(L606,Sam_Eng!K:K,0)</f>
        <v>#N/A</v>
      </c>
      <c r="N606" t="str">
        <f>IF(ISNA(M606), VLOOKUP(L606,Sam_Eng!F:F,1,FALSE), VLOOKUP(L606,Sam_Eng!K:K,1,FALSE))</f>
        <v>Code</v>
      </c>
      <c r="O606" s="8">
        <f>IF(ISNA(M606), MATCH(N606,Sam_Eng!F:F,0), MATCH(N606,Sam_Eng!K:K,0))</f>
        <v>124</v>
      </c>
      <c r="P606" t="str">
        <f t="shared" ca="1" si="210"/>
        <v>"Code"</v>
      </c>
      <c r="Q606" t="str">
        <f t="shared" ca="1" si="211"/>
        <v>"Code"</v>
      </c>
      <c r="R606" t="str">
        <f t="shared" ca="1" si="212"/>
        <v>"Código"</v>
      </c>
      <c r="S606" t="str">
        <f t="shared" ca="1" si="213"/>
        <v>"Codice"</v>
      </c>
      <c r="T606" t="str">
        <f t="shared" ca="1" si="214"/>
        <v>"Code"</v>
      </c>
      <c r="U606" s="8" t="str">
        <f t="shared" ca="1" si="206"/>
        <v>Code</v>
      </c>
      <c r="V606" s="8" t="str">
        <f t="shared" ca="1" si="206"/>
        <v>Code</v>
      </c>
      <c r="W606" s="8" t="str">
        <f t="shared" ca="1" si="206"/>
        <v>Código</v>
      </c>
      <c r="X606" s="8" t="str">
        <f t="shared" ca="1" si="206"/>
        <v>Codice</v>
      </c>
      <c r="Y606" s="8" t="str">
        <f t="shared" ca="1" si="206"/>
        <v>Code</v>
      </c>
      <c r="Z606" s="7">
        <f t="shared" si="207"/>
        <v>5</v>
      </c>
      <c r="AA606">
        <f t="shared" si="208"/>
        <v>34</v>
      </c>
      <c r="AB606">
        <f xml:space="preserve"> FIND("&lt;/",A606)</f>
        <v>39</v>
      </c>
      <c r="AC606" t="str">
        <f>MID(A606, Z606, AA606-Z606+ 1)</f>
        <v>&lt;string name="param_TypeCode"&gt;</v>
      </c>
      <c r="AD606" t="str">
        <f t="shared" ca="1" si="209"/>
        <v>&lt;string name="param_TypeCode"&gt;Code&lt;/string&gt;</v>
      </c>
      <c r="AE606" t="str">
        <f t="shared" ca="1" si="209"/>
        <v>&lt;string name="param_TypeCode"&gt;Code&lt;/string&gt;</v>
      </c>
      <c r="AF606" t="str">
        <f t="shared" ca="1" si="209"/>
        <v>&lt;string name="param_TypeCode"&gt;Código&lt;/string&gt;</v>
      </c>
      <c r="AG606" t="str">
        <f t="shared" ca="1" si="209"/>
        <v>&lt;string name="param_TypeCode"&gt;Codice&lt;/string&gt;</v>
      </c>
      <c r="AH606" t="str">
        <f t="shared" ca="1" si="209"/>
        <v>&lt;string name="param_TypeCode"&gt;Code&lt;/string&gt;</v>
      </c>
    </row>
    <row r="607" spans="1:34">
      <c r="A607" s="1" t="s">
        <v>233</v>
      </c>
      <c r="J607">
        <f t="shared" si="202"/>
        <v>37</v>
      </c>
      <c r="K607">
        <f t="shared" si="203"/>
        <v>45</v>
      </c>
      <c r="L607" t="str">
        <f t="shared" si="199"/>
        <v>NetCode</v>
      </c>
      <c r="M607" t="e">
        <f>MATCH(L607,Sam_Eng!K:K,0)</f>
        <v>#N/A</v>
      </c>
      <c r="N607" t="str">
        <f>IF(ISNA(M607), VLOOKUP(L607,Sam_Eng!F:F,1,FALSE), VLOOKUP(L607,Sam_Eng!K:K,1,FALSE))</f>
        <v>NetCode</v>
      </c>
      <c r="O607" s="8">
        <f>IF(ISNA(M607), MATCH(N607,Sam_Eng!F:F,0), MATCH(N607,Sam_Eng!K:K,0))</f>
        <v>144</v>
      </c>
      <c r="P607" t="str">
        <f t="shared" ca="1" si="210"/>
        <v>"NetCode"</v>
      </c>
      <c r="Q607" t="str">
        <f t="shared" ca="1" si="211"/>
        <v>"NetCode"</v>
      </c>
      <c r="R607" t="str">
        <f t="shared" ca="1" si="212"/>
        <v>"NetCode"</v>
      </c>
      <c r="S607" t="str">
        <f t="shared" ca="1" si="213"/>
        <v>"NetCode"</v>
      </c>
      <c r="T607" t="str">
        <f t="shared" ca="1" si="214"/>
        <v>"NetCode"</v>
      </c>
      <c r="U607" s="8" t="str">
        <f t="shared" ca="1" si="206"/>
        <v>NetCode</v>
      </c>
      <c r="V607" s="8" t="str">
        <f t="shared" ca="1" si="206"/>
        <v>NetCode</v>
      </c>
      <c r="W607" s="8" t="str">
        <f t="shared" ca="1" si="206"/>
        <v>NetCode</v>
      </c>
      <c r="X607" s="8" t="str">
        <f t="shared" ca="1" si="206"/>
        <v>NetCode</v>
      </c>
      <c r="Y607" s="8" t="str">
        <f t="shared" ca="1" si="206"/>
        <v>NetCode</v>
      </c>
      <c r="Z607" s="7">
        <f t="shared" si="207"/>
        <v>5</v>
      </c>
      <c r="AA607">
        <f t="shared" si="208"/>
        <v>37</v>
      </c>
      <c r="AB607">
        <f xml:space="preserve"> FIND("&lt;/",A607)</f>
        <v>45</v>
      </c>
      <c r="AC607" t="str">
        <f>MID(A607, Z607, AA607-Z607+ 1)</f>
        <v>&lt;string name="param_TypeNetcode"&gt;</v>
      </c>
      <c r="AD607" t="str">
        <f t="shared" ca="1" si="209"/>
        <v>&lt;string name="param_TypeNetcode"&gt;NetCode&lt;/string&gt;</v>
      </c>
      <c r="AE607" t="str">
        <f t="shared" ca="1" si="209"/>
        <v>&lt;string name="param_TypeNetcode"&gt;NetCode&lt;/string&gt;</v>
      </c>
      <c r="AF607" t="str">
        <f t="shared" ca="1" si="209"/>
        <v>&lt;string name="param_TypeNetcode"&gt;NetCode&lt;/string&gt;</v>
      </c>
      <c r="AG607" t="str">
        <f t="shared" ca="1" si="209"/>
        <v>&lt;string name="param_TypeNetcode"&gt;NetCode&lt;/string&gt;</v>
      </c>
      <c r="AH607" t="str">
        <f t="shared" ca="1" si="209"/>
        <v>&lt;string name="param_TypeNetcode"&gt;NetCode&lt;/string&gt;</v>
      </c>
    </row>
    <row r="608" spans="1:34">
      <c r="A608" s="2"/>
    </row>
    <row r="609" spans="1:34">
      <c r="A609" s="1" t="s">
        <v>3144</v>
      </c>
      <c r="J609" s="7">
        <f t="shared" si="202"/>
        <v>35</v>
      </c>
      <c r="K609" s="7">
        <f t="shared" si="203"/>
        <v>51</v>
      </c>
      <c r="L609" s="7" t="str">
        <f t="shared" ref="L609:L671" si="215">IF(A609&lt;&gt;"", MID(A609,J609+1, K609-J609 - 1), "")</f>
        <v>Firmware Update</v>
      </c>
      <c r="M609" t="e">
        <f>MATCH(L609,Sam_Eng!K:K,0)</f>
        <v>#N/A</v>
      </c>
      <c r="N609" t="str">
        <f>IF(ISNA(M609), VLOOKUP(L609,Sam_Eng!F:F,1,FALSE), VLOOKUP(L609,Sam_Eng!K:K,1,FALSE))</f>
        <v>Firmware Update</v>
      </c>
      <c r="O609" s="8">
        <f>IF(ISNA(M609), MATCH(N609,Sam_Eng!F:F,0), MATCH(N609,Sam_Eng!K:K,0))</f>
        <v>60</v>
      </c>
      <c r="P609" t="str">
        <f t="shared" ca="1" si="210"/>
        <v>"Mise à jour du firmware"</v>
      </c>
      <c r="Q609" t="str">
        <f t="shared" ca="1" si="211"/>
        <v>"Firmware-Aktualisierung"</v>
      </c>
      <c r="R609" t="str">
        <f t="shared" ca="1" si="212"/>
        <v>"Actualización de firmware"</v>
      </c>
      <c r="S609" t="str">
        <f t="shared" ca="1" si="213"/>
        <v>"Aggiornamento Firmware"</v>
      </c>
      <c r="T609" t="str">
        <f t="shared" ca="1" si="214"/>
        <v>"Firmware-update"</v>
      </c>
      <c r="U609" s="8" t="str">
        <f t="shared" ca="1" si="206"/>
        <v>Mise à jour du firmware</v>
      </c>
      <c r="V609" s="8" t="str">
        <f t="shared" ca="1" si="206"/>
        <v>Firmware-Aktualisierung</v>
      </c>
      <c r="W609" s="8" t="str">
        <f t="shared" ca="1" si="206"/>
        <v>Actualización de firmware</v>
      </c>
      <c r="X609" s="8" t="str">
        <f t="shared" ca="1" si="206"/>
        <v>Aggiornamento Firmware</v>
      </c>
      <c r="Y609" s="8" t="str">
        <f t="shared" ca="1" si="206"/>
        <v>Firmware-update</v>
      </c>
      <c r="Z609" s="7">
        <f t="shared" si="207"/>
        <v>5</v>
      </c>
      <c r="AA609">
        <f t="shared" si="208"/>
        <v>35</v>
      </c>
      <c r="AB609">
        <f xml:space="preserve"> FIND("&lt;/",A609)</f>
        <v>51</v>
      </c>
      <c r="AC609" t="str">
        <f>MID(A609, Z609, AA609-Z609+ 1)</f>
        <v>&lt;string name="FW_Update_title"&gt;</v>
      </c>
      <c r="AD609" t="str">
        <f t="shared" ca="1" si="209"/>
        <v>&lt;string name="FW_Update_title"&gt;Mise à jour du firmware&lt;/string&gt;</v>
      </c>
      <c r="AE609" t="str">
        <f t="shared" ca="1" si="209"/>
        <v>&lt;string name="FW_Update_title"&gt;Firmware-Aktualisierung&lt;/string&gt;</v>
      </c>
      <c r="AF609" t="str">
        <f t="shared" ca="1" si="209"/>
        <v>&lt;string name="FW_Update_title"&gt;Actualización de firmware&lt;/string&gt;</v>
      </c>
      <c r="AG609" t="str">
        <f t="shared" ca="1" si="209"/>
        <v>&lt;string name="FW_Update_title"&gt;Aggiornamento Firmware&lt;/string&gt;</v>
      </c>
      <c r="AH609" t="str">
        <f t="shared" ca="1" si="209"/>
        <v>&lt;string name="FW_Update_title"&gt;Firmware-update&lt;/string&gt;</v>
      </c>
    </row>
    <row r="610" spans="1:34">
      <c r="A610" s="1" t="s">
        <v>3007</v>
      </c>
      <c r="J610">
        <f t="shared" si="202"/>
        <v>34</v>
      </c>
      <c r="K610">
        <f t="shared" si="203"/>
        <v>95</v>
      </c>
      <c r="L610" t="str">
        <f t="shared" si="215"/>
        <v>The App should stay in the foreground for better performance</v>
      </c>
      <c r="M610" t="e">
        <f>MATCH(L610,Sam_Eng!K:K,0)</f>
        <v>#N/A</v>
      </c>
      <c r="N610" t="str">
        <f>IF(ISNA(M610), VLOOKUP(L610,Sam_Eng!F:F,1,FALSE), VLOOKUP(L610,Sam_Eng!K:K,1,FALSE))</f>
        <v>The App should stay in the foreground for better performance</v>
      </c>
      <c r="O610" s="8">
        <f>IF(ISNA(M610), MATCH(N610,Sam_Eng!F:F,0), MATCH(N610,Sam_Eng!K:K,0))</f>
        <v>583</v>
      </c>
      <c r="P610" t="str">
        <f t="shared" ca="1" si="210"/>
        <v>"L'application doit rester au premier plan pour de meilleures performances"</v>
      </c>
      <c r="Q610" t="str">
        <f t="shared" ca="1" si="211"/>
        <v>"Die App sollte für bessere Leistung im Vordergrund bleiben"</v>
      </c>
      <c r="R610" t="str">
        <f t="shared" ca="1" si="212"/>
        <v>"La aplicación debe permanecer en primer plano para mejorar el rendimiento."</v>
      </c>
      <c r="S610" t="str">
        <f t="shared" ca="1" si="213"/>
        <v>"L'app deve rimanere in background per una migliore performance"</v>
      </c>
      <c r="T610" t="str">
        <f t="shared" ca="1" si="214"/>
        <v>"De app moet op de voorgrond blijven voor betere prestaties"</v>
      </c>
      <c r="U610" s="8" t="str">
        <f t="shared" ca="1" si="206"/>
        <v>L'application doit rester au premier plan pour de meilleures performances</v>
      </c>
      <c r="V610" s="8" t="str">
        <f t="shared" ca="1" si="206"/>
        <v>Die App sollte für bessere Leistung im Vordergrund bleiben</v>
      </c>
      <c r="W610" s="8" t="str">
        <f t="shared" ca="1" si="206"/>
        <v>La aplicación debe permanecer en primer plano para mejorar el rendimiento.</v>
      </c>
      <c r="X610" s="8" t="str">
        <f t="shared" ca="1" si="206"/>
        <v>L'app deve rimanere in background per una migliore performance</v>
      </c>
      <c r="Y610" s="8" t="str">
        <f t="shared" ca="1" si="206"/>
        <v>De app moet op de voorgrond blijven voor betere prestaties</v>
      </c>
      <c r="Z610" s="7">
        <f t="shared" si="207"/>
        <v>5</v>
      </c>
      <c r="AA610">
        <f t="shared" si="208"/>
        <v>34</v>
      </c>
      <c r="AB610">
        <f xml:space="preserve"> FIND("&lt;/",A610)</f>
        <v>95</v>
      </c>
      <c r="AC610" t="str">
        <f>MID(A610, Z610, AA610-Z610+ 1)</f>
        <v>&lt;string name="FW_Update_cont"&gt;</v>
      </c>
      <c r="AD610" t="str">
        <f t="shared" ca="1" si="209"/>
        <v>&lt;string name="FW_Update_cont"&gt;L'application doit rester au premier plan pour de meilleures performances&lt;/string&gt;</v>
      </c>
      <c r="AE610" t="str">
        <f t="shared" ca="1" si="209"/>
        <v>&lt;string name="FW_Update_cont"&gt;Die App sollte für bessere Leistung im Vordergrund bleiben&lt;/string&gt;</v>
      </c>
      <c r="AF610" t="str">
        <f t="shared" ca="1" si="209"/>
        <v>&lt;string name="FW_Update_cont"&gt;La aplicación debe permanecer en primer plano para mejorar el rendimiento.&lt;/string&gt;</v>
      </c>
      <c r="AG610" t="str">
        <f t="shared" ca="1" si="209"/>
        <v>&lt;string name="FW_Update_cont"&gt;L'app deve rimanere in background per una migliore performance&lt;/string&gt;</v>
      </c>
      <c r="AH610" t="str">
        <f t="shared" ca="1" si="209"/>
        <v>&lt;string name="FW_Update_cont"&gt;De app moet op de voorgrond blijven voor betere prestaties&lt;/string&gt;</v>
      </c>
    </row>
    <row r="611" spans="1:34">
      <c r="A611" s="1" t="s">
        <v>234</v>
      </c>
      <c r="J611">
        <f t="shared" si="202"/>
        <v>38</v>
      </c>
      <c r="K611">
        <f t="shared" si="203"/>
        <v>56</v>
      </c>
      <c r="L611" t="str">
        <f t="shared" si="215"/>
        <v>Updating Firmware</v>
      </c>
      <c r="M611" t="e">
        <f>MATCH(L611,Sam_Eng!K:K,0)</f>
        <v>#N/A</v>
      </c>
      <c r="N611" t="str">
        <f>IF(ISNA(M611), VLOOKUP(L611,Sam_Eng!F:F,1,FALSE), VLOOKUP(L611,Sam_Eng!K:K,1,FALSE))</f>
        <v>Updating Firmware</v>
      </c>
      <c r="O611" s="8">
        <f>IF(ISNA(M611), MATCH(N611,Sam_Eng!F:F,0), MATCH(N611,Sam_Eng!K:K,0))</f>
        <v>121</v>
      </c>
      <c r="P611" t="str">
        <f t="shared" ca="1" si="210"/>
        <v>"Mise à jour du firmware"</v>
      </c>
      <c r="Q611" t="str">
        <f t="shared" ca="1" si="211"/>
        <v>"Firmware wird aktualisiert"</v>
      </c>
      <c r="R611" t="str">
        <f t="shared" ca="1" si="212"/>
        <v>"Actualizar firmware"</v>
      </c>
      <c r="S611" t="str">
        <f t="shared" ca="1" si="213"/>
        <v>"Aggiornamento Firmware in Corso"</v>
      </c>
      <c r="T611" t="str">
        <f t="shared" ca="1" si="214"/>
        <v>"Firmware bijwerken"</v>
      </c>
      <c r="U611" s="8" t="str">
        <f t="shared" ca="1" si="206"/>
        <v>Mise à jour du firmware</v>
      </c>
      <c r="V611" s="8" t="str">
        <f t="shared" ca="1" si="206"/>
        <v>Firmware wird aktualisiert</v>
      </c>
      <c r="W611" s="8" t="str">
        <f t="shared" ca="1" si="206"/>
        <v>Actualizar firmware</v>
      </c>
      <c r="X611" s="8" t="str">
        <f t="shared" ca="1" si="206"/>
        <v>Aggiornamento Firmware in Corso</v>
      </c>
      <c r="Y611" s="8" t="str">
        <f t="shared" ca="1" si="206"/>
        <v>Firmware bijwerken</v>
      </c>
      <c r="Z611" s="7">
        <f t="shared" si="207"/>
        <v>5</v>
      </c>
      <c r="AA611">
        <f t="shared" si="208"/>
        <v>38</v>
      </c>
      <c r="AB611">
        <f xml:space="preserve"> FIND("&lt;/",A611)</f>
        <v>56</v>
      </c>
      <c r="AC611" t="str">
        <f>MID(A611, Z611, AA611-Z611+ 1)</f>
        <v>&lt;string name="FW_Update_OK_title"&gt;</v>
      </c>
      <c r="AD611" t="str">
        <f t="shared" ca="1" si="209"/>
        <v>&lt;string name="FW_Update_OK_title"&gt;Mise à jour du firmware&lt;/string&gt;</v>
      </c>
      <c r="AE611" t="str">
        <f t="shared" ca="1" si="209"/>
        <v>&lt;string name="FW_Update_OK_title"&gt;Firmware wird aktualisiert&lt;/string&gt;</v>
      </c>
      <c r="AF611" t="str">
        <f t="shared" ca="1" si="209"/>
        <v>&lt;string name="FW_Update_OK_title"&gt;Actualizar firmware&lt;/string&gt;</v>
      </c>
      <c r="AG611" t="str">
        <f t="shared" ca="1" si="209"/>
        <v>&lt;string name="FW_Update_OK_title"&gt;Aggiornamento Firmware in Corso&lt;/string&gt;</v>
      </c>
      <c r="AH611" t="str">
        <f t="shared" ca="1" si="209"/>
        <v>&lt;string name="FW_Update_OK_title"&gt;Firmware bijwerken&lt;/string&gt;</v>
      </c>
    </row>
    <row r="612" spans="1:34">
      <c r="A612" s="1" t="s">
        <v>3000</v>
      </c>
      <c r="J612">
        <f t="shared" si="202"/>
        <v>37</v>
      </c>
      <c r="K612">
        <f t="shared" si="203"/>
        <v>169</v>
      </c>
      <c r="L612" t="str">
        <f t="shared" si="215"/>
        <v>The firmware is transferred to the lock and it will take a few minutes for the lock to update to the latest version. Please wait...</v>
      </c>
      <c r="M612" t="e">
        <f>MATCH(L612,Sam_Eng!K:K,0)</f>
        <v>#N/A</v>
      </c>
      <c r="N612" t="str">
        <f>IF(ISNA(M612), VLOOKUP(L612,Sam_Eng!F:F,1,FALSE), VLOOKUP(L612,Sam_Eng!K:K,1,FALSE))</f>
        <v>The firmware is transferred to the lock and it will take a few minutes for the lock to update to the latest version. Please wait...</v>
      </c>
      <c r="O612" s="8">
        <f>IF(ISNA(M612), MATCH(N612,Sam_Eng!F:F,0), MATCH(N612,Sam_Eng!K:K,0))</f>
        <v>483</v>
      </c>
      <c r="P612" t="str">
        <f t="shared" ca="1" si="210"/>
        <v>"Le firmware est transféré à la serrure et quelques minutes seront nécessaires pour que la serrure se mette à jour à la dernière version. Veuillez patienter..."</v>
      </c>
      <c r="Q612" t="str">
        <f t="shared" ca="1" si="211"/>
        <v>"Die Firmware wird auf das Schloss übertragen. Es wird einige Minuten dauern, das Schloss auf die neueste Version zu aktualisieren. Bitte warten ..."</v>
      </c>
      <c r="R612" t="str">
        <f t="shared" ca="1" si="212"/>
        <v>"El firmware se ha transferido a la cerradura y esta tardará unos minutos en actualizarse a la versión más reciente. Espere..."</v>
      </c>
      <c r="S612" t="str">
        <f t="shared" ca="1" si="213"/>
        <v>"Il firmware è stato trasferito alla serratura e occorrono alcuni minuti per aggiornarla alla versione più recente. Attendere..."</v>
      </c>
      <c r="T612" t="str">
        <f t="shared" ca="1" si="214"/>
        <v>"De firmware is naar het slot overgebracht en het duurt een paar minuten voordat het slot is bijgewerkt naar de nieuwste versie. Een ogenblik geduld..."</v>
      </c>
      <c r="U612" s="8" t="str">
        <f t="shared" ca="1" si="206"/>
        <v>Le firmware est transféré à la serrure et quelques minutes seront nécessaires pour que la serrure se mette à jour à la dernière version. Veuillez patienter...</v>
      </c>
      <c r="V612" s="8" t="str">
        <f t="shared" ca="1" si="206"/>
        <v>Die Firmware wird auf das Schloss übertragen. Es wird einige Minuten dauern, das Schloss auf die neueste Version zu aktualisieren. Bitte warten ...</v>
      </c>
      <c r="W612" s="8" t="str">
        <f t="shared" ca="1" si="206"/>
        <v>El firmware se ha transferido a la cerradura y esta tardará unos minutos en actualizarse a la versión más reciente. Espere...</v>
      </c>
      <c r="X612" s="8" t="str">
        <f t="shared" ca="1" si="206"/>
        <v>Il firmware è stato trasferito alla serratura e occorrono alcuni minuti per aggiornarla alla versione più recente. Attendere...</v>
      </c>
      <c r="Y612" s="8" t="str">
        <f t="shared" ca="1" si="206"/>
        <v>De firmware is naar het slot overgebracht en het duurt een paar minuten voordat het slot is bijgewerkt naar de nieuwste versie. Een ogenblik geduld...</v>
      </c>
      <c r="Z612" s="7">
        <f t="shared" si="207"/>
        <v>5</v>
      </c>
      <c r="AA612">
        <f t="shared" si="208"/>
        <v>37</v>
      </c>
      <c r="AB612">
        <f xml:space="preserve"> FIND("&lt;/",A612)</f>
        <v>169</v>
      </c>
      <c r="AC612" t="str">
        <f>MID(A612, Z612, AA612-Z612+ 1)</f>
        <v>&lt;string name="FW_Update_OK_cont"&gt;</v>
      </c>
      <c r="AD612" t="str">
        <f t="shared" ca="1" si="209"/>
        <v>&lt;string name="FW_Update_OK_cont"&gt;Le firmware est transféré à la serrure et quelques minutes seront nécessaires pour que la serrure se mette à jour à la dernière version. Veuillez patienter...&lt;/string&gt;</v>
      </c>
      <c r="AE612" t="str">
        <f t="shared" ca="1" si="209"/>
        <v>&lt;string name="FW_Update_OK_cont"&gt;Die Firmware wird auf das Schloss übertragen. Es wird einige Minuten dauern, das Schloss auf die neueste Version zu aktualisieren. Bitte warten ...&lt;/string&gt;</v>
      </c>
      <c r="AF612" t="str">
        <f t="shared" ca="1" si="209"/>
        <v>&lt;string name="FW_Update_OK_cont"&gt;El firmware se ha transferido a la cerradura y esta tardará unos minutos en actualizarse a la versión más reciente. Espere...&lt;/string&gt;</v>
      </c>
      <c r="AG612" t="str">
        <f t="shared" ca="1" si="209"/>
        <v>&lt;string name="FW_Update_OK_cont"&gt;Il firmware è stato trasferito alla serratura e occorrono alcuni minuti per aggiornarla alla versione più recente. Attendere...&lt;/string&gt;</v>
      </c>
      <c r="AH612" t="str">
        <f t="shared" ca="1" si="209"/>
        <v>&lt;string name="FW_Update_OK_cont"&gt;De firmware is naar het slot overgebracht en het duurt een paar minuten voordat het slot is bijgewerkt naar de nieuwste versie. Een ogenblik geduld...&lt;/string&gt;</v>
      </c>
    </row>
    <row r="613" spans="1:34">
      <c r="A613" s="2"/>
    </row>
    <row r="614" spans="1:34">
      <c r="A614" s="1" t="s">
        <v>3001</v>
      </c>
      <c r="J614">
        <f t="shared" si="202"/>
        <v>38</v>
      </c>
      <c r="K614">
        <f t="shared" si="203"/>
        <v>51</v>
      </c>
      <c r="L614" t="str">
        <f t="shared" si="215"/>
        <v>Day Lock Out</v>
      </c>
      <c r="M614" t="e">
        <f>MATCH(L614,Sam_Eng!K:K,0)</f>
        <v>#N/A</v>
      </c>
      <c r="N614" t="str">
        <f>IF(ISNA(M614), VLOOKUP(L614,Sam_Eng!F:F,1,FALSE), VLOOKUP(L614,Sam_Eng!K:K,1,FALSE))</f>
        <v>Day Lock Out</v>
      </c>
      <c r="O614" s="8">
        <f>IF(ISNA(M614), MATCH(N614,Sam_Eng!F:F,0), MATCH(N614,Sam_Eng!K:K,0))</f>
        <v>216</v>
      </c>
      <c r="P614" t="str">
        <f t="shared" ca="1" si="210"/>
        <v>"Verrouillage en journée"</v>
      </c>
      <c r="Q614" t="str">
        <f t="shared" ca="1" si="211"/>
        <v>"Tagessperre"</v>
      </c>
      <c r="R614" t="str">
        <f t="shared" ca="1" si="212"/>
        <v>"Cerrar todo el día"</v>
      </c>
      <c r="S614" t="str">
        <f t="shared" ca="1" si="213"/>
        <v>"Blocca Tutto il Giorno"</v>
      </c>
      <c r="T614" t="str">
        <f t="shared" ca="1" si="214"/>
        <v>"Dag buitensluiten"</v>
      </c>
      <c r="U614" s="8" t="str">
        <f t="shared" ca="1" si="206"/>
        <v>Verrouillage en journée</v>
      </c>
      <c r="V614" s="8" t="str">
        <f t="shared" ca="1" si="206"/>
        <v>Tagessperre</v>
      </c>
      <c r="W614" s="8" t="str">
        <f t="shared" ca="1" si="206"/>
        <v>Cerrar todo el día</v>
      </c>
      <c r="X614" s="8" t="str">
        <f t="shared" ca="1" si="206"/>
        <v>Blocca Tutto il Giorno</v>
      </c>
      <c r="Y614" s="8" t="str">
        <f t="shared" ca="1" si="206"/>
        <v>Dag buitensluiten</v>
      </c>
      <c r="Z614" s="7">
        <f t="shared" si="207"/>
        <v>5</v>
      </c>
      <c r="AA614">
        <f t="shared" si="208"/>
        <v>38</v>
      </c>
      <c r="AB614">
        <f t="shared" ref="AB614:AB632" si="216" xml:space="preserve"> FIND("&lt;/",A614)</f>
        <v>51</v>
      </c>
      <c r="AC614" t="str">
        <f t="shared" ref="AC614:AC632" si="217">MID(A614, Z614, AA614-Z614+ 1)</f>
        <v>&lt;string name="param_group2_title"&gt;</v>
      </c>
      <c r="AD614" t="str">
        <f t="shared" ca="1" si="209"/>
        <v>&lt;string name="param_group2_title"&gt;Verrouillage en journée&lt;/string&gt;</v>
      </c>
      <c r="AE614" t="str">
        <f t="shared" ca="1" si="209"/>
        <v>&lt;string name="param_group2_title"&gt;Tagessperre&lt;/string&gt;</v>
      </c>
      <c r="AF614" t="str">
        <f t="shared" ca="1" si="209"/>
        <v>&lt;string name="param_group2_title"&gt;Cerrar todo el día&lt;/string&gt;</v>
      </c>
      <c r="AG614" t="str">
        <f t="shared" ca="1" si="209"/>
        <v>&lt;string name="param_group2_title"&gt;Blocca Tutto il Giorno&lt;/string&gt;</v>
      </c>
      <c r="AH614" t="str">
        <f t="shared" ca="1" si="209"/>
        <v>&lt;string name="param_group2_title"&gt;Dag buitensluiten&lt;/string&gt;</v>
      </c>
    </row>
    <row r="615" spans="1:34">
      <c r="A615" s="1" t="s">
        <v>10273</v>
      </c>
      <c r="J615">
        <f t="shared" si="202"/>
        <v>43</v>
      </c>
      <c r="K615">
        <f t="shared" si="203"/>
        <v>57</v>
      </c>
      <c r="L615" t="str">
        <f t="shared" si="215"/>
        <v>00:00 - 24:00</v>
      </c>
      <c r="M615" t="e">
        <f>MATCH(L615,Sam_Eng!K:K,0)</f>
        <v>#N/A</v>
      </c>
      <c r="N615" t="e">
        <f>IF(ISNA(M615), VLOOKUP(L615,Sam_Eng!F:F,1,FALSE), VLOOKUP(L615,Sam_Eng!K:K,1,FALSE))</f>
        <v>#N/A</v>
      </c>
      <c r="O615" s="8" t="e">
        <f>IF(ISNA(M615), MATCH(N615,Sam_Eng!F:F,0), MATCH(N615,Sam_Eng!K:K,0))</f>
        <v>#N/A</v>
      </c>
      <c r="P615" t="e">
        <f t="shared" ca="1" si="210"/>
        <v>#N/A</v>
      </c>
      <c r="Q615" t="e">
        <f t="shared" ca="1" si="211"/>
        <v>#N/A</v>
      </c>
      <c r="R615" t="e">
        <f t="shared" ca="1" si="212"/>
        <v>#N/A</v>
      </c>
      <c r="S615" t="e">
        <f t="shared" ca="1" si="213"/>
        <v>#N/A</v>
      </c>
      <c r="T615" t="e">
        <f t="shared" ca="1" si="214"/>
        <v>#N/A</v>
      </c>
      <c r="U615" s="8" t="e">
        <f t="shared" ca="1" si="206"/>
        <v>#N/A</v>
      </c>
      <c r="V615" s="8" t="e">
        <f t="shared" ca="1" si="206"/>
        <v>#N/A</v>
      </c>
      <c r="W615" s="8" t="e">
        <f t="shared" ca="1" si="206"/>
        <v>#N/A</v>
      </c>
      <c r="X615" s="8" t="e">
        <f t="shared" ca="1" si="206"/>
        <v>#N/A</v>
      </c>
      <c r="Y615" s="8" t="e">
        <f t="shared" ca="1" si="206"/>
        <v>#N/A</v>
      </c>
      <c r="Z615" s="7">
        <f t="shared" si="207"/>
        <v>5</v>
      </c>
      <c r="AA615">
        <f t="shared" si="208"/>
        <v>43</v>
      </c>
      <c r="AB615">
        <f t="shared" si="216"/>
        <v>57</v>
      </c>
      <c r="AC615" t="str">
        <f t="shared" si="217"/>
        <v>&lt;string name="param_day_lockout_title"&gt;</v>
      </c>
      <c r="AD615" t="s">
        <v>10274</v>
      </c>
      <c r="AE615" t="s">
        <v>10274</v>
      </c>
      <c r="AF615" t="s">
        <v>10274</v>
      </c>
      <c r="AG615" t="s">
        <v>10274</v>
      </c>
      <c r="AH615" t="s">
        <v>10274</v>
      </c>
    </row>
    <row r="616" spans="1:34">
      <c r="A616" s="1" t="s">
        <v>3005</v>
      </c>
      <c r="J616">
        <f t="shared" si="202"/>
        <v>35</v>
      </c>
      <c r="K616">
        <f t="shared" si="203"/>
        <v>50</v>
      </c>
      <c r="L616" t="str">
        <f t="shared" si="215"/>
        <v>Code-Free Mode</v>
      </c>
      <c r="M616" t="e">
        <f>MATCH(L616,Sam_Eng!K:K,0)</f>
        <v>#N/A</v>
      </c>
      <c r="N616" t="str">
        <f>IF(ISNA(M616), VLOOKUP(L616,Sam_Eng!F:F,1,FALSE), VLOOKUP(L616,Sam_Eng!K:K,1,FALSE))</f>
        <v>Code-Free Mode</v>
      </c>
      <c r="O616" s="8">
        <f>IF(ISNA(M616), MATCH(N616,Sam_Eng!F:F,0), MATCH(N616,Sam_Eng!K:K,0))</f>
        <v>205</v>
      </c>
      <c r="P616" t="str">
        <f t="shared" ca="1" si="210"/>
        <v>"Mode sans code"</v>
      </c>
      <c r="Q616" t="str">
        <f t="shared" ca="1" si="211"/>
        <v>"Modus ohne Code"</v>
      </c>
      <c r="R616" t="str">
        <f t="shared" ca="1" si="212"/>
        <v>"Modo sin código"</v>
      </c>
      <c r="S616" t="str">
        <f t="shared" ca="1" si="213"/>
        <v>"Modalità Senza Codice"</v>
      </c>
      <c r="T616" t="str">
        <f t="shared" ca="1" si="214"/>
        <v>"Codevrije modus"</v>
      </c>
      <c r="U616" s="8" t="str">
        <f t="shared" ca="1" si="206"/>
        <v>Mode sans code</v>
      </c>
      <c r="V616" s="8" t="str">
        <f t="shared" ca="1" si="206"/>
        <v>Modus ohne Code</v>
      </c>
      <c r="W616" s="8" t="str">
        <f t="shared" ca="1" si="206"/>
        <v>Modo sin código</v>
      </c>
      <c r="X616" s="8" t="str">
        <f t="shared" ca="1" si="206"/>
        <v>Modalità Senza Codice</v>
      </c>
      <c r="Y616" s="8" t="str">
        <f t="shared" ca="1" si="206"/>
        <v>Codevrije modus</v>
      </c>
      <c r="Z616" s="7">
        <f t="shared" si="207"/>
        <v>5</v>
      </c>
      <c r="AA616">
        <f t="shared" si="208"/>
        <v>35</v>
      </c>
      <c r="AB616">
        <f t="shared" si="216"/>
        <v>50</v>
      </c>
      <c r="AC616" t="str">
        <f t="shared" si="217"/>
        <v>&lt;string name="param_code_free"&gt;</v>
      </c>
      <c r="AD616" t="str">
        <f t="shared" ca="1" si="209"/>
        <v>&lt;string name="param_code_free"&gt;Mode sans code&lt;/string&gt;</v>
      </c>
      <c r="AE616" t="str">
        <f t="shared" ca="1" si="209"/>
        <v>&lt;string name="param_code_free"&gt;Modus ohne Code&lt;/string&gt;</v>
      </c>
      <c r="AF616" t="str">
        <f t="shared" ca="1" si="209"/>
        <v>&lt;string name="param_code_free"&gt;Modo sin código&lt;/string&gt;</v>
      </c>
      <c r="AG616" t="str">
        <f t="shared" ca="1" si="209"/>
        <v>&lt;string name="param_code_free"&gt;Modalità Senza Codice&lt;/string&gt;</v>
      </c>
      <c r="AH616" t="str">
        <f t="shared" ca="1" si="209"/>
        <v>&lt;string name="param_code_free"&gt;Codevrije modus&lt;/string&gt;</v>
      </c>
    </row>
    <row r="617" spans="1:34">
      <c r="A617" s="1" t="s">
        <v>236</v>
      </c>
      <c r="J617">
        <f t="shared" si="202"/>
        <v>36</v>
      </c>
      <c r="K617">
        <f t="shared" si="203"/>
        <v>44</v>
      </c>
      <c r="L617" t="str">
        <f t="shared" si="215"/>
        <v>Actions</v>
      </c>
      <c r="M617" t="e">
        <f>MATCH(L617,Sam_Eng!K:K,0)</f>
        <v>#N/A</v>
      </c>
      <c r="N617" t="str">
        <f>IF(ISNA(M617), VLOOKUP(L617,Sam_Eng!F:F,1,FALSE), VLOOKUP(L617,Sam_Eng!K:K,1,FALSE))</f>
        <v>Actions</v>
      </c>
      <c r="O617" s="8">
        <f>IF(ISNA(M617), MATCH(N617,Sam_Eng!F:F,0), MATCH(N617,Sam_Eng!K:K,0))</f>
        <v>207</v>
      </c>
      <c r="P617" t="str">
        <f t="shared" ca="1" si="210"/>
        <v>"Actions"</v>
      </c>
      <c r="Q617" t="str">
        <f t="shared" ca="1" si="211"/>
        <v>"Aktionen"</v>
      </c>
      <c r="R617" t="str">
        <f t="shared" ca="1" si="212"/>
        <v>"Acciones"</v>
      </c>
      <c r="S617" t="str">
        <f t="shared" ca="1" si="213"/>
        <v>"Azioni"</v>
      </c>
      <c r="T617" t="str">
        <f t="shared" ca="1" si="214"/>
        <v>"Acties"</v>
      </c>
      <c r="U617" s="8" t="str">
        <f t="shared" ca="1" si="206"/>
        <v>Actions</v>
      </c>
      <c r="V617" s="8" t="str">
        <f t="shared" ca="1" si="206"/>
        <v>Aktionen</v>
      </c>
      <c r="W617" s="8" t="str">
        <f t="shared" ca="1" si="206"/>
        <v>Acciones</v>
      </c>
      <c r="X617" s="8" t="str">
        <f t="shared" ca="1" si="206"/>
        <v>Azioni</v>
      </c>
      <c r="Y617" s="8" t="str">
        <f t="shared" ca="1" si="206"/>
        <v>Acties</v>
      </c>
      <c r="Z617" s="7">
        <f t="shared" si="207"/>
        <v>5</v>
      </c>
      <c r="AA617">
        <f t="shared" si="208"/>
        <v>36</v>
      </c>
      <c r="AB617">
        <f t="shared" si="216"/>
        <v>44</v>
      </c>
      <c r="AC617" t="str">
        <f t="shared" si="217"/>
        <v>&lt;string name="code_free_action"&gt;</v>
      </c>
      <c r="AD617" t="str">
        <f t="shared" ca="1" si="209"/>
        <v>&lt;string name="code_free_action"&gt;Actions&lt;/string&gt;</v>
      </c>
      <c r="AE617" t="str">
        <f t="shared" ca="1" si="209"/>
        <v>&lt;string name="code_free_action"&gt;Aktionen&lt;/string&gt;</v>
      </c>
      <c r="AF617" t="str">
        <f t="shared" ca="1" si="209"/>
        <v>&lt;string name="code_free_action"&gt;Acciones&lt;/string&gt;</v>
      </c>
      <c r="AG617" t="str">
        <f t="shared" ca="1" si="209"/>
        <v>&lt;string name="code_free_action"&gt;Azioni&lt;/string&gt;</v>
      </c>
      <c r="AH617" t="str">
        <f t="shared" ca="1" si="209"/>
        <v>&lt;string name="code_free_action"&gt;Acties&lt;/string&gt;</v>
      </c>
    </row>
    <row r="618" spans="1:34">
      <c r="A618" s="1" t="s">
        <v>3002</v>
      </c>
      <c r="J618">
        <f t="shared" si="202"/>
        <v>40</v>
      </c>
      <c r="K618">
        <f t="shared" si="203"/>
        <v>60</v>
      </c>
      <c r="L618" t="str">
        <f t="shared" si="215"/>
        <v>Restore All Clients</v>
      </c>
      <c r="M618" t="e">
        <f>MATCH(L618,Sam_Eng!K:K,0)</f>
        <v>#N/A</v>
      </c>
      <c r="N618" t="str">
        <f>IF(ISNA(M618), VLOOKUP(L618,Sam_Eng!F:F,1,FALSE), VLOOKUP(L618,Sam_Eng!K:K,1,FALSE))</f>
        <v>Restore All Clients</v>
      </c>
      <c r="O618" s="8">
        <f>IF(ISNA(M618), MATCH(N618,Sam_Eng!F:F,0), MATCH(N618,Sam_Eng!K:K,0))</f>
        <v>238</v>
      </c>
      <c r="P618" t="str">
        <f t="shared" ca="1" si="210"/>
        <v>"Restaurer tous les clients"</v>
      </c>
      <c r="Q618" t="str">
        <f t="shared" ca="1" si="211"/>
        <v>"Alle Clients wiederherstellen"</v>
      </c>
      <c r="R618" t="str">
        <f t="shared" ca="1" si="212"/>
        <v>"Restaurar todos los clientes"</v>
      </c>
      <c r="S618" t="str">
        <f t="shared" ca="1" si="213"/>
        <v>"Ripristina Tutti i Client"</v>
      </c>
      <c r="T618" t="str">
        <f t="shared" ca="1" si="214"/>
        <v>"Alle klanten herstellen"</v>
      </c>
      <c r="U618" s="8" t="str">
        <f t="shared" ca="1" si="206"/>
        <v>Restaurer tous les clients</v>
      </c>
      <c r="V618" s="8" t="str">
        <f t="shared" ca="1" si="206"/>
        <v>Alle Clients wiederherstellen</v>
      </c>
      <c r="W618" s="8" t="str">
        <f t="shared" ca="1" si="206"/>
        <v>Restaurar todos los clientes</v>
      </c>
      <c r="X618" s="8" t="str">
        <f t="shared" ca="1" si="206"/>
        <v>Ripristina Tutti i Client</v>
      </c>
      <c r="Y618" s="8" t="str">
        <f t="shared" ca="1" si="206"/>
        <v>Alle klanten herstellen</v>
      </c>
      <c r="Z618" s="7">
        <f t="shared" si="207"/>
        <v>5</v>
      </c>
      <c r="AA618">
        <f t="shared" si="208"/>
        <v>40</v>
      </c>
      <c r="AB618">
        <f t="shared" si="216"/>
        <v>60</v>
      </c>
      <c r="AC618" t="str">
        <f t="shared" si="217"/>
        <v>&lt;string name="code_free_RestoreAll"&gt;</v>
      </c>
      <c r="AD618" t="str">
        <f t="shared" ca="1" si="209"/>
        <v>&lt;string name="code_free_RestoreAll"&gt;Restaurer tous les clients&lt;/string&gt;</v>
      </c>
      <c r="AE618" t="str">
        <f t="shared" ca="1" si="209"/>
        <v>&lt;string name="code_free_RestoreAll"&gt;Alle Clients wiederherstellen&lt;/string&gt;</v>
      </c>
      <c r="AF618" t="str">
        <f t="shared" ca="1" si="209"/>
        <v>&lt;string name="code_free_RestoreAll"&gt;Restaurar todos los clientes&lt;/string&gt;</v>
      </c>
      <c r="AG618" t="str">
        <f t="shared" ca="1" si="209"/>
        <v>&lt;string name="code_free_RestoreAll"&gt;Ripristina Tutti i Client&lt;/string&gt;</v>
      </c>
      <c r="AH618" t="str">
        <f t="shared" ca="1" si="209"/>
        <v>&lt;string name="code_free_RestoreAll"&gt;Alle klanten herstellen&lt;/string&gt;</v>
      </c>
    </row>
    <row r="619" spans="1:34">
      <c r="A619" s="1" t="s">
        <v>3003</v>
      </c>
      <c r="J619">
        <f t="shared" si="202"/>
        <v>40</v>
      </c>
      <c r="K619">
        <f t="shared" si="203"/>
        <v>60</v>
      </c>
      <c r="L619" t="str">
        <f t="shared" si="215"/>
        <v>Suspend All Clients</v>
      </c>
      <c r="M619" t="e">
        <f>MATCH(L619,Sam_Eng!K:K,0)</f>
        <v>#N/A</v>
      </c>
      <c r="N619" t="str">
        <f>IF(ISNA(M619), VLOOKUP(L619,Sam_Eng!F:F,1,FALSE), VLOOKUP(L619,Sam_Eng!K:K,1,FALSE))</f>
        <v>Suspend All Clients</v>
      </c>
      <c r="O619" s="8">
        <f>IF(ISNA(M619), MATCH(N619,Sam_Eng!F:F,0), MATCH(N619,Sam_Eng!K:K,0))</f>
        <v>237</v>
      </c>
      <c r="P619" t="str">
        <f t="shared" ca="1" si="210"/>
        <v>"Suspendre tous les clients"</v>
      </c>
      <c r="Q619" t="str">
        <f t="shared" ca="1" si="211"/>
        <v>"Alle Clients aussetzen"</v>
      </c>
      <c r="R619" t="str">
        <f t="shared" ca="1" si="212"/>
        <v>"Suspender todos los clientes"</v>
      </c>
      <c r="S619" t="str">
        <f t="shared" ca="1" si="213"/>
        <v>"Sospendi Tutti i Client"</v>
      </c>
      <c r="T619" t="str">
        <f t="shared" ca="1" si="214"/>
        <v>"Alle klanten uitstellen"</v>
      </c>
      <c r="U619" s="8" t="str">
        <f t="shared" ca="1" si="206"/>
        <v>Suspendre tous les clients</v>
      </c>
      <c r="V619" s="8" t="str">
        <f t="shared" ca="1" si="206"/>
        <v>Alle Clients aussetzen</v>
      </c>
      <c r="W619" s="8" t="str">
        <f t="shared" ca="1" si="206"/>
        <v>Suspender todos los clientes</v>
      </c>
      <c r="X619" s="8" t="str">
        <f t="shared" ca="1" si="206"/>
        <v>Sospendi Tutti i Client</v>
      </c>
      <c r="Y619" s="8" t="str">
        <f t="shared" ca="1" si="206"/>
        <v>Alle klanten uitstellen</v>
      </c>
      <c r="Z619" s="7">
        <f t="shared" si="207"/>
        <v>5</v>
      </c>
      <c r="AA619">
        <f t="shared" si="208"/>
        <v>40</v>
      </c>
      <c r="AB619">
        <f t="shared" si="216"/>
        <v>60</v>
      </c>
      <c r="AC619" t="str">
        <f t="shared" si="217"/>
        <v>&lt;string name="code_free_SuspendAll"&gt;</v>
      </c>
      <c r="AD619" t="str">
        <f t="shared" ca="1" si="209"/>
        <v>&lt;string name="code_free_SuspendAll"&gt;Suspendre tous les clients&lt;/string&gt;</v>
      </c>
      <c r="AE619" t="str">
        <f t="shared" ca="1" si="209"/>
        <v>&lt;string name="code_free_SuspendAll"&gt;Alle Clients aussetzen&lt;/string&gt;</v>
      </c>
      <c r="AF619" t="str">
        <f t="shared" ca="1" si="209"/>
        <v>&lt;string name="code_free_SuspendAll"&gt;Suspender todos los clientes&lt;/string&gt;</v>
      </c>
      <c r="AG619" t="str">
        <f t="shared" ca="1" si="209"/>
        <v>&lt;string name="code_free_SuspendAll"&gt;Sospendi Tutti i Client&lt;/string&gt;</v>
      </c>
      <c r="AH619" t="str">
        <f t="shared" ca="1" si="209"/>
        <v>&lt;string name="code_free_SuspendAll"&gt;Alle klanten uitstellen&lt;/string&gt;</v>
      </c>
    </row>
    <row r="620" spans="1:34">
      <c r="A620" s="1" t="s">
        <v>237</v>
      </c>
      <c r="J620">
        <f t="shared" si="202"/>
        <v>42</v>
      </c>
      <c r="K620">
        <f t="shared" si="203"/>
        <v>66</v>
      </c>
      <c r="L620" t="str">
        <f t="shared" si="215"/>
        <v>Please select an action</v>
      </c>
      <c r="M620" t="e">
        <f>MATCH(L620,Sam_Eng!K:K,0)</f>
        <v>#N/A</v>
      </c>
      <c r="N620" t="str">
        <f>IF(ISNA(M620), VLOOKUP(L620,Sam_Eng!F:F,1,FALSE), VLOOKUP(L620,Sam_Eng!K:K,1,FALSE))</f>
        <v>Please select an action</v>
      </c>
      <c r="O620" s="8">
        <f>IF(ISNA(M620), MATCH(N620,Sam_Eng!F:F,0), MATCH(N620,Sam_Eng!K:K,0))</f>
        <v>556</v>
      </c>
      <c r="P620" t="str">
        <f t="shared" ca="1" si="210"/>
        <v>"Veuillez sélectionner une action"</v>
      </c>
      <c r="Q620" t="str">
        <f t="shared" ca="1" si="211"/>
        <v>"Bitte wählen Sie eine Aktion aus"</v>
      </c>
      <c r="R620" t="str">
        <f t="shared" ca="1" si="212"/>
        <v>"Seleccione una acción."</v>
      </c>
      <c r="S620" t="str">
        <f t="shared" ca="1" si="213"/>
        <v>"Selezionare un'azione"</v>
      </c>
      <c r="T620" t="str">
        <f t="shared" ca="1" si="214"/>
        <v>"Selecteer een actie"</v>
      </c>
      <c r="U620" s="8" t="str">
        <f t="shared" ca="1" si="206"/>
        <v>Veuillez sélectionner une action</v>
      </c>
      <c r="V620" s="8" t="str">
        <f t="shared" ca="1" si="206"/>
        <v>Bitte wählen Sie eine Aktion aus</v>
      </c>
      <c r="W620" s="8" t="str">
        <f t="shared" ca="1" si="206"/>
        <v>Seleccione una acción.</v>
      </c>
      <c r="X620" s="8" t="str">
        <f t="shared" ca="1" si="206"/>
        <v>Selezionare un'azione</v>
      </c>
      <c r="Y620" s="8" t="str">
        <f t="shared" ca="1" si="206"/>
        <v>Selecteer een actie</v>
      </c>
      <c r="Z620" s="7">
        <f t="shared" si="207"/>
        <v>5</v>
      </c>
      <c r="AA620">
        <f t="shared" si="208"/>
        <v>42</v>
      </c>
      <c r="AB620">
        <f t="shared" si="216"/>
        <v>66</v>
      </c>
      <c r="AC620" t="str">
        <f t="shared" si="217"/>
        <v>&lt;string name="code_free_ActionChoose"&gt;</v>
      </c>
      <c r="AD620" t="str">
        <f t="shared" ca="1" si="209"/>
        <v>&lt;string name="code_free_ActionChoose"&gt;Veuillez sélectionner une action&lt;/string&gt;</v>
      </c>
      <c r="AE620" t="str">
        <f t="shared" ca="1" si="209"/>
        <v>&lt;string name="code_free_ActionChoose"&gt;Bitte wählen Sie eine Aktion aus&lt;/string&gt;</v>
      </c>
      <c r="AF620" t="str">
        <f t="shared" ca="1" si="209"/>
        <v>&lt;string name="code_free_ActionChoose"&gt;Seleccione una acción.&lt;/string&gt;</v>
      </c>
      <c r="AG620" t="str">
        <f t="shared" ca="1" si="209"/>
        <v>&lt;string name="code_free_ActionChoose"&gt;Selezionare un'azione&lt;/string&gt;</v>
      </c>
      <c r="AH620" t="str">
        <f t="shared" ca="1" si="209"/>
        <v>&lt;string name="code_free_ActionChoose"&gt;Selecteer een actie&lt;/string&gt;</v>
      </c>
    </row>
    <row r="621" spans="1:34">
      <c r="A621" s="1" t="s">
        <v>238</v>
      </c>
      <c r="J621">
        <f t="shared" si="202"/>
        <v>29</v>
      </c>
      <c r="K621">
        <f t="shared" si="203"/>
        <v>45</v>
      </c>
      <c r="L621" t="str">
        <f t="shared" si="215"/>
        <v>Daylight Saving</v>
      </c>
      <c r="M621" t="e">
        <f>MATCH(L621,Sam_Eng!K:K,0)</f>
        <v>#N/A</v>
      </c>
      <c r="N621" t="str">
        <f>IF(ISNA(M621), VLOOKUP(L621,Sam_Eng!F:F,1,FALSE), VLOOKUP(L621,Sam_Eng!K:K,1,FALSE))</f>
        <v>Daylight Saving</v>
      </c>
      <c r="O621" s="8">
        <f>IF(ISNA(M621), MATCH(N621,Sam_Eng!F:F,0), MATCH(N621,Sam_Eng!K:K,0))</f>
        <v>167</v>
      </c>
      <c r="P621" t="str">
        <f t="shared" ca="1" si="210"/>
        <v>"Heure d'été"</v>
      </c>
      <c r="Q621" t="str">
        <f t="shared" ca="1" si="211"/>
        <v>"Sommerzeit"</v>
      </c>
      <c r="R621" t="str">
        <f t="shared" ca="1" si="212"/>
        <v>"Horario de verano"</v>
      </c>
      <c r="S621" t="str">
        <f t="shared" ca="1" si="213"/>
        <v>"Ora Legale"</v>
      </c>
      <c r="T621" t="str">
        <f t="shared" ca="1" si="214"/>
        <v>"Zomer-/wintertijd"</v>
      </c>
      <c r="U621" s="8" t="str">
        <f t="shared" ca="1" si="206"/>
        <v>Heure d'été</v>
      </c>
      <c r="V621" s="8" t="str">
        <f t="shared" ca="1" si="206"/>
        <v>Sommerzeit</v>
      </c>
      <c r="W621" s="8" t="str">
        <f t="shared" ca="1" si="206"/>
        <v>Horario de verano</v>
      </c>
      <c r="X621" s="8" t="str">
        <f t="shared" ca="1" si="206"/>
        <v>Ora Legale</v>
      </c>
      <c r="Y621" s="8" t="str">
        <f t="shared" ca="1" si="206"/>
        <v>Zomer-/wintertijd</v>
      </c>
      <c r="Z621" s="7">
        <f t="shared" si="207"/>
        <v>5</v>
      </c>
      <c r="AA621">
        <f t="shared" si="208"/>
        <v>29</v>
      </c>
      <c r="AB621">
        <f t="shared" si="216"/>
        <v>45</v>
      </c>
      <c r="AC621" t="str">
        <f t="shared" si="217"/>
        <v>&lt;string name="DST_title"&gt;</v>
      </c>
      <c r="AD621" t="str">
        <f t="shared" ca="1" si="209"/>
        <v>&lt;string name="DST_title"&gt;Heure d'été&lt;/string&gt;</v>
      </c>
      <c r="AE621" t="str">
        <f t="shared" ca="1" si="209"/>
        <v>&lt;string name="DST_title"&gt;Sommerzeit&lt;/string&gt;</v>
      </c>
      <c r="AF621" t="str">
        <f t="shared" ca="1" si="209"/>
        <v>&lt;string name="DST_title"&gt;Horario de verano&lt;/string&gt;</v>
      </c>
      <c r="AG621" t="str">
        <f t="shared" ca="1" si="209"/>
        <v>&lt;string name="DST_title"&gt;Ora Legale&lt;/string&gt;</v>
      </c>
      <c r="AH621" t="str">
        <f t="shared" ca="1" si="209"/>
        <v>&lt;string name="DST_title"&gt;Zomer-/wintertijd&lt;/string&gt;</v>
      </c>
    </row>
    <row r="622" spans="1:34">
      <c r="A622" s="1" t="s">
        <v>3008</v>
      </c>
      <c r="J622">
        <f t="shared" si="202"/>
        <v>33</v>
      </c>
      <c r="K622">
        <f t="shared" si="203"/>
        <v>52</v>
      </c>
      <c r="L622" t="str">
        <f t="shared" si="215"/>
        <v>Change Master Code</v>
      </c>
      <c r="M622">
        <f>MATCH(L622,Sam_Eng!K:K,0)</f>
        <v>772</v>
      </c>
      <c r="N622" t="str">
        <f>IF(ISNA(M622), VLOOKUP(L622,Sam_Eng!F:F,1,FALSE), VLOOKUP(L622,Sam_Eng!K:K,1,FALSE))</f>
        <v>Change Master Code</v>
      </c>
      <c r="O622" s="8">
        <f>IF(ISNA(M622), MATCH(N622,Sam_Eng!F:F,0), MATCH(N622,Sam_Eng!K:K,0))</f>
        <v>772</v>
      </c>
      <c r="P622" t="str">
        <f t="shared" ca="1" si="210"/>
        <v>Modifier le code maître</v>
      </c>
      <c r="Q622" t="str">
        <f t="shared" ca="1" si="211"/>
        <v>Mastercode ändern</v>
      </c>
      <c r="R622" t="str">
        <f t="shared" ca="1" si="212"/>
        <v>Cambiar código maestro</v>
      </c>
      <c r="S622" t="str">
        <f t="shared" ca="1" si="213"/>
        <v>Modifica Codice Principale</v>
      </c>
      <c r="T622" t="str">
        <f t="shared" ca="1" si="214"/>
        <v>Hoofdcode wijzigen</v>
      </c>
      <c r="U622" s="8" t="str">
        <f t="shared" ca="1" si="206"/>
        <v>Modifier le code maître</v>
      </c>
      <c r="V622" s="8" t="str">
        <f t="shared" ca="1" si="206"/>
        <v>Mastercode ändern</v>
      </c>
      <c r="W622" s="8" t="str">
        <f t="shared" ca="1" si="206"/>
        <v>Cambiar código maestro</v>
      </c>
      <c r="X622" s="8" t="str">
        <f t="shared" ca="1" si="206"/>
        <v>Modifica Codice Principale</v>
      </c>
      <c r="Y622" s="8" t="str">
        <f t="shared" ca="1" si="206"/>
        <v>Hoofdcode wijzigen</v>
      </c>
      <c r="Z622" s="7">
        <f t="shared" si="207"/>
        <v>5</v>
      </c>
      <c r="AA622">
        <f t="shared" si="208"/>
        <v>33</v>
      </c>
      <c r="AB622">
        <f t="shared" si="216"/>
        <v>52</v>
      </c>
      <c r="AC622" t="str">
        <f t="shared" si="217"/>
        <v>&lt;string name="Change_Master"&gt;</v>
      </c>
      <c r="AD622" t="str">
        <f t="shared" ca="1" si="209"/>
        <v>&lt;string name="Change_Master"&gt;Modifier le code maître&lt;/string&gt;</v>
      </c>
      <c r="AE622" t="str">
        <f t="shared" ca="1" si="209"/>
        <v>&lt;string name="Change_Master"&gt;Mastercode ändern&lt;/string&gt;</v>
      </c>
      <c r="AF622" t="str">
        <f t="shared" ca="1" si="209"/>
        <v>&lt;string name="Change_Master"&gt;Cambiar código maestro&lt;/string&gt;</v>
      </c>
      <c r="AG622" t="str">
        <f t="shared" ca="1" si="209"/>
        <v>&lt;string name="Change_Master"&gt;Modifica Codice Principale&lt;/string&gt;</v>
      </c>
      <c r="AH622" t="str">
        <f t="shared" ca="1" si="209"/>
        <v>&lt;string name="Change_Master"&gt;Hoofdcode wijzigen&lt;/string&gt;</v>
      </c>
    </row>
    <row r="623" spans="1:34">
      <c r="A623" s="1" t="s">
        <v>10275</v>
      </c>
      <c r="J623">
        <f t="shared" si="202"/>
        <v>36</v>
      </c>
      <c r="K623">
        <f t="shared" si="203"/>
        <v>59</v>
      </c>
      <c r="L623" t="str">
        <f t="shared" si="215"/>
        <v>Change Sub-Master Code</v>
      </c>
      <c r="M623" t="e">
        <f>MATCH(L623,Sam_Eng!K:K,0)</f>
        <v>#N/A</v>
      </c>
      <c r="N623" t="e">
        <f>IF(ISNA(M623), VLOOKUP(L623,Sam_Eng!F:F,1,FALSE), VLOOKUP(L623,Sam_Eng!K:K,1,FALSE))</f>
        <v>#N/A</v>
      </c>
      <c r="O623" s="5">
        <v>263</v>
      </c>
      <c r="P623" t="str">
        <f t="shared" ca="1" si="210"/>
        <v>"Modifier %@"</v>
      </c>
      <c r="Q623" t="str">
        <f t="shared" ca="1" si="211"/>
        <v>%@ ändern</v>
      </c>
      <c r="R623" t="str">
        <f t="shared" ca="1" si="212"/>
        <v>"Cambiar %@"</v>
      </c>
      <c r="S623" t="str">
        <f t="shared" ca="1" si="213"/>
        <v>"Modifica %@"</v>
      </c>
      <c r="T623" t="str">
        <f t="shared" ca="1" si="214"/>
        <v>"Wijzig %@"</v>
      </c>
      <c r="U623" s="8" t="str">
        <f t="shared" ca="1" si="206"/>
        <v>Modifier %@</v>
      </c>
      <c r="V623" s="8" t="str">
        <f t="shared" ca="1" si="206"/>
        <v>%@ ändern</v>
      </c>
      <c r="W623" s="8" t="str">
        <f t="shared" ca="1" si="206"/>
        <v>Cambiar %@</v>
      </c>
      <c r="X623" s="8" t="str">
        <f t="shared" ca="1" si="206"/>
        <v>Modifica %@</v>
      </c>
      <c r="Y623" s="8" t="str">
        <f t="shared" ca="1" si="206"/>
        <v>Wijzig %@</v>
      </c>
      <c r="Z623" s="7">
        <f t="shared" si="207"/>
        <v>5</v>
      </c>
      <c r="AA623">
        <f t="shared" si="208"/>
        <v>36</v>
      </c>
      <c r="AB623">
        <f t="shared" si="216"/>
        <v>59</v>
      </c>
      <c r="AC623" t="str">
        <f t="shared" si="217"/>
        <v>&lt;string name="Change_SubMaster"&gt;</v>
      </c>
      <c r="AD623" t="str">
        <f t="shared" ca="1" si="209"/>
        <v>&lt;string name="Change_SubMaster"&gt;Modifier %@&lt;/string&gt;</v>
      </c>
      <c r="AE623" t="str">
        <f t="shared" ca="1" si="209"/>
        <v>&lt;string name="Change_SubMaster"&gt;%@ ändern&lt;/string&gt;</v>
      </c>
      <c r="AF623" t="str">
        <f t="shared" ca="1" si="209"/>
        <v>&lt;string name="Change_SubMaster"&gt;Cambiar %@&lt;/string&gt;</v>
      </c>
      <c r="AG623" t="str">
        <f t="shared" ca="1" si="209"/>
        <v>&lt;string name="Change_SubMaster"&gt;Modifica %@&lt;/string&gt;</v>
      </c>
      <c r="AH623" t="str">
        <f t="shared" ca="1" si="209"/>
        <v>&lt;string name="Change_SubMaster"&gt;Wijzig %@&lt;/string&gt;</v>
      </c>
    </row>
    <row r="624" spans="1:34">
      <c r="A624" s="1" t="s">
        <v>10276</v>
      </c>
      <c r="J624">
        <f t="shared" si="202"/>
        <v>36</v>
      </c>
      <c r="K624">
        <f t="shared" si="203"/>
        <v>59</v>
      </c>
      <c r="L624" t="str">
        <f t="shared" si="215"/>
        <v>Delete Sub-Master Code</v>
      </c>
      <c r="M624" t="e">
        <f>MATCH(L624,Sam_Eng!K:K,0)</f>
        <v>#N/A</v>
      </c>
      <c r="N624" t="e">
        <f>IF(ISNA(M624), VLOOKUP(L624,Sam_Eng!F:F,1,FALSE), VLOOKUP(L624,Sam_Eng!K:K,1,FALSE))</f>
        <v>#N/A</v>
      </c>
      <c r="O624" s="5">
        <v>264</v>
      </c>
      <c r="P624" t="str">
        <f t="shared" ca="1" si="210"/>
        <v>"Supprimer %@"</v>
      </c>
      <c r="Q624" t="str">
        <f t="shared" ca="1" si="211"/>
        <v>%@ löschen</v>
      </c>
      <c r="R624" t="str">
        <f t="shared" ca="1" si="212"/>
        <v>"Eliminar %@"</v>
      </c>
      <c r="S624" t="str">
        <f t="shared" ca="1" si="213"/>
        <v>"Elimina %@"</v>
      </c>
      <c r="T624" t="str">
        <f t="shared" ca="1" si="214"/>
        <v>"Verwijder %@"</v>
      </c>
      <c r="U624" s="8" t="str">
        <f t="shared" ca="1" si="206"/>
        <v>Supprimer %@</v>
      </c>
      <c r="V624" s="8" t="str">
        <f t="shared" ca="1" si="206"/>
        <v>%@ löschen</v>
      </c>
      <c r="W624" s="8" t="str">
        <f t="shared" ca="1" si="206"/>
        <v>Eliminar %@</v>
      </c>
      <c r="X624" s="8" t="str">
        <f t="shared" ca="1" si="206"/>
        <v>Elimina %@</v>
      </c>
      <c r="Y624" s="8" t="str">
        <f t="shared" ca="1" si="206"/>
        <v>Verwijder %@</v>
      </c>
      <c r="Z624" s="7">
        <f t="shared" si="207"/>
        <v>5</v>
      </c>
      <c r="AA624">
        <f t="shared" si="208"/>
        <v>36</v>
      </c>
      <c r="AB624">
        <f t="shared" si="216"/>
        <v>59</v>
      </c>
      <c r="AC624" t="str">
        <f t="shared" si="217"/>
        <v>&lt;string name="Delete_SubMaster"&gt;</v>
      </c>
      <c r="AD624" t="str">
        <f t="shared" ca="1" si="209"/>
        <v>&lt;string name="Delete_SubMaster"&gt;Supprimer %@&lt;/string&gt;</v>
      </c>
      <c r="AE624" t="str">
        <f t="shared" ca="1" si="209"/>
        <v>&lt;string name="Delete_SubMaster"&gt;%@ löschen&lt;/string&gt;</v>
      </c>
      <c r="AF624" t="str">
        <f t="shared" ca="1" si="209"/>
        <v>&lt;string name="Delete_SubMaster"&gt;Eliminar %@&lt;/string&gt;</v>
      </c>
      <c r="AG624" t="str">
        <f t="shared" ca="1" si="209"/>
        <v>&lt;string name="Delete_SubMaster"&gt;Elimina %@&lt;/string&gt;</v>
      </c>
      <c r="AH624" t="str">
        <f t="shared" ca="1" si="209"/>
        <v>&lt;string name="Delete_SubMaster"&gt;Verwijder %@&lt;/string&gt;</v>
      </c>
    </row>
    <row r="625" spans="1:34">
      <c r="A625" s="1" t="s">
        <v>241</v>
      </c>
      <c r="J625">
        <f t="shared" si="202"/>
        <v>34</v>
      </c>
      <c r="K625">
        <f t="shared" si="203"/>
        <v>62</v>
      </c>
      <c r="L625" t="str">
        <f t="shared" si="215"/>
        <v>Emergency Open Cancellation</v>
      </c>
      <c r="M625" t="e">
        <f>MATCH(L625,Sam_Eng!K:K,0)</f>
        <v>#N/A</v>
      </c>
      <c r="N625" t="str">
        <f>IF(ISNA(M625), VLOOKUP(L625,Sam_Eng!F:F,1,FALSE), VLOOKUP(L625,Sam_Eng!K:K,1,FALSE))</f>
        <v>Emergency Open Cancellation</v>
      </c>
      <c r="O625" s="8">
        <f>IF(ISNA(M625), MATCH(N625,Sam_Eng!F:F,0), MATCH(N625,Sam_Eng!K:K,0))</f>
        <v>210</v>
      </c>
      <c r="P625" t="str">
        <f t="shared" ca="1" si="210"/>
        <v>"Annulation de l'ouverture d'urgence"</v>
      </c>
      <c r="Q625" t="str">
        <f t="shared" ca="1" si="211"/>
        <v>"Abbruch Notöffnung"</v>
      </c>
      <c r="R625" t="str">
        <f t="shared" ca="1" si="212"/>
        <v>"Cancelación de apertura de emergencia"</v>
      </c>
      <c r="S625" t="str">
        <f t="shared" ca="1" si="213"/>
        <v>"Annullamento Apertura d'Emergenza"</v>
      </c>
      <c r="T625" t="str">
        <f t="shared" ca="1" si="214"/>
        <v>"Annuleren openen bij nood"</v>
      </c>
      <c r="U625" s="8" t="str">
        <f t="shared" ca="1" si="206"/>
        <v>Annulation de l'ouverture d'urgence</v>
      </c>
      <c r="V625" s="8" t="str">
        <f t="shared" ca="1" si="206"/>
        <v>Abbruch Notöffnung</v>
      </c>
      <c r="W625" s="8" t="str">
        <f t="shared" ca="1" si="206"/>
        <v>Cancelación de apertura de emergencia</v>
      </c>
      <c r="X625" s="8" t="str">
        <f t="shared" ca="1" si="206"/>
        <v>Annullamento Apertura d'Emergenza</v>
      </c>
      <c r="Y625" s="8" t="str">
        <f t="shared" ca="1" si="206"/>
        <v>Annuleren openen bij nood</v>
      </c>
      <c r="Z625" s="7">
        <f t="shared" si="207"/>
        <v>5</v>
      </c>
      <c r="AA625">
        <f t="shared" si="208"/>
        <v>34</v>
      </c>
      <c r="AB625">
        <f t="shared" si="216"/>
        <v>62</v>
      </c>
      <c r="AC625" t="str">
        <f t="shared" si="217"/>
        <v>&lt;string name="Emergency_Open"&gt;</v>
      </c>
      <c r="AD625" t="str">
        <f t="shared" ca="1" si="209"/>
        <v>&lt;string name="Emergency_Open"&gt;Annulation de l'ouverture d'urgence&lt;/string&gt;</v>
      </c>
      <c r="AE625" t="str">
        <f t="shared" ca="1" si="209"/>
        <v>&lt;string name="Emergency_Open"&gt;Abbruch Notöffnung&lt;/string&gt;</v>
      </c>
      <c r="AF625" t="str">
        <f t="shared" ca="1" si="209"/>
        <v>&lt;string name="Emergency_Open"&gt;Cancelación de apertura de emergencia&lt;/string&gt;</v>
      </c>
      <c r="AG625" t="str">
        <f t="shared" ca="1" si="209"/>
        <v>&lt;string name="Emergency_Open"&gt;Annullamento Apertura d'Emergenza&lt;/string&gt;</v>
      </c>
      <c r="AH625" t="str">
        <f t="shared" ca="1" si="209"/>
        <v>&lt;string name="Emergency_Open"&gt;Annuleren openen bij nood&lt;/string&gt;</v>
      </c>
    </row>
    <row r="626" spans="1:34">
      <c r="A626" s="1" t="s">
        <v>242</v>
      </c>
      <c r="J626">
        <f t="shared" ref="J626:J686" si="218">FIND("&gt;",A626)</f>
        <v>32</v>
      </c>
      <c r="K626">
        <f t="shared" ref="K626:K686" si="219">FIND("&lt;/", A626)</f>
        <v>52</v>
      </c>
      <c r="L626" t="str">
        <f t="shared" si="215"/>
        <v>Keypad Illumination</v>
      </c>
      <c r="M626" t="e">
        <f>MATCH(L626,Sam_Eng!K:K,0)</f>
        <v>#N/A</v>
      </c>
      <c r="N626" t="str">
        <f>IF(ISNA(M626), VLOOKUP(L626,Sam_Eng!F:F,1,FALSE), VLOOKUP(L626,Sam_Eng!K:K,1,FALSE))</f>
        <v>Keypad Illumination</v>
      </c>
      <c r="O626" s="8">
        <f>IF(ISNA(M626), MATCH(N626,Sam_Eng!F:F,0), MATCH(N626,Sam_Eng!K:K,0))</f>
        <v>215</v>
      </c>
      <c r="P626" t="str">
        <f t="shared" ca="1" si="210"/>
        <v>"Éclairage du clavier"</v>
      </c>
      <c r="Q626" t="str">
        <f t="shared" ca="1" si="211"/>
        <v>"Tastaturbeleuchtung"</v>
      </c>
      <c r="R626" t="str">
        <f t="shared" ca="1" si="212"/>
        <v>"Iluminación del teclado numérico"</v>
      </c>
      <c r="S626" t="str">
        <f t="shared" ca="1" si="213"/>
        <v>"Illuminazione Tastierino"</v>
      </c>
      <c r="T626" t="str">
        <f t="shared" ca="1" si="214"/>
        <v>"Verlichting toetsenpaneel"</v>
      </c>
      <c r="U626" s="8" t="str">
        <f t="shared" ca="1" si="206"/>
        <v>Éclairage du clavier</v>
      </c>
      <c r="V626" s="8" t="str">
        <f t="shared" ca="1" si="206"/>
        <v>Tastaturbeleuchtung</v>
      </c>
      <c r="W626" s="8" t="str">
        <f t="shared" ca="1" si="206"/>
        <v>Iluminación del teclado numérico</v>
      </c>
      <c r="X626" s="8" t="str">
        <f t="shared" ca="1" si="206"/>
        <v>Illuminazione Tastierino</v>
      </c>
      <c r="Y626" s="8" t="str">
        <f t="shared" ca="1" si="206"/>
        <v>Verlichting toetsenpaneel</v>
      </c>
      <c r="Z626" s="7">
        <f t="shared" si="207"/>
        <v>5</v>
      </c>
      <c r="AA626">
        <f t="shared" si="208"/>
        <v>32</v>
      </c>
      <c r="AB626">
        <f t="shared" si="216"/>
        <v>52</v>
      </c>
      <c r="AC626" t="str">
        <f t="shared" si="217"/>
        <v>&lt;string name="Illumination"&gt;</v>
      </c>
      <c r="AD626" t="str">
        <f t="shared" ca="1" si="209"/>
        <v>&lt;string name="Illumination"&gt;Éclairage du clavier&lt;/string&gt;</v>
      </c>
      <c r="AE626" t="str">
        <f t="shared" ca="1" si="209"/>
        <v>&lt;string name="Illumination"&gt;Tastaturbeleuchtung&lt;/string&gt;</v>
      </c>
      <c r="AF626" t="str">
        <f t="shared" ca="1" si="209"/>
        <v>&lt;string name="Illumination"&gt;Iluminación del teclado numérico&lt;/string&gt;</v>
      </c>
      <c r="AG626" t="str">
        <f t="shared" ca="1" si="209"/>
        <v>&lt;string name="Illumination"&gt;Illuminazione Tastierino&lt;/string&gt;</v>
      </c>
      <c r="AH626" t="str">
        <f t="shared" ca="1" si="209"/>
        <v>&lt;string name="Illumination"&gt;Verlichting toetsenpaneel&lt;/string&gt;</v>
      </c>
    </row>
    <row r="627" spans="1:34" s="7" customFormat="1">
      <c r="A627" s="6" t="s">
        <v>1814</v>
      </c>
      <c r="J627" s="7">
        <f t="shared" si="218"/>
        <v>28</v>
      </c>
      <c r="K627" s="7">
        <f t="shared" si="219"/>
        <v>38</v>
      </c>
      <c r="L627" s="7" t="str">
        <f t="shared" si="215"/>
        <v>Lock Down</v>
      </c>
      <c r="M627">
        <f>MATCH(L627,Sam_Eng!K:K,0)</f>
        <v>768</v>
      </c>
      <c r="N627" t="str">
        <f>IF(ISNA(M627), VLOOKUP(L627,Sam_Eng!F:F,1,FALSE), VLOOKUP(L627,Sam_Eng!K:K,1,FALSE))</f>
        <v>Lock Down</v>
      </c>
      <c r="O627" s="8">
        <f>IF(ISNA(M627), MATCH(N627,Sam_Eng!F:F,0), MATCH(N627,Sam_Eng!K:K,0))</f>
        <v>768</v>
      </c>
      <c r="P627" t="str">
        <f t="shared" ca="1" si="210"/>
        <v>Verrouiller</v>
      </c>
      <c r="Q627" t="str">
        <f t="shared" ca="1" si="211"/>
        <v>Sperre</v>
      </c>
      <c r="R627" t="str">
        <f t="shared" ca="1" si="212"/>
        <v>Bloquear</v>
      </c>
      <c r="S627" t="str">
        <f t="shared" ca="1" si="213"/>
        <v>Blocca</v>
      </c>
      <c r="T627" t="str">
        <f t="shared" ca="1" si="214"/>
        <v>Slot uitgeschakeld</v>
      </c>
      <c r="U627" s="8" t="str">
        <f t="shared" ca="1" si="206"/>
        <v>Verrouiller</v>
      </c>
      <c r="V627" s="8" t="str">
        <f t="shared" ca="1" si="206"/>
        <v>Sperre</v>
      </c>
      <c r="W627" s="8" t="str">
        <f t="shared" ca="1" si="206"/>
        <v>Bloquear</v>
      </c>
      <c r="X627" s="8" t="str">
        <f t="shared" ca="1" si="206"/>
        <v>Blocca</v>
      </c>
      <c r="Y627" s="8" t="str">
        <f t="shared" ca="1" si="206"/>
        <v>Slot uitgeschakeld</v>
      </c>
      <c r="Z627" s="7">
        <f t="shared" si="207"/>
        <v>5</v>
      </c>
      <c r="AA627">
        <f t="shared" si="208"/>
        <v>28</v>
      </c>
      <c r="AB627">
        <f t="shared" si="216"/>
        <v>38</v>
      </c>
      <c r="AC627" t="str">
        <f t="shared" si="217"/>
        <v>&lt;string name="Lockdown"&gt;</v>
      </c>
      <c r="AD627" t="str">
        <f t="shared" ca="1" si="209"/>
        <v>&lt;string name="Lockdown"&gt;Verrouiller&lt;/string&gt;</v>
      </c>
      <c r="AE627" t="str">
        <f t="shared" ca="1" si="209"/>
        <v>&lt;string name="Lockdown"&gt;Sperre&lt;/string&gt;</v>
      </c>
      <c r="AF627" t="str">
        <f t="shared" ca="1" si="209"/>
        <v>&lt;string name="Lockdown"&gt;Bloquear&lt;/string&gt;</v>
      </c>
      <c r="AG627" t="str">
        <f t="shared" ca="1" si="209"/>
        <v>&lt;string name="Lockdown"&gt;Blocca&lt;/string&gt;</v>
      </c>
      <c r="AH627" t="str">
        <f t="shared" ca="1" si="209"/>
        <v>&lt;string name="Lockdown"&gt;Slot uitgeschakeld&lt;/string&gt;</v>
      </c>
    </row>
    <row r="628" spans="1:34">
      <c r="A628" s="1" t="s">
        <v>3009</v>
      </c>
      <c r="J628">
        <f t="shared" si="218"/>
        <v>30</v>
      </c>
      <c r="K628">
        <f t="shared" si="219"/>
        <v>57</v>
      </c>
      <c r="L628" t="str">
        <f t="shared" si="215"/>
        <v>Locked/Unlocked Status LED</v>
      </c>
      <c r="M628" t="e">
        <f>MATCH(L628,Sam_Eng!K:K,0)</f>
        <v>#N/A</v>
      </c>
      <c r="N628" t="str">
        <f>IF(ISNA(M628), VLOOKUP(L628,Sam_Eng!F:F,1,FALSE), VLOOKUP(L628,Sam_Eng!K:K,1,FALSE))</f>
        <v>Locked/Unlocked Status LED</v>
      </c>
      <c r="O628" s="8">
        <f>IF(ISNA(M628), MATCH(N628,Sam_Eng!F:F,0), MATCH(N628,Sam_Eng!K:K,0))</f>
        <v>209</v>
      </c>
      <c r="P628" t="str">
        <f t="shared" ca="1" si="210"/>
        <v>"LED d'état verrouillé/déverrouillé"</v>
      </c>
      <c r="Q628" t="str">
        <f t="shared" ca="1" si="211"/>
        <v>"Status-LED für Verriegelt/Entriegelt"</v>
      </c>
      <c r="R628" t="str">
        <f t="shared" ca="1" si="212"/>
        <v>"LED de estado bloqueado y desbloqueado "</v>
      </c>
      <c r="S628" t="str">
        <f t="shared" ca="1" si="213"/>
        <v>"LED di Stato Bloccato/Sbloccato"</v>
      </c>
      <c r="T628" t="str">
        <f t="shared" ca="1" si="214"/>
        <v>"Status-led vergrendeld/ontgrendeld"</v>
      </c>
      <c r="U628" s="8" t="str">
        <f t="shared" ca="1" si="206"/>
        <v>LED d'état verrouillé/déverrouillé</v>
      </c>
      <c r="V628" s="8" t="str">
        <f t="shared" ca="1" si="206"/>
        <v>Status-LED für Verriegelt/Entriegelt</v>
      </c>
      <c r="W628" s="8" t="str">
        <f t="shared" ca="1" si="206"/>
        <v xml:space="preserve">LED de estado bloqueado y desbloqueado </v>
      </c>
      <c r="X628" s="8" t="str">
        <f t="shared" ca="1" si="206"/>
        <v>LED di Stato Bloccato/Sbloccato</v>
      </c>
      <c r="Y628" s="8" t="str">
        <f t="shared" ca="1" si="206"/>
        <v>Status-led vergrendeld/ontgrendeld</v>
      </c>
      <c r="Z628" s="7">
        <f t="shared" si="207"/>
        <v>5</v>
      </c>
      <c r="AA628">
        <f t="shared" si="208"/>
        <v>30</v>
      </c>
      <c r="AB628">
        <f t="shared" si="216"/>
        <v>57</v>
      </c>
      <c r="AC628" t="str">
        <f t="shared" si="217"/>
        <v>&lt;string name="LockStatus"&gt;</v>
      </c>
      <c r="AD628" t="str">
        <f t="shared" ca="1" si="209"/>
        <v>&lt;string name="LockStatus"&gt;LED d'état verrouillé/déverrouillé&lt;/string&gt;</v>
      </c>
      <c r="AE628" t="str">
        <f t="shared" ca="1" si="209"/>
        <v>&lt;string name="LockStatus"&gt;Status-LED für Verriegelt/Entriegelt&lt;/string&gt;</v>
      </c>
      <c r="AF628" t="str">
        <f t="shared" ca="1" si="209"/>
        <v>&lt;string name="LockStatus"&gt;LED de estado bloqueado y desbloqueado &lt;/string&gt;</v>
      </c>
      <c r="AG628" t="str">
        <f t="shared" ca="1" si="209"/>
        <v>&lt;string name="LockStatus"&gt;LED di Stato Bloccato/Sbloccato&lt;/string&gt;</v>
      </c>
      <c r="AH628" t="str">
        <f t="shared" ca="1" si="209"/>
        <v>&lt;string name="LockStatus"&gt;Status-led vergrendeld/ontgrendeld&lt;/string&gt;</v>
      </c>
    </row>
    <row r="629" spans="1:34">
      <c r="A629" s="1" t="s">
        <v>3010</v>
      </c>
      <c r="J629">
        <f t="shared" si="218"/>
        <v>31</v>
      </c>
      <c r="K629">
        <f t="shared" si="219"/>
        <v>45</v>
      </c>
      <c r="L629" t="str">
        <f t="shared" si="215"/>
        <v>Re-lock Delay</v>
      </c>
      <c r="M629" t="e">
        <f>MATCH(L629,Sam_Eng!K:K,0)</f>
        <v>#N/A</v>
      </c>
      <c r="N629" t="str">
        <f>IF(ISNA(M629), VLOOKUP(L629,Sam_Eng!F:F,1,FALSE), VLOOKUP(L629,Sam_Eng!K:K,1,FALSE))</f>
        <v>Re-lock Delay</v>
      </c>
      <c r="O629" s="8">
        <f>IF(ISNA(M629), MATCH(N629,Sam_Eng!F:F,0), MATCH(N629,Sam_Eng!K:K,0))</f>
        <v>211</v>
      </c>
      <c r="P629" t="str">
        <f t="shared" ca="1" si="210"/>
        <v>"Délai de reverrouillage"</v>
      </c>
      <c r="Q629" t="str">
        <f t="shared" ca="1" si="211"/>
        <v>"Verzögerung für Neuverriegelung"</v>
      </c>
      <c r="R629" t="str">
        <f t="shared" ca="1" si="212"/>
        <v>"Retardo en volver a cerrar"</v>
      </c>
      <c r="S629" t="str">
        <f t="shared" ca="1" si="213"/>
        <v>"Ritardo Ribloccaggio"</v>
      </c>
      <c r="T629" t="str">
        <f t="shared" ca="1" si="214"/>
        <v>"Vertraging opnieuw vergrendelen"</v>
      </c>
      <c r="U629" s="8" t="str">
        <f t="shared" ca="1" si="206"/>
        <v>Délai de reverrouillage</v>
      </c>
      <c r="V629" s="8" t="str">
        <f t="shared" ca="1" si="206"/>
        <v>Verzögerung für Neuverriegelung</v>
      </c>
      <c r="W629" s="8" t="str">
        <f t="shared" ca="1" si="206"/>
        <v>Retardo en volver a cerrar</v>
      </c>
      <c r="X629" s="8" t="str">
        <f t="shared" ca="1" si="206"/>
        <v>Ritardo Ribloccaggio</v>
      </c>
      <c r="Y629" s="8" t="str">
        <f t="shared" ca="1" si="206"/>
        <v>Vertraging opnieuw vergrendelen</v>
      </c>
      <c r="Z629" s="7">
        <f t="shared" si="207"/>
        <v>5</v>
      </c>
      <c r="AA629">
        <f t="shared" si="208"/>
        <v>31</v>
      </c>
      <c r="AB629">
        <f t="shared" si="216"/>
        <v>45</v>
      </c>
      <c r="AC629" t="str">
        <f t="shared" si="217"/>
        <v>&lt;string name="RelockDelay"&gt;</v>
      </c>
      <c r="AD629" t="str">
        <f t="shared" ca="1" si="209"/>
        <v>&lt;string name="RelockDelay"&gt;Délai de reverrouillage&lt;/string&gt;</v>
      </c>
      <c r="AE629" t="str">
        <f t="shared" ca="1" si="209"/>
        <v>&lt;string name="RelockDelay"&gt;Verzögerung für Neuverriegelung&lt;/string&gt;</v>
      </c>
      <c r="AF629" t="str">
        <f t="shared" ca="1" si="209"/>
        <v>&lt;string name="RelockDelay"&gt;Retardo en volver a cerrar&lt;/string&gt;</v>
      </c>
      <c r="AG629" t="str">
        <f t="shared" ca="1" si="209"/>
        <v>&lt;string name="RelockDelay"&gt;Ritardo Ribloccaggio&lt;/string&gt;</v>
      </c>
      <c r="AH629" t="str">
        <f t="shared" ca="1" si="209"/>
        <v>&lt;string name="RelockDelay"&gt;Vertraging opnieuw vergrendelen&lt;/string&gt;</v>
      </c>
    </row>
    <row r="630" spans="1:34">
      <c r="A630" s="1" t="s">
        <v>243</v>
      </c>
      <c r="J630">
        <f t="shared" si="218"/>
        <v>34</v>
      </c>
      <c r="K630">
        <f t="shared" si="219"/>
        <v>42</v>
      </c>
      <c r="L630" t="str">
        <f t="shared" si="215"/>
        <v>Restore</v>
      </c>
      <c r="M630" t="e">
        <f>MATCH(L630,Sam_Eng!K:K,0)</f>
        <v>#N/A</v>
      </c>
      <c r="N630" t="str">
        <f>IF(ISNA(M630), VLOOKUP(L630,Sam_Eng!F:F,1,FALSE), VLOOKUP(L630,Sam_Eng!K:K,1,FALSE))</f>
        <v>Restore</v>
      </c>
      <c r="O630" s="8">
        <f>IF(ISNA(M630), MATCH(N630,Sam_Eng!F:F,0), MATCH(N630,Sam_Eng!K:K,0))</f>
        <v>227</v>
      </c>
      <c r="P630" t="str">
        <f t="shared" ca="1" si="210"/>
        <v>"Restaurer"</v>
      </c>
      <c r="Q630" t="str">
        <f t="shared" ca="1" si="211"/>
        <v>"Wiederherstellen"</v>
      </c>
      <c r="R630" t="str">
        <f t="shared" ca="1" si="212"/>
        <v>"Restaurar"</v>
      </c>
      <c r="S630" t="str">
        <f t="shared" ca="1" si="213"/>
        <v>"Ripristina"</v>
      </c>
      <c r="T630" t="str">
        <f t="shared" ca="1" si="214"/>
        <v>"Herstellen"</v>
      </c>
      <c r="U630" s="8" t="str">
        <f t="shared" ca="1" si="206"/>
        <v>Restaurer</v>
      </c>
      <c r="V630" s="8" t="str">
        <f t="shared" ca="1" si="206"/>
        <v>Wiederherstellen</v>
      </c>
      <c r="W630" s="8" t="str">
        <f t="shared" ca="1" si="206"/>
        <v>Restaurar</v>
      </c>
      <c r="X630" s="8" t="str">
        <f t="shared" ca="1" si="206"/>
        <v>Ripristina</v>
      </c>
      <c r="Y630" s="8" t="str">
        <f t="shared" ca="1" si="206"/>
        <v>Herstellen</v>
      </c>
      <c r="Z630" s="7">
        <f t="shared" si="207"/>
        <v>5</v>
      </c>
      <c r="AA630">
        <f t="shared" si="208"/>
        <v>34</v>
      </c>
      <c r="AB630">
        <f t="shared" si="216"/>
        <v>42</v>
      </c>
      <c r="AC630" t="str">
        <f t="shared" si="217"/>
        <v>&lt;string name="Client_Restore"&gt;</v>
      </c>
      <c r="AD630" t="str">
        <f t="shared" ca="1" si="209"/>
        <v>&lt;string name="Client_Restore"&gt;Restaurer&lt;/string&gt;</v>
      </c>
      <c r="AE630" t="str">
        <f t="shared" ca="1" si="209"/>
        <v>&lt;string name="Client_Restore"&gt;Wiederherstellen&lt;/string&gt;</v>
      </c>
      <c r="AF630" t="str">
        <f t="shared" ca="1" si="209"/>
        <v>&lt;string name="Client_Restore"&gt;Restaurar&lt;/string&gt;</v>
      </c>
      <c r="AG630" t="str">
        <f t="shared" ca="1" si="209"/>
        <v>&lt;string name="Client_Restore"&gt;Ripristina&lt;/string&gt;</v>
      </c>
      <c r="AH630" t="str">
        <f t="shared" ca="1" si="209"/>
        <v>&lt;string name="Client_Restore"&gt;Herstellen&lt;/string&gt;</v>
      </c>
    </row>
    <row r="631" spans="1:34">
      <c r="A631" s="1" t="s">
        <v>244</v>
      </c>
      <c r="J631">
        <f t="shared" si="218"/>
        <v>34</v>
      </c>
      <c r="K631">
        <f t="shared" si="219"/>
        <v>42</v>
      </c>
      <c r="L631" t="str">
        <f t="shared" si="215"/>
        <v>Suspend</v>
      </c>
      <c r="M631" t="e">
        <f>MATCH(L631,Sam_Eng!K:K,0)</f>
        <v>#N/A</v>
      </c>
      <c r="N631" t="str">
        <f>IF(ISNA(M631), VLOOKUP(L631,Sam_Eng!F:F,1,FALSE), VLOOKUP(L631,Sam_Eng!K:K,1,FALSE))</f>
        <v>Suspend</v>
      </c>
      <c r="O631" s="8">
        <f>IF(ISNA(M631), MATCH(N631,Sam_Eng!F:F,0), MATCH(N631,Sam_Eng!K:K,0))</f>
        <v>226</v>
      </c>
      <c r="P631" t="str">
        <f t="shared" ca="1" si="210"/>
        <v>"Suspendre"</v>
      </c>
      <c r="Q631" t="str">
        <f t="shared" ca="1" si="211"/>
        <v>"Aussetzen"</v>
      </c>
      <c r="R631" t="str">
        <f t="shared" ca="1" si="212"/>
        <v>"Suspender"</v>
      </c>
      <c r="S631" t="str">
        <f t="shared" ca="1" si="213"/>
        <v>"Sospendi"</v>
      </c>
      <c r="T631" t="str">
        <f t="shared" ca="1" si="214"/>
        <v>"Opschorten"</v>
      </c>
      <c r="U631" s="8" t="str">
        <f t="shared" ca="1" si="206"/>
        <v>Suspendre</v>
      </c>
      <c r="V631" s="8" t="str">
        <f t="shared" ca="1" si="206"/>
        <v>Aussetzen</v>
      </c>
      <c r="W631" s="8" t="str">
        <f t="shared" ca="1" si="206"/>
        <v>Suspender</v>
      </c>
      <c r="X631" s="8" t="str">
        <f t="shared" ca="1" si="206"/>
        <v>Sospendi</v>
      </c>
      <c r="Y631" s="8" t="str">
        <f t="shared" ca="1" si="206"/>
        <v>Opschorten</v>
      </c>
      <c r="Z631" s="7">
        <f t="shared" si="207"/>
        <v>5</v>
      </c>
      <c r="AA631">
        <f t="shared" si="208"/>
        <v>34</v>
      </c>
      <c r="AB631">
        <f t="shared" si="216"/>
        <v>42</v>
      </c>
      <c r="AC631" t="str">
        <f t="shared" si="217"/>
        <v>&lt;string name="Client_Suspend"&gt;</v>
      </c>
      <c r="AD631" t="str">
        <f t="shared" ca="1" si="209"/>
        <v>&lt;string name="Client_Suspend"&gt;Suspendre&lt;/string&gt;</v>
      </c>
      <c r="AE631" t="str">
        <f t="shared" ca="1" si="209"/>
        <v>&lt;string name="Client_Suspend"&gt;Aussetzen&lt;/string&gt;</v>
      </c>
      <c r="AF631" t="str">
        <f t="shared" ca="1" si="209"/>
        <v>&lt;string name="Client_Suspend"&gt;Suspender&lt;/string&gt;</v>
      </c>
      <c r="AG631" t="str">
        <f t="shared" ca="1" si="209"/>
        <v>&lt;string name="Client_Suspend"&gt;Sospendi&lt;/string&gt;</v>
      </c>
      <c r="AH631" t="str">
        <f t="shared" ca="1" si="209"/>
        <v>&lt;string name="Client_Suspend"&gt;Opschorten&lt;/string&gt;</v>
      </c>
    </row>
    <row r="632" spans="1:34">
      <c r="A632" s="1" t="s">
        <v>3027</v>
      </c>
      <c r="J632">
        <f t="shared" si="218"/>
        <v>40</v>
      </c>
      <c r="K632">
        <f t="shared" si="219"/>
        <v>62</v>
      </c>
      <c r="L632" t="str">
        <f t="shared" si="215"/>
        <v>Data format incorrect</v>
      </c>
      <c r="M632" t="e">
        <f>MATCH(L632,Sam_Eng!K:K,0)</f>
        <v>#N/A</v>
      </c>
      <c r="N632" t="str">
        <f>IF(ISNA(M632), VLOOKUP(L632,Sam_Eng!F:F,1,FALSE), VLOOKUP(L632,Sam_Eng!K:K,1,FALSE))</f>
        <v>Data format incorrect</v>
      </c>
      <c r="O632" s="8">
        <f>IF(ISNA(M632), MATCH(N632,Sam_Eng!F:F,0), MATCH(N632,Sam_Eng!K:K,0))</f>
        <v>632</v>
      </c>
      <c r="P632" t="str">
        <f t="shared" ca="1" si="210"/>
        <v>"Format de données incorrect"</v>
      </c>
      <c r="Q632" t="str">
        <f t="shared" ca="1" si="211"/>
        <v>"Datenformat ungültig"</v>
      </c>
      <c r="R632" t="str">
        <f t="shared" ca="1" si="212"/>
        <v>"Formato de datos incorrecto"</v>
      </c>
      <c r="S632" t="str">
        <f t="shared" ca="1" si="213"/>
        <v>"Formato dati non corretto"</v>
      </c>
      <c r="T632" t="str">
        <f t="shared" ca="1" si="214"/>
        <v>"Onjuiste gegevensindeling"</v>
      </c>
      <c r="U632" s="8" t="str">
        <f t="shared" ca="1" si="206"/>
        <v>Format de données incorrect</v>
      </c>
      <c r="V632" s="8" t="str">
        <f t="shared" ca="1" si="206"/>
        <v>Datenformat ungültig</v>
      </c>
      <c r="W632" s="8" t="str">
        <f t="shared" ca="1" si="206"/>
        <v>Formato de datos incorrecto</v>
      </c>
      <c r="X632" s="8" t="str">
        <f t="shared" ca="1" si="206"/>
        <v>Formato dati non corretto</v>
      </c>
      <c r="Y632" s="8" t="str">
        <f t="shared" ca="1" si="206"/>
        <v>Onjuiste gegevensindeling</v>
      </c>
      <c r="Z632" s="7">
        <f t="shared" si="207"/>
        <v>5</v>
      </c>
      <c r="AA632">
        <f t="shared" si="208"/>
        <v>40</v>
      </c>
      <c r="AB632">
        <f t="shared" si="216"/>
        <v>62</v>
      </c>
      <c r="AC632" t="str">
        <f t="shared" si="217"/>
        <v>&lt;string name="Incompatible_Command"&gt;</v>
      </c>
      <c r="AD632" t="str">
        <f t="shared" ca="1" si="209"/>
        <v>&lt;string name="Incompatible_Command"&gt;Format de données incorrect&lt;/string&gt;</v>
      </c>
      <c r="AE632" t="str">
        <f t="shared" ca="1" si="209"/>
        <v>&lt;string name="Incompatible_Command"&gt;Datenformat ungültig&lt;/string&gt;</v>
      </c>
      <c r="AF632" t="str">
        <f t="shared" ca="1" si="209"/>
        <v>&lt;string name="Incompatible_Command"&gt;Formato de datos incorrecto&lt;/string&gt;</v>
      </c>
      <c r="AG632" t="str">
        <f t="shared" ca="1" si="209"/>
        <v>&lt;string name="Incompatible_Command"&gt;Formato dati non corretto&lt;/string&gt;</v>
      </c>
      <c r="AH632" t="str">
        <f t="shared" ca="1" si="209"/>
        <v>&lt;string name="Incompatible_Command"&gt;Onjuiste gegevensindeling&lt;/string&gt;</v>
      </c>
    </row>
    <row r="633" spans="1:34">
      <c r="A633" s="1"/>
    </row>
    <row r="634" spans="1:34">
      <c r="A634" s="1" t="s">
        <v>245</v>
      </c>
      <c r="J634">
        <f t="shared" si="218"/>
        <v>40</v>
      </c>
      <c r="K634">
        <f t="shared" si="219"/>
        <v>45</v>
      </c>
      <c r="L634" t="str">
        <f t="shared" si="215"/>
        <v>None</v>
      </c>
      <c r="M634" t="e">
        <f>MATCH(L634,Sam_Eng!K:K,0)</f>
        <v>#N/A</v>
      </c>
      <c r="N634" t="str">
        <f>IF(ISNA(M634), VLOOKUP(L634,Sam_Eng!F:F,1,FALSE), VLOOKUP(L634,Sam_Eng!K:K,1,FALSE))</f>
        <v>None</v>
      </c>
      <c r="O634" s="8">
        <f>IF(ISNA(M634), MATCH(N634,Sam_Eng!F:F,0), MATCH(N634,Sam_Eng!K:K,0))</f>
        <v>116</v>
      </c>
      <c r="P634" t="str">
        <f t="shared" ca="1" si="210"/>
        <v>"Aucun"</v>
      </c>
      <c r="Q634" t="str">
        <f t="shared" ca="1" si="211"/>
        <v>"Ohne"</v>
      </c>
      <c r="R634" t="str">
        <f t="shared" ca="1" si="212"/>
        <v>"Ninguno"</v>
      </c>
      <c r="S634" t="str">
        <f t="shared" ca="1" si="213"/>
        <v>"Nessuno"</v>
      </c>
      <c r="T634" t="str">
        <f t="shared" ca="1" si="214"/>
        <v>"Geen"</v>
      </c>
      <c r="U634" s="8" t="str">
        <f t="shared" ca="1" si="206"/>
        <v>Aucun</v>
      </c>
      <c r="V634" s="8" t="str">
        <f t="shared" ca="1" si="206"/>
        <v>Ohne</v>
      </c>
      <c r="W634" s="8" t="str">
        <f t="shared" ca="1" si="206"/>
        <v>Ninguno</v>
      </c>
      <c r="X634" s="8" t="str">
        <f t="shared" ca="1" si="206"/>
        <v>Nessuno</v>
      </c>
      <c r="Y634" s="8" t="str">
        <f t="shared" ca="1" si="206"/>
        <v>Geen</v>
      </c>
      <c r="Z634" s="7">
        <f t="shared" si="207"/>
        <v>5</v>
      </c>
      <c r="AA634">
        <f t="shared" si="208"/>
        <v>40</v>
      </c>
      <c r="AB634">
        <f t="shared" ref="AB634:AB639" si="220" xml:space="preserve"> FIND("&lt;/",A634)</f>
        <v>45</v>
      </c>
      <c r="AC634" t="str">
        <f t="shared" ref="AC634:AC639" si="221">MID(A634, Z634, AA634-Z634+ 1)</f>
        <v>&lt;string name="ParamIlliminate_none"&gt;</v>
      </c>
      <c r="AD634" t="str">
        <f t="shared" ca="1" si="209"/>
        <v>&lt;string name="ParamIlliminate_none"&gt;Aucun&lt;/string&gt;</v>
      </c>
      <c r="AE634" t="str">
        <f t="shared" ca="1" si="209"/>
        <v>&lt;string name="ParamIlliminate_none"&gt;Ohne&lt;/string&gt;</v>
      </c>
      <c r="AF634" t="str">
        <f t="shared" ca="1" si="209"/>
        <v>&lt;string name="ParamIlliminate_none"&gt;Ninguno&lt;/string&gt;</v>
      </c>
      <c r="AG634" t="str">
        <f t="shared" ca="1" si="209"/>
        <v>&lt;string name="ParamIlliminate_none"&gt;Nessuno&lt;/string&gt;</v>
      </c>
      <c r="AH634" t="str">
        <f t="shared" ca="1" si="209"/>
        <v>&lt;string name="ParamIlliminate_none"&gt;Geen&lt;/string&gt;</v>
      </c>
    </row>
    <row r="635" spans="1:34">
      <c r="A635" s="1" t="s">
        <v>3012</v>
      </c>
      <c r="J635">
        <f t="shared" si="218"/>
        <v>41</v>
      </c>
      <c r="K635">
        <f t="shared" si="219"/>
        <v>56</v>
      </c>
      <c r="L635" t="str">
        <f t="shared" si="215"/>
        <v>Button Pressed</v>
      </c>
      <c r="M635" t="e">
        <f>MATCH(L635,Sam_Eng!K:K,0)</f>
        <v>#N/A</v>
      </c>
      <c r="N635" t="str">
        <f>IF(ISNA(M635), VLOOKUP(L635,Sam_Eng!F:F,1,FALSE), VLOOKUP(L635,Sam_Eng!K:K,1,FALSE))</f>
        <v>Button Pressed</v>
      </c>
      <c r="O635" s="8">
        <f>IF(ISNA(M635), MATCH(N635,Sam_Eng!F:F,0), MATCH(N635,Sam_Eng!K:K,0))</f>
        <v>218</v>
      </c>
      <c r="P635" t="str">
        <f t="shared" ca="1" si="210"/>
        <v>"Bouton actionné"</v>
      </c>
      <c r="Q635" t="str">
        <f t="shared" ca="1" si="211"/>
        <v>"Taste gedrückt"</v>
      </c>
      <c r="R635" t="str">
        <f t="shared" ca="1" si="212"/>
        <v>"Botón presionado"</v>
      </c>
      <c r="S635" t="str">
        <f t="shared" ca="1" si="213"/>
        <v>"Pulsante Premuto"</v>
      </c>
      <c r="T635" t="str">
        <f t="shared" ca="1" si="214"/>
        <v>"Knop ingedrukt"</v>
      </c>
      <c r="U635" s="8" t="str">
        <f t="shared" ca="1" si="206"/>
        <v>Bouton actionné</v>
      </c>
      <c r="V635" s="8" t="str">
        <f t="shared" ca="1" si="206"/>
        <v>Taste gedrückt</v>
      </c>
      <c r="W635" s="8" t="str">
        <f t="shared" ca="1" si="206"/>
        <v>Botón presionado</v>
      </c>
      <c r="X635" s="8" t="str">
        <f t="shared" ca="1" si="206"/>
        <v>Pulsante Premuto</v>
      </c>
      <c r="Y635" s="8" t="str">
        <f t="shared" ca="1" si="206"/>
        <v>Knop ingedrukt</v>
      </c>
      <c r="Z635" s="7">
        <f t="shared" si="207"/>
        <v>5</v>
      </c>
      <c r="AA635">
        <f t="shared" si="208"/>
        <v>41</v>
      </c>
      <c r="AB635">
        <f t="shared" si="220"/>
        <v>56</v>
      </c>
      <c r="AC635" t="str">
        <f t="shared" si="221"/>
        <v>&lt;string name="ParamIlliminate_press"&gt;</v>
      </c>
      <c r="AD635" t="str">
        <f t="shared" ca="1" si="209"/>
        <v>&lt;string name="ParamIlliminate_press"&gt;Bouton actionné&lt;/string&gt;</v>
      </c>
      <c r="AE635" t="str">
        <f t="shared" ca="1" si="209"/>
        <v>&lt;string name="ParamIlliminate_press"&gt;Taste gedrückt&lt;/string&gt;</v>
      </c>
      <c r="AF635" t="str">
        <f t="shared" ca="1" si="209"/>
        <v>&lt;string name="ParamIlliminate_press"&gt;Botón presionado&lt;/string&gt;</v>
      </c>
      <c r="AG635" t="str">
        <f t="shared" ca="1" si="209"/>
        <v>&lt;string name="ParamIlliminate_press"&gt;Pulsante Premuto&lt;/string&gt;</v>
      </c>
      <c r="AH635" t="str">
        <f t="shared" ca="1" si="209"/>
        <v>&lt;string name="ParamIlliminate_press"&gt;Knop ingedrukt&lt;/string&gt;</v>
      </c>
    </row>
    <row r="636" spans="1:34">
      <c r="A636" s="1" t="s">
        <v>246</v>
      </c>
      <c r="J636">
        <f t="shared" si="218"/>
        <v>45</v>
      </c>
      <c r="K636">
        <f t="shared" si="219"/>
        <v>55</v>
      </c>
      <c r="L636" t="str">
        <f t="shared" si="215"/>
        <v>Proximity</v>
      </c>
      <c r="M636" t="e">
        <f>MATCH(L636,Sam_Eng!K:K,0)</f>
        <v>#N/A</v>
      </c>
      <c r="N636" t="str">
        <f>IF(ISNA(M636), VLOOKUP(L636,Sam_Eng!F:F,1,FALSE), VLOOKUP(L636,Sam_Eng!K:K,1,FALSE))</f>
        <v>Proximity</v>
      </c>
      <c r="O636" s="8">
        <f>IF(ISNA(M636), MATCH(N636,Sam_Eng!F:F,0), MATCH(N636,Sam_Eng!K:K,0))</f>
        <v>217</v>
      </c>
      <c r="P636" t="str">
        <f t="shared" ca="1" si="210"/>
        <v>"Proximité"</v>
      </c>
      <c r="Q636" t="str">
        <f t="shared" ca="1" si="211"/>
        <v>"Näherung"</v>
      </c>
      <c r="R636" t="str">
        <f t="shared" ca="1" si="212"/>
        <v>"Proximidad"</v>
      </c>
      <c r="S636" t="str">
        <f t="shared" ca="1" si="213"/>
        <v>"Prossimità"</v>
      </c>
      <c r="T636" t="str">
        <f t="shared" ca="1" si="214"/>
        <v>"Nabijheid"</v>
      </c>
      <c r="U636" s="8" t="str">
        <f t="shared" ca="1" si="206"/>
        <v>Proximité</v>
      </c>
      <c r="V636" s="8" t="str">
        <f t="shared" ca="1" si="206"/>
        <v>Näherung</v>
      </c>
      <c r="W636" s="8" t="str">
        <f t="shared" ca="1" si="206"/>
        <v>Proximidad</v>
      </c>
      <c r="X636" s="8" t="str">
        <f t="shared" ca="1" si="206"/>
        <v>Prossimità</v>
      </c>
      <c r="Y636" s="8" t="str">
        <f t="shared" ca="1" si="206"/>
        <v>Nabijheid</v>
      </c>
      <c r="Z636" s="7">
        <f t="shared" si="207"/>
        <v>5</v>
      </c>
      <c r="AA636">
        <f t="shared" si="208"/>
        <v>45</v>
      </c>
      <c r="AB636">
        <f t="shared" si="220"/>
        <v>55</v>
      </c>
      <c r="AC636" t="str">
        <f t="shared" si="221"/>
        <v>&lt;string name="ParamIlliminate_proximity"&gt;</v>
      </c>
      <c r="AD636" t="str">
        <f t="shared" ca="1" si="209"/>
        <v>&lt;string name="ParamIlliminate_proximity"&gt;Proximité&lt;/string&gt;</v>
      </c>
      <c r="AE636" t="str">
        <f t="shared" ca="1" si="209"/>
        <v>&lt;string name="ParamIlliminate_proximity"&gt;Näherung&lt;/string&gt;</v>
      </c>
      <c r="AF636" t="str">
        <f t="shared" ca="1" si="209"/>
        <v>&lt;string name="ParamIlliminate_proximity"&gt;Proximidad&lt;/string&gt;</v>
      </c>
      <c r="AG636" t="str">
        <f t="shared" ca="1" si="209"/>
        <v>&lt;string name="ParamIlliminate_proximity"&gt;Prossimità&lt;/string&gt;</v>
      </c>
      <c r="AH636" t="str">
        <f t="shared" ca="1" si="209"/>
        <v>&lt;string name="ParamIlliminate_proximity"&gt;Nabijheid&lt;/string&gt;</v>
      </c>
    </row>
    <row r="637" spans="1:34">
      <c r="A637" s="1" t="s">
        <v>247</v>
      </c>
      <c r="J637">
        <f t="shared" si="218"/>
        <v>31</v>
      </c>
      <c r="K637">
        <f t="shared" si="219"/>
        <v>40</v>
      </c>
      <c r="L637" t="str">
        <f t="shared" si="215"/>
        <v>Standard</v>
      </c>
      <c r="M637" t="e">
        <f>MATCH(L637,Sam_Eng!K:K,0)</f>
        <v>#N/A</v>
      </c>
      <c r="N637" t="str">
        <f>IF(ISNA(M637), VLOOKUP(L637,Sam_Eng!F:F,1,FALSE), VLOOKUP(L637,Sam_Eng!K:K,1,FALSE))</f>
        <v>Standard</v>
      </c>
      <c r="O637" s="8">
        <f>IF(ISNA(M637), MATCH(N637,Sam_Eng!F:F,0), MATCH(N637,Sam_Eng!K:K,0))</f>
        <v>175</v>
      </c>
      <c r="P637" t="str">
        <f t="shared" ca="1" si="210"/>
        <v>"Standard"</v>
      </c>
      <c r="Q637" t="str">
        <f t="shared" ca="1" si="211"/>
        <v>"Standard"</v>
      </c>
      <c r="R637" t="str">
        <f t="shared" ca="1" si="212"/>
        <v>"Estándar"</v>
      </c>
      <c r="S637" t="str">
        <f t="shared" ca="1" si="213"/>
        <v>"Standard"</v>
      </c>
      <c r="T637" t="str">
        <f t="shared" ca="1" si="214"/>
        <v>"Standaard"</v>
      </c>
      <c r="U637" s="8" t="str">
        <f t="shared" ca="1" si="206"/>
        <v>Standard</v>
      </c>
      <c r="V637" s="8" t="str">
        <f t="shared" ca="1" si="206"/>
        <v>Standard</v>
      </c>
      <c r="W637" s="8" t="str">
        <f t="shared" ca="1" si="206"/>
        <v>Estándar</v>
      </c>
      <c r="X637" s="8" t="str">
        <f t="shared" ca="1" si="206"/>
        <v>Standard</v>
      </c>
      <c r="Y637" s="8" t="str">
        <f t="shared" ca="1" si="206"/>
        <v>Standaard</v>
      </c>
      <c r="Z637" s="7">
        <f t="shared" si="207"/>
        <v>5</v>
      </c>
      <c r="AA637">
        <f t="shared" si="208"/>
        <v>31</v>
      </c>
      <c r="AB637">
        <f t="shared" si="220"/>
        <v>40</v>
      </c>
      <c r="AC637" t="str">
        <f t="shared" si="221"/>
        <v>&lt;string name="AR_Standard"&gt;</v>
      </c>
      <c r="AD637" t="str">
        <f t="shared" ca="1" si="209"/>
        <v>&lt;string name="AR_Standard"&gt;Standard&lt;/string&gt;</v>
      </c>
      <c r="AE637" t="str">
        <f t="shared" ca="1" si="209"/>
        <v>&lt;string name="AR_Standard"&gt;Standard&lt;/string&gt;</v>
      </c>
      <c r="AF637" t="str">
        <f t="shared" ca="1" si="209"/>
        <v>&lt;string name="AR_Standard"&gt;Estándar&lt;/string&gt;</v>
      </c>
      <c r="AG637" t="str">
        <f t="shared" ca="1" si="209"/>
        <v>&lt;string name="AR_Standard"&gt;Standard&lt;/string&gt;</v>
      </c>
      <c r="AH637" t="str">
        <f t="shared" ca="1" si="209"/>
        <v>&lt;string name="AR_Standard"&gt;Standaard&lt;/string&gt;</v>
      </c>
    </row>
    <row r="638" spans="1:34">
      <c r="A638" s="1" t="s">
        <v>248</v>
      </c>
      <c r="J638">
        <f t="shared" si="218"/>
        <v>33</v>
      </c>
      <c r="K638">
        <f t="shared" si="219"/>
        <v>44</v>
      </c>
      <c r="L638" t="str">
        <f t="shared" si="215"/>
        <v>Technician</v>
      </c>
      <c r="M638" t="e">
        <f>MATCH(L638,Sam_Eng!K:K,0)</f>
        <v>#N/A</v>
      </c>
      <c r="N638" t="str">
        <f>IF(ISNA(M638), VLOOKUP(L638,Sam_Eng!F:F,1,FALSE), VLOOKUP(L638,Sam_Eng!K:K,1,FALSE))</f>
        <v>Technician</v>
      </c>
      <c r="O638" s="8">
        <f>IF(ISNA(M638), MATCH(N638,Sam_Eng!F:F,0), MATCH(N638,Sam_Eng!K:K,0))</f>
        <v>248</v>
      </c>
      <c r="P638" t="str">
        <f t="shared" ca="1" si="210"/>
        <v>"Technicien"</v>
      </c>
      <c r="Q638" t="str">
        <f t="shared" ca="1" si="211"/>
        <v>"Techniker"</v>
      </c>
      <c r="R638" t="str">
        <f t="shared" ca="1" si="212"/>
        <v>"Técnico"</v>
      </c>
      <c r="S638" t="str">
        <f t="shared" ca="1" si="213"/>
        <v>"Tecnico"</v>
      </c>
      <c r="T638" t="str">
        <f t="shared" ca="1" si="214"/>
        <v>"Monteur"</v>
      </c>
      <c r="U638" s="8" t="str">
        <f t="shared" ca="1" si="206"/>
        <v>Technicien</v>
      </c>
      <c r="V638" s="8" t="str">
        <f t="shared" ca="1" si="206"/>
        <v>Techniker</v>
      </c>
      <c r="W638" s="8" t="str">
        <f t="shared" ca="1" si="206"/>
        <v>Técnico</v>
      </c>
      <c r="X638" s="8" t="str">
        <f t="shared" ca="1" si="206"/>
        <v>Tecnico</v>
      </c>
      <c r="Y638" s="8" t="str">
        <f t="shared" ca="1" si="206"/>
        <v>Monteur</v>
      </c>
      <c r="Z638" s="7">
        <f t="shared" si="207"/>
        <v>5</v>
      </c>
      <c r="AA638">
        <f t="shared" si="208"/>
        <v>33</v>
      </c>
      <c r="AB638">
        <f t="shared" si="220"/>
        <v>44</v>
      </c>
      <c r="AC638" t="str">
        <f t="shared" si="221"/>
        <v>&lt;string name="AR_Technician"&gt;</v>
      </c>
      <c r="AD638" t="str">
        <f t="shared" ca="1" si="209"/>
        <v>&lt;string name="AR_Technician"&gt;Technicien&lt;/string&gt;</v>
      </c>
      <c r="AE638" t="str">
        <f t="shared" ca="1" si="209"/>
        <v>&lt;string name="AR_Technician"&gt;Techniker&lt;/string&gt;</v>
      </c>
      <c r="AF638" t="str">
        <f t="shared" ca="1" si="209"/>
        <v>&lt;string name="AR_Technician"&gt;Técnico&lt;/string&gt;</v>
      </c>
      <c r="AG638" t="str">
        <f t="shared" ca="1" si="209"/>
        <v>&lt;string name="AR_Technician"&gt;Tecnico&lt;/string&gt;</v>
      </c>
      <c r="AH638" t="str">
        <f t="shared" ca="1" si="209"/>
        <v>&lt;string name="AR_Technician"&gt;Monteur&lt;/string&gt;</v>
      </c>
    </row>
    <row r="639" spans="1:34">
      <c r="A639" s="1" t="s">
        <v>249</v>
      </c>
      <c r="J639">
        <f t="shared" si="218"/>
        <v>27</v>
      </c>
      <c r="K639">
        <f t="shared" si="219"/>
        <v>39</v>
      </c>
      <c r="L639" t="str">
        <f t="shared" si="215"/>
        <v>Access Type</v>
      </c>
      <c r="M639" t="e">
        <f>MATCH(L639,Sam_Eng!K:K,0)</f>
        <v>#N/A</v>
      </c>
      <c r="N639" t="str">
        <f>IF(ISNA(M639), VLOOKUP(L639,Sam_Eng!F:F,1,FALSE), VLOOKUP(L639,Sam_Eng!K:K,1,FALSE))</f>
        <v>Access Type</v>
      </c>
      <c r="O639" s="8">
        <f>IF(ISNA(M639), MATCH(N639,Sam_Eng!F:F,0), MATCH(N639,Sam_Eng!K:K,0))</f>
        <v>242</v>
      </c>
      <c r="P639" t="str">
        <f t="shared" ca="1" si="210"/>
        <v>"Type d'accès"</v>
      </c>
      <c r="Q639" t="str">
        <f t="shared" ca="1" si="211"/>
        <v>"Zugangstyp"</v>
      </c>
      <c r="R639" t="str">
        <f t="shared" ca="1" si="212"/>
        <v>"Tipo de acceso"</v>
      </c>
      <c r="S639" t="str">
        <f t="shared" ca="1" si="213"/>
        <v>"Tipo di Accesso"</v>
      </c>
      <c r="T639" t="str">
        <f t="shared" ca="1" si="214"/>
        <v>"Toegangstype"</v>
      </c>
      <c r="U639" s="8" t="str">
        <f t="shared" ca="1" si="206"/>
        <v>Type d'accès</v>
      </c>
      <c r="V639" s="8" t="str">
        <f t="shared" ca="1" si="206"/>
        <v>Zugangstyp</v>
      </c>
      <c r="W639" s="8" t="str">
        <f t="shared" ca="1" si="206"/>
        <v>Tipo de acceso</v>
      </c>
      <c r="X639" s="8" t="str">
        <f t="shared" ca="1" si="206"/>
        <v>Tipo di Accesso</v>
      </c>
      <c r="Y639" s="8" t="str">
        <f t="shared" ca="1" si="206"/>
        <v>Toegangstype</v>
      </c>
      <c r="Z639" s="7">
        <f t="shared" si="207"/>
        <v>5</v>
      </c>
      <c r="AA639">
        <f t="shared" si="208"/>
        <v>27</v>
      </c>
      <c r="AB639">
        <f t="shared" si="220"/>
        <v>39</v>
      </c>
      <c r="AC639" t="str">
        <f t="shared" si="221"/>
        <v>&lt;string name="AR_Type"&gt;</v>
      </c>
      <c r="AD639" t="str">
        <f t="shared" ca="1" si="209"/>
        <v>&lt;string name="AR_Type"&gt;Type d'accès&lt;/string&gt;</v>
      </c>
      <c r="AE639" t="str">
        <f t="shared" ca="1" si="209"/>
        <v>&lt;string name="AR_Type"&gt;Zugangstyp&lt;/string&gt;</v>
      </c>
      <c r="AF639" t="str">
        <f t="shared" ca="1" si="209"/>
        <v>&lt;string name="AR_Type"&gt;Tipo de acceso&lt;/string&gt;</v>
      </c>
      <c r="AG639" t="str">
        <f t="shared" ca="1" si="209"/>
        <v>&lt;string name="AR_Type"&gt;Tipo di Accesso&lt;/string&gt;</v>
      </c>
      <c r="AH639" t="str">
        <f t="shared" ca="1" si="209"/>
        <v>&lt;string name="AR_Type"&gt;Toegangstype&lt;/string&gt;</v>
      </c>
    </row>
    <row r="640" spans="1:34">
      <c r="A640" s="1"/>
    </row>
    <row r="641" spans="1:34">
      <c r="A641" s="1" t="s">
        <v>250</v>
      </c>
      <c r="J641">
        <f t="shared" si="218"/>
        <v>34</v>
      </c>
      <c r="K641">
        <f t="shared" si="219"/>
        <v>49</v>
      </c>
      <c r="L641" t="str">
        <f t="shared" si="215"/>
        <v>Active Periods</v>
      </c>
      <c r="M641" t="e">
        <f>MATCH(L641,Sam_Eng!K:K,0)</f>
        <v>#N/A</v>
      </c>
      <c r="N641" t="str">
        <f>IF(ISNA(M641), VLOOKUP(L641,Sam_Eng!F:F,1,FALSE), VLOOKUP(L641,Sam_Eng!K:K,1,FALSE))</f>
        <v>Active Periods</v>
      </c>
      <c r="O641" s="8">
        <f>IF(ISNA(M641), MATCH(N641,Sam_Eng!F:F,0), MATCH(N641,Sam_Eng!K:K,0))</f>
        <v>206</v>
      </c>
      <c r="P641" t="str">
        <f t="shared" ca="1" si="210"/>
        <v>"Périodes actives"</v>
      </c>
      <c r="Q641" t="str">
        <f t="shared" ca="1" si="211"/>
        <v>"Aktivzeiten"</v>
      </c>
      <c r="R641" t="str">
        <f t="shared" ca="1" si="212"/>
        <v>"Períodos activos"</v>
      </c>
      <c r="S641" t="str">
        <f t="shared" ca="1" si="213"/>
        <v>"Periodi di Attività"</v>
      </c>
      <c r="T641" t="str">
        <f t="shared" ca="1" si="214"/>
        <v>"Actieve perioden"</v>
      </c>
      <c r="U641" s="8" t="str">
        <f t="shared" ca="1" si="206"/>
        <v>Périodes actives</v>
      </c>
      <c r="V641" s="8" t="str">
        <f t="shared" ca="1" si="206"/>
        <v>Aktivzeiten</v>
      </c>
      <c r="W641" s="8" t="str">
        <f t="shared" ca="1" si="206"/>
        <v>Períodos activos</v>
      </c>
      <c r="X641" s="8" t="str">
        <f t="shared" ca="1" si="206"/>
        <v>Periodi di Attività</v>
      </c>
      <c r="Y641" s="8" t="str">
        <f t="shared" ca="1" si="206"/>
        <v>Actieve perioden</v>
      </c>
      <c r="Z641" s="7">
        <f t="shared" si="207"/>
        <v>5</v>
      </c>
      <c r="AA641">
        <f t="shared" si="208"/>
        <v>34</v>
      </c>
      <c r="AB641">
        <f t="shared" ref="AB641:AB646" si="222" xml:space="preserve"> FIND("&lt;/",A641)</f>
        <v>49</v>
      </c>
      <c r="AC641" t="str">
        <f t="shared" ref="AC641:AC646" si="223">MID(A641, Z641, AA641-Z641+ 1)</f>
        <v>&lt;string name="access_pattern"&gt;</v>
      </c>
      <c r="AD641" t="str">
        <f t="shared" ca="1" si="209"/>
        <v>&lt;string name="access_pattern"&gt;Périodes actives&lt;/string&gt;</v>
      </c>
      <c r="AE641" t="str">
        <f t="shared" ca="1" si="209"/>
        <v>&lt;string name="access_pattern"&gt;Aktivzeiten&lt;/string&gt;</v>
      </c>
      <c r="AF641" t="str">
        <f t="shared" ca="1" si="209"/>
        <v>&lt;string name="access_pattern"&gt;Períodos activos&lt;/string&gt;</v>
      </c>
      <c r="AG641" t="str">
        <f t="shared" ca="1" si="209"/>
        <v>&lt;string name="access_pattern"&gt;Periodi di Attività&lt;/string&gt;</v>
      </c>
      <c r="AH641" t="str">
        <f t="shared" ca="1" si="209"/>
        <v>&lt;string name="access_pattern"&gt;Actieve perioden&lt;/string&gt;</v>
      </c>
    </row>
    <row r="642" spans="1:34">
      <c r="A642" s="1" t="s">
        <v>10277</v>
      </c>
      <c r="J642">
        <f t="shared" si="218"/>
        <v>28</v>
      </c>
      <c r="K642">
        <f t="shared" si="219"/>
        <v>38</v>
      </c>
      <c r="L642" t="str">
        <f t="shared" si="215"/>
        <v>Lock Busy</v>
      </c>
      <c r="M642" t="e">
        <f>MATCH(L642,Sam_Eng!K:K,0)</f>
        <v>#N/A</v>
      </c>
      <c r="N642" t="e">
        <f>IF(ISNA(M642), VLOOKUP(L642,Sam_Eng!F:F,1,FALSE), VLOOKUP(L642,Sam_Eng!K:K,1,FALSE))</f>
        <v>#N/A</v>
      </c>
      <c r="O642" s="8">
        <v>696</v>
      </c>
      <c r="P642">
        <f t="shared" ca="1" si="210"/>
        <v>0</v>
      </c>
      <c r="Q642">
        <f t="shared" ca="1" si="211"/>
        <v>0</v>
      </c>
      <c r="R642">
        <f t="shared" ca="1" si="212"/>
        <v>0</v>
      </c>
      <c r="S642">
        <f t="shared" ca="1" si="213"/>
        <v>0</v>
      </c>
      <c r="T642">
        <f t="shared" ca="1" si="214"/>
        <v>0</v>
      </c>
      <c r="U642" s="8" t="str">
        <f t="shared" ca="1" si="206"/>
        <v>0</v>
      </c>
      <c r="V642" s="8" t="str">
        <f t="shared" ca="1" si="206"/>
        <v>0</v>
      </c>
      <c r="W642" s="8" t="str">
        <f t="shared" ca="1" si="206"/>
        <v>0</v>
      </c>
      <c r="X642" s="8" t="str">
        <f t="shared" ca="1" si="206"/>
        <v>0</v>
      </c>
      <c r="Y642" s="8" t="str">
        <f t="shared" ca="1" si="206"/>
        <v>0</v>
      </c>
      <c r="Z642" s="7">
        <f t="shared" si="207"/>
        <v>5</v>
      </c>
      <c r="AA642">
        <f t="shared" si="208"/>
        <v>28</v>
      </c>
      <c r="AB642">
        <f t="shared" si="222"/>
        <v>38</v>
      </c>
      <c r="AC642" t="str">
        <f t="shared" si="223"/>
        <v>&lt;string name="LockBusy"&gt;</v>
      </c>
      <c r="AD642" t="str">
        <f t="shared" ca="1" si="209"/>
        <v>&lt;string name="LockBusy"&gt;0&lt;/string&gt;</v>
      </c>
      <c r="AE642" t="str">
        <f t="shared" ca="1" si="209"/>
        <v>&lt;string name="LockBusy"&gt;0&lt;/string&gt;</v>
      </c>
      <c r="AF642" t="str">
        <f t="shared" ca="1" si="209"/>
        <v>&lt;string name="LockBusy"&gt;0&lt;/string&gt;</v>
      </c>
      <c r="AG642" t="str">
        <f t="shared" ca="1" si="209"/>
        <v>&lt;string name="LockBusy"&gt;0&lt;/string&gt;</v>
      </c>
      <c r="AH642" t="str">
        <f t="shared" ca="1" si="209"/>
        <v>&lt;string name="LockBusy"&gt;0&lt;/string&gt;</v>
      </c>
    </row>
    <row r="643" spans="1:34">
      <c r="A643" s="1" t="s">
        <v>3014</v>
      </c>
      <c r="J643">
        <f t="shared" si="218"/>
        <v>33</v>
      </c>
      <c r="K643">
        <f t="shared" si="219"/>
        <v>60</v>
      </c>
      <c r="L643" t="str">
        <f t="shared" si="215"/>
        <v>The lock is currently busy</v>
      </c>
      <c r="M643" t="e">
        <f>MATCH(L643,Sam_Eng!K:K,0)</f>
        <v>#N/A</v>
      </c>
      <c r="N643" t="str">
        <f>IF(ISNA(M643), VLOOKUP(L643,Sam_Eng!F:F,1,FALSE), VLOOKUP(L643,Sam_Eng!K:K,1,FALSE))</f>
        <v>The lock is currently busy</v>
      </c>
      <c r="O643" s="8">
        <f>IF(ISNA(M643), MATCH(N643,Sam_Eng!F:F,0), MATCH(N643,Sam_Eng!K:K,0))</f>
        <v>633</v>
      </c>
      <c r="P643" t="str">
        <f t="shared" ca="1" si="210"/>
        <v>"La serrure est actuellement occupée"</v>
      </c>
      <c r="Q643" t="str">
        <f t="shared" ca="1" si="211"/>
        <v>"Das Schloss ist derzeit ausgelastet"</v>
      </c>
      <c r="R643" t="str">
        <f t="shared" ca="1" si="212"/>
        <v>"La cerradura está actualmente ocupada."</v>
      </c>
      <c r="S643" t="str">
        <f t="shared" ca="1" si="213"/>
        <v>"Serratura al momento occupata"</v>
      </c>
      <c r="T643" t="str">
        <f t="shared" ca="1" si="214"/>
        <v>"Het slot is bezet"</v>
      </c>
      <c r="U643" s="8" t="str">
        <f t="shared" ref="U643:Y703" ca="1" si="224">SUBSTITUTE(P643,"""","")</f>
        <v>La serrure est actuellement occupée</v>
      </c>
      <c r="V643" s="8" t="str">
        <f t="shared" ca="1" si="224"/>
        <v>Das Schloss ist derzeit ausgelastet</v>
      </c>
      <c r="W643" s="8" t="str">
        <f t="shared" ca="1" si="224"/>
        <v>La cerradura está actualmente ocupada.</v>
      </c>
      <c r="X643" s="8" t="str">
        <f t="shared" ca="1" si="224"/>
        <v>Serratura al momento occupata</v>
      </c>
      <c r="Y643" s="8" t="str">
        <f t="shared" ca="1" si="224"/>
        <v>Het slot is bezet</v>
      </c>
      <c r="Z643" s="7">
        <f t="shared" ref="Z643:Z703" si="225">FIND("&lt;",A643)</f>
        <v>5</v>
      </c>
      <c r="AA643">
        <f t="shared" ref="AA643:AA703" si="226">FIND("&gt;",A643)</f>
        <v>33</v>
      </c>
      <c r="AB643">
        <f t="shared" si="222"/>
        <v>60</v>
      </c>
      <c r="AC643" t="str">
        <f t="shared" si="223"/>
        <v>&lt;string name="LockBusy_cont"&gt;</v>
      </c>
      <c r="AD643" t="str">
        <f t="shared" ref="AD643:AH703" ca="1" si="227">$AC643 &amp; U643 &amp; $AC$1</f>
        <v>&lt;string name="LockBusy_cont"&gt;La serrure est actuellement occupée&lt;/string&gt;</v>
      </c>
      <c r="AE643" t="str">
        <f t="shared" ca="1" si="227"/>
        <v>&lt;string name="LockBusy_cont"&gt;Das Schloss ist derzeit ausgelastet&lt;/string&gt;</v>
      </c>
      <c r="AF643" t="str">
        <f t="shared" ca="1" si="227"/>
        <v>&lt;string name="LockBusy_cont"&gt;La cerradura está actualmente ocupada.&lt;/string&gt;</v>
      </c>
      <c r="AG643" t="str">
        <f t="shared" ca="1" si="227"/>
        <v>&lt;string name="LockBusy_cont"&gt;Serratura al momento occupata&lt;/string&gt;</v>
      </c>
      <c r="AH643" t="str">
        <f t="shared" ca="1" si="227"/>
        <v>&lt;string name="LockBusy_cont"&gt;Het slot is bezet&lt;/string&gt;</v>
      </c>
    </row>
    <row r="644" spans="1:34">
      <c r="A644" s="1" t="s">
        <v>3016</v>
      </c>
      <c r="J644">
        <f t="shared" si="218"/>
        <v>38</v>
      </c>
      <c r="K644">
        <f t="shared" si="219"/>
        <v>48</v>
      </c>
      <c r="L644" t="str">
        <f t="shared" si="215"/>
        <v>activated</v>
      </c>
      <c r="M644" t="e">
        <f>MATCH(L644,Sam_Eng!K:K,0)</f>
        <v>#N/A</v>
      </c>
      <c r="N644" t="e">
        <f>IF(ISNA(M644), VLOOKUP(L644,Sam_Eng!F:F,1,FALSE), VLOOKUP(L644,Sam_Eng!K:K,1,FALSE))</f>
        <v>#N/A</v>
      </c>
      <c r="O644" s="5">
        <v>558</v>
      </c>
      <c r="P644" t="str">
        <f t="shared" ca="1" si="210"/>
        <v>"%d activé"</v>
      </c>
      <c r="Q644" t="str">
        <f t="shared" ca="1" si="211"/>
        <v>"%d aktiviert"</v>
      </c>
      <c r="R644" t="str">
        <f t="shared" ca="1" si="212"/>
        <v>"%d activados"</v>
      </c>
      <c r="S644" t="str">
        <f t="shared" ca="1" si="213"/>
        <v>"%d attivato"</v>
      </c>
      <c r="T644" t="str">
        <f t="shared" ca="1" si="214"/>
        <v>"%@ ingeschakeld"</v>
      </c>
      <c r="U644" s="8" t="str">
        <f t="shared" ca="1" si="224"/>
        <v>%d activé</v>
      </c>
      <c r="V644" s="8" t="str">
        <f t="shared" ca="1" si="224"/>
        <v>%d aktiviert</v>
      </c>
      <c r="W644" s="8" t="str">
        <f t="shared" ca="1" si="224"/>
        <v>%d activados</v>
      </c>
      <c r="X644" s="8" t="str">
        <f t="shared" ca="1" si="224"/>
        <v>%d attivato</v>
      </c>
      <c r="Y644" s="8" t="str">
        <f t="shared" ca="1" si="224"/>
        <v>%@ ingeschakeld</v>
      </c>
      <c r="Z644" s="7">
        <f t="shared" si="225"/>
        <v>5</v>
      </c>
      <c r="AA644">
        <f t="shared" si="226"/>
        <v>38</v>
      </c>
      <c r="AB644">
        <f t="shared" si="222"/>
        <v>48</v>
      </c>
      <c r="AC644" t="str">
        <f t="shared" si="223"/>
        <v>&lt;string name="Access_ActivateQty"&gt;</v>
      </c>
      <c r="AD644" t="str">
        <f t="shared" ca="1" si="227"/>
        <v>&lt;string name="Access_ActivateQty"&gt;%d activé&lt;/string&gt;</v>
      </c>
      <c r="AE644" t="str">
        <f t="shared" ca="1" si="227"/>
        <v>&lt;string name="Access_ActivateQty"&gt;%d aktiviert&lt;/string&gt;</v>
      </c>
      <c r="AF644" t="str">
        <f t="shared" ca="1" si="227"/>
        <v>&lt;string name="Access_ActivateQty"&gt;%d activados&lt;/string&gt;</v>
      </c>
      <c r="AG644" t="str">
        <f t="shared" ca="1" si="227"/>
        <v>&lt;string name="Access_ActivateQty"&gt;%d attivato&lt;/string&gt;</v>
      </c>
      <c r="AH644" t="str">
        <f t="shared" ca="1" si="227"/>
        <v>&lt;string name="Access_ActivateQty"&gt;%@ ingeschakeld&lt;/string&gt;</v>
      </c>
    </row>
    <row r="645" spans="1:34">
      <c r="A645" s="1" t="s">
        <v>3017</v>
      </c>
      <c r="J645">
        <f t="shared" si="218"/>
        <v>39</v>
      </c>
      <c r="K645">
        <f t="shared" si="219"/>
        <v>48</v>
      </c>
      <c r="L645" t="str">
        <f t="shared" si="215"/>
        <v>Sign Out</v>
      </c>
      <c r="M645" t="e">
        <f>MATCH(L645,Sam_Eng!K:K,0)</f>
        <v>#N/A</v>
      </c>
      <c r="N645" t="str">
        <f>IF(ISNA(M645), VLOOKUP(L645,Sam_Eng!F:F,1,FALSE), VLOOKUP(L645,Sam_Eng!K:K,1,FALSE))</f>
        <v>Sign Out</v>
      </c>
      <c r="O645" s="8">
        <f>IF(ISNA(M645), MATCH(N645,Sam_Eng!F:F,0), MATCH(N645,Sam_Eng!K:K,0))</f>
        <v>158</v>
      </c>
      <c r="P645" t="str">
        <f t="shared" ca="1" si="210"/>
        <v>"Déconnexion"</v>
      </c>
      <c r="Q645" t="str">
        <f t="shared" ca="1" si="211"/>
        <v>"Abmelden"</v>
      </c>
      <c r="R645" t="str">
        <f t="shared" ca="1" si="212"/>
        <v>"Cerrar sesión"</v>
      </c>
      <c r="S645" t="str">
        <f t="shared" ca="1" si="213"/>
        <v>"Esci"</v>
      </c>
      <c r="T645" t="str">
        <f t="shared" ca="1" si="214"/>
        <v>"Afmelden"</v>
      </c>
      <c r="U645" s="8" t="str">
        <f t="shared" ca="1" si="224"/>
        <v>Déconnexion</v>
      </c>
      <c r="V645" s="8" t="str">
        <f t="shared" ca="1" si="224"/>
        <v>Abmelden</v>
      </c>
      <c r="W645" s="8" t="str">
        <f t="shared" ca="1" si="224"/>
        <v>Cerrar sesión</v>
      </c>
      <c r="X645" s="8" t="str">
        <f t="shared" ca="1" si="224"/>
        <v>Esci</v>
      </c>
      <c r="Y645" s="8" t="str">
        <f t="shared" ca="1" si="224"/>
        <v>Afmelden</v>
      </c>
      <c r="Z645" s="7">
        <f t="shared" si="225"/>
        <v>5</v>
      </c>
      <c r="AA645">
        <f t="shared" si="226"/>
        <v>39</v>
      </c>
      <c r="AB645">
        <f t="shared" si="222"/>
        <v>48</v>
      </c>
      <c r="AC645" t="str">
        <f t="shared" si="223"/>
        <v>&lt;string name="LoginByOthers_title"&gt;</v>
      </c>
      <c r="AD645" t="str">
        <f t="shared" ca="1" si="227"/>
        <v>&lt;string name="LoginByOthers_title"&gt;Déconnexion&lt;/string&gt;</v>
      </c>
      <c r="AE645" t="str">
        <f t="shared" ca="1" si="227"/>
        <v>&lt;string name="LoginByOthers_title"&gt;Abmelden&lt;/string&gt;</v>
      </c>
      <c r="AF645" t="str">
        <f t="shared" ca="1" si="227"/>
        <v>&lt;string name="LoginByOthers_title"&gt;Cerrar sesión&lt;/string&gt;</v>
      </c>
      <c r="AG645" t="str">
        <f t="shared" ca="1" si="227"/>
        <v>&lt;string name="LoginByOthers_title"&gt;Esci&lt;/string&gt;</v>
      </c>
      <c r="AH645" t="str">
        <f t="shared" ca="1" si="227"/>
        <v>&lt;string name="LoginByOthers_title"&gt;Afmelden&lt;/string&gt;</v>
      </c>
    </row>
    <row r="646" spans="1:34">
      <c r="A646" s="1" t="s">
        <v>3022</v>
      </c>
      <c r="J646">
        <f t="shared" si="218"/>
        <v>38</v>
      </c>
      <c r="K646">
        <f t="shared" si="219"/>
        <v>114</v>
      </c>
      <c r="L646" t="str">
        <f t="shared" si="215"/>
        <v>Your account has been disabled because you have signed in on another phone.</v>
      </c>
      <c r="M646" t="e">
        <f>MATCH(L646,Sam_Eng!K:K,0)</f>
        <v>#N/A</v>
      </c>
      <c r="N646" t="str">
        <f>IF(ISNA(M646), VLOOKUP(L646,Sam_Eng!F:F,1,FALSE), VLOOKUP(L646,Sam_Eng!K:K,1,FALSE))</f>
        <v>Your account has been disabled because you have signed in on another phone.</v>
      </c>
      <c r="O646" s="8">
        <f>IF(ISNA(M646), MATCH(N646,Sam_Eng!F:F,0), MATCH(N646,Sam_Eng!K:K,0))</f>
        <v>498</v>
      </c>
      <c r="P646" t="str">
        <f t="shared" ca="1" si="210"/>
        <v>"Votre compte a été désactivé car vous vous êtes connecté sur un autre téléphone."</v>
      </c>
      <c r="Q646" t="str">
        <f t="shared" ca="1" si="211"/>
        <v>"Ihr Konto wurde deaktiviert, weil Sie sich mit einem anderen Telefon angemeldet haben."</v>
      </c>
      <c r="R646" t="str">
        <f t="shared" ca="1" si="212"/>
        <v>"La cuenta se ha deshabilitado porque ha iniciado sesión en otro teléfono."</v>
      </c>
      <c r="S646" t="str">
        <f t="shared" ca="1" si="213"/>
        <v>"L'account è stato disattivato perché è stato eseguito l'accesso da un altro telefono."</v>
      </c>
      <c r="T646" t="str">
        <f t="shared" ca="1" si="214"/>
        <v>"Uw account is uitgeschakeld omdat u zich op een andere telefoon hebt aangemeld."</v>
      </c>
      <c r="U646" s="8" t="str">
        <f t="shared" ca="1" si="224"/>
        <v>Votre compte a été désactivé car vous vous êtes connecté sur un autre téléphone.</v>
      </c>
      <c r="V646" s="8" t="str">
        <f t="shared" ca="1" si="224"/>
        <v>Ihr Konto wurde deaktiviert, weil Sie sich mit einem anderen Telefon angemeldet haben.</v>
      </c>
      <c r="W646" s="8" t="str">
        <f t="shared" ca="1" si="224"/>
        <v>La cuenta se ha deshabilitado porque ha iniciado sesión en otro teléfono.</v>
      </c>
      <c r="X646" s="8" t="str">
        <f t="shared" ca="1" si="224"/>
        <v>L'account è stato disattivato perché è stato eseguito l'accesso da un altro telefono.</v>
      </c>
      <c r="Y646" s="8" t="str">
        <f t="shared" ca="1" si="224"/>
        <v>Uw account is uitgeschakeld omdat u zich op een andere telefoon hebt aangemeld.</v>
      </c>
      <c r="Z646" s="7">
        <f t="shared" si="225"/>
        <v>5</v>
      </c>
      <c r="AA646">
        <f t="shared" si="226"/>
        <v>38</v>
      </c>
      <c r="AB646">
        <f t="shared" si="222"/>
        <v>114</v>
      </c>
      <c r="AC646" t="str">
        <f t="shared" si="223"/>
        <v>&lt;string name="LoginByOthers_cont"&gt;</v>
      </c>
      <c r="AD646" t="str">
        <f t="shared" ca="1" si="227"/>
        <v>&lt;string name="LoginByOthers_cont"&gt;Votre compte a été désactivé car vous vous êtes connecté sur un autre téléphone.&lt;/string&gt;</v>
      </c>
      <c r="AE646" t="str">
        <f t="shared" ca="1" si="227"/>
        <v>&lt;string name="LoginByOthers_cont"&gt;Ihr Konto wurde deaktiviert, weil Sie sich mit einem anderen Telefon angemeldet haben.&lt;/string&gt;</v>
      </c>
      <c r="AF646" t="str">
        <f t="shared" ca="1" si="227"/>
        <v>&lt;string name="LoginByOthers_cont"&gt;La cuenta se ha deshabilitado porque ha iniciado sesión en otro teléfono.&lt;/string&gt;</v>
      </c>
      <c r="AG646" t="str">
        <f t="shared" ca="1" si="227"/>
        <v>&lt;string name="LoginByOthers_cont"&gt;L'account è stato disattivato perché è stato eseguito l'accesso da un altro telefono.&lt;/string&gt;</v>
      </c>
      <c r="AH646" t="str">
        <f t="shared" ca="1" si="227"/>
        <v>&lt;string name="LoginByOthers_cont"&gt;Uw account is uitgeschakeld omdat u zich op een andere telefoon hebt aangemeld.&lt;/string&gt;</v>
      </c>
    </row>
    <row r="647" spans="1:34">
      <c r="A647" s="2"/>
    </row>
    <row r="648" spans="1:34">
      <c r="A648" s="1" t="s">
        <v>2945</v>
      </c>
      <c r="J648">
        <f t="shared" si="218"/>
        <v>39</v>
      </c>
      <c r="K648">
        <f t="shared" si="219"/>
        <v>55</v>
      </c>
      <c r="L648" t="str">
        <f t="shared" si="215"/>
        <v>Firmware Update</v>
      </c>
      <c r="M648" t="e">
        <f>MATCH(L648,Sam_Eng!K:K,0)</f>
        <v>#N/A</v>
      </c>
      <c r="N648" t="str">
        <f>IF(ISNA(M648), VLOOKUP(L648,Sam_Eng!F:F,1,FALSE), VLOOKUP(L648,Sam_Eng!K:K,1,FALSE))</f>
        <v>Firmware Update</v>
      </c>
      <c r="O648" s="8">
        <f>IF(ISNA(M648), MATCH(N648,Sam_Eng!F:F,0), MATCH(N648,Sam_Eng!K:K,0))</f>
        <v>60</v>
      </c>
      <c r="P648" t="str">
        <f t="shared" ca="1" si="210"/>
        <v>"Mise à jour du firmware"</v>
      </c>
      <c r="Q648" t="str">
        <f t="shared" ca="1" si="211"/>
        <v>"Firmware-Aktualisierung"</v>
      </c>
      <c r="R648" t="str">
        <f t="shared" ca="1" si="212"/>
        <v>"Actualización de firmware"</v>
      </c>
      <c r="S648" t="str">
        <f t="shared" ca="1" si="213"/>
        <v>"Aggiornamento Firmware"</v>
      </c>
      <c r="T648" t="str">
        <f t="shared" ca="1" si="214"/>
        <v>"Firmware-update"</v>
      </c>
      <c r="U648" s="8" t="str">
        <f t="shared" ca="1" si="224"/>
        <v>Mise à jour du firmware</v>
      </c>
      <c r="V648" s="8" t="str">
        <f t="shared" ca="1" si="224"/>
        <v>Firmware-Aktualisierung</v>
      </c>
      <c r="W648" s="8" t="str">
        <f t="shared" ca="1" si="224"/>
        <v>Actualización de firmware</v>
      </c>
      <c r="X648" s="8" t="str">
        <f t="shared" ca="1" si="224"/>
        <v>Aggiornamento Firmware</v>
      </c>
      <c r="Y648" s="8" t="str">
        <f t="shared" ca="1" si="224"/>
        <v>Firmware-update</v>
      </c>
      <c r="Z648" s="7">
        <f t="shared" si="225"/>
        <v>5</v>
      </c>
      <c r="AA648">
        <f t="shared" si="226"/>
        <v>39</v>
      </c>
      <c r="AB648">
        <f xml:space="preserve"> FIND("&lt;/",A648)</f>
        <v>55</v>
      </c>
      <c r="AC648" t="str">
        <f>MID(A648, Z648, AA648-Z648+ 1)</f>
        <v>&lt;string name="Tran_log_FW_upgrade"&gt;</v>
      </c>
      <c r="AD648" t="str">
        <f t="shared" ca="1" si="227"/>
        <v>&lt;string name="Tran_log_FW_upgrade"&gt;Mise à jour du firmware&lt;/string&gt;</v>
      </c>
      <c r="AE648" t="str">
        <f t="shared" ca="1" si="227"/>
        <v>&lt;string name="Tran_log_FW_upgrade"&gt;Firmware-Aktualisierung&lt;/string&gt;</v>
      </c>
      <c r="AF648" t="str">
        <f t="shared" ca="1" si="227"/>
        <v>&lt;string name="Tran_log_FW_upgrade"&gt;Actualización de firmware&lt;/string&gt;</v>
      </c>
      <c r="AG648" t="str">
        <f t="shared" ca="1" si="227"/>
        <v>&lt;string name="Tran_log_FW_upgrade"&gt;Aggiornamento Firmware&lt;/string&gt;</v>
      </c>
      <c r="AH648" t="str">
        <f t="shared" ca="1" si="227"/>
        <v>&lt;string name="Tran_log_FW_upgrade"&gt;Firmware-update&lt;/string&gt;</v>
      </c>
    </row>
    <row r="649" spans="1:34">
      <c r="A649" s="1"/>
    </row>
    <row r="650" spans="1:34">
      <c r="A650" s="1" t="s">
        <v>251</v>
      </c>
      <c r="J650">
        <f t="shared" si="218"/>
        <v>44</v>
      </c>
      <c r="K650">
        <f t="shared" si="219"/>
        <v>64</v>
      </c>
      <c r="L650" t="str">
        <f t="shared" si="215"/>
        <v>GuestCode Unlocking</v>
      </c>
      <c r="M650" t="e">
        <f>MATCH(L650,Sam_Eng!K:K,0)</f>
        <v>#N/A</v>
      </c>
      <c r="N650" t="str">
        <f>IF(ISNA(M650), VLOOKUP(L650,Sam_Eng!F:F,1,FALSE), VLOOKUP(L650,Sam_Eng!K:K,1,FALSE))</f>
        <v>GuestCode Unlocking</v>
      </c>
      <c r="O650" s="8">
        <f>IF(ISNA(M650), MATCH(N650,Sam_Eng!F:F,0), MATCH(N650,Sam_Eng!K:K,0))</f>
        <v>269</v>
      </c>
      <c r="P650" t="str">
        <f t="shared" ca="1" si="210"/>
        <v>"Déverrouillage GuestCode"</v>
      </c>
      <c r="Q650" t="str">
        <f t="shared" ca="1" si="211"/>
        <v>"GuestCode-Entriegelung"</v>
      </c>
      <c r="R650" t="str">
        <f t="shared" ca="1" si="212"/>
        <v>"Desbloqueo de GuestCode"</v>
      </c>
      <c r="S650" t="str">
        <f t="shared" ca="1" si="213"/>
        <v>"Sblocco Codice Ospite"</v>
      </c>
      <c r="T650" t="str">
        <f t="shared" ca="1" si="214"/>
        <v>"GastCode ontgrendelen"</v>
      </c>
      <c r="U650" s="8" t="str">
        <f t="shared" ca="1" si="224"/>
        <v>Déverrouillage GuestCode</v>
      </c>
      <c r="V650" s="8" t="str">
        <f t="shared" ca="1" si="224"/>
        <v>GuestCode-Entriegelung</v>
      </c>
      <c r="W650" s="8" t="str">
        <f t="shared" ca="1" si="224"/>
        <v>Desbloqueo de GuestCode</v>
      </c>
      <c r="X650" s="8" t="str">
        <f t="shared" ca="1" si="224"/>
        <v>Sblocco Codice Ospite</v>
      </c>
      <c r="Y650" s="8" t="str">
        <f t="shared" ca="1" si="224"/>
        <v>GastCode ontgrendelen</v>
      </c>
      <c r="Z650" s="7">
        <f t="shared" si="225"/>
        <v>5</v>
      </c>
      <c r="AA650">
        <f t="shared" si="226"/>
        <v>44</v>
      </c>
      <c r="AB650">
        <f t="shared" ref="AB650:AB657" si="228" xml:space="preserve"> FIND("&lt;/",A650)</f>
        <v>64</v>
      </c>
      <c r="AC650" t="str">
        <f t="shared" ref="AC650:AC657" si="229">MID(A650, Z650, AA650-Z650+ 1)</f>
        <v>&lt;string name="Tran_log_GuestcodeUnlock"&gt;</v>
      </c>
      <c r="AD650" t="str">
        <f t="shared" ca="1" si="227"/>
        <v>&lt;string name="Tran_log_GuestcodeUnlock"&gt;Déverrouillage GuestCode&lt;/string&gt;</v>
      </c>
      <c r="AE650" t="str">
        <f t="shared" ca="1" si="227"/>
        <v>&lt;string name="Tran_log_GuestcodeUnlock"&gt;GuestCode-Entriegelung&lt;/string&gt;</v>
      </c>
      <c r="AF650" t="str">
        <f t="shared" ca="1" si="227"/>
        <v>&lt;string name="Tran_log_GuestcodeUnlock"&gt;Desbloqueo de GuestCode&lt;/string&gt;</v>
      </c>
      <c r="AG650" t="str">
        <f t="shared" ca="1" si="227"/>
        <v>&lt;string name="Tran_log_GuestcodeUnlock"&gt;Sblocco Codice Ospite&lt;/string&gt;</v>
      </c>
      <c r="AH650" t="str">
        <f t="shared" ca="1" si="227"/>
        <v>&lt;string name="Tran_log_GuestcodeUnlock"&gt;GastCode ontgrendelen&lt;/string&gt;</v>
      </c>
    </row>
    <row r="651" spans="1:34">
      <c r="A651" s="1" t="s">
        <v>252</v>
      </c>
      <c r="J651">
        <f t="shared" si="218"/>
        <v>47</v>
      </c>
      <c r="K651">
        <f t="shared" si="219"/>
        <v>68</v>
      </c>
      <c r="L651" t="str">
        <f t="shared" si="215"/>
        <v>GuestCode Registered</v>
      </c>
      <c r="M651" t="e">
        <f>MATCH(L651,Sam_Eng!K:K,0)</f>
        <v>#N/A</v>
      </c>
      <c r="N651" t="str">
        <f>IF(ISNA(M651), VLOOKUP(L651,Sam_Eng!F:F,1,FALSE), VLOOKUP(L651,Sam_Eng!K:K,1,FALSE))</f>
        <v>GuestCode Registered</v>
      </c>
      <c r="O651" s="8">
        <f>IF(ISNA(M651), MATCH(N651,Sam_Eng!F:F,0), MATCH(N651,Sam_Eng!K:K,0))</f>
        <v>270</v>
      </c>
      <c r="P651" t="str">
        <f t="shared" ca="1" si="210"/>
        <v>"GuestCode enregistré"</v>
      </c>
      <c r="Q651" t="str">
        <f t="shared" ca="1" si="211"/>
        <v>"GuestCode registriert"</v>
      </c>
      <c r="R651" t="str">
        <f t="shared" ca="1" si="212"/>
        <v>"GuestCode registrado"</v>
      </c>
      <c r="S651" t="str">
        <f t="shared" ca="1" si="213"/>
        <v>"Codice Ospite Registrato"</v>
      </c>
      <c r="T651" t="str">
        <f t="shared" ca="1" si="214"/>
        <v>"GastCode geregistreerd"</v>
      </c>
      <c r="U651" s="8" t="str">
        <f t="shared" ca="1" si="224"/>
        <v>GuestCode enregistré</v>
      </c>
      <c r="V651" s="8" t="str">
        <f t="shared" ca="1" si="224"/>
        <v>GuestCode registriert</v>
      </c>
      <c r="W651" s="8" t="str">
        <f t="shared" ca="1" si="224"/>
        <v>GuestCode registrado</v>
      </c>
      <c r="X651" s="8" t="str">
        <f t="shared" ca="1" si="224"/>
        <v>Codice Ospite Registrato</v>
      </c>
      <c r="Y651" s="8" t="str">
        <f t="shared" ca="1" si="224"/>
        <v>GastCode geregistreerd</v>
      </c>
      <c r="Z651" s="7">
        <f t="shared" si="225"/>
        <v>5</v>
      </c>
      <c r="AA651">
        <f t="shared" si="226"/>
        <v>47</v>
      </c>
      <c r="AB651">
        <f t="shared" si="228"/>
        <v>68</v>
      </c>
      <c r="AC651" t="str">
        <f t="shared" si="229"/>
        <v>&lt;string name="Tran_log_GuescodeRegistered"&gt;</v>
      </c>
      <c r="AD651" t="str">
        <f t="shared" ca="1" si="227"/>
        <v>&lt;string name="Tran_log_GuescodeRegistered"&gt;GuestCode enregistré&lt;/string&gt;</v>
      </c>
      <c r="AE651" t="str">
        <f t="shared" ca="1" si="227"/>
        <v>&lt;string name="Tran_log_GuescodeRegistered"&gt;GuestCode registriert&lt;/string&gt;</v>
      </c>
      <c r="AF651" t="str">
        <f t="shared" ca="1" si="227"/>
        <v>&lt;string name="Tran_log_GuescodeRegistered"&gt;GuestCode registrado&lt;/string&gt;</v>
      </c>
      <c r="AG651" t="str">
        <f t="shared" ca="1" si="227"/>
        <v>&lt;string name="Tran_log_GuescodeRegistered"&gt;Codice Ospite Registrato&lt;/string&gt;</v>
      </c>
      <c r="AH651" t="str">
        <f t="shared" ca="1" si="227"/>
        <v>&lt;string name="Tran_log_GuescodeRegistered"&gt;GastCode geregistreerd&lt;/string&gt;</v>
      </c>
    </row>
    <row r="652" spans="1:34">
      <c r="A652" s="1" t="s">
        <v>253</v>
      </c>
      <c r="J652">
        <f t="shared" si="218"/>
        <v>45</v>
      </c>
      <c r="K652">
        <f t="shared" si="219"/>
        <v>63</v>
      </c>
      <c r="L652" t="str">
        <f t="shared" si="215"/>
        <v>GuestCode Cleared</v>
      </c>
      <c r="M652" t="e">
        <f>MATCH(L652,Sam_Eng!K:K,0)</f>
        <v>#N/A</v>
      </c>
      <c r="N652" t="str">
        <f>IF(ISNA(M652), VLOOKUP(L652,Sam_Eng!F:F,1,FALSE), VLOOKUP(L652,Sam_Eng!K:K,1,FALSE))</f>
        <v>GuestCode Cleared</v>
      </c>
      <c r="O652" s="8">
        <f>IF(ISNA(M652), MATCH(N652,Sam_Eng!F:F,0), MATCH(N652,Sam_Eng!K:K,0))</f>
        <v>271</v>
      </c>
      <c r="P652" t="str">
        <f t="shared" ca="1" si="210"/>
        <v>"GuestCode effacé"</v>
      </c>
      <c r="Q652" t="str">
        <f t="shared" ca="1" si="211"/>
        <v>"GuestCode entfernt"</v>
      </c>
      <c r="R652" t="str">
        <f t="shared" ca="1" si="212"/>
        <v>"GuestCode borrado"</v>
      </c>
      <c r="S652" t="str">
        <f t="shared" ca="1" si="213"/>
        <v>"Codice Ospite Cancellato"</v>
      </c>
      <c r="T652" t="str">
        <f t="shared" ca="1" si="214"/>
        <v>"GastCode gewist"</v>
      </c>
      <c r="U652" s="8" t="str">
        <f t="shared" ca="1" si="224"/>
        <v>GuestCode effacé</v>
      </c>
      <c r="V652" s="8" t="str">
        <f t="shared" ca="1" si="224"/>
        <v>GuestCode entfernt</v>
      </c>
      <c r="W652" s="8" t="str">
        <f t="shared" ca="1" si="224"/>
        <v>GuestCode borrado</v>
      </c>
      <c r="X652" s="8" t="str">
        <f t="shared" ca="1" si="224"/>
        <v>Codice Ospite Cancellato</v>
      </c>
      <c r="Y652" s="8" t="str">
        <f t="shared" ca="1" si="224"/>
        <v>GastCode gewist</v>
      </c>
      <c r="Z652" s="7">
        <f t="shared" si="225"/>
        <v>5</v>
      </c>
      <c r="AA652">
        <f t="shared" si="226"/>
        <v>45</v>
      </c>
      <c r="AB652">
        <f t="shared" si="228"/>
        <v>63</v>
      </c>
      <c r="AC652" t="str">
        <f t="shared" si="229"/>
        <v>&lt;string name="Tran_log_GuestcodeCleared"&gt;</v>
      </c>
      <c r="AD652" t="str">
        <f t="shared" ca="1" si="227"/>
        <v>&lt;string name="Tran_log_GuestcodeCleared"&gt;GuestCode effacé&lt;/string&gt;</v>
      </c>
      <c r="AE652" t="str">
        <f t="shared" ca="1" si="227"/>
        <v>&lt;string name="Tran_log_GuestcodeCleared"&gt;GuestCode entfernt&lt;/string&gt;</v>
      </c>
      <c r="AF652" t="str">
        <f t="shared" ca="1" si="227"/>
        <v>&lt;string name="Tran_log_GuestcodeCleared"&gt;GuestCode borrado&lt;/string&gt;</v>
      </c>
      <c r="AG652" t="str">
        <f t="shared" ca="1" si="227"/>
        <v>&lt;string name="Tran_log_GuestcodeCleared"&gt;Codice Ospite Cancellato&lt;/string&gt;</v>
      </c>
      <c r="AH652" t="str">
        <f t="shared" ca="1" si="227"/>
        <v>&lt;string name="Tran_log_GuestcodeCleared"&gt;GastCode gewist&lt;/string&gt;</v>
      </c>
    </row>
    <row r="653" spans="1:34">
      <c r="A653" s="1" t="s">
        <v>254</v>
      </c>
      <c r="J653">
        <f t="shared" si="218"/>
        <v>48</v>
      </c>
      <c r="K653">
        <f t="shared" si="219"/>
        <v>69</v>
      </c>
      <c r="L653" t="str">
        <f t="shared" si="215"/>
        <v>GuestCode Prefix Set</v>
      </c>
      <c r="M653" t="e">
        <f>MATCH(L653,Sam_Eng!K:K,0)</f>
        <v>#N/A</v>
      </c>
      <c r="N653" t="str">
        <f>IF(ISNA(M653), VLOOKUP(L653,Sam_Eng!F:F,1,FALSE), VLOOKUP(L653,Sam_Eng!K:K,1,FALSE))</f>
        <v>GuestCode Prefix Set</v>
      </c>
      <c r="O653" s="8">
        <f>IF(ISNA(M653), MATCH(N653,Sam_Eng!F:F,0), MATCH(N653,Sam_Eng!K:K,0))</f>
        <v>272</v>
      </c>
      <c r="P653" t="str">
        <f t="shared" ca="1" si="210"/>
        <v>"Préfixe GuestCode défini"</v>
      </c>
      <c r="Q653" t="str">
        <f t="shared" ca="1" si="211"/>
        <v>"GuestCode-Präfix festgelegt"</v>
      </c>
      <c r="R653" t="str">
        <f t="shared" ca="1" si="212"/>
        <v>"Prefijo de GuestCode establecido"</v>
      </c>
      <c r="S653" t="str">
        <f t="shared" ca="1" si="213"/>
        <v>"Imposta Prefisso Codice Ospite"</v>
      </c>
      <c r="T653" t="str">
        <f t="shared" ca="1" si="214"/>
        <v>"Prefix GastCode ingesteld"</v>
      </c>
      <c r="U653" s="8" t="str">
        <f t="shared" ca="1" si="224"/>
        <v>Préfixe GuestCode défini</v>
      </c>
      <c r="V653" s="8" t="str">
        <f t="shared" ca="1" si="224"/>
        <v>GuestCode-Präfix festgelegt</v>
      </c>
      <c r="W653" s="8" t="str">
        <f t="shared" ca="1" si="224"/>
        <v>Prefijo de GuestCode establecido</v>
      </c>
      <c r="X653" s="8" t="str">
        <f t="shared" ca="1" si="224"/>
        <v>Imposta Prefisso Codice Ospite</v>
      </c>
      <c r="Y653" s="8" t="str">
        <f t="shared" ca="1" si="224"/>
        <v>Prefix GastCode ingesteld</v>
      </c>
      <c r="Z653" s="7">
        <f t="shared" si="225"/>
        <v>5</v>
      </c>
      <c r="AA653">
        <f t="shared" si="226"/>
        <v>48</v>
      </c>
      <c r="AB653">
        <f t="shared" si="228"/>
        <v>69</v>
      </c>
      <c r="AC653" t="str">
        <f t="shared" si="229"/>
        <v>&lt;string name="Tran_log_GuestcodePrefixSset"&gt;</v>
      </c>
      <c r="AD653" t="str">
        <f t="shared" ca="1" si="227"/>
        <v>&lt;string name="Tran_log_GuestcodePrefixSset"&gt;Préfixe GuestCode défini&lt;/string&gt;</v>
      </c>
      <c r="AE653" t="str">
        <f t="shared" ca="1" si="227"/>
        <v>&lt;string name="Tran_log_GuestcodePrefixSset"&gt;GuestCode-Präfix festgelegt&lt;/string&gt;</v>
      </c>
      <c r="AF653" t="str">
        <f t="shared" ca="1" si="227"/>
        <v>&lt;string name="Tran_log_GuestcodePrefixSset"&gt;Prefijo de GuestCode establecido&lt;/string&gt;</v>
      </c>
      <c r="AG653" t="str">
        <f t="shared" ca="1" si="227"/>
        <v>&lt;string name="Tran_log_GuestcodePrefixSset"&gt;Imposta Prefisso Codice Ospite&lt;/string&gt;</v>
      </c>
      <c r="AH653" t="str">
        <f t="shared" ca="1" si="227"/>
        <v>&lt;string name="Tran_log_GuestcodePrefixSset"&gt;Prefix GastCode ingesteld&lt;/string&gt;</v>
      </c>
    </row>
    <row r="654" spans="1:34">
      <c r="A654" s="1" t="s">
        <v>255</v>
      </c>
      <c r="J654">
        <f t="shared" si="218"/>
        <v>33</v>
      </c>
      <c r="K654">
        <f t="shared" si="219"/>
        <v>53</v>
      </c>
      <c r="L654" t="str">
        <f t="shared" si="215"/>
        <v>Communication Issue</v>
      </c>
      <c r="M654" t="e">
        <f>MATCH(L654,Sam_Eng!K:K,0)</f>
        <v>#N/A</v>
      </c>
      <c r="N654" t="str">
        <f>IF(ISNA(M654), VLOOKUP(L654,Sam_Eng!F:F,1,FALSE), VLOOKUP(L654,Sam_Eng!K:K,1,FALSE))</f>
        <v>Communication issue</v>
      </c>
      <c r="O654" s="8">
        <f>IF(ISNA(M654), MATCH(N654,Sam_Eng!F:F,0), MATCH(N654,Sam_Eng!K:K,0))</f>
        <v>652</v>
      </c>
      <c r="P654" t="str">
        <f t="shared" ca="1" si="210"/>
        <v>"Problème de communication"</v>
      </c>
      <c r="Q654" t="str">
        <f t="shared" ca="1" si="211"/>
        <v>"Kommunikationsproblem"</v>
      </c>
      <c r="R654" t="str">
        <f t="shared" ca="1" si="212"/>
        <v>"Problema de comunicación"</v>
      </c>
      <c r="S654" t="str">
        <f t="shared" ca="1" si="213"/>
        <v>"Problema di comunicazione"</v>
      </c>
      <c r="T654" t="str">
        <f t="shared" ca="1" si="214"/>
        <v>"Communicatieprobleem"</v>
      </c>
      <c r="U654" s="8" t="str">
        <f t="shared" ca="1" si="224"/>
        <v>Problème de communication</v>
      </c>
      <c r="V654" s="8" t="str">
        <f t="shared" ca="1" si="224"/>
        <v>Kommunikationsproblem</v>
      </c>
      <c r="W654" s="8" t="str">
        <f t="shared" ca="1" si="224"/>
        <v>Problema de comunicación</v>
      </c>
      <c r="X654" s="8" t="str">
        <f t="shared" ca="1" si="224"/>
        <v>Problema di comunicazione</v>
      </c>
      <c r="Y654" s="8" t="str">
        <f t="shared" ca="1" si="224"/>
        <v>Communicatieprobleem</v>
      </c>
      <c r="Z654" s="7">
        <f t="shared" si="225"/>
        <v>5</v>
      </c>
      <c r="AA654">
        <f t="shared" si="226"/>
        <v>33</v>
      </c>
      <c r="AB654">
        <f t="shared" si="228"/>
        <v>53</v>
      </c>
      <c r="AC654" t="str">
        <f t="shared" si="229"/>
        <v>&lt;string name="BLE_133_title"&gt;</v>
      </c>
      <c r="AD654" t="str">
        <f t="shared" ca="1" si="227"/>
        <v>&lt;string name="BLE_133_title"&gt;Problème de communication&lt;/string&gt;</v>
      </c>
      <c r="AE654" t="str">
        <f t="shared" ca="1" si="227"/>
        <v>&lt;string name="BLE_133_title"&gt;Kommunikationsproblem&lt;/string&gt;</v>
      </c>
      <c r="AF654" t="str">
        <f t="shared" ca="1" si="227"/>
        <v>&lt;string name="BLE_133_title"&gt;Problema de comunicación&lt;/string&gt;</v>
      </c>
      <c r="AG654" t="str">
        <f t="shared" ca="1" si="227"/>
        <v>&lt;string name="BLE_133_title"&gt;Problema di comunicazione&lt;/string&gt;</v>
      </c>
      <c r="AH654" t="str">
        <f t="shared" ca="1" si="227"/>
        <v>&lt;string name="BLE_133_title"&gt;Communicatieprobleem&lt;/string&gt;</v>
      </c>
    </row>
    <row r="655" spans="1:34">
      <c r="A655" s="1" t="s">
        <v>3024</v>
      </c>
      <c r="J655">
        <f t="shared" si="218"/>
        <v>32</v>
      </c>
      <c r="K655">
        <f t="shared" si="219"/>
        <v>52</v>
      </c>
      <c r="L655" t="str">
        <f t="shared" si="215"/>
        <v>Communication issue</v>
      </c>
      <c r="M655" t="e">
        <f>MATCH(L655,Sam_Eng!K:K,0)</f>
        <v>#N/A</v>
      </c>
      <c r="N655" t="str">
        <f>IF(ISNA(M655), VLOOKUP(L655,Sam_Eng!F:F,1,FALSE), VLOOKUP(L655,Sam_Eng!K:K,1,FALSE))</f>
        <v>Communication issue</v>
      </c>
      <c r="O655" s="8">
        <f>IF(ISNA(M655), MATCH(N655,Sam_Eng!F:F,0), MATCH(N655,Sam_Eng!K:K,0))</f>
        <v>652</v>
      </c>
      <c r="P655" t="str">
        <f t="shared" ca="1" si="210"/>
        <v>"Problème de communication"</v>
      </c>
      <c r="Q655" t="str">
        <f t="shared" ca="1" si="211"/>
        <v>"Kommunikationsproblem"</v>
      </c>
      <c r="R655" t="str">
        <f t="shared" ca="1" si="212"/>
        <v>"Problema de comunicación"</v>
      </c>
      <c r="S655" t="str">
        <f t="shared" ca="1" si="213"/>
        <v>"Problema di comunicazione"</v>
      </c>
      <c r="T655" t="str">
        <f t="shared" ca="1" si="214"/>
        <v>"Communicatieprobleem"</v>
      </c>
      <c r="U655" s="8" t="str">
        <f t="shared" ca="1" si="224"/>
        <v>Problème de communication</v>
      </c>
      <c r="V655" s="8" t="str">
        <f t="shared" ca="1" si="224"/>
        <v>Kommunikationsproblem</v>
      </c>
      <c r="W655" s="8" t="str">
        <f t="shared" ca="1" si="224"/>
        <v>Problema de comunicación</v>
      </c>
      <c r="X655" s="8" t="str">
        <f t="shared" ca="1" si="224"/>
        <v>Problema di comunicazione</v>
      </c>
      <c r="Y655" s="8" t="str">
        <f t="shared" ca="1" si="224"/>
        <v>Communicatieprobleem</v>
      </c>
      <c r="Z655" s="7">
        <f t="shared" si="225"/>
        <v>5</v>
      </c>
      <c r="AA655">
        <f t="shared" si="226"/>
        <v>32</v>
      </c>
      <c r="AB655">
        <f t="shared" si="228"/>
        <v>52</v>
      </c>
      <c r="AC655" t="str">
        <f t="shared" si="229"/>
        <v>&lt;string name="BLE_133_cont"&gt;</v>
      </c>
      <c r="AD655" t="str">
        <f t="shared" ca="1" si="227"/>
        <v>&lt;string name="BLE_133_cont"&gt;Problème de communication&lt;/string&gt;</v>
      </c>
      <c r="AE655" t="str">
        <f t="shared" ca="1" si="227"/>
        <v>&lt;string name="BLE_133_cont"&gt;Kommunikationsproblem&lt;/string&gt;</v>
      </c>
      <c r="AF655" t="str">
        <f t="shared" ca="1" si="227"/>
        <v>&lt;string name="BLE_133_cont"&gt;Problema de comunicación&lt;/string&gt;</v>
      </c>
      <c r="AG655" t="str">
        <f t="shared" ca="1" si="227"/>
        <v>&lt;string name="BLE_133_cont"&gt;Problema di comunicazione&lt;/string&gt;</v>
      </c>
      <c r="AH655" t="str">
        <f t="shared" ca="1" si="227"/>
        <v>&lt;string name="BLE_133_cont"&gt;Communicatieprobleem&lt;/string&gt;</v>
      </c>
    </row>
    <row r="656" spans="1:34">
      <c r="A656" s="1" t="s">
        <v>256</v>
      </c>
      <c r="J656">
        <f t="shared" si="218"/>
        <v>36</v>
      </c>
      <c r="K656">
        <f t="shared" si="219"/>
        <v>46</v>
      </c>
      <c r="L656" t="str">
        <f t="shared" si="215"/>
        <v>Suspended</v>
      </c>
      <c r="M656" t="e">
        <f>MATCH(L656,Sam_Eng!K:K,0)</f>
        <v>#N/A</v>
      </c>
      <c r="N656" t="str">
        <f>IF(ISNA(M656), VLOOKUP(L656,Sam_Eng!F:F,1,FALSE), VLOOKUP(L656,Sam_Eng!K:K,1,FALSE))</f>
        <v>Suspended</v>
      </c>
      <c r="O656" s="8">
        <f>IF(ISNA(M656), MATCH(N656,Sam_Eng!F:F,0), MATCH(N656,Sam_Eng!K:K,0))</f>
        <v>266</v>
      </c>
      <c r="P656" t="str">
        <f t="shared" ca="1" si="210"/>
        <v>"Suspendu"</v>
      </c>
      <c r="Q656" t="str">
        <f t="shared" ca="1" si="211"/>
        <v>"Ausgesetzt"</v>
      </c>
      <c r="R656" t="str">
        <f t="shared" ca="1" si="212"/>
        <v>"Suspendido"</v>
      </c>
      <c r="S656" t="str">
        <f t="shared" ca="1" si="213"/>
        <v>"Sospeso"</v>
      </c>
      <c r="T656" t="str">
        <f t="shared" ca="1" si="214"/>
        <v>"Onderbroken"</v>
      </c>
      <c r="U656" s="8" t="str">
        <f t="shared" ca="1" si="224"/>
        <v>Suspendu</v>
      </c>
      <c r="V656" s="8" t="str">
        <f t="shared" ca="1" si="224"/>
        <v>Ausgesetzt</v>
      </c>
      <c r="W656" s="8" t="str">
        <f t="shared" ca="1" si="224"/>
        <v>Suspendido</v>
      </c>
      <c r="X656" s="8" t="str">
        <f t="shared" ca="1" si="224"/>
        <v>Sospeso</v>
      </c>
      <c r="Y656" s="8" t="str">
        <f t="shared" ca="1" si="224"/>
        <v>Onderbroken</v>
      </c>
      <c r="Z656" s="7">
        <f t="shared" si="225"/>
        <v>5</v>
      </c>
      <c r="AA656">
        <f t="shared" si="226"/>
        <v>36</v>
      </c>
      <c r="AB656">
        <f t="shared" si="228"/>
        <v>46</v>
      </c>
      <c r="AC656" t="str">
        <f t="shared" si="229"/>
        <v>&lt;string name="Tran_log_Suspend"&gt;</v>
      </c>
      <c r="AD656" t="str">
        <f t="shared" ca="1" si="227"/>
        <v>&lt;string name="Tran_log_Suspend"&gt;Suspendu&lt;/string&gt;</v>
      </c>
      <c r="AE656" t="str">
        <f t="shared" ca="1" si="227"/>
        <v>&lt;string name="Tran_log_Suspend"&gt;Ausgesetzt&lt;/string&gt;</v>
      </c>
      <c r="AF656" t="str">
        <f t="shared" ca="1" si="227"/>
        <v>&lt;string name="Tran_log_Suspend"&gt;Suspendido&lt;/string&gt;</v>
      </c>
      <c r="AG656" t="str">
        <f t="shared" ca="1" si="227"/>
        <v>&lt;string name="Tran_log_Suspend"&gt;Sospeso&lt;/string&gt;</v>
      </c>
      <c r="AH656" t="str">
        <f t="shared" ca="1" si="227"/>
        <v>&lt;string name="Tran_log_Suspend"&gt;Onderbroken&lt;/string&gt;</v>
      </c>
    </row>
    <row r="657" spans="1:34">
      <c r="A657" s="1" t="s">
        <v>257</v>
      </c>
      <c r="J657">
        <f t="shared" si="218"/>
        <v>36</v>
      </c>
      <c r="K657">
        <f t="shared" si="219"/>
        <v>45</v>
      </c>
      <c r="L657" t="str">
        <f t="shared" si="215"/>
        <v>Restored</v>
      </c>
      <c r="M657" t="e">
        <f>MATCH(L657,Sam_Eng!K:K,0)</f>
        <v>#N/A</v>
      </c>
      <c r="N657" t="str">
        <f>IF(ISNA(M657), VLOOKUP(L657,Sam_Eng!F:F,1,FALSE), VLOOKUP(L657,Sam_Eng!K:K,1,FALSE))</f>
        <v>Restored</v>
      </c>
      <c r="O657" s="8">
        <f>IF(ISNA(M657), MATCH(N657,Sam_Eng!F:F,0), MATCH(N657,Sam_Eng!K:K,0))</f>
        <v>267</v>
      </c>
      <c r="P657" t="str">
        <f t="shared" ca="1" si="210"/>
        <v>"Restauré"</v>
      </c>
      <c r="Q657" t="str">
        <f t="shared" ca="1" si="211"/>
        <v>"Wiederhergestellt"</v>
      </c>
      <c r="R657" t="str">
        <f t="shared" ca="1" si="212"/>
        <v>"Restaurado"</v>
      </c>
      <c r="S657" t="str">
        <f t="shared" ca="1" si="213"/>
        <v>"Ripristinato"</v>
      </c>
      <c r="T657" t="str">
        <f t="shared" ca="1" si="214"/>
        <v>"Hersteld"</v>
      </c>
      <c r="U657" s="8" t="str">
        <f t="shared" ca="1" si="224"/>
        <v>Restauré</v>
      </c>
      <c r="V657" s="8" t="str">
        <f t="shared" ca="1" si="224"/>
        <v>Wiederhergestellt</v>
      </c>
      <c r="W657" s="8" t="str">
        <f t="shared" ca="1" si="224"/>
        <v>Restaurado</v>
      </c>
      <c r="X657" s="8" t="str">
        <f t="shared" ca="1" si="224"/>
        <v>Ripristinato</v>
      </c>
      <c r="Y657" s="8" t="str">
        <f t="shared" ca="1" si="224"/>
        <v>Hersteld</v>
      </c>
      <c r="Z657" s="7">
        <f t="shared" si="225"/>
        <v>5</v>
      </c>
      <c r="AA657">
        <f t="shared" si="226"/>
        <v>36</v>
      </c>
      <c r="AB657">
        <f t="shared" si="228"/>
        <v>45</v>
      </c>
      <c r="AC657" t="str">
        <f t="shared" si="229"/>
        <v>&lt;string name="Tran_log_Restore"&gt;</v>
      </c>
      <c r="AD657" t="str">
        <f t="shared" ca="1" si="227"/>
        <v>&lt;string name="Tran_log_Restore"&gt;Restauré&lt;/string&gt;</v>
      </c>
      <c r="AE657" t="str">
        <f t="shared" ca="1" si="227"/>
        <v>&lt;string name="Tran_log_Restore"&gt;Wiederhergestellt&lt;/string&gt;</v>
      </c>
      <c r="AF657" t="str">
        <f t="shared" ca="1" si="227"/>
        <v>&lt;string name="Tran_log_Restore"&gt;Restaurado&lt;/string&gt;</v>
      </c>
      <c r="AG657" t="str">
        <f t="shared" ca="1" si="227"/>
        <v>&lt;string name="Tran_log_Restore"&gt;Ripristinato&lt;/string&gt;</v>
      </c>
      <c r="AH657" t="str">
        <f t="shared" ca="1" si="227"/>
        <v>&lt;string name="Tran_log_Restore"&gt;Hersteld&lt;/string&gt;</v>
      </c>
    </row>
    <row r="658" spans="1:34">
      <c r="A658" s="2"/>
    </row>
    <row r="659" spans="1:34">
      <c r="A659" s="1" t="s">
        <v>258</v>
      </c>
      <c r="J659">
        <f t="shared" si="218"/>
        <v>34</v>
      </c>
      <c r="K659">
        <f t="shared" si="219"/>
        <v>39</v>
      </c>
      <c r="L659" t="str">
        <f t="shared" si="215"/>
        <v>Type</v>
      </c>
      <c r="M659" t="e">
        <f>MATCH(L659,Sam_Eng!K:K,0)</f>
        <v>#N/A</v>
      </c>
      <c r="N659" t="str">
        <f>IF(ISNA(M659), VLOOKUP(L659,Sam_Eng!F:F,1,FALSE), VLOOKUP(L659,Sam_Eng!K:K,1,FALSE))</f>
        <v>Type</v>
      </c>
      <c r="O659" s="8">
        <f>IF(ISNA(M659), MATCH(N659,Sam_Eng!F:F,0), MATCH(N659,Sam_Eng!K:K,0))</f>
        <v>42</v>
      </c>
      <c r="P659" t="str">
        <f t="shared" ref="P659:P722" ca="1" si="230">INDIRECT("'Sam_Eng'!" &amp; "M" &amp; $O659)</f>
        <v>"Type"</v>
      </c>
      <c r="Q659" t="str">
        <f t="shared" ref="Q659:Q722" ca="1" si="231">INDIRECT("'Sam_Eng'!" &amp; "N" &amp; $O659)</f>
        <v>"Typ"</v>
      </c>
      <c r="R659" t="str">
        <f t="shared" ref="R659:R722" ca="1" si="232">INDIRECT("'Sam_Eng'!" &amp; "O" &amp; $O659)</f>
        <v>"Tipo"</v>
      </c>
      <c r="S659" t="str">
        <f t="shared" ref="S659:S722" ca="1" si="233">INDIRECT("'Sam_Eng'!" &amp; "P" &amp; $O659)</f>
        <v>"Tipo"</v>
      </c>
      <c r="T659" t="str">
        <f t="shared" ref="T659:T722" ca="1" si="234">INDIRECT("'Sam_Eng'!" &amp; "Q" &amp; $O659)</f>
        <v>"Type"</v>
      </c>
      <c r="U659" s="8" t="str">
        <f t="shared" ca="1" si="224"/>
        <v>Type</v>
      </c>
      <c r="V659" s="8" t="str">
        <f t="shared" ca="1" si="224"/>
        <v>Typ</v>
      </c>
      <c r="W659" s="8" t="str">
        <f t="shared" ca="1" si="224"/>
        <v>Tipo</v>
      </c>
      <c r="X659" s="8" t="str">
        <f t="shared" ca="1" si="224"/>
        <v>Tipo</v>
      </c>
      <c r="Y659" s="8" t="str">
        <f t="shared" ca="1" si="224"/>
        <v>Type</v>
      </c>
      <c r="Z659" s="7">
        <f t="shared" si="225"/>
        <v>5</v>
      </c>
      <c r="AA659">
        <f t="shared" si="226"/>
        <v>34</v>
      </c>
      <c r="AB659">
        <f xml:space="preserve"> FIND("&lt;/",A659)</f>
        <v>39</v>
      </c>
      <c r="AC659" t="str">
        <f>MID(A659, Z659, AA659-Z659+ 1)</f>
        <v>&lt;string name="Netcode_Option"&gt;</v>
      </c>
      <c r="AD659" t="str">
        <f t="shared" ca="1" si="227"/>
        <v>&lt;string name="Netcode_Option"&gt;Type&lt;/string&gt;</v>
      </c>
      <c r="AE659" t="str">
        <f t="shared" ca="1" si="227"/>
        <v>&lt;string name="Netcode_Option"&gt;Typ&lt;/string&gt;</v>
      </c>
      <c r="AF659" t="str">
        <f t="shared" ca="1" si="227"/>
        <v>&lt;string name="Netcode_Option"&gt;Tipo&lt;/string&gt;</v>
      </c>
      <c r="AG659" t="str">
        <f t="shared" ca="1" si="227"/>
        <v>&lt;string name="Netcode_Option"&gt;Tipo&lt;/string&gt;</v>
      </c>
      <c r="AH659" t="str">
        <f t="shared" ca="1" si="227"/>
        <v>&lt;string name="Netcode_Option"&gt;Type&lt;/string&gt;</v>
      </c>
    </row>
    <row r="660" spans="1:34">
      <c r="A660" s="2"/>
    </row>
    <row r="661" spans="1:34">
      <c r="A661" s="1" t="s">
        <v>10279</v>
      </c>
      <c r="J661">
        <f t="shared" si="218"/>
        <v>29</v>
      </c>
      <c r="K661">
        <f t="shared" si="219"/>
        <v>39</v>
      </c>
      <c r="L661" t="str">
        <f t="shared" si="215"/>
        <v>GuestCode</v>
      </c>
      <c r="M661" t="e">
        <f>MATCH(L661,Sam_Eng!K:K,0)</f>
        <v>#N/A</v>
      </c>
      <c r="N661" t="str">
        <f>IF(ISNA(M661), VLOOKUP(L661,Sam_Eng!F:F,1,FALSE), VLOOKUP(L661,Sam_Eng!K:K,1,FALSE))</f>
        <v>GuestCode</v>
      </c>
      <c r="O661" s="8">
        <f>IF(ISNA(M661), MATCH(N661,Sam_Eng!F:F,0), MATCH(N661,Sam_Eng!K:K,0))</f>
        <v>146</v>
      </c>
      <c r="P661">
        <f t="shared" ca="1" si="230"/>
        <v>0</v>
      </c>
      <c r="Q661">
        <f t="shared" ca="1" si="231"/>
        <v>0</v>
      </c>
      <c r="R661">
        <f t="shared" ca="1" si="232"/>
        <v>0</v>
      </c>
      <c r="S661">
        <f t="shared" ca="1" si="233"/>
        <v>0</v>
      </c>
      <c r="T661">
        <f t="shared" ca="1" si="234"/>
        <v>0</v>
      </c>
      <c r="U661" s="8" t="str">
        <f t="shared" ca="1" si="224"/>
        <v>0</v>
      </c>
      <c r="V661" s="8" t="str">
        <f t="shared" ca="1" si="224"/>
        <v>0</v>
      </c>
      <c r="W661" s="8" t="str">
        <f t="shared" ca="1" si="224"/>
        <v>0</v>
      </c>
      <c r="X661" s="8" t="str">
        <f t="shared" ca="1" si="224"/>
        <v>0</v>
      </c>
      <c r="Y661" s="8" t="str">
        <f t="shared" ca="1" si="224"/>
        <v>0</v>
      </c>
      <c r="Z661" s="7">
        <f t="shared" si="225"/>
        <v>5</v>
      </c>
      <c r="AA661">
        <f t="shared" si="226"/>
        <v>29</v>
      </c>
      <c r="AB661">
        <f xml:space="preserve"> FIND("&lt;/",A661)</f>
        <v>39</v>
      </c>
      <c r="AC661" t="str">
        <f>MID(A661, Z661, AA661-Z661+ 1)</f>
        <v>&lt;string name="GuestCode"&gt;</v>
      </c>
      <c r="AD661" t="s">
        <v>10280</v>
      </c>
      <c r="AE661" t="s">
        <v>10280</v>
      </c>
      <c r="AF661" t="s">
        <v>10280</v>
      </c>
      <c r="AG661" t="s">
        <v>10280</v>
      </c>
      <c r="AH661" t="s">
        <v>10280</v>
      </c>
    </row>
    <row r="662" spans="1:34">
      <c r="A662" s="1" t="s">
        <v>3025</v>
      </c>
      <c r="J662">
        <f t="shared" si="218"/>
        <v>35</v>
      </c>
      <c r="K662">
        <f t="shared" si="219"/>
        <v>59</v>
      </c>
      <c r="L662" t="str">
        <f t="shared" si="215"/>
        <v>Change GuestCode Prefix</v>
      </c>
      <c r="M662" t="e">
        <f>MATCH(L662,Sam_Eng!K:K,0)</f>
        <v>#N/A</v>
      </c>
      <c r="N662" t="e">
        <f>IF(ISNA(M662), VLOOKUP(L662,Sam_Eng!F:F,1,FALSE), VLOOKUP(L662,Sam_Eng!K:K,1,FALSE))</f>
        <v>#N/A</v>
      </c>
      <c r="O662" s="5">
        <v>147</v>
      </c>
      <c r="P662" t="str">
        <f t="shared" ca="1" si="230"/>
        <v>"Préfixe GuestCode"</v>
      </c>
      <c r="Q662" t="str">
        <f t="shared" ca="1" si="231"/>
        <v>"GuestCode – Präfix"</v>
      </c>
      <c r="R662" t="str">
        <f t="shared" ca="1" si="232"/>
        <v>"Prefijo de GuestCode"</v>
      </c>
      <c r="S662" t="str">
        <f t="shared" ca="1" si="233"/>
        <v>"Prefisso Codice Ospite"</v>
      </c>
      <c r="T662" t="str">
        <f t="shared" ca="1" si="234"/>
        <v>"Prefix gastcode"</v>
      </c>
      <c r="U662" s="8" t="str">
        <f t="shared" ca="1" si="224"/>
        <v>Préfixe GuestCode</v>
      </c>
      <c r="V662" s="8" t="str">
        <f t="shared" ca="1" si="224"/>
        <v>GuestCode – Präfix</v>
      </c>
      <c r="W662" s="8" t="str">
        <f t="shared" ca="1" si="224"/>
        <v>Prefijo de GuestCode</v>
      </c>
      <c r="X662" s="8" t="str">
        <f t="shared" ca="1" si="224"/>
        <v>Prefisso Codice Ospite</v>
      </c>
      <c r="Y662" s="8" t="str">
        <f t="shared" ca="1" si="224"/>
        <v>Prefix gastcode</v>
      </c>
      <c r="Z662" s="7">
        <f t="shared" si="225"/>
        <v>5</v>
      </c>
      <c r="AA662">
        <f t="shared" si="226"/>
        <v>35</v>
      </c>
      <c r="AB662">
        <f xml:space="preserve"> FIND("&lt;/",A662)</f>
        <v>59</v>
      </c>
      <c r="AC662" t="str">
        <f>MID(A662, Z662, AA662-Z662+ 1)</f>
        <v>&lt;string name="ChangeGuestCode"&gt;</v>
      </c>
      <c r="AD662" t="str">
        <f t="shared" ca="1" si="227"/>
        <v>&lt;string name="ChangeGuestCode"&gt;Préfixe GuestCode&lt;/string&gt;</v>
      </c>
      <c r="AE662" t="str">
        <f t="shared" ca="1" si="227"/>
        <v>&lt;string name="ChangeGuestCode"&gt;GuestCode – Präfix&lt;/string&gt;</v>
      </c>
      <c r="AF662" t="str">
        <f t="shared" ca="1" si="227"/>
        <v>&lt;string name="ChangeGuestCode"&gt;Prefijo de GuestCode&lt;/string&gt;</v>
      </c>
      <c r="AG662" t="str">
        <f t="shared" ca="1" si="227"/>
        <v>&lt;string name="ChangeGuestCode"&gt;Prefisso Codice Ospite&lt;/string&gt;</v>
      </c>
      <c r="AH662" t="str">
        <f t="shared" ca="1" si="227"/>
        <v>&lt;string name="ChangeGuestCode"&gt;Prefix gastcode&lt;/string&gt;</v>
      </c>
    </row>
    <row r="663" spans="1:34">
      <c r="A663" s="1" t="s">
        <v>10278</v>
      </c>
      <c r="J663">
        <f t="shared" si="218"/>
        <v>35</v>
      </c>
      <c r="K663">
        <f t="shared" si="219"/>
        <v>57</v>
      </c>
      <c r="L663" t="str">
        <f t="shared" si="215"/>
        <v>Delete GuestCode User</v>
      </c>
      <c r="M663" t="e">
        <f>MATCH(L663,Sam_Eng!K:K,0)</f>
        <v>#N/A</v>
      </c>
      <c r="N663" t="e">
        <f>IF(ISNA(M663), VLOOKUP(L663,Sam_Eng!F:F,1,FALSE), VLOOKUP(L663,Sam_Eng!K:K,1,FALSE))</f>
        <v>#N/A</v>
      </c>
      <c r="O663" s="5">
        <v>148</v>
      </c>
      <c r="P663" t="str">
        <f t="shared" ca="1" si="230"/>
        <v>"Utilisateur GuestCode"</v>
      </c>
      <c r="Q663" t="str">
        <f t="shared" ca="1" si="231"/>
        <v>"GuestCode – Benutzer"</v>
      </c>
      <c r="R663" t="str">
        <f t="shared" ca="1" si="232"/>
        <v>"Usuario de GuestCode"</v>
      </c>
      <c r="S663" t="str">
        <f t="shared" ca="1" si="233"/>
        <v>"Utente Codice Ospite"</v>
      </c>
      <c r="T663" t="str">
        <f t="shared" ca="1" si="234"/>
        <v>"Gebruiker gastcode"</v>
      </c>
      <c r="U663" s="8" t="str">
        <f t="shared" ca="1" si="224"/>
        <v>Utilisateur GuestCode</v>
      </c>
      <c r="V663" s="8" t="str">
        <f t="shared" ca="1" si="224"/>
        <v>GuestCode – Benutzer</v>
      </c>
      <c r="W663" s="8" t="str">
        <f t="shared" ca="1" si="224"/>
        <v>Usuario de GuestCode</v>
      </c>
      <c r="X663" s="8" t="str">
        <f t="shared" ca="1" si="224"/>
        <v>Utente Codice Ospite</v>
      </c>
      <c r="Y663" s="8" t="str">
        <f t="shared" ca="1" si="224"/>
        <v>Gebruiker gastcode</v>
      </c>
      <c r="Z663" s="7">
        <f t="shared" si="225"/>
        <v>5</v>
      </c>
      <c r="AA663">
        <f t="shared" si="226"/>
        <v>35</v>
      </c>
      <c r="AB663">
        <f xml:space="preserve"> FIND("&lt;/",A663)</f>
        <v>57</v>
      </c>
      <c r="AC663" t="str">
        <f>MID(A663, Z663, AA663-Z663+ 1)</f>
        <v>&lt;string name="DeleteGuestCode"&gt;</v>
      </c>
      <c r="AD663" t="str">
        <f t="shared" ca="1" si="227"/>
        <v>&lt;string name="DeleteGuestCode"&gt;Utilisateur GuestCode&lt;/string&gt;</v>
      </c>
      <c r="AE663" t="str">
        <f t="shared" ca="1" si="227"/>
        <v>&lt;string name="DeleteGuestCode"&gt;GuestCode – Benutzer&lt;/string&gt;</v>
      </c>
      <c r="AF663" t="str">
        <f t="shared" ca="1" si="227"/>
        <v>&lt;string name="DeleteGuestCode"&gt;Usuario de GuestCode&lt;/string&gt;</v>
      </c>
      <c r="AG663" t="str">
        <f t="shared" ca="1" si="227"/>
        <v>&lt;string name="DeleteGuestCode"&gt;Utente Codice Ospite&lt;/string&gt;</v>
      </c>
      <c r="AH663" t="str">
        <f t="shared" ca="1" si="227"/>
        <v>&lt;string name="DeleteGuestCode"&gt;Gebruiker gastcode&lt;/string&gt;</v>
      </c>
    </row>
    <row r="664" spans="1:34">
      <c r="A664" s="1" t="s">
        <v>261</v>
      </c>
      <c r="J664">
        <f t="shared" si="218"/>
        <v>36</v>
      </c>
      <c r="K664">
        <f t="shared" si="219"/>
        <v>71</v>
      </c>
      <c r="L664" t="str">
        <f t="shared" si="215"/>
        <v>Delete GuestCode Prefix &amp;amp; User</v>
      </c>
      <c r="M664" t="e">
        <f>MATCH(L664,Sam_Eng!K:K,0)</f>
        <v>#N/A</v>
      </c>
      <c r="N664" t="e">
        <f>IF(ISNA(M664), VLOOKUP(L664,Sam_Eng!F:F,1,FALSE), VLOOKUP(L664,Sam_Eng!K:K,1,FALSE))</f>
        <v>#N/A</v>
      </c>
      <c r="O664" s="5">
        <v>149</v>
      </c>
      <c r="P664" t="str">
        <f t="shared" ca="1" si="230"/>
        <v>"Préfixe et utilisateur GuestCode"</v>
      </c>
      <c r="Q664" t="str">
        <f t="shared" ca="1" si="231"/>
        <v>"GuestCode – Präfix und Benutzer"</v>
      </c>
      <c r="R664" t="str">
        <f t="shared" ca="1" si="232"/>
        <v>"Prefijo y usuarios de GuestCode"</v>
      </c>
      <c r="S664" t="str">
        <f t="shared" ca="1" si="233"/>
        <v>"Prefisso e Utente Codice Ospite"</v>
      </c>
      <c r="T664" t="str">
        <f t="shared" ca="1" si="234"/>
        <v>"Prefix en gebruiker gastcode"</v>
      </c>
      <c r="U664" s="8" t="str">
        <f t="shared" ca="1" si="224"/>
        <v>Préfixe et utilisateur GuestCode</v>
      </c>
      <c r="V664" s="8" t="str">
        <f t="shared" ca="1" si="224"/>
        <v>GuestCode – Präfix und Benutzer</v>
      </c>
      <c r="W664" s="8" t="str">
        <f t="shared" ca="1" si="224"/>
        <v>Prefijo y usuarios de GuestCode</v>
      </c>
      <c r="X664" s="8" t="str">
        <f t="shared" ca="1" si="224"/>
        <v>Prefisso e Utente Codice Ospite</v>
      </c>
      <c r="Y664" s="8" t="str">
        <f t="shared" ca="1" si="224"/>
        <v>Prefix en gebruiker gastcode</v>
      </c>
      <c r="Z664" s="7">
        <f t="shared" si="225"/>
        <v>5</v>
      </c>
      <c r="AA664">
        <f t="shared" si="226"/>
        <v>36</v>
      </c>
      <c r="AB664">
        <f xml:space="preserve"> FIND("&lt;/",A664)</f>
        <v>71</v>
      </c>
      <c r="AC664" t="str">
        <f>MID(A664, Z664, AA664-Z664+ 1)</f>
        <v>&lt;string name="DisableGuestCode"&gt;</v>
      </c>
      <c r="AD664" t="str">
        <f t="shared" ca="1" si="227"/>
        <v>&lt;string name="DisableGuestCode"&gt;Préfixe et utilisateur GuestCode&lt;/string&gt;</v>
      </c>
      <c r="AE664" t="str">
        <f t="shared" ca="1" si="227"/>
        <v>&lt;string name="DisableGuestCode"&gt;GuestCode – Präfix und Benutzer&lt;/string&gt;</v>
      </c>
      <c r="AF664" t="str">
        <f t="shared" ca="1" si="227"/>
        <v>&lt;string name="DisableGuestCode"&gt;Prefijo y usuarios de GuestCode&lt;/string&gt;</v>
      </c>
      <c r="AG664" t="str">
        <f t="shared" ca="1" si="227"/>
        <v>&lt;string name="DisableGuestCode"&gt;Prefisso e Utente Codice Ospite&lt;/string&gt;</v>
      </c>
      <c r="AH664" t="str">
        <f t="shared" ca="1" si="227"/>
        <v>&lt;string name="DisableGuestCode"&gt;Prefix en gebruiker gastcode&lt;/string&gt;</v>
      </c>
    </row>
    <row r="665" spans="1:34">
      <c r="A665" s="2"/>
    </row>
    <row r="666" spans="1:34">
      <c r="A666" s="1" t="s">
        <v>262</v>
      </c>
      <c r="J666">
        <f t="shared" si="218"/>
        <v>32</v>
      </c>
      <c r="K666">
        <f t="shared" si="219"/>
        <v>46</v>
      </c>
      <c r="L666" t="str">
        <f t="shared" si="215"/>
        <v>Gateway Model</v>
      </c>
      <c r="M666" t="e">
        <f>MATCH(L666,Sam_Eng!K:K,0)</f>
        <v>#N/A</v>
      </c>
      <c r="N666" t="str">
        <f>IF(ISNA(M666), VLOOKUP(L666,Sam_Eng!F:F,1,FALSE), VLOOKUP(L666,Sam_Eng!K:K,1,FALSE))</f>
        <v>Gateway Model</v>
      </c>
      <c r="O666" s="8">
        <f>IF(ISNA(M666), MATCH(N666,Sam_Eng!F:F,0), MATCH(N666,Sam_Eng!K:K,0))</f>
        <v>288</v>
      </c>
      <c r="P666" t="str">
        <f t="shared" ca="1" si="230"/>
        <v>"Modèle de passerelle"</v>
      </c>
      <c r="Q666" t="str">
        <f t="shared" ca="1" si="231"/>
        <v>"Gateway-Modell"</v>
      </c>
      <c r="R666" t="str">
        <f t="shared" ca="1" si="232"/>
        <v>"Modelo de puerta de enlace"</v>
      </c>
      <c r="S666" t="str">
        <f t="shared" ca="1" si="233"/>
        <v>"Modello Gateway"</v>
      </c>
      <c r="T666" t="str">
        <f t="shared" ca="1" si="234"/>
        <v>"Gatewaymodel"</v>
      </c>
      <c r="U666" s="8" t="str">
        <f t="shared" ca="1" si="224"/>
        <v>Modèle de passerelle</v>
      </c>
      <c r="V666" s="8" t="str">
        <f t="shared" ca="1" si="224"/>
        <v>Gateway-Modell</v>
      </c>
      <c r="W666" s="8" t="str">
        <f t="shared" ca="1" si="224"/>
        <v>Modelo de puerta de enlace</v>
      </c>
      <c r="X666" s="8" t="str">
        <f t="shared" ca="1" si="224"/>
        <v>Modello Gateway</v>
      </c>
      <c r="Y666" s="8" t="str">
        <f t="shared" ca="1" si="224"/>
        <v>Gatewaymodel</v>
      </c>
      <c r="Z666" s="7">
        <f t="shared" si="225"/>
        <v>5</v>
      </c>
      <c r="AA666">
        <f t="shared" si="226"/>
        <v>32</v>
      </c>
      <c r="AB666">
        <f t="shared" ref="AB666:AB671" si="235" xml:space="preserve"> FIND("&lt;/",A666)</f>
        <v>46</v>
      </c>
      <c r="AC666" t="str">
        <f t="shared" ref="AC666:AC671" si="236">MID(A666, Z666, AA666-Z666+ 1)</f>
        <v>&lt;string name="GatewayModel"&gt;</v>
      </c>
      <c r="AD666" t="str">
        <f t="shared" ca="1" si="227"/>
        <v>&lt;string name="GatewayModel"&gt;Modèle de passerelle&lt;/string&gt;</v>
      </c>
      <c r="AE666" t="str">
        <f t="shared" ca="1" si="227"/>
        <v>&lt;string name="GatewayModel"&gt;Gateway-Modell&lt;/string&gt;</v>
      </c>
      <c r="AF666" t="str">
        <f t="shared" ca="1" si="227"/>
        <v>&lt;string name="GatewayModel"&gt;Modelo de puerta de enlace&lt;/string&gt;</v>
      </c>
      <c r="AG666" t="str">
        <f t="shared" ca="1" si="227"/>
        <v>&lt;string name="GatewayModel"&gt;Modello Gateway&lt;/string&gt;</v>
      </c>
      <c r="AH666" t="str">
        <f t="shared" ca="1" si="227"/>
        <v>&lt;string name="GatewayModel"&gt;Gatewaymodel&lt;/string&gt;</v>
      </c>
    </row>
    <row r="667" spans="1:34">
      <c r="A667" s="1" t="s">
        <v>3086</v>
      </c>
      <c r="J667">
        <f t="shared" si="218"/>
        <v>29</v>
      </c>
      <c r="K667">
        <f t="shared" si="219"/>
        <v>46</v>
      </c>
      <c r="L667" t="str">
        <f t="shared" si="215"/>
        <v>Gateway Firmware</v>
      </c>
      <c r="M667" t="e">
        <f>MATCH(L667,Sam_Eng!K:K,0)</f>
        <v>#N/A</v>
      </c>
      <c r="N667" t="str">
        <f>IF(ISNA(M667), VLOOKUP(L667,Sam_Eng!F:F,1,FALSE), VLOOKUP(L667,Sam_Eng!K:K,1,FALSE))</f>
        <v>Gateway Firmware</v>
      </c>
      <c r="O667" s="8">
        <f>IF(ISNA(M667), MATCH(N667,Sam_Eng!F:F,0), MATCH(N667,Sam_Eng!K:K,0))</f>
        <v>289</v>
      </c>
      <c r="P667" t="str">
        <f t="shared" ca="1" si="230"/>
        <v>"Firmware de la passerelle"</v>
      </c>
      <c r="Q667" t="str">
        <f t="shared" ca="1" si="231"/>
        <v>"Gateway-Firmware"</v>
      </c>
      <c r="R667" t="str">
        <f t="shared" ca="1" si="232"/>
        <v>"Firmware de puerta de enlace"</v>
      </c>
      <c r="S667" t="str">
        <f t="shared" ca="1" si="233"/>
        <v>"Firmware Gateway"</v>
      </c>
      <c r="T667" t="str">
        <f t="shared" ca="1" si="234"/>
        <v>"Formware gateway"</v>
      </c>
      <c r="U667" s="8" t="str">
        <f t="shared" ca="1" si="224"/>
        <v>Firmware de la passerelle</v>
      </c>
      <c r="V667" s="8" t="str">
        <f t="shared" ca="1" si="224"/>
        <v>Gateway-Firmware</v>
      </c>
      <c r="W667" s="8" t="str">
        <f t="shared" ca="1" si="224"/>
        <v>Firmware de puerta de enlace</v>
      </c>
      <c r="X667" s="8" t="str">
        <f t="shared" ca="1" si="224"/>
        <v>Firmware Gateway</v>
      </c>
      <c r="Y667" s="8" t="str">
        <f t="shared" ca="1" si="224"/>
        <v>Formware gateway</v>
      </c>
      <c r="Z667" s="7">
        <f t="shared" si="225"/>
        <v>5</v>
      </c>
      <c r="AA667">
        <f t="shared" si="226"/>
        <v>29</v>
      </c>
      <c r="AB667">
        <f t="shared" si="235"/>
        <v>46</v>
      </c>
      <c r="AC667" t="str">
        <f t="shared" si="236"/>
        <v>&lt;string name="GatewayFW"&gt;</v>
      </c>
      <c r="AD667" t="str">
        <f t="shared" ca="1" si="227"/>
        <v>&lt;string name="GatewayFW"&gt;Firmware de la passerelle&lt;/string&gt;</v>
      </c>
      <c r="AE667" t="str">
        <f t="shared" ca="1" si="227"/>
        <v>&lt;string name="GatewayFW"&gt;Gateway-Firmware&lt;/string&gt;</v>
      </c>
      <c r="AF667" t="str">
        <f t="shared" ca="1" si="227"/>
        <v>&lt;string name="GatewayFW"&gt;Firmware de puerta de enlace&lt;/string&gt;</v>
      </c>
      <c r="AG667" t="str">
        <f t="shared" ca="1" si="227"/>
        <v>&lt;string name="GatewayFW"&gt;Firmware Gateway&lt;/string&gt;</v>
      </c>
      <c r="AH667" t="str">
        <f t="shared" ca="1" si="227"/>
        <v>&lt;string name="GatewayFW"&gt;Formware gateway&lt;/string&gt;</v>
      </c>
    </row>
    <row r="668" spans="1:34">
      <c r="A668" s="1" t="s">
        <v>263</v>
      </c>
      <c r="J668">
        <f t="shared" si="218"/>
        <v>31</v>
      </c>
      <c r="K668">
        <f t="shared" si="219"/>
        <v>44</v>
      </c>
      <c r="L668" t="str">
        <f t="shared" si="215"/>
        <v>Gateway Code</v>
      </c>
      <c r="M668" t="e">
        <f>MATCH(L668,Sam_Eng!K:K,0)</f>
        <v>#N/A</v>
      </c>
      <c r="N668" t="str">
        <f>IF(ISNA(M668), VLOOKUP(L668,Sam_Eng!F:F,1,FALSE), VLOOKUP(L668,Sam_Eng!K:K,1,FALSE))</f>
        <v>Gateway Code</v>
      </c>
      <c r="O668" s="8">
        <f>IF(ISNA(M668), MATCH(N668,Sam_Eng!F:F,0), MATCH(N668,Sam_Eng!K:K,0))</f>
        <v>290</v>
      </c>
      <c r="P668" t="str">
        <f t="shared" ca="1" si="230"/>
        <v>"Code de la passerelle"</v>
      </c>
      <c r="Q668" t="str">
        <f t="shared" ca="1" si="231"/>
        <v>"Gateway-Code"</v>
      </c>
      <c r="R668" t="str">
        <f t="shared" ca="1" si="232"/>
        <v>"Código de puerta de enlace"</v>
      </c>
      <c r="S668" t="str">
        <f t="shared" ca="1" si="233"/>
        <v>"Codice Gateway"</v>
      </c>
      <c r="T668" t="str">
        <f t="shared" ca="1" si="234"/>
        <v>"Gatewaycode"</v>
      </c>
      <c r="U668" s="8" t="str">
        <f t="shared" ca="1" si="224"/>
        <v>Code de la passerelle</v>
      </c>
      <c r="V668" s="8" t="str">
        <f t="shared" ca="1" si="224"/>
        <v>Gateway-Code</v>
      </c>
      <c r="W668" s="8" t="str">
        <f t="shared" ca="1" si="224"/>
        <v>Código de puerta de enlace</v>
      </c>
      <c r="X668" s="8" t="str">
        <f t="shared" ca="1" si="224"/>
        <v>Codice Gateway</v>
      </c>
      <c r="Y668" s="8" t="str">
        <f t="shared" ca="1" si="224"/>
        <v>Gatewaycode</v>
      </c>
      <c r="Z668" s="7">
        <f t="shared" si="225"/>
        <v>5</v>
      </c>
      <c r="AA668">
        <f t="shared" si="226"/>
        <v>31</v>
      </c>
      <c r="AB668">
        <f t="shared" si="235"/>
        <v>44</v>
      </c>
      <c r="AC668" t="str">
        <f t="shared" si="236"/>
        <v>&lt;string name="GatewayCode"&gt;</v>
      </c>
      <c r="AD668" t="str">
        <f t="shared" ca="1" si="227"/>
        <v>&lt;string name="GatewayCode"&gt;Code de la passerelle&lt;/string&gt;</v>
      </c>
      <c r="AE668" t="str">
        <f t="shared" ca="1" si="227"/>
        <v>&lt;string name="GatewayCode"&gt;Gateway-Code&lt;/string&gt;</v>
      </c>
      <c r="AF668" t="str">
        <f t="shared" ca="1" si="227"/>
        <v>&lt;string name="GatewayCode"&gt;Código de puerta de enlace&lt;/string&gt;</v>
      </c>
      <c r="AG668" t="str">
        <f t="shared" ca="1" si="227"/>
        <v>&lt;string name="GatewayCode"&gt;Codice Gateway&lt;/string&gt;</v>
      </c>
      <c r="AH668" t="str">
        <f t="shared" ca="1" si="227"/>
        <v>&lt;string name="GatewayCode"&gt;Gatewaycode&lt;/string&gt;</v>
      </c>
    </row>
    <row r="669" spans="1:34">
      <c r="A669" s="1" t="s">
        <v>264</v>
      </c>
      <c r="J669">
        <f t="shared" si="218"/>
        <v>29</v>
      </c>
      <c r="K669">
        <f t="shared" si="219"/>
        <v>40</v>
      </c>
      <c r="L669" t="str">
        <f t="shared" si="215"/>
        <v>Gateway ID</v>
      </c>
      <c r="M669" t="e">
        <f>MATCH(L669,Sam_Eng!K:K,0)</f>
        <v>#N/A</v>
      </c>
      <c r="N669" t="str">
        <f>IF(ISNA(M669), VLOOKUP(L669,Sam_Eng!F:F,1,FALSE), VLOOKUP(L669,Sam_Eng!K:K,1,FALSE))</f>
        <v>Gateway ID</v>
      </c>
      <c r="O669" s="8">
        <f>IF(ISNA(M669), MATCH(N669,Sam_Eng!F:F,0), MATCH(N669,Sam_Eng!K:K,0))</f>
        <v>291</v>
      </c>
      <c r="P669" t="str">
        <f t="shared" ca="1" si="230"/>
        <v>"ID de la passerelle"</v>
      </c>
      <c r="Q669" t="str">
        <f t="shared" ca="1" si="231"/>
        <v>"Gateway-ID"</v>
      </c>
      <c r="R669" t="str">
        <f t="shared" ca="1" si="232"/>
        <v>"Identificador de puerta de enlace"</v>
      </c>
      <c r="S669" t="str">
        <f t="shared" ca="1" si="233"/>
        <v>"ID Gateway"</v>
      </c>
      <c r="T669" t="str">
        <f t="shared" ca="1" si="234"/>
        <v>"Gateway-ID"</v>
      </c>
      <c r="U669" s="8" t="str">
        <f t="shared" ca="1" si="224"/>
        <v>ID de la passerelle</v>
      </c>
      <c r="V669" s="8" t="str">
        <f t="shared" ca="1" si="224"/>
        <v>Gateway-ID</v>
      </c>
      <c r="W669" s="8" t="str">
        <f t="shared" ca="1" si="224"/>
        <v>Identificador de puerta de enlace</v>
      </c>
      <c r="X669" s="8" t="str">
        <f t="shared" ca="1" si="224"/>
        <v>ID Gateway</v>
      </c>
      <c r="Y669" s="8" t="str">
        <f t="shared" ca="1" si="224"/>
        <v>Gateway-ID</v>
      </c>
      <c r="Z669" s="7">
        <f t="shared" si="225"/>
        <v>5</v>
      </c>
      <c r="AA669">
        <f t="shared" si="226"/>
        <v>29</v>
      </c>
      <c r="AB669">
        <f t="shared" si="235"/>
        <v>40</v>
      </c>
      <c r="AC669" t="str">
        <f t="shared" si="236"/>
        <v>&lt;string name="GatewayID"&gt;</v>
      </c>
      <c r="AD669" t="str">
        <f t="shared" ca="1" si="227"/>
        <v>&lt;string name="GatewayID"&gt;ID de la passerelle&lt;/string&gt;</v>
      </c>
      <c r="AE669" t="str">
        <f t="shared" ca="1" si="227"/>
        <v>&lt;string name="GatewayID"&gt;Gateway-ID&lt;/string&gt;</v>
      </c>
      <c r="AF669" t="str">
        <f t="shared" ca="1" si="227"/>
        <v>&lt;string name="GatewayID"&gt;Identificador de puerta de enlace&lt;/string&gt;</v>
      </c>
      <c r="AG669" t="str">
        <f t="shared" ca="1" si="227"/>
        <v>&lt;string name="GatewayID"&gt;ID Gateway&lt;/string&gt;</v>
      </c>
      <c r="AH669" t="str">
        <f t="shared" ca="1" si="227"/>
        <v>&lt;string name="GatewayID"&gt;Gateway-ID&lt;/string&gt;</v>
      </c>
    </row>
    <row r="670" spans="1:34">
      <c r="A670" s="1" t="s">
        <v>265</v>
      </c>
      <c r="J670">
        <f t="shared" si="218"/>
        <v>30</v>
      </c>
      <c r="K670">
        <f t="shared" si="219"/>
        <v>42</v>
      </c>
      <c r="L670" t="str">
        <f t="shared" si="215"/>
        <v>Gateway MAC</v>
      </c>
      <c r="M670" t="e">
        <f>MATCH(L670,Sam_Eng!K:K,0)</f>
        <v>#N/A</v>
      </c>
      <c r="N670" t="str">
        <f>IF(ISNA(M670), VLOOKUP(L670,Sam_Eng!F:F,1,FALSE), VLOOKUP(L670,Sam_Eng!K:K,1,FALSE))</f>
        <v>Gateway MAC</v>
      </c>
      <c r="O670" s="8">
        <f>IF(ISNA(M670), MATCH(N670,Sam_Eng!F:F,0), MATCH(N670,Sam_Eng!K:K,0))</f>
        <v>292</v>
      </c>
      <c r="P670" t="str">
        <f t="shared" ca="1" si="230"/>
        <v>"MAC de la passerelle"</v>
      </c>
      <c r="Q670" t="str">
        <f t="shared" ca="1" si="231"/>
        <v>"Gateway-MAC"</v>
      </c>
      <c r="R670" t="str">
        <f t="shared" ca="1" si="232"/>
        <v>"MAC de puerta de enlace"</v>
      </c>
      <c r="S670" t="str">
        <f t="shared" ca="1" si="233"/>
        <v>"MAC Gateway"</v>
      </c>
      <c r="T670" t="str">
        <f t="shared" ca="1" si="234"/>
        <v>"Gateway-MAC"</v>
      </c>
      <c r="U670" s="8" t="str">
        <f t="shared" ca="1" si="224"/>
        <v>MAC de la passerelle</v>
      </c>
      <c r="V670" s="8" t="str">
        <f t="shared" ca="1" si="224"/>
        <v>Gateway-MAC</v>
      </c>
      <c r="W670" s="8" t="str">
        <f t="shared" ca="1" si="224"/>
        <v>MAC de puerta de enlace</v>
      </c>
      <c r="X670" s="8" t="str">
        <f t="shared" ca="1" si="224"/>
        <v>MAC Gateway</v>
      </c>
      <c r="Y670" s="8" t="str">
        <f t="shared" ca="1" si="224"/>
        <v>Gateway-MAC</v>
      </c>
      <c r="Z670" s="7">
        <f t="shared" si="225"/>
        <v>5</v>
      </c>
      <c r="AA670">
        <f t="shared" si="226"/>
        <v>30</v>
      </c>
      <c r="AB670">
        <f t="shared" si="235"/>
        <v>42</v>
      </c>
      <c r="AC670" t="str">
        <f t="shared" si="236"/>
        <v>&lt;string name="GatewayMac"&gt;</v>
      </c>
      <c r="AD670" t="str">
        <f t="shared" ca="1" si="227"/>
        <v>&lt;string name="GatewayMac"&gt;MAC de la passerelle&lt;/string&gt;</v>
      </c>
      <c r="AE670" t="str">
        <f t="shared" ca="1" si="227"/>
        <v>&lt;string name="GatewayMac"&gt;Gateway-MAC&lt;/string&gt;</v>
      </c>
      <c r="AF670" t="str">
        <f t="shared" ca="1" si="227"/>
        <v>&lt;string name="GatewayMac"&gt;MAC de puerta de enlace&lt;/string&gt;</v>
      </c>
      <c r="AG670" t="str">
        <f t="shared" ca="1" si="227"/>
        <v>&lt;string name="GatewayMac"&gt;MAC Gateway&lt;/string&gt;</v>
      </c>
      <c r="AH670" t="str">
        <f t="shared" ca="1" si="227"/>
        <v>&lt;string name="GatewayMac"&gt;Gateway-MAC&lt;/string&gt;</v>
      </c>
    </row>
    <row r="671" spans="1:34">
      <c r="A671" s="1" t="s">
        <v>266</v>
      </c>
      <c r="J671">
        <f t="shared" si="218"/>
        <v>35</v>
      </c>
      <c r="K671">
        <f t="shared" si="219"/>
        <v>52</v>
      </c>
      <c r="L671" t="str">
        <f t="shared" si="215"/>
        <v>Diagnose Gateway</v>
      </c>
      <c r="M671" t="e">
        <f>MATCH(L671,Sam_Eng!K:K,0)</f>
        <v>#N/A</v>
      </c>
      <c r="N671" t="str">
        <f>IF(ISNA(M671), VLOOKUP(L671,Sam_Eng!F:F,1,FALSE), VLOOKUP(L671,Sam_Eng!K:K,1,FALSE))</f>
        <v>Diagnose Gateway</v>
      </c>
      <c r="O671" s="8">
        <f>IF(ISNA(M671), MATCH(N671,Sam_Eng!F:F,0), MATCH(N671,Sam_Eng!K:K,0))</f>
        <v>163</v>
      </c>
      <c r="P671" t="str">
        <f t="shared" ca="1" si="230"/>
        <v>"Diagnostiquer la passerelle"</v>
      </c>
      <c r="Q671" t="str">
        <f t="shared" ca="1" si="231"/>
        <v>"Gateway-Diagnose"</v>
      </c>
      <c r="R671" t="str">
        <f t="shared" ca="1" si="232"/>
        <v>"Diagnosticar puerta de enlace"</v>
      </c>
      <c r="S671" t="str">
        <f t="shared" ca="1" si="233"/>
        <v>"Diagnostica Gateway"</v>
      </c>
      <c r="T671" t="str">
        <f t="shared" ca="1" si="234"/>
        <v>"Diagnose gateway"</v>
      </c>
      <c r="U671" s="8" t="str">
        <f t="shared" ca="1" si="224"/>
        <v>Diagnostiquer la passerelle</v>
      </c>
      <c r="V671" s="8" t="str">
        <f t="shared" ca="1" si="224"/>
        <v>Gateway-Diagnose</v>
      </c>
      <c r="W671" s="8" t="str">
        <f t="shared" ca="1" si="224"/>
        <v>Diagnosticar puerta de enlace</v>
      </c>
      <c r="X671" s="8" t="str">
        <f t="shared" ca="1" si="224"/>
        <v>Diagnostica Gateway</v>
      </c>
      <c r="Y671" s="8" t="str">
        <f t="shared" ca="1" si="224"/>
        <v>Diagnose gateway</v>
      </c>
      <c r="Z671" s="7">
        <f t="shared" si="225"/>
        <v>5</v>
      </c>
      <c r="AA671">
        <f t="shared" si="226"/>
        <v>35</v>
      </c>
      <c r="AB671">
        <f t="shared" si="235"/>
        <v>52</v>
      </c>
      <c r="AC671" t="str">
        <f t="shared" si="236"/>
        <v>&lt;string name="GatewayDiagnose"&gt;</v>
      </c>
      <c r="AD671" t="str">
        <f t="shared" ca="1" si="227"/>
        <v>&lt;string name="GatewayDiagnose"&gt;Diagnostiquer la passerelle&lt;/string&gt;</v>
      </c>
      <c r="AE671" t="str">
        <f t="shared" ca="1" si="227"/>
        <v>&lt;string name="GatewayDiagnose"&gt;Gateway-Diagnose&lt;/string&gt;</v>
      </c>
      <c r="AF671" t="str">
        <f t="shared" ca="1" si="227"/>
        <v>&lt;string name="GatewayDiagnose"&gt;Diagnosticar puerta de enlace&lt;/string&gt;</v>
      </c>
      <c r="AG671" t="str">
        <f t="shared" ca="1" si="227"/>
        <v>&lt;string name="GatewayDiagnose"&gt;Diagnostica Gateway&lt;/string&gt;</v>
      </c>
      <c r="AH671" t="str">
        <f t="shared" ca="1" si="227"/>
        <v>&lt;string name="GatewayDiagnose"&gt;Diagnose gateway&lt;/string&gt;</v>
      </c>
    </row>
    <row r="672" spans="1:34">
      <c r="A672" s="1"/>
    </row>
    <row r="673" spans="1:34">
      <c r="A673" s="1"/>
    </row>
    <row r="674" spans="1:34">
      <c r="A674" s="1" t="s">
        <v>3075</v>
      </c>
      <c r="M674" t="e">
        <f>MATCH(L674,Sam_Eng!K:K,0)</f>
        <v>#N/A</v>
      </c>
      <c r="N674" t="e">
        <f>IF(ISNA(M674), VLOOKUP(L674,Sam_Eng!F:F,1,FALSE), VLOOKUP(L674,Sam_Eng!K:K,1,FALSE))</f>
        <v>#N/A</v>
      </c>
      <c r="O674" s="8">
        <v>194</v>
      </c>
      <c r="P674" t="str">
        <f t="shared" ca="1" si="230"/>
        <v>"Ajouter"</v>
      </c>
      <c r="Q674" t="str">
        <f t="shared" ca="1" si="231"/>
        <v>"Hinzufügen"</v>
      </c>
      <c r="R674" t="str">
        <f t="shared" ca="1" si="232"/>
        <v>"Agregar"</v>
      </c>
      <c r="S674" t="str">
        <f t="shared" ca="1" si="233"/>
        <v>"Aggiungi"</v>
      </c>
      <c r="T674" t="str">
        <f t="shared" ca="1" si="234"/>
        <v>"Toevoegen"</v>
      </c>
      <c r="U674" s="8" t="str">
        <f t="shared" ca="1" si="224"/>
        <v>Ajouter</v>
      </c>
      <c r="V674" s="8" t="str">
        <f t="shared" ca="1" si="224"/>
        <v>Hinzufügen</v>
      </c>
      <c r="W674" s="8" t="str">
        <f t="shared" ca="1" si="224"/>
        <v>Agregar</v>
      </c>
      <c r="X674" s="8" t="str">
        <f t="shared" ca="1" si="224"/>
        <v>Aggiungi</v>
      </c>
      <c r="Y674" s="8" t="str">
        <f t="shared" ca="1" si="224"/>
        <v>Toevoegen</v>
      </c>
      <c r="Z674" s="7">
        <f t="shared" si="225"/>
        <v>5</v>
      </c>
      <c r="AA674">
        <f t="shared" si="226"/>
        <v>35</v>
      </c>
      <c r="AB674">
        <f xml:space="preserve"> FIND("&lt;/",A674)</f>
        <v>39</v>
      </c>
      <c r="AC674" t="str">
        <f>MID(A674, Z674, AA674-Z674+ 1)</f>
        <v>&lt;string name="Wifi_SendRemote"&gt;</v>
      </c>
      <c r="AD674" t="str">
        <f t="shared" ca="1" si="227"/>
        <v>&lt;string name="Wifi_SendRemote"&gt;Ajouter&lt;/string&gt;</v>
      </c>
      <c r="AE674" t="str">
        <f t="shared" ca="1" si="227"/>
        <v>&lt;string name="Wifi_SendRemote"&gt;Hinzufügen&lt;/string&gt;</v>
      </c>
      <c r="AF674" t="str">
        <f t="shared" ca="1" si="227"/>
        <v>&lt;string name="Wifi_SendRemote"&gt;Agregar&lt;/string&gt;</v>
      </c>
      <c r="AG674" t="str">
        <f t="shared" ca="1" si="227"/>
        <v>&lt;string name="Wifi_SendRemote"&gt;Aggiungi&lt;/string&gt;</v>
      </c>
      <c r="AH674" t="str">
        <f t="shared" ca="1" si="227"/>
        <v>&lt;string name="Wifi_SendRemote"&gt;Toevoegen&lt;/string&gt;</v>
      </c>
    </row>
    <row r="675" spans="1:34">
      <c r="A675" s="1" t="s">
        <v>267</v>
      </c>
      <c r="J675">
        <f t="shared" si="218"/>
        <v>35</v>
      </c>
      <c r="K675">
        <f t="shared" si="219"/>
        <v>53</v>
      </c>
      <c r="L675" t="str">
        <f t="shared" ref="L675:L738" si="237">IF(A675&lt;&gt;"", MID(A675,J675+1, K675-J675 - 1), "")</f>
        <v>Setup New Gateway</v>
      </c>
      <c r="M675" t="e">
        <f>MATCH(L675,Sam_Eng!K:K,0)</f>
        <v>#N/A</v>
      </c>
      <c r="N675" t="str">
        <f>IF(ISNA(M675), VLOOKUP(L675,Sam_Eng!F:F,1,FALSE), VLOOKUP(L675,Sam_Eng!K:K,1,FALSE))</f>
        <v>Setup New Gateway</v>
      </c>
      <c r="O675" s="8">
        <f>IF(ISNA(M675), MATCH(N675,Sam_Eng!F:F,0), MATCH(N675,Sam_Eng!K:K,0))</f>
        <v>306</v>
      </c>
      <c r="P675" t="str">
        <f t="shared" ca="1" si="230"/>
        <v>"Configurer une nouvelle passerelle"</v>
      </c>
      <c r="Q675" t="str">
        <f t="shared" ca="1" si="231"/>
        <v>"Neues Gateway konfigurieren"</v>
      </c>
      <c r="R675" t="str">
        <f t="shared" ca="1" si="232"/>
        <v>"Configurar nueva puerta de enlace"</v>
      </c>
      <c r="S675" t="str">
        <f t="shared" ca="1" si="233"/>
        <v>"Imposta Nuovo Gateway"</v>
      </c>
      <c r="T675" t="str">
        <f t="shared" ca="1" si="234"/>
        <v>"Nieuwe gateway instellen"</v>
      </c>
      <c r="U675" s="8" t="str">
        <f t="shared" ca="1" si="224"/>
        <v>Configurer une nouvelle passerelle</v>
      </c>
      <c r="V675" s="8" t="str">
        <f t="shared" ca="1" si="224"/>
        <v>Neues Gateway konfigurieren</v>
      </c>
      <c r="W675" s="8" t="str">
        <f t="shared" ca="1" si="224"/>
        <v>Configurar nueva puerta de enlace</v>
      </c>
      <c r="X675" s="8" t="str">
        <f t="shared" ca="1" si="224"/>
        <v>Imposta Nuovo Gateway</v>
      </c>
      <c r="Y675" s="8" t="str">
        <f t="shared" ca="1" si="224"/>
        <v>Nieuwe gateway instellen</v>
      </c>
      <c r="Z675" s="7">
        <f t="shared" si="225"/>
        <v>5</v>
      </c>
      <c r="AA675">
        <f t="shared" si="226"/>
        <v>35</v>
      </c>
      <c r="AB675">
        <f xml:space="preserve"> FIND("&lt;/",A675)</f>
        <v>53</v>
      </c>
      <c r="AC675" t="str">
        <f>MID(A675, Z675, AA675-Z675+ 1)</f>
        <v>&lt;string name="SetupNewGateway"&gt;</v>
      </c>
      <c r="AD675" t="str">
        <f t="shared" ca="1" si="227"/>
        <v>&lt;string name="SetupNewGateway"&gt;Configurer une nouvelle passerelle&lt;/string&gt;</v>
      </c>
      <c r="AE675" t="str">
        <f t="shared" ca="1" si="227"/>
        <v>&lt;string name="SetupNewGateway"&gt;Neues Gateway konfigurieren&lt;/string&gt;</v>
      </c>
      <c r="AF675" t="str">
        <f t="shared" ca="1" si="227"/>
        <v>&lt;string name="SetupNewGateway"&gt;Configurar nueva puerta de enlace&lt;/string&gt;</v>
      </c>
      <c r="AG675" t="str">
        <f t="shared" ca="1" si="227"/>
        <v>&lt;string name="SetupNewGateway"&gt;Imposta Nuovo Gateway&lt;/string&gt;</v>
      </c>
      <c r="AH675" t="str">
        <f t="shared" ca="1" si="227"/>
        <v>&lt;string name="SetupNewGateway"&gt;Nieuwe gateway instellen&lt;/string&gt;</v>
      </c>
    </row>
    <row r="676" spans="1:34">
      <c r="A676" s="1" t="s">
        <v>268</v>
      </c>
      <c r="J676">
        <f t="shared" si="218"/>
        <v>32</v>
      </c>
      <c r="K676">
        <f t="shared" si="219"/>
        <v>53</v>
      </c>
      <c r="L676" t="str">
        <f t="shared" si="237"/>
        <v>Use Existing Gateway</v>
      </c>
      <c r="M676" t="e">
        <f>MATCH(L676,Sam_Eng!K:K,0)</f>
        <v>#N/A</v>
      </c>
      <c r="N676" t="str">
        <f>IF(ISNA(M676), VLOOKUP(L676,Sam_Eng!F:F,1,FALSE), VLOOKUP(L676,Sam_Eng!K:K,1,FALSE))</f>
        <v>Use Existing Gateway</v>
      </c>
      <c r="O676" s="8">
        <f>IF(ISNA(M676), MATCH(N676,Sam_Eng!F:F,0), MATCH(N676,Sam_Eng!K:K,0))</f>
        <v>307</v>
      </c>
      <c r="P676" t="str">
        <f t="shared" ca="1" si="230"/>
        <v>"Utiliser la passerelle existante"</v>
      </c>
      <c r="Q676" t="str">
        <f t="shared" ca="1" si="231"/>
        <v>"Bestehendes Gateway verwenden"</v>
      </c>
      <c r="R676" t="str">
        <f t="shared" ca="1" si="232"/>
        <v>"Utilizar puerta de enlace existente"</v>
      </c>
      <c r="S676" t="str">
        <f t="shared" ca="1" si="233"/>
        <v>"Utilizza Gateway Esistente"</v>
      </c>
      <c r="T676" t="str">
        <f t="shared" ca="1" si="234"/>
        <v>"Bestaande gateway gebruiken"</v>
      </c>
      <c r="U676" s="8" t="str">
        <f t="shared" ca="1" si="224"/>
        <v>Utiliser la passerelle existante</v>
      </c>
      <c r="V676" s="8" t="str">
        <f t="shared" ca="1" si="224"/>
        <v>Bestehendes Gateway verwenden</v>
      </c>
      <c r="W676" s="8" t="str">
        <f t="shared" ca="1" si="224"/>
        <v>Utilizar puerta de enlace existente</v>
      </c>
      <c r="X676" s="8" t="str">
        <f t="shared" ca="1" si="224"/>
        <v>Utilizza Gateway Esistente</v>
      </c>
      <c r="Y676" s="8" t="str">
        <f t="shared" ca="1" si="224"/>
        <v>Bestaande gateway gebruiken</v>
      </c>
      <c r="Z676" s="7">
        <f t="shared" si="225"/>
        <v>5</v>
      </c>
      <c r="AA676">
        <f t="shared" si="226"/>
        <v>32</v>
      </c>
      <c r="AB676">
        <f xml:space="preserve"> FIND("&lt;/",A676)</f>
        <v>53</v>
      </c>
      <c r="AC676" t="str">
        <f>MID(A676, Z676, AA676-Z676+ 1)</f>
        <v>&lt;string name="ExistGateway"&gt;</v>
      </c>
      <c r="AD676" t="str">
        <f t="shared" ca="1" si="227"/>
        <v>&lt;string name="ExistGateway"&gt;Utiliser la passerelle existante&lt;/string&gt;</v>
      </c>
      <c r="AE676" t="str">
        <f t="shared" ca="1" si="227"/>
        <v>&lt;string name="ExistGateway"&gt;Bestehendes Gateway verwenden&lt;/string&gt;</v>
      </c>
      <c r="AF676" t="str">
        <f t="shared" ca="1" si="227"/>
        <v>&lt;string name="ExistGateway"&gt;Utilizar puerta de enlace existente&lt;/string&gt;</v>
      </c>
      <c r="AG676" t="str">
        <f t="shared" ca="1" si="227"/>
        <v>&lt;string name="ExistGateway"&gt;Utilizza Gateway Esistente&lt;/string&gt;</v>
      </c>
      <c r="AH676" t="str">
        <f t="shared" ca="1" si="227"/>
        <v>&lt;string name="ExistGateway"&gt;Bestaande gateway gebruiken&lt;/string&gt;</v>
      </c>
    </row>
    <row r="677" spans="1:34">
      <c r="A677" s="1" t="s">
        <v>269</v>
      </c>
      <c r="J677">
        <f t="shared" si="218"/>
        <v>34</v>
      </c>
      <c r="K677">
        <f t="shared" si="219"/>
        <v>50</v>
      </c>
      <c r="L677" t="str">
        <f t="shared" si="237"/>
        <v>Release Gateway</v>
      </c>
      <c r="M677" t="e">
        <f>MATCH(L677,Sam_Eng!K:K,0)</f>
        <v>#N/A</v>
      </c>
      <c r="N677" t="str">
        <f>IF(ISNA(M677), VLOOKUP(L677,Sam_Eng!F:F,1,FALSE), VLOOKUP(L677,Sam_Eng!K:K,1,FALSE))</f>
        <v>Release Gateway</v>
      </c>
      <c r="O677" s="8">
        <f>IF(ISNA(M677), MATCH(N677,Sam_Eng!F:F,0), MATCH(N677,Sam_Eng!K:K,0))</f>
        <v>309</v>
      </c>
      <c r="P677" t="str">
        <f t="shared" ca="1" si="230"/>
        <v>"Libérer la passerelle"</v>
      </c>
      <c r="Q677" t="str">
        <f t="shared" ca="1" si="231"/>
        <v>"Gateway freigeben"</v>
      </c>
      <c r="R677" t="str">
        <f t="shared" ca="1" si="232"/>
        <v>"Desbloquear puerta de enlace"</v>
      </c>
      <c r="S677" t="str">
        <f t="shared" ca="1" si="233"/>
        <v>"Dissocia Gateway"</v>
      </c>
      <c r="T677" t="str">
        <f t="shared" ca="1" si="234"/>
        <v>"Gateway vrijgeven"</v>
      </c>
      <c r="U677" s="8" t="str">
        <f t="shared" ca="1" si="224"/>
        <v>Libérer la passerelle</v>
      </c>
      <c r="V677" s="8" t="str">
        <f t="shared" ca="1" si="224"/>
        <v>Gateway freigeben</v>
      </c>
      <c r="W677" s="8" t="str">
        <f t="shared" ca="1" si="224"/>
        <v>Desbloquear puerta de enlace</v>
      </c>
      <c r="X677" s="8" t="str">
        <f t="shared" ca="1" si="224"/>
        <v>Dissocia Gateway</v>
      </c>
      <c r="Y677" s="8" t="str">
        <f t="shared" ca="1" si="224"/>
        <v>Gateway vrijgeven</v>
      </c>
      <c r="Z677" s="7">
        <f t="shared" si="225"/>
        <v>5</v>
      </c>
      <c r="AA677">
        <f t="shared" si="226"/>
        <v>34</v>
      </c>
      <c r="AB677">
        <f xml:space="preserve"> FIND("&lt;/",A677)</f>
        <v>50</v>
      </c>
      <c r="AC677" t="str">
        <f>MID(A677, Z677, AA677-Z677+ 1)</f>
        <v>&lt;string name="ReleaseGateway"&gt;</v>
      </c>
      <c r="AD677" t="str">
        <f t="shared" ca="1" si="227"/>
        <v>&lt;string name="ReleaseGateway"&gt;Libérer la passerelle&lt;/string&gt;</v>
      </c>
      <c r="AE677" t="str">
        <f t="shared" ca="1" si="227"/>
        <v>&lt;string name="ReleaseGateway"&gt;Gateway freigeben&lt;/string&gt;</v>
      </c>
      <c r="AF677" t="str">
        <f t="shared" ca="1" si="227"/>
        <v>&lt;string name="ReleaseGateway"&gt;Desbloquear puerta de enlace&lt;/string&gt;</v>
      </c>
      <c r="AG677" t="str">
        <f t="shared" ca="1" si="227"/>
        <v>&lt;string name="ReleaseGateway"&gt;Dissocia Gateway&lt;/string&gt;</v>
      </c>
      <c r="AH677" t="str">
        <f t="shared" ca="1" si="227"/>
        <v>&lt;string name="ReleaseGateway"&gt;Gateway vrijgeven&lt;/string&gt;</v>
      </c>
    </row>
    <row r="678" spans="1:34">
      <c r="A678" s="1"/>
    </row>
    <row r="679" spans="1:34">
      <c r="A679" s="1"/>
    </row>
    <row r="680" spans="1:34">
      <c r="A680" s="1"/>
    </row>
    <row r="681" spans="1:34">
      <c r="A681" s="1" t="s">
        <v>270</v>
      </c>
      <c r="J681">
        <f t="shared" si="218"/>
        <v>39</v>
      </c>
      <c r="K681">
        <f t="shared" si="219"/>
        <v>46</v>
      </c>
      <c r="L681" t="str">
        <f t="shared" si="237"/>
        <v>Enable</v>
      </c>
      <c r="M681" t="e">
        <f>MATCH(L681,Sam_Eng!K:K,0)</f>
        <v>#N/A</v>
      </c>
      <c r="N681" t="str">
        <f>IF(ISNA(M681), VLOOKUP(L681,Sam_Eng!F:F,1,FALSE), VLOOKUP(L681,Sam_Eng!K:K,1,FALSE))</f>
        <v>Enable</v>
      </c>
      <c r="O681" s="8">
        <f>IF(ISNA(M681), MATCH(N681,Sam_Eng!F:F,0), MATCH(N681,Sam_Eng!K:K,0))</f>
        <v>282</v>
      </c>
      <c r="P681" t="str">
        <f t="shared" ca="1" si="230"/>
        <v>"Activer"</v>
      </c>
      <c r="Q681" t="str">
        <f t="shared" ca="1" si="231"/>
        <v>"Aktivieren"</v>
      </c>
      <c r="R681" t="str">
        <f t="shared" ca="1" si="232"/>
        <v>"Habilitar"</v>
      </c>
      <c r="S681" t="str">
        <f t="shared" ca="1" si="233"/>
        <v>"Attiva"</v>
      </c>
      <c r="T681" t="str">
        <f t="shared" ca="1" si="234"/>
        <v>"Inschakelen"</v>
      </c>
      <c r="U681" s="8" t="str">
        <f t="shared" ca="1" si="224"/>
        <v>Activer</v>
      </c>
      <c r="V681" s="8" t="str">
        <f t="shared" ca="1" si="224"/>
        <v>Aktivieren</v>
      </c>
      <c r="W681" s="8" t="str">
        <f t="shared" ca="1" si="224"/>
        <v>Habilitar</v>
      </c>
      <c r="X681" s="8" t="str">
        <f t="shared" ca="1" si="224"/>
        <v>Attiva</v>
      </c>
      <c r="Y681" s="8" t="str">
        <f t="shared" ca="1" si="224"/>
        <v>Inschakelen</v>
      </c>
      <c r="Z681" s="7">
        <f t="shared" si="225"/>
        <v>5</v>
      </c>
      <c r="AA681">
        <f t="shared" si="226"/>
        <v>39</v>
      </c>
      <c r="AB681">
        <f xml:space="preserve"> FIND("&lt;/",A681)</f>
        <v>46</v>
      </c>
      <c r="AC681" t="str">
        <f>MID(A681, Z681, AA681-Z681+ 1)</f>
        <v>&lt;string name="DayLightSave_Enable"&gt;</v>
      </c>
      <c r="AD681" t="str">
        <f t="shared" ca="1" si="227"/>
        <v>&lt;string name="DayLightSave_Enable"&gt;Activer&lt;/string&gt;</v>
      </c>
      <c r="AE681" t="str">
        <f t="shared" ca="1" si="227"/>
        <v>&lt;string name="DayLightSave_Enable"&gt;Aktivieren&lt;/string&gt;</v>
      </c>
      <c r="AF681" t="str">
        <f t="shared" ca="1" si="227"/>
        <v>&lt;string name="DayLightSave_Enable"&gt;Habilitar&lt;/string&gt;</v>
      </c>
      <c r="AG681" t="str">
        <f t="shared" ca="1" si="227"/>
        <v>&lt;string name="DayLightSave_Enable"&gt;Attiva&lt;/string&gt;</v>
      </c>
      <c r="AH681" t="str">
        <f t="shared" ca="1" si="227"/>
        <v>&lt;string name="DayLightSave_Enable"&gt;Inschakelen&lt;/string&gt;</v>
      </c>
    </row>
    <row r="682" spans="1:34">
      <c r="A682" s="1" t="s">
        <v>271</v>
      </c>
      <c r="J682">
        <f t="shared" si="218"/>
        <v>40</v>
      </c>
      <c r="K682">
        <f t="shared" si="219"/>
        <v>49</v>
      </c>
      <c r="L682" t="str">
        <f t="shared" si="237"/>
        <v>End Date</v>
      </c>
      <c r="M682" t="e">
        <f>MATCH(L682,Sam_Eng!K:K,0)</f>
        <v>#N/A</v>
      </c>
      <c r="N682" t="str">
        <f>IF(ISNA(M682), VLOOKUP(L682,Sam_Eng!F:F,1,FALSE), VLOOKUP(L682,Sam_Eng!K:K,1,FALSE))</f>
        <v>End Date</v>
      </c>
      <c r="O682" s="8">
        <f>IF(ISNA(M682), MATCH(N682,Sam_Eng!F:F,0), MATCH(N682,Sam_Eng!K:K,0))</f>
        <v>170</v>
      </c>
      <c r="P682" t="str">
        <f t="shared" ca="1" si="230"/>
        <v>"Date de fin"</v>
      </c>
      <c r="Q682" t="str">
        <f t="shared" ca="1" si="231"/>
        <v>"Enddatum"</v>
      </c>
      <c r="R682" t="str">
        <f t="shared" ca="1" si="232"/>
        <v>"Fecha de finalización"</v>
      </c>
      <c r="S682" t="str">
        <f t="shared" ca="1" si="233"/>
        <v>"Data di Fine"</v>
      </c>
      <c r="T682" t="str">
        <f t="shared" ca="1" si="234"/>
        <v>"Einddatum"</v>
      </c>
      <c r="U682" s="8" t="str">
        <f t="shared" ca="1" si="224"/>
        <v>Date de fin</v>
      </c>
      <c r="V682" s="8" t="str">
        <f t="shared" ca="1" si="224"/>
        <v>Enddatum</v>
      </c>
      <c r="W682" s="8" t="str">
        <f t="shared" ca="1" si="224"/>
        <v>Fecha de finalización</v>
      </c>
      <c r="X682" s="8" t="str">
        <f t="shared" ca="1" si="224"/>
        <v>Data di Fine</v>
      </c>
      <c r="Y682" s="8" t="str">
        <f t="shared" ca="1" si="224"/>
        <v>Einddatum</v>
      </c>
      <c r="Z682" s="7">
        <f t="shared" si="225"/>
        <v>5</v>
      </c>
      <c r="AA682">
        <f t="shared" si="226"/>
        <v>40</v>
      </c>
      <c r="AB682">
        <f xml:space="preserve"> FIND("&lt;/",A682)</f>
        <v>49</v>
      </c>
      <c r="AC682" t="str">
        <f>MID(A682, Z682, AA682-Z682+ 1)</f>
        <v>&lt;string name="DayLightSave_EndDate"&gt;</v>
      </c>
      <c r="AD682" t="str">
        <f t="shared" ca="1" si="227"/>
        <v>&lt;string name="DayLightSave_EndDate"&gt;Date de fin&lt;/string&gt;</v>
      </c>
      <c r="AE682" t="str">
        <f t="shared" ca="1" si="227"/>
        <v>&lt;string name="DayLightSave_EndDate"&gt;Enddatum&lt;/string&gt;</v>
      </c>
      <c r="AF682" t="str">
        <f t="shared" ca="1" si="227"/>
        <v>&lt;string name="DayLightSave_EndDate"&gt;Fecha de finalización&lt;/string&gt;</v>
      </c>
      <c r="AG682" t="str">
        <f t="shared" ca="1" si="227"/>
        <v>&lt;string name="DayLightSave_EndDate"&gt;Data di Fine&lt;/string&gt;</v>
      </c>
      <c r="AH682" t="str">
        <f t="shared" ca="1" si="227"/>
        <v>&lt;string name="DayLightSave_EndDate"&gt;Einddatum&lt;/string&gt;</v>
      </c>
    </row>
    <row r="683" spans="1:34">
      <c r="A683" s="1"/>
    </row>
    <row r="684" spans="1:34">
      <c r="A684" s="1" t="s">
        <v>272</v>
      </c>
      <c r="J684">
        <f t="shared" si="218"/>
        <v>33</v>
      </c>
      <c r="K684">
        <f t="shared" si="219"/>
        <v>38</v>
      </c>
      <c r="L684" t="str">
        <f t="shared" si="237"/>
        <v>None</v>
      </c>
      <c r="M684" t="e">
        <f>MATCH(L684,Sam_Eng!K:K,0)</f>
        <v>#N/A</v>
      </c>
      <c r="N684" t="str">
        <f>IF(ISNA(M684), VLOOKUP(L684,Sam_Eng!F:F,1,FALSE), VLOOKUP(L684,Sam_Eng!K:K,1,FALSE))</f>
        <v>None</v>
      </c>
      <c r="O684" s="8">
        <f>IF(ISNA(M684), MATCH(N684,Sam_Eng!F:F,0), MATCH(N684,Sam_Eng!K:K,0))</f>
        <v>116</v>
      </c>
      <c r="P684" t="str">
        <f t="shared" ca="1" si="230"/>
        <v>"Aucun"</v>
      </c>
      <c r="Q684" t="str">
        <f t="shared" ca="1" si="231"/>
        <v>"Ohne"</v>
      </c>
      <c r="R684" t="str">
        <f t="shared" ca="1" si="232"/>
        <v>"Ninguno"</v>
      </c>
      <c r="S684" t="str">
        <f t="shared" ca="1" si="233"/>
        <v>"Nessuno"</v>
      </c>
      <c r="T684" t="str">
        <f t="shared" ca="1" si="234"/>
        <v>"Geen"</v>
      </c>
      <c r="U684" s="8" t="str">
        <f t="shared" ca="1" si="224"/>
        <v>Aucun</v>
      </c>
      <c r="V684" s="8" t="str">
        <f t="shared" ca="1" si="224"/>
        <v>Ohne</v>
      </c>
      <c r="W684" s="8" t="str">
        <f t="shared" ca="1" si="224"/>
        <v>Ninguno</v>
      </c>
      <c r="X684" s="8" t="str">
        <f t="shared" ca="1" si="224"/>
        <v>Nessuno</v>
      </c>
      <c r="Y684" s="8" t="str">
        <f t="shared" ca="1" si="224"/>
        <v>Geen</v>
      </c>
      <c r="Z684" s="7">
        <f t="shared" si="225"/>
        <v>5</v>
      </c>
      <c r="AA684">
        <f t="shared" si="226"/>
        <v>33</v>
      </c>
      <c r="AB684">
        <f xml:space="preserve"> FIND("&lt;/",A684)</f>
        <v>38</v>
      </c>
      <c r="AC684" t="str">
        <f>MID(A684, Z684, AA684-Z684+ 1)</f>
        <v>&lt;string name="Daylight_None"&gt;</v>
      </c>
      <c r="AD684" t="str">
        <f t="shared" ca="1" si="227"/>
        <v>&lt;string name="Daylight_None"&gt;Aucun&lt;/string&gt;</v>
      </c>
      <c r="AE684" t="str">
        <f t="shared" ca="1" si="227"/>
        <v>&lt;string name="Daylight_None"&gt;Ohne&lt;/string&gt;</v>
      </c>
      <c r="AF684" t="str">
        <f t="shared" ca="1" si="227"/>
        <v>&lt;string name="Daylight_None"&gt;Ninguno&lt;/string&gt;</v>
      </c>
      <c r="AG684" t="str">
        <f t="shared" ca="1" si="227"/>
        <v>&lt;string name="Daylight_None"&gt;Nessuno&lt;/string&gt;</v>
      </c>
      <c r="AH684" t="str">
        <f t="shared" ca="1" si="227"/>
        <v>&lt;string name="Daylight_None"&gt;Geen&lt;/string&gt;</v>
      </c>
    </row>
    <row r="685" spans="1:34">
      <c r="A685" s="1" t="s">
        <v>273</v>
      </c>
      <c r="J685">
        <f t="shared" si="218"/>
        <v>33</v>
      </c>
      <c r="K685">
        <f t="shared" si="219"/>
        <v>49</v>
      </c>
      <c r="L685" t="str">
        <f t="shared" si="237"/>
        <v>Daylight Saving</v>
      </c>
      <c r="M685" t="e">
        <f>MATCH(L685,Sam_Eng!K:K,0)</f>
        <v>#N/A</v>
      </c>
      <c r="N685" t="str">
        <f>IF(ISNA(M685), VLOOKUP(L685,Sam_Eng!F:F,1,FALSE), VLOOKUP(L685,Sam_Eng!K:K,1,FALSE))</f>
        <v>Daylight Saving</v>
      </c>
      <c r="O685" s="8">
        <f>IF(ISNA(M685), MATCH(N685,Sam_Eng!F:F,0), MATCH(N685,Sam_Eng!K:K,0))</f>
        <v>167</v>
      </c>
      <c r="P685" t="str">
        <f t="shared" ca="1" si="230"/>
        <v>"Heure d'été"</v>
      </c>
      <c r="Q685" t="str">
        <f t="shared" ca="1" si="231"/>
        <v>"Sommerzeit"</v>
      </c>
      <c r="R685" t="str">
        <f t="shared" ca="1" si="232"/>
        <v>"Horario de verano"</v>
      </c>
      <c r="S685" t="str">
        <f t="shared" ca="1" si="233"/>
        <v>"Ora Legale"</v>
      </c>
      <c r="T685" t="str">
        <f t="shared" ca="1" si="234"/>
        <v>"Zomer-/wintertijd"</v>
      </c>
      <c r="U685" s="8" t="str">
        <f t="shared" ca="1" si="224"/>
        <v>Heure d'été</v>
      </c>
      <c r="V685" s="8" t="str">
        <f t="shared" ca="1" si="224"/>
        <v>Sommerzeit</v>
      </c>
      <c r="W685" s="8" t="str">
        <f t="shared" ca="1" si="224"/>
        <v>Horario de verano</v>
      </c>
      <c r="X685" s="8" t="str">
        <f t="shared" ca="1" si="224"/>
        <v>Ora Legale</v>
      </c>
      <c r="Y685" s="8" t="str">
        <f t="shared" ca="1" si="224"/>
        <v>Zomer-/wintertijd</v>
      </c>
      <c r="Z685" s="7">
        <f t="shared" si="225"/>
        <v>5</v>
      </c>
      <c r="AA685">
        <f t="shared" si="226"/>
        <v>33</v>
      </c>
      <c r="AB685">
        <f xml:space="preserve"> FIND("&lt;/",A685)</f>
        <v>49</v>
      </c>
      <c r="AC685" t="str">
        <f>MID(A685, Z685, AA685-Z685+ 1)</f>
        <v>&lt;string name="Daylight_Save"&gt;</v>
      </c>
      <c r="AD685" t="str">
        <f t="shared" ca="1" si="227"/>
        <v>&lt;string name="Daylight_Save"&gt;Heure d'été&lt;/string&gt;</v>
      </c>
      <c r="AE685" t="str">
        <f t="shared" ca="1" si="227"/>
        <v>&lt;string name="Daylight_Save"&gt;Sommerzeit&lt;/string&gt;</v>
      </c>
      <c r="AF685" t="str">
        <f t="shared" ca="1" si="227"/>
        <v>&lt;string name="Daylight_Save"&gt;Horario de verano&lt;/string&gt;</v>
      </c>
      <c r="AG685" t="str">
        <f t="shared" ca="1" si="227"/>
        <v>&lt;string name="Daylight_Save"&gt;Ora Legale&lt;/string&gt;</v>
      </c>
      <c r="AH685" t="str">
        <f t="shared" ca="1" si="227"/>
        <v>&lt;string name="Daylight_Save"&gt;Zomer-/wintertijd&lt;/string&gt;</v>
      </c>
    </row>
    <row r="686" spans="1:34">
      <c r="A686" s="1" t="s">
        <v>274</v>
      </c>
      <c r="J686">
        <f t="shared" si="218"/>
        <v>36</v>
      </c>
      <c r="K686">
        <f t="shared" si="219"/>
        <v>61</v>
      </c>
      <c r="L686" t="str">
        <f t="shared" si="237"/>
        <v>Use Recommended Settings</v>
      </c>
      <c r="M686" t="e">
        <f>MATCH(L686,Sam_Eng!K:K,0)</f>
        <v>#N/A</v>
      </c>
      <c r="N686" t="str">
        <f>IF(ISNA(M686), VLOOKUP(L686,Sam_Eng!F:F,1,FALSE), VLOOKUP(L686,Sam_Eng!K:K,1,FALSE))</f>
        <v>Use Recommended Settings</v>
      </c>
      <c r="O686" s="8">
        <f>IF(ISNA(M686), MATCH(N686,Sam_Eng!F:F,0), MATCH(N686,Sam_Eng!K:K,0))</f>
        <v>581</v>
      </c>
      <c r="P686" t="str">
        <f t="shared" ca="1" si="230"/>
        <v>"Utiliser les paramètres recommandés"</v>
      </c>
      <c r="Q686" t="str">
        <f t="shared" ca="1" si="231"/>
        <v>"Empfohlene Einstellungen verwenden"</v>
      </c>
      <c r="R686" t="str">
        <f t="shared" ca="1" si="232"/>
        <v>"Utilizar configuración recomendada"</v>
      </c>
      <c r="S686" t="str">
        <f t="shared" ca="1" si="233"/>
        <v>"Utilizza impostazioni consigliate"</v>
      </c>
      <c r="T686" t="str">
        <f t="shared" ca="1" si="234"/>
        <v>"Aanbevolen instellingen gebruiken"</v>
      </c>
      <c r="U686" s="8" t="str">
        <f t="shared" ca="1" si="224"/>
        <v>Utiliser les paramètres recommandés</v>
      </c>
      <c r="V686" s="8" t="str">
        <f t="shared" ca="1" si="224"/>
        <v>Empfohlene Einstellungen verwenden</v>
      </c>
      <c r="W686" s="8" t="str">
        <f t="shared" ca="1" si="224"/>
        <v>Utilizar configuración recomendada</v>
      </c>
      <c r="X686" s="8" t="str">
        <f t="shared" ca="1" si="224"/>
        <v>Utilizza impostazioni consigliate</v>
      </c>
      <c r="Y686" s="8" t="str">
        <f t="shared" ca="1" si="224"/>
        <v>Aanbevolen instellingen gebruiken</v>
      </c>
      <c r="Z686" s="7">
        <f t="shared" si="225"/>
        <v>5</v>
      </c>
      <c r="AA686">
        <f t="shared" si="226"/>
        <v>36</v>
      </c>
      <c r="AB686">
        <f xml:space="preserve"> FIND("&lt;/",A686)</f>
        <v>61</v>
      </c>
      <c r="AC686" t="str">
        <f>MID(A686, Z686, AA686-Z686+ 1)</f>
        <v>&lt;string name="Daylight_default"&gt;</v>
      </c>
      <c r="AD686" t="str">
        <f t="shared" ca="1" si="227"/>
        <v>&lt;string name="Daylight_default"&gt;Utiliser les paramètres recommandés&lt;/string&gt;</v>
      </c>
      <c r="AE686" t="str">
        <f t="shared" ca="1" si="227"/>
        <v>&lt;string name="Daylight_default"&gt;Empfohlene Einstellungen verwenden&lt;/string&gt;</v>
      </c>
      <c r="AF686" t="str">
        <f t="shared" ca="1" si="227"/>
        <v>&lt;string name="Daylight_default"&gt;Utilizar configuración recomendada&lt;/string&gt;</v>
      </c>
      <c r="AG686" t="str">
        <f t="shared" ca="1" si="227"/>
        <v>&lt;string name="Daylight_default"&gt;Utilizza impostazioni consigliate&lt;/string&gt;</v>
      </c>
      <c r="AH686" t="str">
        <f t="shared" ca="1" si="227"/>
        <v>&lt;string name="Daylight_default"&gt;Aanbevolen instellingen gebruiken&lt;/string&gt;</v>
      </c>
    </row>
    <row r="687" spans="1:34">
      <c r="A687" s="1"/>
    </row>
    <row r="688" spans="1:34">
      <c r="A688" s="1"/>
    </row>
    <row r="689" spans="1:34">
      <c r="A689" s="2"/>
    </row>
    <row r="690" spans="1:34">
      <c r="A690" s="2"/>
    </row>
    <row r="691" spans="1:34">
      <c r="A691" s="1"/>
    </row>
    <row r="692" spans="1:34">
      <c r="A692" s="1" t="s">
        <v>275</v>
      </c>
      <c r="J692">
        <f t="shared" ref="J692:J748" si="238">FIND("&gt;",A692)</f>
        <v>35</v>
      </c>
      <c r="K692">
        <f t="shared" ref="K692:K748" si="239">FIND("&lt;/", A692)</f>
        <v>139</v>
      </c>
      <c r="L692" t="str">
        <f t="shared" si="237"/>
        <v>The password of your account is not enabled, please enable it with the original phone or sign up again.</v>
      </c>
      <c r="M692" t="e">
        <f>MATCH(L692,Sam_Eng!K:K,0)</f>
        <v>#N/A</v>
      </c>
      <c r="N692" t="str">
        <f>IF(ISNA(M692), VLOOKUP(L692,Sam_Eng!F:F,1,FALSE), VLOOKUP(L692,Sam_Eng!K:K,1,FALSE))</f>
        <v>The password of your account is not enabled, please enable it with the original phone or sign up again.</v>
      </c>
      <c r="O692" s="8">
        <f>IF(ISNA(M692), MATCH(N692,Sam_Eng!F:F,0), MATCH(N692,Sam_Eng!K:K,0))</f>
        <v>509</v>
      </c>
      <c r="P692" t="str">
        <f t="shared" ca="1" si="230"/>
        <v>"Le mot de passe de votre compte n'est pas activé, veuillez l'activer avec le téléphone initial ou vous inscrire à nouveau."</v>
      </c>
      <c r="Q692" t="str">
        <f t="shared" ca="1" si="231"/>
        <v>"Das Kennwort Ihres Kontos ist nicht aktiviert, bitte aktivieren Sie es mit dem ursprünglichen Telefon oder registrieren Sie sich erneut."</v>
      </c>
      <c r="R692" t="str">
        <f t="shared" ca="1" si="232"/>
        <v>"La contraseña de la cuenta no está habilitada. Habilítela con el teléfono original o regístrese de nuevo."</v>
      </c>
      <c r="S692" t="str">
        <f t="shared" ca="1" si="233"/>
        <v>"La password dell'account non è abilitata, abilitarla con il telefono originale o registrarsi di nuovo."</v>
      </c>
      <c r="T692" t="str">
        <f t="shared" ca="1" si="234"/>
        <v>"Het wachtwoord van uw account is niet geactiveerd, activeer dit met de oorspronkelijke telefoon of registreer opnieuw."</v>
      </c>
      <c r="U692" s="8" t="str">
        <f t="shared" ca="1" si="224"/>
        <v>Le mot de passe de votre compte n'est pas activé, veuillez l'activer avec le téléphone initial ou vous inscrire à nouveau.</v>
      </c>
      <c r="V692" s="8" t="str">
        <f t="shared" ca="1" si="224"/>
        <v>Das Kennwort Ihres Kontos ist nicht aktiviert, bitte aktivieren Sie es mit dem ursprünglichen Telefon oder registrieren Sie sich erneut.</v>
      </c>
      <c r="W692" s="8" t="str">
        <f t="shared" ca="1" si="224"/>
        <v>La contraseña de la cuenta no está habilitada. Habilítela con el teléfono original o regístrese de nuevo.</v>
      </c>
      <c r="X692" s="8" t="str">
        <f t="shared" ca="1" si="224"/>
        <v>La password dell'account non è abilitata, abilitarla con il telefono originale o registrarsi di nuovo.</v>
      </c>
      <c r="Y692" s="8" t="str">
        <f t="shared" ca="1" si="224"/>
        <v>Het wachtwoord van uw account is niet geactiveerd, activeer dit met de oorspronkelijke telefoon of registreer opnieuw.</v>
      </c>
      <c r="Z692" s="7">
        <f t="shared" si="225"/>
        <v>5</v>
      </c>
      <c r="AA692">
        <f t="shared" si="226"/>
        <v>35</v>
      </c>
      <c r="AB692">
        <f xml:space="preserve"> FIND("&lt;/",A692)</f>
        <v>139</v>
      </c>
      <c r="AC692" t="str">
        <f>MID(A692, Z692, AA692-Z692+ 1)</f>
        <v>&lt;string name="NoPassword_cont"&gt;</v>
      </c>
      <c r="AD692" t="str">
        <f t="shared" ca="1" si="227"/>
        <v>&lt;string name="NoPassword_cont"&gt;Le mot de passe de votre compte n'est pas activé, veuillez l'activer avec le téléphone initial ou vous inscrire à nouveau.&lt;/string&gt;</v>
      </c>
      <c r="AE692" t="str">
        <f t="shared" ca="1" si="227"/>
        <v>&lt;string name="NoPassword_cont"&gt;Das Kennwort Ihres Kontos ist nicht aktiviert, bitte aktivieren Sie es mit dem ursprünglichen Telefon oder registrieren Sie sich erneut.&lt;/string&gt;</v>
      </c>
      <c r="AF692" t="str">
        <f t="shared" ca="1" si="227"/>
        <v>&lt;string name="NoPassword_cont"&gt;La contraseña de la cuenta no está habilitada. Habilítela con el teléfono original o regístrese de nuevo.&lt;/string&gt;</v>
      </c>
      <c r="AG692" t="str">
        <f t="shared" ca="1" si="227"/>
        <v>&lt;string name="NoPassword_cont"&gt;La password dell'account non è abilitata, abilitarla con il telefono originale o registrarsi di nuovo.&lt;/string&gt;</v>
      </c>
      <c r="AH692" t="str">
        <f t="shared" ca="1" si="227"/>
        <v>&lt;string name="NoPassword_cont"&gt;Het wachtwoord van uw account is niet geactiveerd, activeer dit met de oorspronkelijke telefoon of registreer opnieuw.&lt;/string&gt;</v>
      </c>
    </row>
    <row r="693" spans="1:34">
      <c r="A693" s="2"/>
    </row>
    <row r="694" spans="1:34">
      <c r="A694" s="2"/>
    </row>
    <row r="695" spans="1:34">
      <c r="A695" s="1" t="s">
        <v>276</v>
      </c>
      <c r="J695">
        <f t="shared" si="238"/>
        <v>36</v>
      </c>
      <c r="K695">
        <f t="shared" si="239"/>
        <v>43</v>
      </c>
      <c r="L695" t="str">
        <f t="shared" si="237"/>
        <v>Adding</v>
      </c>
      <c r="M695" t="e">
        <f>MATCH(L695,Sam_Eng!K:K,0)</f>
        <v>#N/A</v>
      </c>
      <c r="N695" t="str">
        <f>IF(ISNA(M695), VLOOKUP(L695,Sam_Eng!F:F,1,FALSE), VLOOKUP(L695,Sam_Eng!K:K,1,FALSE))</f>
        <v>Adding</v>
      </c>
      <c r="O695" s="8">
        <f>IF(ISNA(M695), MATCH(N695,Sam_Eng!F:F,0), MATCH(N695,Sam_Eng!K:K,0))</f>
        <v>230</v>
      </c>
      <c r="P695" t="str">
        <f t="shared" ca="1" si="230"/>
        <v>"Ajout"</v>
      </c>
      <c r="Q695" t="str">
        <f t="shared" ca="1" si="231"/>
        <v>"Hinzufügen erfolgt"</v>
      </c>
      <c r="R695" t="str">
        <f t="shared" ca="1" si="232"/>
        <v>"Adición"</v>
      </c>
      <c r="S695" t="str">
        <f t="shared" ca="1" si="233"/>
        <v>"Aggiunta in Corso"</v>
      </c>
      <c r="T695" t="str">
        <f t="shared" ca="1" si="234"/>
        <v>"Toevoegen"</v>
      </c>
      <c r="U695" s="8" t="str">
        <f t="shared" ca="1" si="224"/>
        <v>Ajout</v>
      </c>
      <c r="V695" s="8" t="str">
        <f t="shared" ca="1" si="224"/>
        <v>Hinzufügen erfolgt</v>
      </c>
      <c r="W695" s="8" t="str">
        <f t="shared" ca="1" si="224"/>
        <v>Adición</v>
      </c>
      <c r="X695" s="8" t="str">
        <f t="shared" ca="1" si="224"/>
        <v>Aggiunta in Corso</v>
      </c>
      <c r="Y695" s="8" t="str">
        <f t="shared" ca="1" si="224"/>
        <v>Toevoegen</v>
      </c>
      <c r="Z695" s="7">
        <f t="shared" si="225"/>
        <v>5</v>
      </c>
      <c r="AA695">
        <f t="shared" si="226"/>
        <v>36</v>
      </c>
      <c r="AB695">
        <f xml:space="preserve"> FIND("&lt;/",A695)</f>
        <v>43</v>
      </c>
      <c r="AC695" t="str">
        <f>MID(A695, Z695, AA695-Z695+ 1)</f>
        <v>&lt;string name="GatewayAdd_title"&gt;</v>
      </c>
      <c r="AD695" t="str">
        <f t="shared" ca="1" si="227"/>
        <v>&lt;string name="GatewayAdd_title"&gt;Ajout&lt;/string&gt;</v>
      </c>
      <c r="AE695" t="str">
        <f t="shared" ca="1" si="227"/>
        <v>&lt;string name="GatewayAdd_title"&gt;Hinzufügen erfolgt&lt;/string&gt;</v>
      </c>
      <c r="AF695" t="str">
        <f t="shared" ca="1" si="227"/>
        <v>&lt;string name="GatewayAdd_title"&gt;Adición&lt;/string&gt;</v>
      </c>
      <c r="AG695" t="str">
        <f t="shared" ca="1" si="227"/>
        <v>&lt;string name="GatewayAdd_title"&gt;Aggiunta in Corso&lt;/string&gt;</v>
      </c>
      <c r="AH695" t="str">
        <f t="shared" ca="1" si="227"/>
        <v>&lt;string name="GatewayAdd_title"&gt;Toevoegen&lt;/string&gt;</v>
      </c>
    </row>
    <row r="696" spans="1:34">
      <c r="A696" s="1"/>
    </row>
    <row r="697" spans="1:34">
      <c r="A697" s="1"/>
    </row>
    <row r="698" spans="1:34">
      <c r="A698" s="1"/>
    </row>
    <row r="699" spans="1:34">
      <c r="A699" s="2"/>
    </row>
    <row r="700" spans="1:34">
      <c r="A700" s="1"/>
    </row>
    <row r="701" spans="1:34">
      <c r="A701" s="1" t="s">
        <v>10281</v>
      </c>
      <c r="J701">
        <f t="shared" si="238"/>
        <v>55</v>
      </c>
      <c r="K701">
        <f t="shared" si="239"/>
        <v>107</v>
      </c>
      <c r="L701" t="str">
        <f t="shared" si="237"/>
        <v>You have added lock %s into gateway %s successfully</v>
      </c>
      <c r="M701" t="e">
        <f>MATCH(L701,Sam_Eng!K:K,0)</f>
        <v>#N/A</v>
      </c>
      <c r="N701" t="e">
        <f>IF(ISNA(M701), VLOOKUP(L701,Sam_Eng!F:F,1,FALSE), VLOOKUP(L701,Sam_Eng!K:K,1,FALSE))</f>
        <v>#N/A</v>
      </c>
      <c r="O701" s="55" t="e">
        <f>IF(ISNA(M701), MATCH(N701,Sam_Eng!F:F,0), MATCH(N701,Sam_Eng!K:K,0))</f>
        <v>#N/A</v>
      </c>
      <c r="P701" t="e">
        <f t="shared" ca="1" si="230"/>
        <v>#N/A</v>
      </c>
      <c r="Q701" t="e">
        <f t="shared" ca="1" si="231"/>
        <v>#N/A</v>
      </c>
      <c r="R701" t="e">
        <f t="shared" ca="1" si="232"/>
        <v>#N/A</v>
      </c>
      <c r="S701" t="e">
        <f t="shared" ca="1" si="233"/>
        <v>#N/A</v>
      </c>
      <c r="T701" t="e">
        <f t="shared" ca="1" si="234"/>
        <v>#N/A</v>
      </c>
      <c r="U701" s="8" t="e">
        <f t="shared" ca="1" si="224"/>
        <v>#N/A</v>
      </c>
      <c r="V701" s="8" t="e">
        <f t="shared" ca="1" si="224"/>
        <v>#N/A</v>
      </c>
      <c r="W701" s="8" t="e">
        <f t="shared" ca="1" si="224"/>
        <v>#N/A</v>
      </c>
      <c r="X701" s="8" t="e">
        <f t="shared" ca="1" si="224"/>
        <v>#N/A</v>
      </c>
      <c r="Y701" s="8" t="e">
        <f t="shared" ca="1" si="224"/>
        <v>#N/A</v>
      </c>
      <c r="Z701" s="7">
        <f t="shared" si="225"/>
        <v>5</v>
      </c>
      <c r="AA701">
        <f t="shared" si="226"/>
        <v>55</v>
      </c>
      <c r="AB701">
        <f xml:space="preserve"> FIND("&lt;/",A701)</f>
        <v>107</v>
      </c>
      <c r="AC701" t="str">
        <f>MID(A701, Z701, AA701-Z701+ 1)</f>
        <v>&lt;string name="GatewayAddOK_cont" formatted="false"&gt;</v>
      </c>
      <c r="AD701" t="e">
        <f t="shared" ca="1" si="227"/>
        <v>#N/A</v>
      </c>
      <c r="AE701" t="e">
        <f t="shared" ca="1" si="227"/>
        <v>#N/A</v>
      </c>
      <c r="AF701" t="e">
        <f t="shared" ca="1" si="227"/>
        <v>#N/A</v>
      </c>
      <c r="AG701" t="e">
        <f t="shared" ca="1" si="227"/>
        <v>#N/A</v>
      </c>
      <c r="AH701" t="e">
        <f t="shared" ca="1" si="227"/>
        <v>#N/A</v>
      </c>
    </row>
    <row r="702" spans="1:34">
      <c r="A702" s="1"/>
    </row>
    <row r="703" spans="1:34">
      <c r="A703" s="1" t="s">
        <v>3077</v>
      </c>
      <c r="J703">
        <f t="shared" si="238"/>
        <v>57</v>
      </c>
      <c r="K703">
        <f t="shared" si="239"/>
        <v>121</v>
      </c>
      <c r="L703" t="str">
        <f t="shared" si="237"/>
        <v>The lock %s is failed to add into gateway %s, please try again.</v>
      </c>
      <c r="M703" t="e">
        <f>MATCH(L703,Sam_Eng!K:K,0)</f>
        <v>#N/A</v>
      </c>
      <c r="N703" t="e">
        <f>IF(ISNA(M703), VLOOKUP(L703,Sam_Eng!F:F,1,FALSE), VLOOKUP(L703,Sam_Eng!K:K,1,FALSE))</f>
        <v>#N/A</v>
      </c>
      <c r="O703" s="55" t="e">
        <f>IF(ISNA(M703), MATCH(N703,Sam_Eng!F:F,0), MATCH(N703,Sam_Eng!K:K,0))</f>
        <v>#N/A</v>
      </c>
      <c r="P703" t="e">
        <f t="shared" ca="1" si="230"/>
        <v>#N/A</v>
      </c>
      <c r="Q703" t="e">
        <f t="shared" ca="1" si="231"/>
        <v>#N/A</v>
      </c>
      <c r="R703" t="e">
        <f t="shared" ca="1" si="232"/>
        <v>#N/A</v>
      </c>
      <c r="S703" t="e">
        <f t="shared" ca="1" si="233"/>
        <v>#N/A</v>
      </c>
      <c r="T703" t="e">
        <f t="shared" ca="1" si="234"/>
        <v>#N/A</v>
      </c>
      <c r="U703" s="8" t="e">
        <f t="shared" ca="1" si="224"/>
        <v>#N/A</v>
      </c>
      <c r="V703" s="8" t="e">
        <f t="shared" ca="1" si="224"/>
        <v>#N/A</v>
      </c>
      <c r="W703" s="8" t="e">
        <f t="shared" ca="1" si="224"/>
        <v>#N/A</v>
      </c>
      <c r="X703" s="8" t="e">
        <f t="shared" ca="1" si="224"/>
        <v>#N/A</v>
      </c>
      <c r="Y703" s="8" t="e">
        <f t="shared" ca="1" si="224"/>
        <v>#N/A</v>
      </c>
      <c r="Z703" s="7">
        <f t="shared" si="225"/>
        <v>5</v>
      </c>
      <c r="AA703">
        <f t="shared" si="226"/>
        <v>57</v>
      </c>
      <c r="AB703">
        <f xml:space="preserve"> FIND("&lt;/",A703)</f>
        <v>121</v>
      </c>
      <c r="AC703" t="str">
        <f>MID(A703, Z703, AA703-Z703+ 1)</f>
        <v>&lt;string name="GatewayAddFail_cont" formatted="false"&gt;</v>
      </c>
      <c r="AD703" t="e">
        <f t="shared" ca="1" si="227"/>
        <v>#N/A</v>
      </c>
      <c r="AE703" t="e">
        <f t="shared" ca="1" si="227"/>
        <v>#N/A</v>
      </c>
      <c r="AF703" t="e">
        <f t="shared" ca="1" si="227"/>
        <v>#N/A</v>
      </c>
      <c r="AG703" t="e">
        <f t="shared" ca="1" si="227"/>
        <v>#N/A</v>
      </c>
      <c r="AH703" t="e">
        <f t="shared" ca="1" si="227"/>
        <v>#N/A</v>
      </c>
    </row>
    <row r="704" spans="1:34">
      <c r="A704" s="1"/>
    </row>
    <row r="705" spans="1:34">
      <c r="A705" s="1"/>
    </row>
    <row r="706" spans="1:34">
      <c r="A706" s="1"/>
    </row>
    <row r="707" spans="1:34">
      <c r="A707" s="1"/>
    </row>
    <row r="708" spans="1:34">
      <c r="A708" s="1"/>
    </row>
    <row r="709" spans="1:34">
      <c r="A709" s="1" t="s">
        <v>3078</v>
      </c>
      <c r="J709">
        <f t="shared" si="238"/>
        <v>39</v>
      </c>
      <c r="K709">
        <f t="shared" si="239"/>
        <v>55</v>
      </c>
      <c r="L709" t="str">
        <f t="shared" si="237"/>
        <v>Release Gateway</v>
      </c>
      <c r="M709" t="e">
        <f>MATCH(L709,Sam_Eng!K:K,0)</f>
        <v>#N/A</v>
      </c>
      <c r="N709" t="str">
        <f>IF(ISNA(M709), VLOOKUP(L709,Sam_Eng!F:F,1,FALSE), VLOOKUP(L709,Sam_Eng!K:K,1,FALSE))</f>
        <v>Release Gateway</v>
      </c>
      <c r="O709" s="8">
        <f>IF(ISNA(M709), MATCH(N709,Sam_Eng!F:F,0), MATCH(N709,Sam_Eng!K:K,0))</f>
        <v>309</v>
      </c>
      <c r="P709" t="str">
        <f t="shared" ca="1" si="230"/>
        <v>"Libérer la passerelle"</v>
      </c>
      <c r="Q709" t="str">
        <f t="shared" ca="1" si="231"/>
        <v>"Gateway freigeben"</v>
      </c>
      <c r="R709" t="str">
        <f t="shared" ca="1" si="232"/>
        <v>"Desbloquear puerta de enlace"</v>
      </c>
      <c r="S709" t="str">
        <f t="shared" ca="1" si="233"/>
        <v>"Dissocia Gateway"</v>
      </c>
      <c r="T709" t="str">
        <f t="shared" ca="1" si="234"/>
        <v>"Gateway vrijgeven"</v>
      </c>
      <c r="U709" s="8" t="str">
        <f t="shared" ref="U709:Y770" ca="1" si="240">SUBSTITUTE(P709,"""","")</f>
        <v>Libérer la passerelle</v>
      </c>
      <c r="V709" s="8" t="str">
        <f t="shared" ca="1" si="240"/>
        <v>Gateway freigeben</v>
      </c>
      <c r="W709" s="8" t="str">
        <f t="shared" ca="1" si="240"/>
        <v>Desbloquear puerta de enlace</v>
      </c>
      <c r="X709" s="8" t="str">
        <f t="shared" ca="1" si="240"/>
        <v>Dissocia Gateway</v>
      </c>
      <c r="Y709" s="8" t="str">
        <f t="shared" ca="1" si="240"/>
        <v>Gateway vrijgeven</v>
      </c>
      <c r="Z709" s="7">
        <f t="shared" ref="Z709:Z770" si="241">FIND("&lt;",A709)</f>
        <v>5</v>
      </c>
      <c r="AA709">
        <f t="shared" ref="AA709:AA770" si="242">FIND("&gt;",A709)</f>
        <v>39</v>
      </c>
      <c r="AB709">
        <f xml:space="preserve"> FIND("&lt;/",A709)</f>
        <v>55</v>
      </c>
      <c r="AC709" t="str">
        <f>MID(A709, Z709, AA709-Z709+ 1)</f>
        <v>&lt;string name="GatewayDelete_title"&gt;</v>
      </c>
      <c r="AD709" t="str">
        <f t="shared" ref="AD709:AH770" ca="1" si="243">$AC709 &amp; U709 &amp; $AC$1</f>
        <v>&lt;string name="GatewayDelete_title"&gt;Libérer la passerelle&lt;/string&gt;</v>
      </c>
      <c r="AE709" t="str">
        <f t="shared" ca="1" si="243"/>
        <v>&lt;string name="GatewayDelete_title"&gt;Gateway freigeben&lt;/string&gt;</v>
      </c>
      <c r="AF709" t="str">
        <f t="shared" ca="1" si="243"/>
        <v>&lt;string name="GatewayDelete_title"&gt;Desbloquear puerta de enlace&lt;/string&gt;</v>
      </c>
      <c r="AG709" t="str">
        <f t="shared" ca="1" si="243"/>
        <v>&lt;string name="GatewayDelete_title"&gt;Dissocia Gateway&lt;/string&gt;</v>
      </c>
      <c r="AH709" t="str">
        <f t="shared" ca="1" si="243"/>
        <v>&lt;string name="GatewayDelete_title"&gt;Gateway vrijgeven&lt;/string&gt;</v>
      </c>
    </row>
    <row r="710" spans="1:34">
      <c r="A710" s="1"/>
    </row>
    <row r="711" spans="1:34">
      <c r="A711" s="1" t="s">
        <v>280</v>
      </c>
      <c r="J711">
        <f t="shared" si="238"/>
        <v>30</v>
      </c>
      <c r="K711">
        <f t="shared" si="239"/>
        <v>41</v>
      </c>
      <c r="L711" t="str">
        <f t="shared" si="237"/>
        <v>Access Key</v>
      </c>
      <c r="M711" t="e">
        <f>MATCH(L711,Sam_Eng!K:K,0)</f>
        <v>#N/A</v>
      </c>
      <c r="N711" t="str">
        <f>IF(ISNA(M711), VLOOKUP(L711,Sam_Eng!F:F,1,FALSE), VLOOKUP(L711,Sam_Eng!K:K,1,FALSE))</f>
        <v>Access Key</v>
      </c>
      <c r="O711" s="8">
        <f>IF(ISNA(M711), MATCH(N711,Sam_Eng!F:F,0), MATCH(N711,Sam_Eng!K:K,0))</f>
        <v>294</v>
      </c>
      <c r="P711" t="str">
        <f t="shared" ca="1" si="230"/>
        <v>"Access Key"</v>
      </c>
      <c r="Q711" t="str">
        <f t="shared" ca="1" si="231"/>
        <v>"Access Key"</v>
      </c>
      <c r="R711" t="str">
        <f t="shared" ca="1" si="232"/>
        <v>"Access Key"</v>
      </c>
      <c r="S711" t="str">
        <f t="shared" ca="1" si="233"/>
        <v>"Access Key"</v>
      </c>
      <c r="T711" t="str">
        <f t="shared" ca="1" si="234"/>
        <v>"Access Key"</v>
      </c>
      <c r="U711" s="8" t="str">
        <f t="shared" ca="1" si="240"/>
        <v>Access Key</v>
      </c>
      <c r="V711" s="8" t="str">
        <f t="shared" ca="1" si="240"/>
        <v>Access Key</v>
      </c>
      <c r="W711" s="8" t="str">
        <f t="shared" ca="1" si="240"/>
        <v>Access Key</v>
      </c>
      <c r="X711" s="8" t="str">
        <f t="shared" ca="1" si="240"/>
        <v>Access Key</v>
      </c>
      <c r="Y711" s="8" t="str">
        <f t="shared" ca="1" si="240"/>
        <v>Access Key</v>
      </c>
      <c r="Z711" s="7">
        <f t="shared" si="241"/>
        <v>5</v>
      </c>
      <c r="AA711">
        <f t="shared" si="242"/>
        <v>30</v>
      </c>
      <c r="AB711">
        <f xml:space="preserve"> FIND("&lt;/",A711)</f>
        <v>41</v>
      </c>
      <c r="AC711" t="str">
        <f>MID(A711, Z711, AA711-Z711+ 1)</f>
        <v>&lt;string name="access_key"&gt;</v>
      </c>
      <c r="AD711" t="str">
        <f t="shared" ca="1" si="243"/>
        <v>&lt;string name="access_key"&gt;Access Key&lt;/string&gt;</v>
      </c>
      <c r="AE711" t="str">
        <f t="shared" ca="1" si="243"/>
        <v>&lt;string name="access_key"&gt;Access Key&lt;/string&gt;</v>
      </c>
      <c r="AF711" t="str">
        <f t="shared" ca="1" si="243"/>
        <v>&lt;string name="access_key"&gt;Access Key&lt;/string&gt;</v>
      </c>
      <c r="AG711" t="str">
        <f t="shared" ca="1" si="243"/>
        <v>&lt;string name="access_key"&gt;Access Key&lt;/string&gt;</v>
      </c>
      <c r="AH711" t="str">
        <f t="shared" ca="1" si="243"/>
        <v>&lt;string name="access_key"&gt;Access Key&lt;/string&gt;</v>
      </c>
    </row>
    <row r="712" spans="1:34">
      <c r="A712" s="1" t="s">
        <v>10283</v>
      </c>
      <c r="J712">
        <f t="shared" si="238"/>
        <v>57</v>
      </c>
      <c r="K712">
        <f t="shared" si="239"/>
        <v>110</v>
      </c>
      <c r="L712" t="str">
        <f t="shared" si="237"/>
        <v>Are you sure to delete the lock %s from gateway %s ?</v>
      </c>
      <c r="M712" t="e">
        <f>MATCH(L712,Sam_Eng!K:K,0)</f>
        <v>#N/A</v>
      </c>
      <c r="N712" t="e">
        <f>IF(ISNA(M712), VLOOKUP(L712,Sam_Eng!F:F,1,FALSE), VLOOKUP(L712,Sam_Eng!K:K,1,FALSE))</f>
        <v>#N/A</v>
      </c>
      <c r="O712" s="5">
        <v>439</v>
      </c>
      <c r="P712" t="str">
        <f t="shared" ca="1" si="230"/>
        <v>"Êtes-vous sûr de vouloir supprimer la serrure %@ de la passerelle %@ ?"</v>
      </c>
      <c r="Q712" t="str">
        <f t="shared" ca="1" si="231"/>
        <v>"Möchten Sie Schloss %@ von Gateway %@ wirklich löschen?"</v>
      </c>
      <c r="R712" t="str">
        <f t="shared" ca="1" si="232"/>
        <v>"¿Está seguro de que desea eliminar la cerradura %@ de la puerta de enlace %@?"</v>
      </c>
      <c r="S712" t="str">
        <f t="shared" ca="1" si="233"/>
        <v>"Eliminare la serratura %@ dal gateway %@?"</v>
      </c>
      <c r="T712" t="str">
        <f t="shared" ca="1" si="234"/>
        <v>"Weet u zeker dat u slot %@ uit gateway %@ wilt verwijderen?"</v>
      </c>
      <c r="U712" s="8" t="str">
        <f t="shared" ca="1" si="240"/>
        <v>Êtes-vous sûr de vouloir supprimer la serrure %@ de la passerelle %@ ?</v>
      </c>
      <c r="V712" s="8" t="str">
        <f t="shared" ca="1" si="240"/>
        <v>Möchten Sie Schloss %@ von Gateway %@ wirklich löschen?</v>
      </c>
      <c r="W712" s="8" t="str">
        <f t="shared" ca="1" si="240"/>
        <v>¿Está seguro de que desea eliminar la cerradura %@ de la puerta de enlace %@?</v>
      </c>
      <c r="X712" s="8" t="str">
        <f t="shared" ca="1" si="240"/>
        <v>Eliminare la serratura %@ dal gateway %@?</v>
      </c>
      <c r="Y712" s="8" t="str">
        <f t="shared" ca="1" si="240"/>
        <v>Weet u zeker dat u slot %@ uit gateway %@ wilt verwijderen?</v>
      </c>
      <c r="Z712" s="7">
        <f t="shared" si="241"/>
        <v>5</v>
      </c>
      <c r="AA712">
        <f t="shared" si="242"/>
        <v>57</v>
      </c>
      <c r="AB712">
        <f xml:space="preserve"> FIND("&lt;/",A712)</f>
        <v>110</v>
      </c>
      <c r="AC712" t="str">
        <f>MID(A712, Z712, AA712-Z712+ 1)</f>
        <v>&lt;string name="delete_lock_gateway" formatted="false"&gt;</v>
      </c>
      <c r="AD712" t="str">
        <f t="shared" ca="1" si="243"/>
        <v>&lt;string name="delete_lock_gateway" formatted="false"&gt;Êtes-vous sûr de vouloir supprimer la serrure %@ de la passerelle %@ ?&lt;/string&gt;</v>
      </c>
      <c r="AE712" t="str">
        <f t="shared" ca="1" si="243"/>
        <v>&lt;string name="delete_lock_gateway" formatted="false"&gt;Möchten Sie Schloss %@ von Gateway %@ wirklich löschen?&lt;/string&gt;</v>
      </c>
      <c r="AF712" t="str">
        <f t="shared" ca="1" si="243"/>
        <v>&lt;string name="delete_lock_gateway" formatted="false"&gt;¿Está seguro de que desea eliminar la cerradura %@ de la puerta de enlace %@?&lt;/string&gt;</v>
      </c>
      <c r="AG712" t="str">
        <f t="shared" ca="1" si="243"/>
        <v>&lt;string name="delete_lock_gateway" formatted="false"&gt;Eliminare la serratura %@ dal gateway %@?&lt;/string&gt;</v>
      </c>
      <c r="AH712" t="str">
        <f t="shared" ca="1" si="243"/>
        <v>&lt;string name="delete_lock_gateway" formatted="false"&gt;Weet u zeker dat u slot %@ uit gateway %@ wilt verwijderen?&lt;/string&gt;</v>
      </c>
    </row>
    <row r="713" spans="1:34">
      <c r="A713" s="2"/>
    </row>
    <row r="714" spans="1:34">
      <c r="A714" s="1" t="s">
        <v>3085</v>
      </c>
      <c r="J714">
        <f t="shared" si="238"/>
        <v>47</v>
      </c>
      <c r="K714">
        <f t="shared" si="239"/>
        <v>83</v>
      </c>
      <c r="L714" t="str">
        <f t="shared" si="237"/>
        <v>New gateway firmware available (%s)</v>
      </c>
      <c r="M714" t="e">
        <f>MATCH(L714,Sam_Eng!K:K,0)</f>
        <v>#N/A</v>
      </c>
      <c r="N714" t="e">
        <f>IF(ISNA(M714), VLOOKUP(L714,Sam_Eng!F:F,1,FALSE), VLOOKUP(L714,Sam_Eng!K:K,1,FALSE))</f>
        <v>#N/A</v>
      </c>
      <c r="O714" s="5">
        <v>614</v>
      </c>
      <c r="P714" t="str">
        <f t="shared" ca="1" si="230"/>
        <v>"Nouveau firmware de passerelle disponible (%@)"</v>
      </c>
      <c r="Q714" t="str">
        <f t="shared" ca="1" si="231"/>
        <v>"Neue Gateway-Firmware verfügbar (%@)"</v>
      </c>
      <c r="R714" t="str">
        <f t="shared" ca="1" si="232"/>
        <v>"Nuevo firmware de puerta de enlace disponible (%@)"</v>
      </c>
      <c r="S714" t="str">
        <f t="shared" ca="1" si="233"/>
        <v>"Nuovo firmware del gateway disponibile (%@)"</v>
      </c>
      <c r="T714" t="str">
        <f t="shared" ca="1" si="234"/>
        <v>"Nieuwe gateway-firmware beschikbaar (%@)"</v>
      </c>
      <c r="U714" s="8" t="str">
        <f t="shared" ca="1" si="240"/>
        <v>Nouveau firmware de passerelle disponible (%@)</v>
      </c>
      <c r="V714" s="8" t="str">
        <f t="shared" ca="1" si="240"/>
        <v>Neue Gateway-Firmware verfügbar (%@)</v>
      </c>
      <c r="W714" s="8" t="str">
        <f t="shared" ca="1" si="240"/>
        <v>Nuevo firmware de puerta de enlace disponible (%@)</v>
      </c>
      <c r="X714" s="8" t="str">
        <f t="shared" ca="1" si="240"/>
        <v>Nuovo firmware del gateway disponibile (%@)</v>
      </c>
      <c r="Y714" s="8" t="str">
        <f t="shared" ca="1" si="240"/>
        <v>Nieuwe gateway-firmware beschikbaar (%@)</v>
      </c>
      <c r="Z714" s="7">
        <f t="shared" si="241"/>
        <v>5</v>
      </c>
      <c r="AA714">
        <f t="shared" si="242"/>
        <v>47</v>
      </c>
      <c r="AB714">
        <f xml:space="preserve"> FIND("&lt;/",A714)</f>
        <v>83</v>
      </c>
      <c r="AC714" t="str">
        <f>MID(A714, Z714, AA714-Z714+ 1)</f>
        <v>&lt;string name="GW_FW_New" formatted="false"&gt;</v>
      </c>
      <c r="AD714" t="str">
        <f t="shared" ca="1" si="243"/>
        <v>&lt;string name="GW_FW_New" formatted="false"&gt;Nouveau firmware de passerelle disponible (%@)&lt;/string&gt;</v>
      </c>
      <c r="AE714" t="str">
        <f t="shared" ca="1" si="243"/>
        <v>&lt;string name="GW_FW_New" formatted="false"&gt;Neue Gateway-Firmware verfügbar (%@)&lt;/string&gt;</v>
      </c>
      <c r="AF714" t="str">
        <f t="shared" ca="1" si="243"/>
        <v>&lt;string name="GW_FW_New" formatted="false"&gt;Nuevo firmware de puerta de enlace disponible (%@)&lt;/string&gt;</v>
      </c>
      <c r="AG714" t="str">
        <f t="shared" ca="1" si="243"/>
        <v>&lt;string name="GW_FW_New" formatted="false"&gt;Nuovo firmware del gateway disponibile (%@)&lt;/string&gt;</v>
      </c>
      <c r="AH714" t="str">
        <f t="shared" ca="1" si="243"/>
        <v>&lt;string name="GW_FW_New" formatted="false"&gt;Nieuwe gateway-firmware beschikbaar (%@)&lt;/string&gt;</v>
      </c>
    </row>
    <row r="715" spans="1:34">
      <c r="A715" s="1"/>
    </row>
    <row r="716" spans="1:34">
      <c r="A716" s="1"/>
    </row>
    <row r="717" spans="1:34">
      <c r="A717" s="1" t="s">
        <v>3079</v>
      </c>
      <c r="J717">
        <f t="shared" si="238"/>
        <v>32</v>
      </c>
      <c r="K717">
        <f t="shared" si="239"/>
        <v>79</v>
      </c>
      <c r="L717" t="str">
        <f t="shared" si="237"/>
        <v>Lock is trying to connect to your Wi-Fi AP....</v>
      </c>
      <c r="M717" t="e">
        <f>MATCH(L717,Sam_Eng!K:K,0)</f>
        <v>#N/A</v>
      </c>
      <c r="N717" t="e">
        <f>IF(ISNA(M717), VLOOKUP(L717,Sam_Eng!F:F,1,FALSE), VLOOKUP(L717,Sam_Eng!K:K,1,FALSE))</f>
        <v>#N/A</v>
      </c>
      <c r="O717" s="8">
        <v>437</v>
      </c>
      <c r="P717" t="str">
        <f t="shared" ca="1" si="230"/>
        <v>"Veuillez appuyer sur le bouton de configuration de la passerelle. La serrure va essayer de se connecter à votre PA Wi-Fi..."</v>
      </c>
      <c r="Q717" t="str">
        <f t="shared" ca="1" si="231"/>
        <v>"Bitte drücken Sie die Konfigurationstaste des Gateways. Das Schloss versucht, eine Verbindung zu Ihrem WLAN-Zugangspunkt herzustellen ..."</v>
      </c>
      <c r="R717" t="str">
        <f t="shared" ca="1" si="232"/>
        <v>"Presione el botón de configuración de la puerta de enlace. La cerradura intentará conectarse a su PA Wi-Fi..."</v>
      </c>
      <c r="S717" t="str">
        <f t="shared" ca="1" si="233"/>
        <v>"Premere il pulsante di configurazione del gateway. La serratura tenterà di connettersi all'AP del Wi-Fi..."</v>
      </c>
      <c r="T717" t="str">
        <f t="shared" ca="1" si="234"/>
        <v>"Druk op de instelknop van de gateway. Het slot zal proberen om verbinding te maken met uw Wi-Fi AP..."</v>
      </c>
      <c r="U717" s="8" t="str">
        <f t="shared" ca="1" si="240"/>
        <v>Veuillez appuyer sur le bouton de configuration de la passerelle. La serrure va essayer de se connecter à votre PA Wi-Fi...</v>
      </c>
      <c r="V717" s="8" t="str">
        <f t="shared" ca="1" si="240"/>
        <v>Bitte drücken Sie die Konfigurationstaste des Gateways. Das Schloss versucht, eine Verbindung zu Ihrem WLAN-Zugangspunkt herzustellen ...</v>
      </c>
      <c r="W717" s="8" t="str">
        <f t="shared" ca="1" si="240"/>
        <v>Presione el botón de configuración de la puerta de enlace. La cerradura intentará conectarse a su PA Wi-Fi...</v>
      </c>
      <c r="X717" s="8" t="str">
        <f t="shared" ca="1" si="240"/>
        <v>Premere il pulsante di configurazione del gateway. La serratura tenterà di connettersi all'AP del Wi-Fi...</v>
      </c>
      <c r="Y717" s="8" t="str">
        <f t="shared" ca="1" si="240"/>
        <v>Druk op de instelknop van de gateway. Het slot zal proberen om verbinding te maken met uw Wi-Fi AP...</v>
      </c>
      <c r="Z717" s="7">
        <f t="shared" si="241"/>
        <v>5</v>
      </c>
      <c r="AA717">
        <f t="shared" si="242"/>
        <v>32</v>
      </c>
      <c r="AB717">
        <f t="shared" ref="AB717:AB724" si="244" xml:space="preserve"> FIND("&lt;/",A717)</f>
        <v>79</v>
      </c>
      <c r="AC717" t="str">
        <f t="shared" ref="AC717:AC724" si="245">MID(A717, Z717, AA717-Z717+ 1)</f>
        <v>&lt;string name="Adding_Check"&gt;</v>
      </c>
      <c r="AD717" t="s">
        <v>10284</v>
      </c>
      <c r="AE717" t="s">
        <v>10285</v>
      </c>
      <c r="AF717" t="s">
        <v>10286</v>
      </c>
      <c r="AG717" t="s">
        <v>10287</v>
      </c>
      <c r="AH717" t="s">
        <v>10288</v>
      </c>
    </row>
    <row r="718" spans="1:34">
      <c r="A718" s="1" t="s">
        <v>286</v>
      </c>
      <c r="J718">
        <f t="shared" si="238"/>
        <v>41</v>
      </c>
      <c r="K718">
        <f t="shared" si="239"/>
        <v>56</v>
      </c>
      <c r="L718" t="str">
        <f t="shared" si="237"/>
        <v>REM1 Unlocking</v>
      </c>
      <c r="M718" t="e">
        <f>MATCH(L718,Sam_Eng!K:K,0)</f>
        <v>#N/A</v>
      </c>
      <c r="N718" t="str">
        <f>IF(ISNA(M718), VLOOKUP(L718,Sam_Eng!F:F,1,FALSE), VLOOKUP(L718,Sam_Eng!K:K,1,FALSE))</f>
        <v>REM1 Unlocking</v>
      </c>
      <c r="O718" s="8">
        <f>IF(ISNA(M718), MATCH(N718,Sam_Eng!F:F,0), MATCH(N718,Sam_Eng!K:K,0))</f>
        <v>297</v>
      </c>
      <c r="P718" t="str">
        <f t="shared" ca="1" si="230"/>
        <v>"Déverrouillage REM1"</v>
      </c>
      <c r="Q718" t="str">
        <f t="shared" ca="1" si="231"/>
        <v>"REM1 – Entriegelung"</v>
      </c>
      <c r="R718" t="str">
        <f t="shared" ca="1" si="232"/>
        <v>"Desbloqueo REM1"</v>
      </c>
      <c r="S718" t="str">
        <f t="shared" ca="1" si="233"/>
        <v>"Sblocco REM1"</v>
      </c>
      <c r="T718" t="str">
        <f t="shared" ca="1" si="234"/>
        <v>"REM1 ontgrendelen"</v>
      </c>
      <c r="U718" s="8" t="str">
        <f t="shared" ca="1" si="240"/>
        <v>Déverrouillage REM1</v>
      </c>
      <c r="V718" s="8" t="str">
        <f t="shared" ca="1" si="240"/>
        <v>REM1 – Entriegelung</v>
      </c>
      <c r="W718" s="8" t="str">
        <f t="shared" ca="1" si="240"/>
        <v>Desbloqueo REM1</v>
      </c>
      <c r="X718" s="8" t="str">
        <f t="shared" ca="1" si="240"/>
        <v>Sblocco REM1</v>
      </c>
      <c r="Y718" s="8" t="str">
        <f t="shared" ca="1" si="240"/>
        <v>REM1 ontgrendelen</v>
      </c>
      <c r="Z718" s="7">
        <f t="shared" si="241"/>
        <v>5</v>
      </c>
      <c r="AA718">
        <f t="shared" si="242"/>
        <v>41</v>
      </c>
      <c r="AB718">
        <f t="shared" si="244"/>
        <v>56</v>
      </c>
      <c r="AC718" t="str">
        <f t="shared" si="245"/>
        <v>&lt;string name="Tran_log_REM_1_UNLOCK"&gt;</v>
      </c>
      <c r="AD718" t="str">
        <f t="shared" ca="1" si="243"/>
        <v>&lt;string name="Tran_log_REM_1_UNLOCK"&gt;Déverrouillage REM1&lt;/string&gt;</v>
      </c>
      <c r="AE718" t="str">
        <f t="shared" ca="1" si="243"/>
        <v>&lt;string name="Tran_log_REM_1_UNLOCK"&gt;REM1 – Entriegelung&lt;/string&gt;</v>
      </c>
      <c r="AF718" t="str">
        <f t="shared" ca="1" si="243"/>
        <v>&lt;string name="Tran_log_REM_1_UNLOCK"&gt;Desbloqueo REM1&lt;/string&gt;</v>
      </c>
      <c r="AG718" t="str">
        <f t="shared" ca="1" si="243"/>
        <v>&lt;string name="Tran_log_REM_1_UNLOCK"&gt;Sblocco REM1&lt;/string&gt;</v>
      </c>
      <c r="AH718" t="str">
        <f t="shared" ca="1" si="243"/>
        <v>&lt;string name="Tran_log_REM_1_UNLOCK"&gt;REM1 ontgrendelen&lt;/string&gt;</v>
      </c>
    </row>
    <row r="719" spans="1:34">
      <c r="A719" s="1" t="s">
        <v>287</v>
      </c>
      <c r="J719">
        <f t="shared" si="238"/>
        <v>45</v>
      </c>
      <c r="K719">
        <f t="shared" si="239"/>
        <v>59</v>
      </c>
      <c r="L719" t="str">
        <f t="shared" si="237"/>
        <v>REM2 Alarm On</v>
      </c>
      <c r="M719" t="e">
        <f>MATCH(L719,Sam_Eng!K:K,0)</f>
        <v>#N/A</v>
      </c>
      <c r="N719" t="str">
        <f>IF(ISNA(M719), VLOOKUP(L719,Sam_Eng!F:F,1,FALSE), VLOOKUP(L719,Sam_Eng!K:K,1,FALSE))</f>
        <v>REM2 Alarm On</v>
      </c>
      <c r="O719" s="8">
        <f>IF(ISNA(M719), MATCH(N719,Sam_Eng!F:F,0), MATCH(N719,Sam_Eng!K:K,0))</f>
        <v>298</v>
      </c>
      <c r="P719" t="str">
        <f t="shared" ca="1" si="230"/>
        <v>"Alarme REM2 activée"</v>
      </c>
      <c r="Q719" t="str">
        <f t="shared" ca="1" si="231"/>
        <v>"REM2 – Alarm ein"</v>
      </c>
      <c r="R719" t="str">
        <f t="shared" ca="1" si="232"/>
        <v>"Activación de alarma REM2"</v>
      </c>
      <c r="S719" t="str">
        <f t="shared" ca="1" si="233"/>
        <v>"Allarme Attivato REM2"</v>
      </c>
      <c r="T719" t="str">
        <f t="shared" ca="1" si="234"/>
        <v>"REM2 Alarm aan"</v>
      </c>
      <c r="U719" s="8" t="str">
        <f t="shared" ca="1" si="240"/>
        <v>Alarme REM2 activée</v>
      </c>
      <c r="V719" s="8" t="str">
        <f t="shared" ca="1" si="240"/>
        <v>REM2 – Alarm ein</v>
      </c>
      <c r="W719" s="8" t="str">
        <f t="shared" ca="1" si="240"/>
        <v>Activación de alarma REM2</v>
      </c>
      <c r="X719" s="8" t="str">
        <f t="shared" ca="1" si="240"/>
        <v>Allarme Attivato REM2</v>
      </c>
      <c r="Y719" s="8" t="str">
        <f t="shared" ca="1" si="240"/>
        <v>REM2 Alarm aan</v>
      </c>
      <c r="Z719" s="7">
        <f t="shared" si="241"/>
        <v>5</v>
      </c>
      <c r="AA719">
        <f t="shared" si="242"/>
        <v>45</v>
      </c>
      <c r="AB719">
        <f t="shared" si="244"/>
        <v>59</v>
      </c>
      <c r="AC719" t="str">
        <f t="shared" si="245"/>
        <v>&lt;string name="Tran_log_REM_2_FIRE_ALARM"&gt;</v>
      </c>
      <c r="AD719" t="str">
        <f t="shared" ca="1" si="243"/>
        <v>&lt;string name="Tran_log_REM_2_FIRE_ALARM"&gt;Alarme REM2 activée&lt;/string&gt;</v>
      </c>
      <c r="AE719" t="str">
        <f t="shared" ca="1" si="243"/>
        <v>&lt;string name="Tran_log_REM_2_FIRE_ALARM"&gt;REM2 – Alarm ein&lt;/string&gt;</v>
      </c>
      <c r="AF719" t="str">
        <f t="shared" ca="1" si="243"/>
        <v>&lt;string name="Tran_log_REM_2_FIRE_ALARM"&gt;Activación de alarma REM2&lt;/string&gt;</v>
      </c>
      <c r="AG719" t="str">
        <f t="shared" ca="1" si="243"/>
        <v>&lt;string name="Tran_log_REM_2_FIRE_ALARM"&gt;Allarme Attivato REM2&lt;/string&gt;</v>
      </c>
      <c r="AH719" t="str">
        <f t="shared" ca="1" si="243"/>
        <v>&lt;string name="Tran_log_REM_2_FIRE_ALARM"&gt;REM2 Alarm aan&lt;/string&gt;</v>
      </c>
    </row>
    <row r="720" spans="1:34">
      <c r="A720" s="1" t="s">
        <v>288</v>
      </c>
      <c r="J720">
        <f t="shared" si="238"/>
        <v>46</v>
      </c>
      <c r="K720">
        <f t="shared" si="239"/>
        <v>61</v>
      </c>
      <c r="L720" t="str">
        <f t="shared" si="237"/>
        <v>REM2 Alarm Off</v>
      </c>
      <c r="M720" t="e">
        <f>MATCH(L720,Sam_Eng!K:K,0)</f>
        <v>#N/A</v>
      </c>
      <c r="N720" t="str">
        <f>IF(ISNA(M720), VLOOKUP(L720,Sam_Eng!F:F,1,FALSE), VLOOKUP(L720,Sam_Eng!K:K,1,FALSE))</f>
        <v>REM2 Alarm Off</v>
      </c>
      <c r="O720" s="8">
        <f>IF(ISNA(M720), MATCH(N720,Sam_Eng!F:F,0), MATCH(N720,Sam_Eng!K:K,0))</f>
        <v>299</v>
      </c>
      <c r="P720" t="str">
        <f t="shared" ca="1" si="230"/>
        <v>"Alarme REM2 désactivée"</v>
      </c>
      <c r="Q720" t="str">
        <f t="shared" ca="1" si="231"/>
        <v>"REM2 – Alarm aus"</v>
      </c>
      <c r="R720" t="str">
        <f t="shared" ca="1" si="232"/>
        <v>"Desactivación de alarma REM2"</v>
      </c>
      <c r="S720" t="str">
        <f t="shared" ca="1" si="233"/>
        <v>"Allarme Disattivato REM2"</v>
      </c>
      <c r="T720" t="str">
        <f t="shared" ca="1" si="234"/>
        <v>"REM2 Alarm uit"</v>
      </c>
      <c r="U720" s="8" t="str">
        <f t="shared" ca="1" si="240"/>
        <v>Alarme REM2 désactivée</v>
      </c>
      <c r="V720" s="8" t="str">
        <f t="shared" ca="1" si="240"/>
        <v>REM2 – Alarm aus</v>
      </c>
      <c r="W720" s="8" t="str">
        <f t="shared" ca="1" si="240"/>
        <v>Desactivación de alarma REM2</v>
      </c>
      <c r="X720" s="8" t="str">
        <f t="shared" ca="1" si="240"/>
        <v>Allarme Disattivato REM2</v>
      </c>
      <c r="Y720" s="8" t="str">
        <f t="shared" ca="1" si="240"/>
        <v>REM2 Alarm uit</v>
      </c>
      <c r="Z720" s="7">
        <f t="shared" si="241"/>
        <v>5</v>
      </c>
      <c r="AA720">
        <f t="shared" si="242"/>
        <v>46</v>
      </c>
      <c r="AB720">
        <f t="shared" si="244"/>
        <v>61</v>
      </c>
      <c r="AC720" t="str">
        <f t="shared" si="245"/>
        <v>&lt;string name="Tran_log_REM_2_FIRE_CANCEL"&gt;</v>
      </c>
      <c r="AD720" t="str">
        <f t="shared" ca="1" si="243"/>
        <v>&lt;string name="Tran_log_REM_2_FIRE_CANCEL"&gt;Alarme REM2 désactivée&lt;/string&gt;</v>
      </c>
      <c r="AE720" t="str">
        <f t="shared" ca="1" si="243"/>
        <v>&lt;string name="Tran_log_REM_2_FIRE_CANCEL"&gt;REM2 – Alarm aus&lt;/string&gt;</v>
      </c>
      <c r="AF720" t="str">
        <f t="shared" ca="1" si="243"/>
        <v>&lt;string name="Tran_log_REM_2_FIRE_CANCEL"&gt;Desactivación de alarma REM2&lt;/string&gt;</v>
      </c>
      <c r="AG720" t="str">
        <f t="shared" ca="1" si="243"/>
        <v>&lt;string name="Tran_log_REM_2_FIRE_CANCEL"&gt;Allarme Disattivato REM2&lt;/string&gt;</v>
      </c>
      <c r="AH720" t="str">
        <f t="shared" ca="1" si="243"/>
        <v>&lt;string name="Tran_log_REM_2_FIRE_CANCEL"&gt;REM2 Alarm uit&lt;/string&gt;</v>
      </c>
    </row>
    <row r="721" spans="1:34">
      <c r="A721" s="1" t="s">
        <v>289</v>
      </c>
      <c r="J721">
        <f t="shared" si="238"/>
        <v>44</v>
      </c>
      <c r="K721">
        <f t="shared" si="239"/>
        <v>60</v>
      </c>
      <c r="L721" t="str">
        <f t="shared" si="237"/>
        <v>Set Master Code</v>
      </c>
      <c r="M721" t="e">
        <f>MATCH(L721,Sam_Eng!K:K,0)</f>
        <v>#N/A</v>
      </c>
      <c r="N721" t="str">
        <f>IF(ISNA(M721), VLOOKUP(L721,Sam_Eng!F:F,1,FALSE), VLOOKUP(L721,Sam_Eng!K:K,1,FALSE))</f>
        <v>Set Master Code</v>
      </c>
      <c r="O721" s="8">
        <f>IF(ISNA(M721), MATCH(N721,Sam_Eng!F:F,0), MATCH(N721,Sam_Eng!K:K,0))</f>
        <v>300</v>
      </c>
      <c r="P721" t="str">
        <f t="shared" ca="1" si="230"/>
        <v>"Définir le code maître"</v>
      </c>
      <c r="Q721" t="str">
        <f t="shared" ca="1" si="231"/>
        <v>"Mastercode festlegen"</v>
      </c>
      <c r="R721" t="str">
        <f t="shared" ca="1" si="232"/>
        <v>"Establecer código maestro"</v>
      </c>
      <c r="S721" t="str">
        <f t="shared" ca="1" si="233"/>
        <v>"Imposta Codice Principale"</v>
      </c>
      <c r="T721" t="str">
        <f t="shared" ca="1" si="234"/>
        <v>"Hoofdcode instellen"</v>
      </c>
      <c r="U721" s="8" t="str">
        <f t="shared" ca="1" si="240"/>
        <v>Définir le code maître</v>
      </c>
      <c r="V721" s="8" t="str">
        <f t="shared" ca="1" si="240"/>
        <v>Mastercode festlegen</v>
      </c>
      <c r="W721" s="8" t="str">
        <f t="shared" ca="1" si="240"/>
        <v>Establecer código maestro</v>
      </c>
      <c r="X721" s="8" t="str">
        <f t="shared" ca="1" si="240"/>
        <v>Imposta Codice Principale</v>
      </c>
      <c r="Y721" s="8" t="str">
        <f t="shared" ca="1" si="240"/>
        <v>Hoofdcode instellen</v>
      </c>
      <c r="Z721" s="7">
        <f t="shared" si="241"/>
        <v>5</v>
      </c>
      <c r="AA721">
        <f t="shared" si="242"/>
        <v>44</v>
      </c>
      <c r="AB721">
        <f t="shared" si="244"/>
        <v>60</v>
      </c>
      <c r="AC721" t="str">
        <f t="shared" si="245"/>
        <v>&lt;string name="Tran_log_SET_MASTER_CODE"&gt;</v>
      </c>
      <c r="AD721" t="str">
        <f t="shared" ca="1" si="243"/>
        <v>&lt;string name="Tran_log_SET_MASTER_CODE"&gt;Définir le code maître&lt;/string&gt;</v>
      </c>
      <c r="AE721" t="str">
        <f t="shared" ca="1" si="243"/>
        <v>&lt;string name="Tran_log_SET_MASTER_CODE"&gt;Mastercode festlegen&lt;/string&gt;</v>
      </c>
      <c r="AF721" t="str">
        <f t="shared" ca="1" si="243"/>
        <v>&lt;string name="Tran_log_SET_MASTER_CODE"&gt;Establecer código maestro&lt;/string&gt;</v>
      </c>
      <c r="AG721" t="str">
        <f t="shared" ca="1" si="243"/>
        <v>&lt;string name="Tran_log_SET_MASTER_CODE"&gt;Imposta Codice Principale&lt;/string&gt;</v>
      </c>
      <c r="AH721" t="str">
        <f t="shared" ca="1" si="243"/>
        <v>&lt;string name="Tran_log_SET_MASTER_CODE"&gt;Hoofdcode instellen&lt;/string&gt;</v>
      </c>
    </row>
    <row r="722" spans="1:34">
      <c r="A722" s="1" t="s">
        <v>10290</v>
      </c>
      <c r="J722">
        <f t="shared" si="238"/>
        <v>48</v>
      </c>
      <c r="K722">
        <f t="shared" si="239"/>
        <v>63</v>
      </c>
      <c r="L722" t="str">
        <f t="shared" si="237"/>
        <v>Set Sub-Master</v>
      </c>
      <c r="M722" t="e">
        <f>MATCH(L722,Sam_Eng!K:K,0)</f>
        <v>#N/A</v>
      </c>
      <c r="N722" t="str">
        <f>IF(ISNA(M722), VLOOKUP(L722,Sam_Eng!F:F,1,FALSE), VLOOKUP(L722,Sam_Eng!K:K,1,FALSE))</f>
        <v>Set Sub-Master</v>
      </c>
      <c r="O722" s="8">
        <f>IF(ISNA(M722), MATCH(N722,Sam_Eng!F:F,0), MATCH(N722,Sam_Eng!K:K,0))</f>
        <v>301</v>
      </c>
      <c r="P722" t="str">
        <f t="shared" ca="1" si="230"/>
        <v>"Définir le sous-maître"</v>
      </c>
      <c r="Q722" t="str">
        <f t="shared" ca="1" si="231"/>
        <v>"Sub-Master festlegen"</v>
      </c>
      <c r="R722" t="str">
        <f t="shared" ca="1" si="232"/>
        <v>"Establecer código maestro secundario"</v>
      </c>
      <c r="S722" t="str">
        <f t="shared" ca="1" si="233"/>
        <v>"Imposta Codice Secondario"</v>
      </c>
      <c r="T722" t="str">
        <f t="shared" ca="1" si="234"/>
        <v>"Subhoofdcode instellen"</v>
      </c>
      <c r="U722" s="8" t="str">
        <f t="shared" ca="1" si="240"/>
        <v>Définir le sous-maître</v>
      </c>
      <c r="V722" s="8" t="str">
        <f t="shared" ca="1" si="240"/>
        <v>Sub-Master festlegen</v>
      </c>
      <c r="W722" s="8" t="str">
        <f t="shared" ca="1" si="240"/>
        <v>Establecer código maestro secundario</v>
      </c>
      <c r="X722" s="8" t="str">
        <f t="shared" ca="1" si="240"/>
        <v>Imposta Codice Secondario</v>
      </c>
      <c r="Y722" s="8" t="str">
        <f t="shared" ca="1" si="240"/>
        <v>Subhoofdcode instellen</v>
      </c>
      <c r="Z722" s="7">
        <f t="shared" si="241"/>
        <v>5</v>
      </c>
      <c r="AA722">
        <f t="shared" si="242"/>
        <v>48</v>
      </c>
      <c r="AB722">
        <f t="shared" si="244"/>
        <v>63</v>
      </c>
      <c r="AC722" t="str">
        <f t="shared" si="245"/>
        <v>&lt;string name="Tran_log_SET_SUB_MASTER_CODE"&gt;</v>
      </c>
      <c r="AD722" t="str">
        <f t="shared" ca="1" si="243"/>
        <v>&lt;string name="Tran_log_SET_SUB_MASTER_CODE"&gt;Définir le sous-maître&lt;/string&gt;</v>
      </c>
      <c r="AE722" t="str">
        <f t="shared" ca="1" si="243"/>
        <v>&lt;string name="Tran_log_SET_SUB_MASTER_CODE"&gt;Sub-Master festlegen&lt;/string&gt;</v>
      </c>
      <c r="AF722" t="str">
        <f t="shared" ca="1" si="243"/>
        <v>&lt;string name="Tran_log_SET_SUB_MASTER_CODE"&gt;Establecer código maestro secundario&lt;/string&gt;</v>
      </c>
      <c r="AG722" t="str">
        <f t="shared" ca="1" si="243"/>
        <v>&lt;string name="Tran_log_SET_SUB_MASTER_CODE"&gt;Imposta Codice Secondario&lt;/string&gt;</v>
      </c>
      <c r="AH722" t="str">
        <f t="shared" ca="1" si="243"/>
        <v>&lt;string name="Tran_log_SET_SUB_MASTER_CODE"&gt;Subhoofdcode instellen&lt;/string&gt;</v>
      </c>
    </row>
    <row r="723" spans="1:34">
      <c r="A723" s="1" t="s">
        <v>290</v>
      </c>
      <c r="J723">
        <f t="shared" si="238"/>
        <v>39</v>
      </c>
      <c r="K723">
        <f t="shared" si="239"/>
        <v>58</v>
      </c>
      <c r="L723" t="str">
        <f t="shared" si="237"/>
        <v>Gateway Management</v>
      </c>
      <c r="M723" t="e">
        <f>MATCH(L723,Sam_Eng!K:K,0)</f>
        <v>#N/A</v>
      </c>
      <c r="N723" t="str">
        <f>IF(ISNA(M723), VLOOKUP(L723,Sam_Eng!F:F,1,FALSE), VLOOKUP(L723,Sam_Eng!K:K,1,FALSE))</f>
        <v>Gateway Management</v>
      </c>
      <c r="O723" s="8">
        <f>IF(ISNA(M723), MATCH(N723,Sam_Eng!F:F,0), MATCH(N723,Sam_Eng!K:K,0))</f>
        <v>305</v>
      </c>
      <c r="P723" t="str">
        <f t="shared" ref="P723:P785" ca="1" si="246">INDIRECT("'Sam_Eng'!" &amp; "M" &amp; $O723)</f>
        <v>"Gestion de la passerelle"</v>
      </c>
      <c r="Q723" t="str">
        <f t="shared" ref="Q723:Q785" ca="1" si="247">INDIRECT("'Sam_Eng'!" &amp; "N" &amp; $O723)</f>
        <v>"Gateway-Verwaltung"</v>
      </c>
      <c r="R723" t="str">
        <f t="shared" ref="R723:R785" ca="1" si="248">INDIRECT("'Sam_Eng'!" &amp; "O" &amp; $O723)</f>
        <v>"Administración de puerta de enlace"</v>
      </c>
      <c r="S723" t="str">
        <f t="shared" ref="S723:S785" ca="1" si="249">INDIRECT("'Sam_Eng'!" &amp; "P" &amp; $O723)</f>
        <v>"Gestione Gateway"</v>
      </c>
      <c r="T723" t="str">
        <f t="shared" ref="T723:T785" ca="1" si="250">INDIRECT("'Sam_Eng'!" &amp; "Q" &amp; $O723)</f>
        <v>"Gateway-beheer"</v>
      </c>
      <c r="U723" s="8" t="str">
        <f t="shared" ca="1" si="240"/>
        <v>Gestion de la passerelle</v>
      </c>
      <c r="V723" s="8" t="str">
        <f t="shared" ca="1" si="240"/>
        <v>Gateway-Verwaltung</v>
      </c>
      <c r="W723" s="8" t="str">
        <f t="shared" ca="1" si="240"/>
        <v>Administración de puerta de enlace</v>
      </c>
      <c r="X723" s="8" t="str">
        <f t="shared" ca="1" si="240"/>
        <v>Gestione Gateway</v>
      </c>
      <c r="Y723" s="8" t="str">
        <f t="shared" ca="1" si="240"/>
        <v>Gateway-beheer</v>
      </c>
      <c r="Z723" s="7">
        <f t="shared" si="241"/>
        <v>5</v>
      </c>
      <c r="AA723">
        <f t="shared" si="242"/>
        <v>39</v>
      </c>
      <c r="AB723">
        <f t="shared" si="244"/>
        <v>58</v>
      </c>
      <c r="AC723" t="str">
        <f t="shared" si="245"/>
        <v>&lt;string name="GatewayManage_title"&gt;</v>
      </c>
      <c r="AD723" t="str">
        <f t="shared" ca="1" si="243"/>
        <v>&lt;string name="GatewayManage_title"&gt;Gestion de la passerelle&lt;/string&gt;</v>
      </c>
      <c r="AE723" t="str">
        <f t="shared" ca="1" si="243"/>
        <v>&lt;string name="GatewayManage_title"&gt;Gateway-Verwaltung&lt;/string&gt;</v>
      </c>
      <c r="AF723" t="str">
        <f t="shared" ca="1" si="243"/>
        <v>&lt;string name="GatewayManage_title"&gt;Administración de puerta de enlace&lt;/string&gt;</v>
      </c>
      <c r="AG723" t="str">
        <f t="shared" ca="1" si="243"/>
        <v>&lt;string name="GatewayManage_title"&gt;Gestione Gateway&lt;/string&gt;</v>
      </c>
      <c r="AH723" t="str">
        <f t="shared" ca="1" si="243"/>
        <v>&lt;string name="GatewayManage_title"&gt;Gateway-beheer&lt;/string&gt;</v>
      </c>
    </row>
    <row r="724" spans="1:34">
      <c r="A724" s="1" t="s">
        <v>291</v>
      </c>
      <c r="J724">
        <f t="shared" si="238"/>
        <v>36</v>
      </c>
      <c r="K724">
        <f t="shared" si="239"/>
        <v>52</v>
      </c>
      <c r="L724" t="str">
        <f t="shared" si="237"/>
        <v>Gateway Setting</v>
      </c>
      <c r="M724" t="e">
        <f>MATCH(L724,Sam_Eng!K:K,0)</f>
        <v>#N/A</v>
      </c>
      <c r="N724" t="str">
        <f>IF(ISNA(M724), VLOOKUP(L724,Sam_Eng!F:F,1,FALSE), VLOOKUP(L724,Sam_Eng!K:K,1,FALSE))</f>
        <v>Gateway Setting</v>
      </c>
      <c r="O724" s="8">
        <f>IF(ISNA(M724), MATCH(N724,Sam_Eng!F:F,0), MATCH(N724,Sam_Eng!K:K,0))</f>
        <v>311</v>
      </c>
      <c r="P724" t="str">
        <f t="shared" ca="1" si="246"/>
        <v>"Configuration de la passerelle"</v>
      </c>
      <c r="Q724" t="str">
        <f t="shared" ca="1" si="247"/>
        <v>"Gateway-Einstellungen"</v>
      </c>
      <c r="R724" t="str">
        <f t="shared" ca="1" si="248"/>
        <v>"Configuración de la puerta de enlace"</v>
      </c>
      <c r="S724" t="str">
        <f t="shared" ca="1" si="249"/>
        <v>"Impostazione Gateway"</v>
      </c>
      <c r="T724" t="str">
        <f t="shared" ca="1" si="250"/>
        <v>"Instelling gateway"</v>
      </c>
      <c r="U724" s="8" t="str">
        <f t="shared" ca="1" si="240"/>
        <v>Configuration de la passerelle</v>
      </c>
      <c r="V724" s="8" t="str">
        <f t="shared" ca="1" si="240"/>
        <v>Gateway-Einstellungen</v>
      </c>
      <c r="W724" s="8" t="str">
        <f t="shared" ca="1" si="240"/>
        <v>Configuración de la puerta de enlace</v>
      </c>
      <c r="X724" s="8" t="str">
        <f t="shared" ca="1" si="240"/>
        <v>Impostazione Gateway</v>
      </c>
      <c r="Y724" s="8" t="str">
        <f t="shared" ca="1" si="240"/>
        <v>Instelling gateway</v>
      </c>
      <c r="Z724" s="7">
        <f t="shared" si="241"/>
        <v>5</v>
      </c>
      <c r="AA724">
        <f t="shared" si="242"/>
        <v>36</v>
      </c>
      <c r="AB724">
        <f t="shared" si="244"/>
        <v>52</v>
      </c>
      <c r="AC724" t="str">
        <f t="shared" si="245"/>
        <v>&lt;string name="GatewaySet_title"&gt;</v>
      </c>
      <c r="AD724" t="str">
        <f t="shared" ca="1" si="243"/>
        <v>&lt;string name="GatewaySet_title"&gt;Configuration de la passerelle&lt;/string&gt;</v>
      </c>
      <c r="AE724" t="str">
        <f t="shared" ca="1" si="243"/>
        <v>&lt;string name="GatewaySet_title"&gt;Gateway-Einstellungen&lt;/string&gt;</v>
      </c>
      <c r="AF724" t="str">
        <f t="shared" ca="1" si="243"/>
        <v>&lt;string name="GatewaySet_title"&gt;Configuración de la puerta de enlace&lt;/string&gt;</v>
      </c>
      <c r="AG724" t="str">
        <f t="shared" ca="1" si="243"/>
        <v>&lt;string name="GatewaySet_title"&gt;Impostazione Gateway&lt;/string&gt;</v>
      </c>
      <c r="AH724" t="str">
        <f t="shared" ca="1" si="243"/>
        <v>&lt;string name="GatewaySet_title"&gt;Instelling gateway&lt;/string&gt;</v>
      </c>
    </row>
    <row r="725" spans="1:34">
      <c r="A725" s="1"/>
    </row>
    <row r="726" spans="1:34">
      <c r="A726" s="1" t="s">
        <v>292</v>
      </c>
      <c r="J726">
        <f t="shared" si="238"/>
        <v>38</v>
      </c>
      <c r="K726">
        <f t="shared" si="239"/>
        <v>55</v>
      </c>
      <c r="L726" t="str">
        <f t="shared" si="237"/>
        <v>Gateway Add Lock</v>
      </c>
      <c r="M726" t="e">
        <f>MATCH(L726,Sam_Eng!K:K,0)</f>
        <v>#N/A</v>
      </c>
      <c r="N726" t="str">
        <f>IF(ISNA(M726), VLOOKUP(L726,Sam_Eng!F:F,1,FALSE), VLOOKUP(L726,Sam_Eng!K:K,1,FALSE))</f>
        <v>Gateway Add Lock</v>
      </c>
      <c r="O726" s="8">
        <f>IF(ISNA(M726), MATCH(N726,Sam_Eng!F:F,0), MATCH(N726,Sam_Eng!K:K,0))</f>
        <v>308</v>
      </c>
      <c r="P726" t="str">
        <f t="shared" ca="1" si="246"/>
        <v>"Ajouter une serrure via la passerelle"</v>
      </c>
      <c r="Q726" t="str">
        <f t="shared" ca="1" si="247"/>
        <v>"Gateway – Schloss hinzufügen"</v>
      </c>
      <c r="R726" t="str">
        <f t="shared" ca="1" si="248"/>
        <v>"Cerradura adicional de puerta de enlace"</v>
      </c>
      <c r="S726" t="str">
        <f t="shared" ca="1" si="249"/>
        <v>"Aggiungi Serratura Gateway"</v>
      </c>
      <c r="T726" t="str">
        <f t="shared" ca="1" si="250"/>
        <v>"Gateway slot toevoegen"</v>
      </c>
      <c r="U726" s="8" t="str">
        <f t="shared" ca="1" si="240"/>
        <v>Ajouter une serrure via la passerelle</v>
      </c>
      <c r="V726" s="8" t="str">
        <f t="shared" ca="1" si="240"/>
        <v>Gateway – Schloss hinzufügen</v>
      </c>
      <c r="W726" s="8" t="str">
        <f t="shared" ca="1" si="240"/>
        <v>Cerradura adicional de puerta de enlace</v>
      </c>
      <c r="X726" s="8" t="str">
        <f t="shared" ca="1" si="240"/>
        <v>Aggiungi Serratura Gateway</v>
      </c>
      <c r="Y726" s="8" t="str">
        <f t="shared" ca="1" si="240"/>
        <v>Gateway slot toevoegen</v>
      </c>
      <c r="Z726" s="7">
        <f t="shared" si="241"/>
        <v>5</v>
      </c>
      <c r="AA726">
        <f t="shared" si="242"/>
        <v>38</v>
      </c>
      <c r="AB726">
        <f xml:space="preserve"> FIND("&lt;/",A726)</f>
        <v>55</v>
      </c>
      <c r="AC726" t="str">
        <f>MID(A726, Z726, AA726-Z726+ 1)</f>
        <v>&lt;string name="GatewayAdd_titleUI"&gt;</v>
      </c>
      <c r="AD726" t="str">
        <f t="shared" ca="1" si="243"/>
        <v>&lt;string name="GatewayAdd_titleUI"&gt;Ajouter une serrure via la passerelle&lt;/string&gt;</v>
      </c>
      <c r="AE726" t="str">
        <f t="shared" ca="1" si="243"/>
        <v>&lt;string name="GatewayAdd_titleUI"&gt;Gateway – Schloss hinzufügen&lt;/string&gt;</v>
      </c>
      <c r="AF726" t="str">
        <f t="shared" ca="1" si="243"/>
        <v>&lt;string name="GatewayAdd_titleUI"&gt;Cerradura adicional de puerta de enlace&lt;/string&gt;</v>
      </c>
      <c r="AG726" t="str">
        <f t="shared" ca="1" si="243"/>
        <v>&lt;string name="GatewayAdd_titleUI"&gt;Aggiungi Serratura Gateway&lt;/string&gt;</v>
      </c>
      <c r="AH726" t="str">
        <f t="shared" ca="1" si="243"/>
        <v>&lt;string name="GatewayAdd_titleUI"&gt;Gateway slot toevoegen&lt;/string&gt;</v>
      </c>
    </row>
    <row r="727" spans="1:34">
      <c r="A727" s="1" t="s">
        <v>293</v>
      </c>
      <c r="J727">
        <f t="shared" si="238"/>
        <v>31</v>
      </c>
      <c r="K727">
        <f t="shared" si="239"/>
        <v>44</v>
      </c>
      <c r="L727" t="str">
        <f t="shared" si="237"/>
        <v>Gateway Name</v>
      </c>
      <c r="M727" t="e">
        <f>MATCH(L727,Sam_Eng!K:K,0)</f>
        <v>#N/A</v>
      </c>
      <c r="N727" t="str">
        <f>IF(ISNA(M727), VLOOKUP(L727,Sam_Eng!F:F,1,FALSE), VLOOKUP(L727,Sam_Eng!K:K,1,FALSE))</f>
        <v>Gateway Name</v>
      </c>
      <c r="O727" s="8">
        <f>IF(ISNA(M727), MATCH(N727,Sam_Eng!F:F,0), MATCH(N727,Sam_Eng!K:K,0))</f>
        <v>310</v>
      </c>
      <c r="P727" t="str">
        <f t="shared" ca="1" si="246"/>
        <v>"Nom de la passerelle"</v>
      </c>
      <c r="Q727" t="str">
        <f t="shared" ca="1" si="247"/>
        <v>"Gateway-Name"</v>
      </c>
      <c r="R727" t="str">
        <f t="shared" ca="1" si="248"/>
        <v>"Nombre de la puerta de enlace"</v>
      </c>
      <c r="S727" t="str">
        <f t="shared" ca="1" si="249"/>
        <v>"Nome Gateway"</v>
      </c>
      <c r="T727" t="str">
        <f t="shared" ca="1" si="250"/>
        <v>"Naam gateway "</v>
      </c>
      <c r="U727" s="8" t="str">
        <f t="shared" ca="1" si="240"/>
        <v>Nom de la passerelle</v>
      </c>
      <c r="V727" s="8" t="str">
        <f t="shared" ca="1" si="240"/>
        <v>Gateway-Name</v>
      </c>
      <c r="W727" s="8" t="str">
        <f t="shared" ca="1" si="240"/>
        <v>Nombre de la puerta de enlace</v>
      </c>
      <c r="X727" s="8" t="str">
        <f t="shared" ca="1" si="240"/>
        <v>Nome Gateway</v>
      </c>
      <c r="Y727" s="8" t="str">
        <f t="shared" ca="1" si="240"/>
        <v xml:space="preserve">Naam gateway </v>
      </c>
      <c r="Z727" s="7">
        <f t="shared" si="241"/>
        <v>5</v>
      </c>
      <c r="AA727">
        <f t="shared" si="242"/>
        <v>31</v>
      </c>
      <c r="AB727">
        <f xml:space="preserve"> FIND("&lt;/",A727)</f>
        <v>44</v>
      </c>
      <c r="AC727" t="str">
        <f>MID(A727, Z727, AA727-Z727+ 1)</f>
        <v>&lt;string name="GatewayName"&gt;</v>
      </c>
      <c r="AD727" t="str">
        <f t="shared" ca="1" si="243"/>
        <v>&lt;string name="GatewayName"&gt;Nom de la passerelle&lt;/string&gt;</v>
      </c>
      <c r="AE727" t="str">
        <f t="shared" ca="1" si="243"/>
        <v>&lt;string name="GatewayName"&gt;Gateway-Name&lt;/string&gt;</v>
      </c>
      <c r="AF727" t="str">
        <f t="shared" ca="1" si="243"/>
        <v>&lt;string name="GatewayName"&gt;Nombre de la puerta de enlace&lt;/string&gt;</v>
      </c>
      <c r="AG727" t="str">
        <f t="shared" ca="1" si="243"/>
        <v>&lt;string name="GatewayName"&gt;Nome Gateway&lt;/string&gt;</v>
      </c>
      <c r="AH727" t="str">
        <f t="shared" ca="1" si="243"/>
        <v>&lt;string name="GatewayName"&gt;Naam gateway &lt;/string&gt;</v>
      </c>
    </row>
    <row r="728" spans="1:34">
      <c r="A728" s="1" t="s">
        <v>3074</v>
      </c>
      <c r="J728">
        <f t="shared" si="238"/>
        <v>44</v>
      </c>
      <c r="K728">
        <f t="shared" si="239"/>
        <v>65</v>
      </c>
      <c r="L728" t="str">
        <f t="shared" si="237"/>
        <v>Pleasse enter a SSID</v>
      </c>
      <c r="M728" t="e">
        <f>MATCH(L728,Sam_Eng!K:K,0)</f>
        <v>#N/A</v>
      </c>
      <c r="N728" t="e">
        <f>IF(ISNA(M728), VLOOKUP(L728,Sam_Eng!F:F,1,FALSE), VLOOKUP(L728,Sam_Eng!K:K,1,FALSE))</f>
        <v>#N/A</v>
      </c>
      <c r="O728" s="8">
        <v>469</v>
      </c>
      <c r="P728" t="str">
        <f t="shared" ca="1" si="246"/>
        <v>"Veuillez saisir un SSID"</v>
      </c>
      <c r="Q728" t="str">
        <f t="shared" ca="1" si="247"/>
        <v>"Bitte geben Sie eine SSID ein"</v>
      </c>
      <c r="R728" t="str">
        <f t="shared" ca="1" si="248"/>
        <v>"Escriba un SSID."</v>
      </c>
      <c r="S728" t="str">
        <f t="shared" ca="1" si="249"/>
        <v>"Inserire un SSID"</v>
      </c>
      <c r="T728" t="str">
        <f t="shared" ca="1" si="250"/>
        <v>"Voer een SSID in"</v>
      </c>
      <c r="U728" s="8" t="str">
        <f t="shared" ca="1" si="240"/>
        <v>Veuillez saisir un SSID</v>
      </c>
      <c r="V728" s="8" t="str">
        <f t="shared" ca="1" si="240"/>
        <v>Bitte geben Sie eine SSID ein</v>
      </c>
      <c r="W728" s="8" t="str">
        <f t="shared" ca="1" si="240"/>
        <v>Escriba un SSID.</v>
      </c>
      <c r="X728" s="8" t="str">
        <f t="shared" ca="1" si="240"/>
        <v>Inserire un SSID</v>
      </c>
      <c r="Y728" s="8" t="str">
        <f t="shared" ca="1" si="240"/>
        <v>Voer een SSID in</v>
      </c>
      <c r="Z728" s="7">
        <f t="shared" si="241"/>
        <v>5</v>
      </c>
      <c r="AA728">
        <f t="shared" si="242"/>
        <v>44</v>
      </c>
      <c r="AB728">
        <f xml:space="preserve"> FIND("&lt;/",A728)</f>
        <v>65</v>
      </c>
      <c r="AC728" t="str">
        <f>MID(A728, Z728, AA728-Z728+ 1)</f>
        <v>&lt;string name="Msg_FieldWrong_Wifi_cont"&gt;</v>
      </c>
      <c r="AD728" t="str">
        <f t="shared" ca="1" si="243"/>
        <v>&lt;string name="Msg_FieldWrong_Wifi_cont"&gt;Veuillez saisir un SSID&lt;/string&gt;</v>
      </c>
      <c r="AE728" t="str">
        <f t="shared" ca="1" si="243"/>
        <v>&lt;string name="Msg_FieldWrong_Wifi_cont"&gt;Bitte geben Sie eine SSID ein&lt;/string&gt;</v>
      </c>
      <c r="AF728" t="str">
        <f t="shared" ca="1" si="243"/>
        <v>&lt;string name="Msg_FieldWrong_Wifi_cont"&gt;Escriba un SSID.&lt;/string&gt;</v>
      </c>
      <c r="AG728" t="str">
        <f t="shared" ca="1" si="243"/>
        <v>&lt;string name="Msg_FieldWrong_Wifi_cont"&gt;Inserire un SSID&lt;/string&gt;</v>
      </c>
      <c r="AH728" t="str">
        <f t="shared" ca="1" si="243"/>
        <v>&lt;string name="Msg_FieldWrong_Wifi_cont"&gt;Voer een SSID in&lt;/string&gt;</v>
      </c>
    </row>
    <row r="729" spans="1:34">
      <c r="A729" s="1"/>
    </row>
    <row r="730" spans="1:34">
      <c r="A730" s="1"/>
    </row>
    <row r="731" spans="1:34">
      <c r="A731" s="1"/>
    </row>
    <row r="732" spans="1:34">
      <c r="A732" s="1"/>
    </row>
    <row r="733" spans="1:34">
      <c r="A733" s="1"/>
    </row>
    <row r="734" spans="1:34">
      <c r="A734" s="1" t="s">
        <v>295</v>
      </c>
      <c r="J734">
        <f t="shared" si="238"/>
        <v>36</v>
      </c>
      <c r="K734">
        <f t="shared" si="239"/>
        <v>47</v>
      </c>
      <c r="L734" t="str">
        <f t="shared" si="237"/>
        <v>Secret Key</v>
      </c>
      <c r="M734" t="e">
        <f>MATCH(L734,Sam_Eng!K:K,0)</f>
        <v>#N/A</v>
      </c>
      <c r="N734" t="str">
        <f>IF(ISNA(M734), VLOOKUP(L734,Sam_Eng!F:F,1,FALSE), VLOOKUP(L734,Sam_Eng!K:K,1,FALSE))</f>
        <v>Secret Key</v>
      </c>
      <c r="O734" s="8">
        <f>IF(ISNA(M734), MATCH(N734,Sam_Eng!F:F,0), MATCH(N734,Sam_Eng!K:K,0))</f>
        <v>223</v>
      </c>
      <c r="P734" t="str">
        <f t="shared" ca="1" si="246"/>
        <v>"Clé secrète"</v>
      </c>
      <c r="Q734" t="str">
        <f t="shared" ca="1" si="247"/>
        <v>"Geheimschlüssel"</v>
      </c>
      <c r="R734" t="str">
        <f t="shared" ca="1" si="248"/>
        <v>"Clave secreta"</v>
      </c>
      <c r="S734" t="str">
        <f t="shared" ca="1" si="249"/>
        <v>"Chiave Segreta"</v>
      </c>
      <c r="T734" t="str">
        <f t="shared" ca="1" si="250"/>
        <v>"Geheime sleutel"</v>
      </c>
      <c r="U734" s="8" t="str">
        <f t="shared" ca="1" si="240"/>
        <v>Clé secrète</v>
      </c>
      <c r="V734" s="8" t="str">
        <f t="shared" ca="1" si="240"/>
        <v>Geheimschlüssel</v>
      </c>
      <c r="W734" s="8" t="str">
        <f t="shared" ca="1" si="240"/>
        <v>Clave secreta</v>
      </c>
      <c r="X734" s="8" t="str">
        <f t="shared" ca="1" si="240"/>
        <v>Chiave Segreta</v>
      </c>
      <c r="Y734" s="8" t="str">
        <f t="shared" ca="1" si="240"/>
        <v>Geheime sleutel</v>
      </c>
      <c r="Z734" s="7">
        <f t="shared" si="241"/>
        <v>5</v>
      </c>
      <c r="AA734">
        <f t="shared" si="242"/>
        <v>36</v>
      </c>
      <c r="AB734">
        <f t="shared" ref="AB734:AB748" si="251" xml:space="preserve"> FIND("&lt;/",A734)</f>
        <v>47</v>
      </c>
      <c r="AC734" t="str">
        <f t="shared" ref="AC734:AC748" si="252">MID(A734, Z734, AA734-Z734+ 1)</f>
        <v>&lt;string name="ifttt_secret_key"&gt;</v>
      </c>
      <c r="AD734" t="str">
        <f t="shared" ca="1" si="243"/>
        <v>&lt;string name="ifttt_secret_key"&gt;Clé secrète&lt;/string&gt;</v>
      </c>
      <c r="AE734" t="str">
        <f t="shared" ca="1" si="243"/>
        <v>&lt;string name="ifttt_secret_key"&gt;Geheimschlüssel&lt;/string&gt;</v>
      </c>
      <c r="AF734" t="str">
        <f t="shared" ca="1" si="243"/>
        <v>&lt;string name="ifttt_secret_key"&gt;Clave secreta&lt;/string&gt;</v>
      </c>
      <c r="AG734" t="str">
        <f t="shared" ca="1" si="243"/>
        <v>&lt;string name="ifttt_secret_key"&gt;Chiave Segreta&lt;/string&gt;</v>
      </c>
      <c r="AH734" t="str">
        <f t="shared" ca="1" si="243"/>
        <v>&lt;string name="ifttt_secret_key"&gt;Geheime sleutel&lt;/string&gt;</v>
      </c>
    </row>
    <row r="735" spans="1:34">
      <c r="A735" s="1" t="s">
        <v>3072</v>
      </c>
      <c r="J735">
        <f t="shared" si="238"/>
        <v>39</v>
      </c>
      <c r="K735">
        <f t="shared" si="239"/>
        <v>53</v>
      </c>
      <c r="L735" t="str">
        <f t="shared" si="237"/>
        <v>Maker Channel</v>
      </c>
      <c r="M735" t="e">
        <f>MATCH(L735,Sam_Eng!K:K,0)</f>
        <v>#N/A</v>
      </c>
      <c r="N735" t="e">
        <f>IF(ISNA(M735), VLOOKUP(L735,Sam_Eng!F:F,1,FALSE), VLOOKUP(L735,Sam_Eng!K:K,1,FALSE))</f>
        <v>#N/A</v>
      </c>
      <c r="P735" t="e">
        <f t="shared" ca="1" si="246"/>
        <v>#REF!</v>
      </c>
      <c r="Q735" t="e">
        <f t="shared" ca="1" si="247"/>
        <v>#REF!</v>
      </c>
      <c r="R735" t="e">
        <f t="shared" ca="1" si="248"/>
        <v>#REF!</v>
      </c>
      <c r="S735" t="e">
        <f t="shared" ca="1" si="249"/>
        <v>#REF!</v>
      </c>
      <c r="T735" t="e">
        <f t="shared" ca="1" si="250"/>
        <v>#REF!</v>
      </c>
      <c r="U735" s="8" t="e">
        <f t="shared" ca="1" si="240"/>
        <v>#REF!</v>
      </c>
      <c r="V735" s="8" t="e">
        <f t="shared" ca="1" si="240"/>
        <v>#REF!</v>
      </c>
      <c r="W735" s="8" t="e">
        <f t="shared" ca="1" si="240"/>
        <v>#REF!</v>
      </c>
      <c r="X735" s="8" t="e">
        <f t="shared" ca="1" si="240"/>
        <v>#REF!</v>
      </c>
      <c r="Y735" s="8" t="e">
        <f t="shared" ca="1" si="240"/>
        <v>#REF!</v>
      </c>
      <c r="Z735" s="7">
        <f t="shared" si="241"/>
        <v>5</v>
      </c>
      <c r="AA735">
        <f t="shared" si="242"/>
        <v>39</v>
      </c>
      <c r="AB735">
        <f t="shared" si="251"/>
        <v>53</v>
      </c>
      <c r="AC735" t="str">
        <f t="shared" si="252"/>
        <v>&lt;string name="ifttt_maker_channel"&gt;</v>
      </c>
      <c r="AD735" t="s">
        <v>10291</v>
      </c>
      <c r="AE735" t="s">
        <v>10291</v>
      </c>
      <c r="AF735" t="s">
        <v>10291</v>
      </c>
      <c r="AG735" t="s">
        <v>10291</v>
      </c>
      <c r="AH735" t="s">
        <v>10291</v>
      </c>
    </row>
    <row r="736" spans="1:34">
      <c r="A736" s="1" t="s">
        <v>10292</v>
      </c>
      <c r="J736">
        <f t="shared" si="238"/>
        <v>44</v>
      </c>
      <c r="K736">
        <f t="shared" si="239"/>
        <v>211</v>
      </c>
      <c r="L736" t="str">
        <f t="shared" si="237"/>
        <v>Maker Channel allows you to connect IFTTT to your personal DIY projects. You can enter your secret key here and we\'ll notify you when the following events happen. \n</v>
      </c>
      <c r="M736" t="e">
        <f>MATCH(L736,Sam_Eng!K:K,0)</f>
        <v>#N/A</v>
      </c>
      <c r="N736" t="e">
        <f>IF(ISNA(M736), VLOOKUP(L736,Sam_Eng!F:F,1,FALSE), VLOOKUP(L736,Sam_Eng!K:K,1,FALSE))</f>
        <v>#N/A</v>
      </c>
      <c r="O736" s="5">
        <v>549</v>
      </c>
      <c r="P736" t="str">
        <f t="shared" ca="1" si="246"/>
        <v>"vous permet de vous connecter"</v>
      </c>
      <c r="Q736" t="str">
        <f t="shared" ca="1" si="247"/>
        <v>"Ermöglicht Verbindung"</v>
      </c>
      <c r="R736" t="str">
        <f t="shared" ca="1" si="248"/>
        <v>"le permite conectarse"</v>
      </c>
      <c r="S736" t="str">
        <f t="shared" ca="1" si="249"/>
        <v>"permette di connetterti"</v>
      </c>
      <c r="T736" t="str">
        <f t="shared" ca="1" si="250"/>
        <v>"staat u toe om verbinding te maken"</v>
      </c>
      <c r="U736" s="8" t="str">
        <f t="shared" ca="1" si="240"/>
        <v>vous permet de vous connecter</v>
      </c>
      <c r="V736" s="8" t="str">
        <f t="shared" ca="1" si="240"/>
        <v>Ermöglicht Verbindung</v>
      </c>
      <c r="W736" s="8" t="str">
        <f t="shared" ca="1" si="240"/>
        <v>le permite conectarse</v>
      </c>
      <c r="X736" s="8" t="str">
        <f t="shared" ca="1" si="240"/>
        <v>permette di connetterti</v>
      </c>
      <c r="Y736" s="8" t="str">
        <f t="shared" ca="1" si="240"/>
        <v>staat u toe om verbinding te maken</v>
      </c>
      <c r="Z736" s="7">
        <f t="shared" si="241"/>
        <v>5</v>
      </c>
      <c r="AA736">
        <f t="shared" si="242"/>
        <v>44</v>
      </c>
      <c r="AB736">
        <f t="shared" si="251"/>
        <v>211</v>
      </c>
      <c r="AC736" t="str">
        <f t="shared" si="252"/>
        <v>&lt;string name="ifttt_maker_channel_cont"&gt;</v>
      </c>
      <c r="AD736" t="str">
        <f t="shared" ca="1" si="243"/>
        <v>&lt;string name="ifttt_maker_channel_cont"&gt;vous permet de vous connecter&lt;/string&gt;</v>
      </c>
      <c r="AE736" t="str">
        <f t="shared" ca="1" si="243"/>
        <v>&lt;string name="ifttt_maker_channel_cont"&gt;Ermöglicht Verbindung&lt;/string&gt;</v>
      </c>
      <c r="AF736" t="str">
        <f t="shared" ca="1" si="243"/>
        <v>&lt;string name="ifttt_maker_channel_cont"&gt;le permite conectarse&lt;/string&gt;</v>
      </c>
      <c r="AG736" t="str">
        <f t="shared" ca="1" si="243"/>
        <v>&lt;string name="ifttt_maker_channel_cont"&gt;permette di connetterti&lt;/string&gt;</v>
      </c>
      <c r="AH736" t="str">
        <f t="shared" ca="1" si="243"/>
        <v>&lt;string name="ifttt_maker_channel_cont"&gt;staat u toe om verbinding te maken&lt;/string&gt;</v>
      </c>
    </row>
    <row r="737" spans="1:34">
      <c r="A737" s="1" t="s">
        <v>298</v>
      </c>
      <c r="J737">
        <f t="shared" si="238"/>
        <v>37</v>
      </c>
      <c r="K737">
        <f t="shared" si="239"/>
        <v>52</v>
      </c>
      <c r="L737" t="str">
        <f t="shared" si="237"/>
        <v>Self Unlocking</v>
      </c>
      <c r="M737" t="e">
        <f>MATCH(L737,Sam_Eng!K:K,0)</f>
        <v>#N/A</v>
      </c>
      <c r="N737" t="str">
        <f>IF(ISNA(M737), VLOOKUP(L737,Sam_Eng!F:F,1,FALSE), VLOOKUP(L737,Sam_Eng!K:K,1,FALSE))</f>
        <v>Self Unlocking</v>
      </c>
      <c r="O737" s="8">
        <f>IF(ISNA(M737), MATCH(N737,Sam_Eng!F:F,0), MATCH(N737,Sam_Eng!K:K,0))</f>
        <v>222</v>
      </c>
      <c r="P737" t="str">
        <f t="shared" ca="1" si="246"/>
        <v>"Auto-déverrouillage"</v>
      </c>
      <c r="Q737" t="str">
        <f t="shared" ca="1" si="247"/>
        <v>"Selbstentriegelung"</v>
      </c>
      <c r="R737" t="str">
        <f t="shared" ca="1" si="248"/>
        <v>"Autodesbloqueo"</v>
      </c>
      <c r="S737" t="str">
        <f t="shared" ca="1" si="249"/>
        <v>"Sblocco Automatico"</v>
      </c>
      <c r="T737" t="str">
        <f t="shared" ca="1" si="250"/>
        <v>"Zelfontgrendelend"</v>
      </c>
      <c r="U737" s="8" t="str">
        <f t="shared" ca="1" si="240"/>
        <v>Auto-déverrouillage</v>
      </c>
      <c r="V737" s="8" t="str">
        <f t="shared" ca="1" si="240"/>
        <v>Selbstentriegelung</v>
      </c>
      <c r="W737" s="8" t="str">
        <f t="shared" ca="1" si="240"/>
        <v>Autodesbloqueo</v>
      </c>
      <c r="X737" s="8" t="str">
        <f t="shared" ca="1" si="240"/>
        <v>Sblocco Automatico</v>
      </c>
      <c r="Y737" s="8" t="str">
        <f t="shared" ca="1" si="240"/>
        <v>Zelfontgrendelend</v>
      </c>
      <c r="Z737" s="7">
        <f t="shared" si="241"/>
        <v>5</v>
      </c>
      <c r="AA737">
        <f t="shared" si="242"/>
        <v>37</v>
      </c>
      <c r="AB737">
        <f t="shared" si="251"/>
        <v>52</v>
      </c>
      <c r="AC737" t="str">
        <f t="shared" si="252"/>
        <v>&lt;string name="ifttt_self_unlock"&gt;</v>
      </c>
      <c r="AD737" t="str">
        <f t="shared" ca="1" si="243"/>
        <v>&lt;string name="ifttt_self_unlock"&gt;Auto-déverrouillage&lt;/string&gt;</v>
      </c>
      <c r="AE737" t="str">
        <f t="shared" ca="1" si="243"/>
        <v>&lt;string name="ifttt_self_unlock"&gt;Selbstentriegelung&lt;/string&gt;</v>
      </c>
      <c r="AF737" t="str">
        <f t="shared" ca="1" si="243"/>
        <v>&lt;string name="ifttt_self_unlock"&gt;Autodesbloqueo&lt;/string&gt;</v>
      </c>
      <c r="AG737" t="str">
        <f t="shared" ca="1" si="243"/>
        <v>&lt;string name="ifttt_self_unlock"&gt;Sblocco Automatico&lt;/string&gt;</v>
      </c>
      <c r="AH737" t="str">
        <f t="shared" ca="1" si="243"/>
        <v>&lt;string name="ifttt_self_unlock"&gt;Zelfontgrendelend&lt;/string&gt;</v>
      </c>
    </row>
    <row r="738" spans="1:34">
      <c r="A738" s="1" t="s">
        <v>299</v>
      </c>
      <c r="J738">
        <f t="shared" si="238"/>
        <v>37</v>
      </c>
      <c r="K738">
        <f t="shared" si="239"/>
        <v>43</v>
      </c>
      <c r="L738" t="str">
        <f t="shared" si="237"/>
        <v>Event</v>
      </c>
      <c r="M738" t="e">
        <f>MATCH(L738,Sam_Eng!K:K,0)</f>
        <v>#N/A</v>
      </c>
      <c r="N738" t="str">
        <f>IF(ISNA(M738), VLOOKUP(L738,Sam_Eng!F:F,1,FALSE), VLOOKUP(L738,Sam_Eng!K:K,1,FALSE))</f>
        <v>Event</v>
      </c>
      <c r="O738" s="8">
        <f>IF(ISNA(M738), MATCH(N738,Sam_Eng!F:F,0), MATCH(N738,Sam_Eng!K:K,0))</f>
        <v>58</v>
      </c>
      <c r="P738" t="str">
        <f t="shared" ca="1" si="246"/>
        <v>"Événement"</v>
      </c>
      <c r="Q738" t="str">
        <f t="shared" ca="1" si="247"/>
        <v>"Ereignis"</v>
      </c>
      <c r="R738" t="str">
        <f t="shared" ca="1" si="248"/>
        <v>"Evento"</v>
      </c>
      <c r="S738" t="str">
        <f t="shared" ca="1" si="249"/>
        <v>"Evento"</v>
      </c>
      <c r="T738" t="str">
        <f t="shared" ca="1" si="250"/>
        <v>"Gebeurtenis"</v>
      </c>
      <c r="U738" s="8" t="str">
        <f t="shared" ca="1" si="240"/>
        <v>Événement</v>
      </c>
      <c r="V738" s="8" t="str">
        <f t="shared" ca="1" si="240"/>
        <v>Ereignis</v>
      </c>
      <c r="W738" s="8" t="str">
        <f t="shared" ca="1" si="240"/>
        <v>Evento</v>
      </c>
      <c r="X738" s="8" t="str">
        <f t="shared" ca="1" si="240"/>
        <v>Evento</v>
      </c>
      <c r="Y738" s="8" t="str">
        <f t="shared" ca="1" si="240"/>
        <v>Gebeurtenis</v>
      </c>
      <c r="Z738" s="7">
        <f t="shared" si="241"/>
        <v>5</v>
      </c>
      <c r="AA738">
        <f t="shared" si="242"/>
        <v>37</v>
      </c>
      <c r="AB738">
        <f t="shared" si="251"/>
        <v>43</v>
      </c>
      <c r="AC738" t="str">
        <f t="shared" si="252"/>
        <v>&lt;string name="ifttt_event_title"&gt;</v>
      </c>
      <c r="AD738" t="str">
        <f t="shared" ca="1" si="243"/>
        <v>&lt;string name="ifttt_event_title"&gt;Événement&lt;/string&gt;</v>
      </c>
      <c r="AE738" t="str">
        <f t="shared" ca="1" si="243"/>
        <v>&lt;string name="ifttt_event_title"&gt;Ereignis&lt;/string&gt;</v>
      </c>
      <c r="AF738" t="str">
        <f t="shared" ca="1" si="243"/>
        <v>&lt;string name="ifttt_event_title"&gt;Evento&lt;/string&gt;</v>
      </c>
      <c r="AG738" t="str">
        <f t="shared" ca="1" si="243"/>
        <v>&lt;string name="ifttt_event_title"&gt;Evento&lt;/string&gt;</v>
      </c>
      <c r="AH738" t="str">
        <f t="shared" ca="1" si="243"/>
        <v>&lt;string name="ifttt_event_title"&gt;Gebeurtenis&lt;/string&gt;</v>
      </c>
    </row>
    <row r="739" spans="1:34">
      <c r="A739" s="1" t="s">
        <v>3053</v>
      </c>
      <c r="J739">
        <f t="shared" si="238"/>
        <v>36</v>
      </c>
      <c r="K739">
        <f t="shared" si="239"/>
        <v>61</v>
      </c>
      <c r="L739" t="str">
        <f t="shared" ref="L739:L802" si="253">IF(A739&lt;&gt;"", MID(A739,J739+1, K739-J739 - 1), "")</f>
        <v>k3connect-self-unlocking</v>
      </c>
      <c r="M739" t="e">
        <f>MATCH(L739,Sam_Eng!K:K,0)</f>
        <v>#N/A</v>
      </c>
      <c r="N739" t="e">
        <f>IF(ISNA(M739), VLOOKUP(L739,Sam_Eng!F:F,1,FALSE), VLOOKUP(L739,Sam_Eng!K:K,1,FALSE))</f>
        <v>#N/A</v>
      </c>
      <c r="O739" s="8">
        <v>71</v>
      </c>
      <c r="P739" t="str">
        <f t="shared" ca="1" si="246"/>
        <v>"Déverrouillage"</v>
      </c>
      <c r="Q739" t="str">
        <f t="shared" ca="1" si="247"/>
        <v>"Entriegelung"</v>
      </c>
      <c r="R739" t="str">
        <f t="shared" ca="1" si="248"/>
        <v>"Desbloquear"</v>
      </c>
      <c r="S739" t="str">
        <f t="shared" ca="1" si="249"/>
        <v>"Sblocco in Corso"</v>
      </c>
      <c r="T739" t="str">
        <f t="shared" ca="1" si="250"/>
        <v>"Ontgrendelen"</v>
      </c>
      <c r="U739" s="8" t="str">
        <f t="shared" ca="1" si="240"/>
        <v>Déverrouillage</v>
      </c>
      <c r="V739" s="8" t="str">
        <f t="shared" ca="1" si="240"/>
        <v>Entriegelung</v>
      </c>
      <c r="W739" s="8" t="str">
        <f t="shared" ca="1" si="240"/>
        <v>Desbloquear</v>
      </c>
      <c r="X739" s="8" t="str">
        <f t="shared" ca="1" si="240"/>
        <v>Sblocco in Corso</v>
      </c>
      <c r="Y739" s="8" t="str">
        <f t="shared" ca="1" si="240"/>
        <v>Ontgrendelen</v>
      </c>
      <c r="Z739" s="7">
        <f t="shared" si="241"/>
        <v>5</v>
      </c>
      <c r="AA739">
        <f t="shared" si="242"/>
        <v>36</v>
      </c>
      <c r="AB739">
        <f t="shared" si="251"/>
        <v>61</v>
      </c>
      <c r="AC739" t="str">
        <f t="shared" si="252"/>
        <v>&lt;string name="ifttt_event_lock"&gt;</v>
      </c>
      <c r="AD739" t="s">
        <v>10293</v>
      </c>
      <c r="AE739" t="s">
        <v>10294</v>
      </c>
      <c r="AF739" t="s">
        <v>10295</v>
      </c>
      <c r="AG739" t="s">
        <v>10296</v>
      </c>
      <c r="AH739" t="s">
        <v>10297</v>
      </c>
    </row>
    <row r="740" spans="1:34">
      <c r="A740" s="1" t="s">
        <v>301</v>
      </c>
      <c r="J740">
        <f t="shared" si="238"/>
        <v>35</v>
      </c>
      <c r="K740">
        <f t="shared" si="239"/>
        <v>168</v>
      </c>
      <c r="L740" t="str">
        <f t="shared" si="253"/>
        <v>Each time when you unlocking the door, we\'ll notify you on the maker channel with  \"Lock Name (value1)\" and \"Time (value2)\". \n</v>
      </c>
      <c r="M740" t="e">
        <f>MATCH(L740,Sam_Eng!K:K,0)</f>
        <v>#N/A</v>
      </c>
      <c r="N740" t="e">
        <f>IF(ISNA(M740), VLOOKUP(L740,Sam_Eng!F:F,1,FALSE), VLOOKUP(L740,Sam_Eng!K:K,1,FALSE))</f>
        <v>#N/A</v>
      </c>
      <c r="O740" s="5">
        <v>552</v>
      </c>
      <c r="P740" t="str">
        <f t="shared" ca="1" si="246"/>
        <v>"Chaque fois que vous déverrouillez la porte, nous vous indiquerons sur le canal de création le \"Nom de la serrure (valeur 1)\" et l'\"Heure (valeur 2)\"."</v>
      </c>
      <c r="Q740" t="str">
        <f t="shared" ca="1" si="247"/>
        <v>"Jedes Mal, wenn Sie die Tür entriegeln, benachrichtigen wir Sie auf dem Maker Channel mit \"Schlossname (Wert 1)\" und \"Zeit (Wert 2)\"."</v>
      </c>
      <c r="R740" t="str">
        <f t="shared" ca="1" si="248"/>
        <v>"Cada vez que desbloquee la puerta, se lo notificaremos en el canal del fabricante con \"Nombre de cerradura (valor 1)\" y \"Hora (valor 2)\"."</v>
      </c>
      <c r="S740" t="str">
        <f t="shared" ca="1" si="249"/>
        <v>"Ogni volta che si sblocca la porta, ti invieremo una notifica sul maker channel con \"Nome Serratura (valore 1)\" e \"Ora (valore 2)\"."</v>
      </c>
      <c r="T740" t="str">
        <f t="shared" ca="1" si="250"/>
        <v>"Telkens wanneer u de deur ontgrendelt, melden we u dit op het makerskanaal met \"Naam slot (waarde 1)\" en \"Tijd (waarde 2)\"."</v>
      </c>
      <c r="U740" s="8" t="str">
        <f t="shared" ca="1" si="240"/>
        <v>Chaque fois que vous déverrouillez la porte, nous vous indiquerons sur le canal de création le \Nom de la serrure (valeur 1)\ et l'\Heure (valeur 2)\.</v>
      </c>
      <c r="V740" s="8" t="str">
        <f t="shared" ca="1" si="240"/>
        <v>Jedes Mal, wenn Sie die Tür entriegeln, benachrichtigen wir Sie auf dem Maker Channel mit \Schlossname (Wert 1)\ und \Zeit (Wert 2)\.</v>
      </c>
      <c r="W740" s="8" t="str">
        <f t="shared" ca="1" si="240"/>
        <v>Cada vez que desbloquee la puerta, se lo notificaremos en el canal del fabricante con \Nombre de cerradura (valor 1)\ y \Hora (valor 2)\.</v>
      </c>
      <c r="X740" s="8" t="str">
        <f t="shared" ca="1" si="240"/>
        <v>Ogni volta che si sblocca la porta, ti invieremo una notifica sul maker channel con \Nome Serratura (valore 1)\ e \Ora (valore 2)\.</v>
      </c>
      <c r="Y740" s="8" t="str">
        <f t="shared" ca="1" si="240"/>
        <v>Telkens wanneer u de deur ontgrendelt, melden we u dit op het makerskanaal met \Naam slot (waarde 1)\ en \Tijd (waarde 2)\.</v>
      </c>
      <c r="Z740" s="7">
        <f t="shared" si="241"/>
        <v>5</v>
      </c>
      <c r="AA740">
        <f t="shared" si="242"/>
        <v>35</v>
      </c>
      <c r="AB740">
        <f t="shared" si="251"/>
        <v>168</v>
      </c>
      <c r="AC740" t="str">
        <f t="shared" si="252"/>
        <v>&lt;string name="ifttt_lock_cont"&gt;</v>
      </c>
      <c r="AD740" t="str">
        <f t="shared" ca="1" si="243"/>
        <v>&lt;string name="ifttt_lock_cont"&gt;Chaque fois que vous déverrouillez la porte, nous vous indiquerons sur le canal de création le \Nom de la serrure (valeur 1)\ et l'\Heure (valeur 2)\.&lt;/string&gt;</v>
      </c>
      <c r="AE740" t="str">
        <f t="shared" ca="1" si="243"/>
        <v>&lt;string name="ifttt_lock_cont"&gt;Jedes Mal, wenn Sie die Tür entriegeln, benachrichtigen wir Sie auf dem Maker Channel mit \Schlossname (Wert 1)\ und \Zeit (Wert 2)\.&lt;/string&gt;</v>
      </c>
      <c r="AF740" t="str">
        <f t="shared" ca="1" si="243"/>
        <v>&lt;string name="ifttt_lock_cont"&gt;Cada vez que desbloquee la puerta, se lo notificaremos en el canal del fabricante con \Nombre de cerradura (valor 1)\ y \Hora (valor 2)\.&lt;/string&gt;</v>
      </c>
      <c r="AG740" t="str">
        <f t="shared" ca="1" si="243"/>
        <v>&lt;string name="ifttt_lock_cont"&gt;Ogni volta che si sblocca la porta, ti invieremo una notifica sul maker channel con \Nome Serratura (valore 1)\ e \Ora (valore 2)\.&lt;/string&gt;</v>
      </c>
      <c r="AH740" t="str">
        <f t="shared" ca="1" si="243"/>
        <v>&lt;string name="ifttt_lock_cont"&gt;Telkens wanneer u de deur ontgrendelt, melden we u dit op het makerskanaal met \Naam slot (waarde 1)\ en \Tijd (waarde 2)\.&lt;/string&gt;</v>
      </c>
    </row>
    <row r="741" spans="1:34">
      <c r="A741" s="1" t="s">
        <v>302</v>
      </c>
      <c r="J741">
        <f t="shared" si="238"/>
        <v>32</v>
      </c>
      <c r="K741">
        <f t="shared" si="239"/>
        <v>46</v>
      </c>
      <c r="L741" t="str">
        <f t="shared" si="253"/>
        <v>Access Denied</v>
      </c>
      <c r="M741" t="e">
        <f>MATCH(L741,Sam_Eng!K:K,0)</f>
        <v>#N/A</v>
      </c>
      <c r="N741" t="str">
        <f>IF(ISNA(M741), VLOOKUP(L741,Sam_Eng!F:F,1,FALSE), VLOOKUP(L741,Sam_Eng!K:K,1,FALSE))</f>
        <v>Access Denied</v>
      </c>
      <c r="O741" s="8">
        <f>IF(ISNA(M741), MATCH(N741,Sam_Eng!F:F,0), MATCH(N741,Sam_Eng!K:K,0))</f>
        <v>191</v>
      </c>
      <c r="P741" t="str">
        <f t="shared" ca="1" si="246"/>
        <v>"Accès refusé"</v>
      </c>
      <c r="Q741" t="str">
        <f t="shared" ca="1" si="247"/>
        <v>"Zugang verweigert"</v>
      </c>
      <c r="R741" t="str">
        <f t="shared" ca="1" si="248"/>
        <v>"Acceso denegado"</v>
      </c>
      <c r="S741" t="str">
        <f t="shared" ca="1" si="249"/>
        <v>"Accesso Negato"</v>
      </c>
      <c r="T741" t="str">
        <f t="shared" ca="1" si="250"/>
        <v>"Toegang geweigerd"</v>
      </c>
      <c r="U741" s="8" t="str">
        <f t="shared" ca="1" si="240"/>
        <v>Accès refusé</v>
      </c>
      <c r="V741" s="8" t="str">
        <f t="shared" ca="1" si="240"/>
        <v>Zugang verweigert</v>
      </c>
      <c r="W741" s="8" t="str">
        <f t="shared" ca="1" si="240"/>
        <v>Acceso denegado</v>
      </c>
      <c r="X741" s="8" t="str">
        <f t="shared" ca="1" si="240"/>
        <v>Accesso Negato</v>
      </c>
      <c r="Y741" s="8" t="str">
        <f t="shared" ca="1" si="240"/>
        <v>Toegang geweigerd</v>
      </c>
      <c r="Z741" s="7">
        <f t="shared" si="241"/>
        <v>5</v>
      </c>
      <c r="AA741">
        <f t="shared" si="242"/>
        <v>32</v>
      </c>
      <c r="AB741">
        <f t="shared" si="251"/>
        <v>46</v>
      </c>
      <c r="AC741" t="str">
        <f t="shared" si="252"/>
        <v>&lt;string name="ifttt_denied"&gt;</v>
      </c>
      <c r="AD741" t="str">
        <f t="shared" ca="1" si="243"/>
        <v>&lt;string name="ifttt_denied"&gt;Accès refusé&lt;/string&gt;</v>
      </c>
      <c r="AE741" t="str">
        <f t="shared" ca="1" si="243"/>
        <v>&lt;string name="ifttt_denied"&gt;Zugang verweigert&lt;/string&gt;</v>
      </c>
      <c r="AF741" t="str">
        <f t="shared" ca="1" si="243"/>
        <v>&lt;string name="ifttt_denied"&gt;Acceso denegado&lt;/string&gt;</v>
      </c>
      <c r="AG741" t="str">
        <f t="shared" ca="1" si="243"/>
        <v>&lt;string name="ifttt_denied"&gt;Accesso Negato&lt;/string&gt;</v>
      </c>
      <c r="AH741" t="str">
        <f t="shared" ca="1" si="243"/>
        <v>&lt;string name="ifttt_denied"&gt;Toegang geweigerd&lt;/string&gt;</v>
      </c>
    </row>
    <row r="742" spans="1:34">
      <c r="A742" s="1" t="s">
        <v>10298</v>
      </c>
      <c r="J742">
        <f t="shared" si="238"/>
        <v>38</v>
      </c>
      <c r="K742">
        <f t="shared" si="239"/>
        <v>62</v>
      </c>
      <c r="L742" t="str">
        <f t="shared" si="253"/>
        <v>k3connect-access-denied</v>
      </c>
      <c r="M742" t="e">
        <f>MATCH(L742,Sam_Eng!K:K,0)</f>
        <v>#N/A</v>
      </c>
      <c r="N742" t="e">
        <f>IF(ISNA(M742), VLOOKUP(L742,Sam_Eng!F:F,1,FALSE), VLOOKUP(L742,Sam_Eng!K:K,1,FALSE))</f>
        <v>#N/A</v>
      </c>
      <c r="O742" s="8">
        <v>191</v>
      </c>
      <c r="P742" t="str">
        <f t="shared" ca="1" si="246"/>
        <v>"Accès refusé"</v>
      </c>
      <c r="Q742" t="str">
        <f t="shared" ca="1" si="247"/>
        <v>"Zugang verweigert"</v>
      </c>
      <c r="R742" t="str">
        <f t="shared" ca="1" si="248"/>
        <v>"Acceso denegado"</v>
      </c>
      <c r="S742" t="str">
        <f t="shared" ca="1" si="249"/>
        <v>"Accesso Negato"</v>
      </c>
      <c r="T742" t="str">
        <f t="shared" ca="1" si="250"/>
        <v>"Toegang geweigerd"</v>
      </c>
      <c r="U742" s="8" t="str">
        <f t="shared" ca="1" si="240"/>
        <v>Accès refusé</v>
      </c>
      <c r="V742" s="8" t="str">
        <f t="shared" ca="1" si="240"/>
        <v>Zugang verweigert</v>
      </c>
      <c r="W742" s="8" t="str">
        <f t="shared" ca="1" si="240"/>
        <v>Acceso denegado</v>
      </c>
      <c r="X742" s="8" t="str">
        <f t="shared" ca="1" si="240"/>
        <v>Accesso Negato</v>
      </c>
      <c r="Y742" s="8" t="str">
        <f t="shared" ca="1" si="240"/>
        <v>Toegang geweigerd</v>
      </c>
      <c r="Z742" s="7">
        <f t="shared" si="241"/>
        <v>5</v>
      </c>
      <c r="AA742">
        <f t="shared" si="242"/>
        <v>38</v>
      </c>
      <c r="AB742">
        <f t="shared" si="251"/>
        <v>62</v>
      </c>
      <c r="AC742" t="str">
        <f t="shared" si="252"/>
        <v>&lt;string name="ifttt_event_denied"&gt;</v>
      </c>
      <c r="AD742" t="s">
        <v>10299</v>
      </c>
      <c r="AE742" t="s">
        <v>10300</v>
      </c>
      <c r="AF742" t="s">
        <v>10301</v>
      </c>
      <c r="AG742" t="s">
        <v>10302</v>
      </c>
      <c r="AH742" t="s">
        <v>10303</v>
      </c>
    </row>
    <row r="743" spans="1:34">
      <c r="A743" s="1" t="s">
        <v>10304</v>
      </c>
      <c r="J743">
        <f t="shared" si="238"/>
        <v>37</v>
      </c>
      <c r="K743">
        <f t="shared" si="239"/>
        <v>253</v>
      </c>
      <c r="L743" t="str">
        <f t="shared" si="253"/>
        <v>Each time when your lock has an authorized unlocking attemp, we\'ll notify you on the maker channel with  \"Lock Name (value1)\" and \"Time (value2)\", and a \"Client Name (value3)\" if the lock can recognize it. \n</v>
      </c>
      <c r="M743" t="e">
        <f>MATCH(L743,Sam_Eng!K:K,0)</f>
        <v>#N/A</v>
      </c>
      <c r="N743" t="e">
        <f>IF(ISNA(M743), VLOOKUP(L743,Sam_Eng!F:F,1,FALSE), VLOOKUP(L743,Sam_Eng!K:K,1,FALSE))</f>
        <v>#N/A</v>
      </c>
      <c r="O743" s="5">
        <v>553</v>
      </c>
      <c r="P743" t="str">
        <f t="shared" ca="1" si="246"/>
        <v>"Chaque fois que votre serrure fera l'objet d'une tentative de déverrouillage non autorisée, nous vous indiquerons sur le canal de création le \"Nom de la serrure (valeur 1)\", l'\"Heure (valeur 2)\" et un \"Nom de client (valeur 3)\" si la serrure peut le reconnaître."</v>
      </c>
      <c r="Q743" t="str">
        <f t="shared" ca="1" si="247"/>
        <v>"Jedes Mal, wenn bei Ihrem Schloss ein nicht autorisierter Entriegelungsversuch erfolgt, benachrichtigen wir Sie auf dem Maker Channel mit \"Schlossname (Wert 1)\", \"Zeit (Wert 2)\" und einem \"Client-Namen (Wert 3)\", wenn ihn das Schloss erkennt."</v>
      </c>
      <c r="R743" t="str">
        <f t="shared" ca="1" si="248"/>
        <v>"Cada vez que la cerradura tenga un intento de desbloqueo no autorizado, se lo notificaremos en el canal del fabricante con \"Nombre de cerradura (valor 1)\", \"Hora (valor 2)\" y \"Nombre de cliente (valor 3)\" si la cerradura no puede reconocerlo."</v>
      </c>
      <c r="S743" t="str">
        <f t="shared" ca="1" si="249"/>
        <v>"Ogni volta che si verifica un tentativo non autorizzato di sblocco della serratura, ti invieremo una notifica sul maker channel con \"Nome Serratura (valore 1)\", \"Ora (valore 2)\" e \"Nome Client (valore 3)\" se la serratura può riconoscerlo."</v>
      </c>
      <c r="T743" t="str">
        <f t="shared" ca="1" si="250"/>
        <v>"Telkens wanneer op uw slot een niet-geautoriseerde ontgrendelactie plaatsvindt, melden we u op het makerskanaal met \"Naam slot (waarde 1)\", \"Tijd (waarde 2)\", en een \"Klantnaam (waarde 3)\" als het slot deze kan herkennen."</v>
      </c>
      <c r="U743" s="8" t="str">
        <f t="shared" ca="1" si="240"/>
        <v>Chaque fois que votre serrure fera l'objet d'une tentative de déverrouillage non autorisée, nous vous indiquerons sur le canal de création le \Nom de la serrure (valeur 1)\, l'\Heure (valeur 2)\ et un \Nom de client (valeur 3)\ si la serrure peut le reconnaître.</v>
      </c>
      <c r="V743" s="8" t="str">
        <f t="shared" ca="1" si="240"/>
        <v>Jedes Mal, wenn bei Ihrem Schloss ein nicht autorisierter Entriegelungsversuch erfolgt, benachrichtigen wir Sie auf dem Maker Channel mit \Schlossname (Wert 1)\, \Zeit (Wert 2)\ und einem \Client-Namen (Wert 3)\, wenn ihn das Schloss erkennt.</v>
      </c>
      <c r="W743" s="8" t="str">
        <f t="shared" ca="1" si="240"/>
        <v>Cada vez que la cerradura tenga un intento de desbloqueo no autorizado, se lo notificaremos en el canal del fabricante con \Nombre de cerradura (valor 1)\, \Hora (valor 2)\ y \Nombre de cliente (valor 3)\ si la cerradura no puede reconocerlo.</v>
      </c>
      <c r="X743" s="8" t="str">
        <f t="shared" ca="1" si="240"/>
        <v>Ogni volta che si verifica un tentativo non autorizzato di sblocco della serratura, ti invieremo una notifica sul maker channel con \Nome Serratura (valore 1)\, \Ora (valore 2)\ e \Nome Client (valore 3)\ se la serratura può riconoscerlo.</v>
      </c>
      <c r="Y743" s="8" t="str">
        <f t="shared" ca="1" si="240"/>
        <v>Telkens wanneer op uw slot een niet-geautoriseerde ontgrendelactie plaatsvindt, melden we u op het makerskanaal met \Naam slot (waarde 1)\, \Tijd (waarde 2)\, en een \Klantnaam (waarde 3)\ als het slot deze kan herkennen.</v>
      </c>
      <c r="Z743" s="7">
        <f t="shared" si="241"/>
        <v>5</v>
      </c>
      <c r="AA743">
        <f t="shared" si="242"/>
        <v>37</v>
      </c>
      <c r="AB743">
        <f t="shared" si="251"/>
        <v>253</v>
      </c>
      <c r="AC743" t="str">
        <f t="shared" si="252"/>
        <v>&lt;string name="ifttt_denied_cont"&gt;</v>
      </c>
      <c r="AD743" t="str">
        <f t="shared" ca="1" si="243"/>
        <v>&lt;string name="ifttt_denied_cont"&gt;Chaque fois que votre serrure fera l'objet d'une tentative de déverrouillage non autorisée, nous vous indiquerons sur le canal de création le \Nom de la serrure (valeur 1)\, l'\Heure (valeur 2)\ et un \Nom de client (valeur 3)\ si la serrure peut le reconnaître.&lt;/string&gt;</v>
      </c>
      <c r="AE743" t="str">
        <f t="shared" ca="1" si="243"/>
        <v>&lt;string name="ifttt_denied_cont"&gt;Jedes Mal, wenn bei Ihrem Schloss ein nicht autorisierter Entriegelungsversuch erfolgt, benachrichtigen wir Sie auf dem Maker Channel mit \Schlossname (Wert 1)\, \Zeit (Wert 2)\ und einem \Client-Namen (Wert 3)\, wenn ihn das Schloss erkennt.&lt;/string&gt;</v>
      </c>
      <c r="AF743" t="str">
        <f t="shared" ca="1" si="243"/>
        <v>&lt;string name="ifttt_denied_cont"&gt;Cada vez que la cerradura tenga un intento de desbloqueo no autorizado, se lo notificaremos en el canal del fabricante con \Nombre de cerradura (valor 1)\, \Hora (valor 2)\ y \Nombre de cliente (valor 3)\ si la cerradura no puede reconocerlo.&lt;/string&gt;</v>
      </c>
      <c r="AG743" t="str">
        <f t="shared" ca="1" si="243"/>
        <v>&lt;string name="ifttt_denied_cont"&gt;Ogni volta che si verifica un tentativo non autorizzato di sblocco della serratura, ti invieremo una notifica sul maker channel con \Nome Serratura (valore 1)\, \Ora (valore 2)\ e \Nome Client (valore 3)\ se la serratura può riconoscerlo.&lt;/string&gt;</v>
      </c>
      <c r="AH743" t="str">
        <f t="shared" ca="1" si="243"/>
        <v>&lt;string name="ifttt_denied_cont"&gt;Telkens wanneer op uw slot een niet-geautoriseerde ontgrendelactie plaatsvindt, melden we u op het makerskanaal met \Naam slot (waarde 1)\, \Tijd (waarde 2)\, en een \Klantnaam (waarde 3)\ als het slot deze kan herkennen.&lt;/string&gt;</v>
      </c>
    </row>
    <row r="744" spans="1:34">
      <c r="A744" s="1" t="s">
        <v>3073</v>
      </c>
      <c r="J744">
        <f t="shared" si="238"/>
        <v>31</v>
      </c>
      <c r="K744">
        <f t="shared" si="239"/>
        <v>51</v>
      </c>
      <c r="L744" t="str">
        <f t="shared" si="253"/>
        <v>IFTTT Maker Channel</v>
      </c>
      <c r="M744" t="e">
        <f>MATCH(L744,Sam_Eng!K:K,0)</f>
        <v>#N/A</v>
      </c>
      <c r="N744" t="e">
        <f>IF(ISNA(M744), VLOOKUP(L744,Sam_Eng!F:F,1,FALSE), VLOOKUP(L744,Sam_Eng!K:K,1,FALSE))</f>
        <v>#N/A</v>
      </c>
      <c r="P744" t="e">
        <f t="shared" ca="1" si="246"/>
        <v>#REF!</v>
      </c>
      <c r="Q744" t="e">
        <f t="shared" ca="1" si="247"/>
        <v>#REF!</v>
      </c>
      <c r="R744" t="e">
        <f t="shared" ca="1" si="248"/>
        <v>#REF!</v>
      </c>
      <c r="S744" t="e">
        <f t="shared" ca="1" si="249"/>
        <v>#REF!</v>
      </c>
      <c r="T744" t="e">
        <f t="shared" ca="1" si="250"/>
        <v>#REF!</v>
      </c>
      <c r="U744" s="8" t="e">
        <f t="shared" ca="1" si="240"/>
        <v>#REF!</v>
      </c>
      <c r="V744" s="8" t="e">
        <f t="shared" ca="1" si="240"/>
        <v>#REF!</v>
      </c>
      <c r="W744" s="8" t="e">
        <f t="shared" ca="1" si="240"/>
        <v>#REF!</v>
      </c>
      <c r="X744" s="8" t="e">
        <f t="shared" ca="1" si="240"/>
        <v>#REF!</v>
      </c>
      <c r="Y744" s="8" t="e">
        <f t="shared" ca="1" si="240"/>
        <v>#REF!</v>
      </c>
      <c r="Z744" s="7">
        <f t="shared" si="241"/>
        <v>5</v>
      </c>
      <c r="AA744">
        <f t="shared" si="242"/>
        <v>31</v>
      </c>
      <c r="AB744">
        <f t="shared" si="251"/>
        <v>51</v>
      </c>
      <c r="AC744" t="str">
        <f t="shared" si="252"/>
        <v>&lt;string name="ifttt_title"&gt;</v>
      </c>
      <c r="AD744" t="s">
        <v>10305</v>
      </c>
      <c r="AE744" t="s">
        <v>10305</v>
      </c>
      <c r="AF744" t="s">
        <v>10305</v>
      </c>
      <c r="AG744" t="s">
        <v>10305</v>
      </c>
      <c r="AH744" t="s">
        <v>10305</v>
      </c>
    </row>
    <row r="745" spans="1:34">
      <c r="A745" s="1" t="s">
        <v>306</v>
      </c>
      <c r="J745">
        <f t="shared" si="238"/>
        <v>43</v>
      </c>
      <c r="K745">
        <f t="shared" si="239"/>
        <v>57</v>
      </c>
      <c r="L745" t="str">
        <f t="shared" si="253"/>
        <v>No Secret Key</v>
      </c>
      <c r="M745" t="e">
        <f>MATCH(L745,Sam_Eng!K:K,0)</f>
        <v>#N/A</v>
      </c>
      <c r="N745" t="str">
        <f>IF(ISNA(M745), VLOOKUP(L745,Sam_Eng!F:F,1,FALSE), VLOOKUP(L745,Sam_Eng!K:K,1,FALSE))</f>
        <v>No Secret Key</v>
      </c>
      <c r="O745" s="8">
        <f>IF(ISNA(M745), MATCH(N745,Sam_Eng!F:F,0), MATCH(N745,Sam_Eng!K:K,0))</f>
        <v>224</v>
      </c>
      <c r="P745" t="str">
        <f t="shared" ca="1" si="246"/>
        <v>"Aucune clé secrète"</v>
      </c>
      <c r="Q745" t="str">
        <f t="shared" ca="1" si="247"/>
        <v>"Kein Geheimschlüssel"</v>
      </c>
      <c r="R745" t="str">
        <f t="shared" ca="1" si="248"/>
        <v>"No hay clave secreta"</v>
      </c>
      <c r="S745" t="str">
        <f t="shared" ca="1" si="249"/>
        <v>"Senza Chiave Segreta"</v>
      </c>
      <c r="T745" t="str">
        <f t="shared" ca="1" si="250"/>
        <v>"Geen geheime sleutel"</v>
      </c>
      <c r="U745" s="8" t="str">
        <f t="shared" ca="1" si="240"/>
        <v>Aucune clé secrète</v>
      </c>
      <c r="V745" s="8" t="str">
        <f t="shared" ca="1" si="240"/>
        <v>Kein Geheimschlüssel</v>
      </c>
      <c r="W745" s="8" t="str">
        <f t="shared" ca="1" si="240"/>
        <v>No hay clave secreta</v>
      </c>
      <c r="X745" s="8" t="str">
        <f t="shared" ca="1" si="240"/>
        <v>Senza Chiave Segreta</v>
      </c>
      <c r="Y745" s="8" t="str">
        <f t="shared" ca="1" si="240"/>
        <v>Geen geheime sleutel</v>
      </c>
      <c r="Z745" s="7">
        <f t="shared" si="241"/>
        <v>5</v>
      </c>
      <c r="AA745">
        <f t="shared" si="242"/>
        <v>43</v>
      </c>
      <c r="AB745">
        <f t="shared" si="251"/>
        <v>57</v>
      </c>
      <c r="AC745" t="str">
        <f t="shared" si="252"/>
        <v>&lt;string name="ifttt_noSecretKey_title"&gt;</v>
      </c>
      <c r="AD745" t="str">
        <f t="shared" ca="1" si="243"/>
        <v>&lt;string name="ifttt_noSecretKey_title"&gt;Aucune clé secrète&lt;/string&gt;</v>
      </c>
      <c r="AE745" t="str">
        <f t="shared" ca="1" si="243"/>
        <v>&lt;string name="ifttt_noSecretKey_title"&gt;Kein Geheimschlüssel&lt;/string&gt;</v>
      </c>
      <c r="AF745" t="str">
        <f t="shared" ca="1" si="243"/>
        <v>&lt;string name="ifttt_noSecretKey_title"&gt;No hay clave secreta&lt;/string&gt;</v>
      </c>
      <c r="AG745" t="str">
        <f t="shared" ca="1" si="243"/>
        <v>&lt;string name="ifttt_noSecretKey_title"&gt;Senza Chiave Segreta&lt;/string&gt;</v>
      </c>
      <c r="AH745" t="str">
        <f t="shared" ca="1" si="243"/>
        <v>&lt;string name="ifttt_noSecretKey_title"&gt;Geen geheime sleutel&lt;/string&gt;</v>
      </c>
    </row>
    <row r="746" spans="1:34">
      <c r="A746" s="1" t="s">
        <v>3080</v>
      </c>
      <c r="J746">
        <f t="shared" si="238"/>
        <v>42</v>
      </c>
      <c r="K746">
        <f t="shared" si="239"/>
        <v>78</v>
      </c>
      <c r="L746" t="str">
        <f t="shared" si="253"/>
        <v>Please enter your secret key first.</v>
      </c>
      <c r="M746" t="e">
        <f>MATCH(L746,Sam_Eng!K:K,0)</f>
        <v>#N/A</v>
      </c>
      <c r="N746" t="str">
        <f>IF(ISNA(M746), VLOOKUP(L746,Sam_Eng!F:F,1,FALSE), VLOOKUP(L746,Sam_Eng!K:K,1,FALSE))</f>
        <v>Please enter your secret key first.</v>
      </c>
      <c r="O746" s="8">
        <f>IF(ISNA(M746), MATCH(N746,Sam_Eng!F:F,0), MATCH(N746,Sam_Eng!K:K,0))</f>
        <v>555</v>
      </c>
      <c r="P746" t="str">
        <f t="shared" ca="1" si="246"/>
        <v>"Veuillez d'abord saisir votre clé secrète."</v>
      </c>
      <c r="Q746" t="str">
        <f t="shared" ca="1" si="247"/>
        <v>"Bitte geben Sie zuerst Ihren Geheimschlüssel ein."</v>
      </c>
      <c r="R746" t="str">
        <f t="shared" ca="1" si="248"/>
        <v>"Introduzca primero su clave secreta."</v>
      </c>
      <c r="S746" t="str">
        <f t="shared" ca="1" si="249"/>
        <v>"Inserire prima la chiave segreta."</v>
      </c>
      <c r="T746" t="str">
        <f t="shared" ca="1" si="250"/>
        <v>"Voer eerst uw geheime sleutel in."</v>
      </c>
      <c r="U746" s="8" t="str">
        <f t="shared" ca="1" si="240"/>
        <v>Veuillez d'abord saisir votre clé secrète.</v>
      </c>
      <c r="V746" s="8" t="str">
        <f t="shared" ca="1" si="240"/>
        <v>Bitte geben Sie zuerst Ihren Geheimschlüssel ein.</v>
      </c>
      <c r="W746" s="8" t="str">
        <f t="shared" ca="1" si="240"/>
        <v>Introduzca primero su clave secreta.</v>
      </c>
      <c r="X746" s="8" t="str">
        <f t="shared" ca="1" si="240"/>
        <v>Inserire prima la chiave segreta.</v>
      </c>
      <c r="Y746" s="8" t="str">
        <f t="shared" ca="1" si="240"/>
        <v>Voer eerst uw geheime sleutel in.</v>
      </c>
      <c r="Z746" s="7">
        <f t="shared" si="241"/>
        <v>5</v>
      </c>
      <c r="AA746">
        <f t="shared" si="242"/>
        <v>42</v>
      </c>
      <c r="AB746">
        <f t="shared" si="251"/>
        <v>78</v>
      </c>
      <c r="AC746" t="str">
        <f t="shared" si="252"/>
        <v>&lt;string name="ifttt_noSecretKey_cont"&gt;</v>
      </c>
      <c r="AD746" t="str">
        <f t="shared" ca="1" si="243"/>
        <v>&lt;string name="ifttt_noSecretKey_cont"&gt;Veuillez d'abord saisir votre clé secrète.&lt;/string&gt;</v>
      </c>
      <c r="AE746" t="str">
        <f t="shared" ca="1" si="243"/>
        <v>&lt;string name="ifttt_noSecretKey_cont"&gt;Bitte geben Sie zuerst Ihren Geheimschlüssel ein.&lt;/string&gt;</v>
      </c>
      <c r="AF746" t="str">
        <f t="shared" ca="1" si="243"/>
        <v>&lt;string name="ifttt_noSecretKey_cont"&gt;Introduzca primero su clave secreta.&lt;/string&gt;</v>
      </c>
      <c r="AG746" t="str">
        <f t="shared" ca="1" si="243"/>
        <v>&lt;string name="ifttt_noSecretKey_cont"&gt;Inserire prima la chiave segreta.&lt;/string&gt;</v>
      </c>
      <c r="AH746" t="str">
        <f t="shared" ca="1" si="243"/>
        <v>&lt;string name="ifttt_noSecretKey_cont"&gt;Voer eerst uw geheime sleutel in.&lt;/string&gt;</v>
      </c>
    </row>
    <row r="747" spans="1:34">
      <c r="A747" s="1" t="s">
        <v>3081</v>
      </c>
      <c r="J747">
        <f t="shared" si="238"/>
        <v>42</v>
      </c>
      <c r="K747">
        <f t="shared" si="239"/>
        <v>77</v>
      </c>
      <c r="L747" t="str">
        <f t="shared" si="253"/>
        <v>Copy \"Secret Key\" and paste here</v>
      </c>
      <c r="M747" t="e">
        <f>MATCH(L747,Sam_Eng!K:K,0)</f>
        <v>#N/A</v>
      </c>
      <c r="N747" t="e">
        <f>IF(ISNA(M747), VLOOKUP(L747,Sam_Eng!F:F,1,FALSE), VLOOKUP(L747,Sam_Eng!K:K,1,FALSE))</f>
        <v>#N/A</v>
      </c>
      <c r="O747" s="5">
        <v>548</v>
      </c>
      <c r="P747" t="str">
        <f t="shared" ca="1" si="246"/>
        <v>"Copiez \"%@\" et collez-le ici"</v>
      </c>
      <c r="Q747" t="str">
        <f t="shared" ca="1" si="247"/>
        <v>"\"%@\" kopieren und hier einfügen"</v>
      </c>
      <c r="R747" t="str">
        <f t="shared" ca="1" si="248"/>
        <v>"Copie \"%@\" y pegue aquí"</v>
      </c>
      <c r="S747" t="str">
        <f t="shared" ca="1" si="249"/>
        <v>"Copia \"%@\" e incolla qui"</v>
      </c>
      <c r="T747" t="str">
        <f t="shared" ca="1" si="250"/>
        <v>"Kopieer \"%@\" en plak het hier"</v>
      </c>
      <c r="U747" s="8" t="str">
        <f t="shared" ca="1" si="240"/>
        <v>Copiez \%@\ et collez-le ici</v>
      </c>
      <c r="V747" s="8" t="str">
        <f t="shared" ca="1" si="240"/>
        <v>\%@\ kopieren und hier einfügen</v>
      </c>
      <c r="W747" s="8" t="str">
        <f t="shared" ca="1" si="240"/>
        <v>Copie \%@\ y pegue aquí</v>
      </c>
      <c r="X747" s="8" t="str">
        <f t="shared" ca="1" si="240"/>
        <v>Copia \%@\ e incolla qui</v>
      </c>
      <c r="Y747" s="8" t="str">
        <f t="shared" ca="1" si="240"/>
        <v>Kopieer \%@\ en plak het hier</v>
      </c>
      <c r="Z747" s="7">
        <f t="shared" si="241"/>
        <v>5</v>
      </c>
      <c r="AA747">
        <f t="shared" si="242"/>
        <v>42</v>
      </c>
      <c r="AB747">
        <f t="shared" si="251"/>
        <v>77</v>
      </c>
      <c r="AC747" t="str">
        <f t="shared" si="252"/>
        <v>&lt;string name="ifttt_paste_secret_key"&gt;</v>
      </c>
      <c r="AD747" t="str">
        <f t="shared" ca="1" si="243"/>
        <v>&lt;string name="ifttt_paste_secret_key"&gt;Copiez \%@\ et collez-le ici&lt;/string&gt;</v>
      </c>
      <c r="AE747" t="str">
        <f t="shared" ca="1" si="243"/>
        <v>&lt;string name="ifttt_paste_secret_key"&gt;\%@\ kopieren und hier einfügen&lt;/string&gt;</v>
      </c>
      <c r="AF747" t="str">
        <f t="shared" ca="1" si="243"/>
        <v>&lt;string name="ifttt_paste_secret_key"&gt;Copie \%@\ y pegue aquí&lt;/string&gt;</v>
      </c>
      <c r="AG747" t="str">
        <f t="shared" ca="1" si="243"/>
        <v>&lt;string name="ifttt_paste_secret_key"&gt;Copia \%@\ e incolla qui&lt;/string&gt;</v>
      </c>
      <c r="AH747" t="str">
        <f t="shared" ca="1" si="243"/>
        <v>&lt;string name="ifttt_paste_secret_key"&gt;Kopieer \%@\ en plak het hier&lt;/string&gt;</v>
      </c>
    </row>
    <row r="748" spans="1:34">
      <c r="A748" s="1" t="s">
        <v>3082</v>
      </c>
      <c r="J748">
        <f t="shared" si="238"/>
        <v>49</v>
      </c>
      <c r="K748">
        <f t="shared" si="239"/>
        <v>80</v>
      </c>
      <c r="L748" t="str">
        <f t="shared" si="253"/>
        <v>Gateway %s is paired by others</v>
      </c>
      <c r="M748" t="e">
        <f>MATCH(L748,Sam_Eng!K:K,0)</f>
        <v>#N/A</v>
      </c>
      <c r="N748" t="e">
        <f>IF(ISNA(M748), VLOOKUP(L748,Sam_Eng!F:F,1,FALSE), VLOOKUP(L748,Sam_Eng!K:K,1,FALSE))</f>
        <v>#N/A</v>
      </c>
      <c r="O748" s="5">
        <v>612</v>
      </c>
      <c r="P748" t="str">
        <f t="shared" ca="1" si="246"/>
        <v>"La passerelle est appairée par d'autres (%@)"</v>
      </c>
      <c r="Q748" t="str">
        <f t="shared" ca="1" si="247"/>
        <v>"Gateway von anderen gekoppelt (%@)"</v>
      </c>
      <c r="R748" t="str">
        <f t="shared" ca="1" si="248"/>
        <v>"La puerta de enlace está asociada por otros (%@)"</v>
      </c>
      <c r="S748" t="str">
        <f t="shared" ca="1" si="249"/>
        <v>"Gateway abbinato da altri (%@)"</v>
      </c>
      <c r="T748" t="str">
        <f t="shared" ca="1" si="250"/>
        <v>"Gateway is door anderen gekoppeld (%@)"</v>
      </c>
      <c r="U748" s="8" t="str">
        <f t="shared" ca="1" si="240"/>
        <v>La passerelle est appairée par d'autres (%@)</v>
      </c>
      <c r="V748" s="8" t="str">
        <f t="shared" ca="1" si="240"/>
        <v>Gateway von anderen gekoppelt (%@)</v>
      </c>
      <c r="W748" s="8" t="str">
        <f t="shared" ca="1" si="240"/>
        <v>La puerta de enlace está asociada por otros (%@)</v>
      </c>
      <c r="X748" s="8" t="str">
        <f t="shared" ca="1" si="240"/>
        <v>Gateway abbinato da altri (%@)</v>
      </c>
      <c r="Y748" s="8" t="str">
        <f t="shared" ca="1" si="240"/>
        <v>Gateway is door anderen gekoppeld (%@)</v>
      </c>
      <c r="Z748" s="7">
        <f t="shared" si="241"/>
        <v>5</v>
      </c>
      <c r="AA748">
        <f t="shared" si="242"/>
        <v>49</v>
      </c>
      <c r="AB748">
        <f t="shared" si="251"/>
        <v>80</v>
      </c>
      <c r="AC748" t="str">
        <f t="shared" si="252"/>
        <v>&lt;string name="GW_Denounce" formatted="false"&gt;</v>
      </c>
      <c r="AD748" t="str">
        <f t="shared" ca="1" si="243"/>
        <v>&lt;string name="GW_Denounce" formatted="false"&gt;La passerelle est appairée par d'autres (%@)&lt;/string&gt;</v>
      </c>
      <c r="AE748" t="str">
        <f t="shared" ca="1" si="243"/>
        <v>&lt;string name="GW_Denounce" formatted="false"&gt;Gateway von anderen gekoppelt (%@)&lt;/string&gt;</v>
      </c>
      <c r="AF748" t="str">
        <f t="shared" ca="1" si="243"/>
        <v>&lt;string name="GW_Denounce" formatted="false"&gt;La puerta de enlace está asociada por otros (%@)&lt;/string&gt;</v>
      </c>
      <c r="AG748" t="str">
        <f t="shared" ca="1" si="243"/>
        <v>&lt;string name="GW_Denounce" formatted="false"&gt;Gateway abbinato da altri (%@)&lt;/string&gt;</v>
      </c>
      <c r="AH748" t="str">
        <f t="shared" ca="1" si="243"/>
        <v>&lt;string name="GW_Denounce" formatted="false"&gt;Gateway is door anderen gekoppeld (%@)&lt;/string&gt;</v>
      </c>
    </row>
    <row r="749" spans="1:34">
      <c r="A749" s="1"/>
    </row>
    <row r="750" spans="1:34">
      <c r="A750" s="1"/>
    </row>
    <row r="751" spans="1:34">
      <c r="A751" s="1" t="s">
        <v>3083</v>
      </c>
      <c r="J751" s="5">
        <f t="shared" ref="J751:J813" si="254">FIND("&gt;",A751)</f>
        <v>39</v>
      </c>
      <c r="K751" s="5">
        <f t="shared" ref="K751:K813" si="255">FIND("&lt;/", A751)</f>
        <v>108</v>
      </c>
      <c r="L751" s="5" t="str">
        <f t="shared" si="253"/>
        <v>The account is under operation in Server, please wait for 5 minutes.</v>
      </c>
      <c r="M751">
        <f>MATCH(L751,Sam_Eng!K:K,0)</f>
        <v>752</v>
      </c>
      <c r="N751" t="str">
        <f>IF(ISNA(M751), VLOOKUP(L751,Sam_Eng!F:F,1,FALSE), VLOOKUP(L751,Sam_Eng!K:K,1,FALSE))</f>
        <v>The account is under operation in Server, please wait for 5 minutes.</v>
      </c>
      <c r="O751" s="8">
        <f>IF(ISNA(M751), MATCH(N751,Sam_Eng!F:F,0), MATCH(N751,Sam_Eng!K:K,0))</f>
        <v>752</v>
      </c>
      <c r="P751" t="str">
        <f t="shared" ca="1" si="246"/>
        <v>Le compte est en cours d'utilisation sur le serveur, veuillez patienter 5 minutes.</v>
      </c>
      <c r="Q751" t="str">
        <f t="shared" ca="1" si="247"/>
        <v>Das Konto wird gerade am Server verwendet, bitte warten Sie 5 Minuten.</v>
      </c>
      <c r="R751" t="str">
        <f t="shared" ca="1" si="248"/>
        <v>La cuenta está en funcionamiento en el servidor. Espere 5 minutos.</v>
      </c>
      <c r="S751" t="str">
        <f t="shared" ca="1" si="249"/>
        <v>L'account è in uso nel server, attendere 5 minuti.</v>
      </c>
      <c r="T751" t="str">
        <f t="shared" ca="1" si="250"/>
        <v>De account is in gebruik op de server, wacht 5 minuten.</v>
      </c>
      <c r="U751" s="8" t="str">
        <f t="shared" ca="1" si="240"/>
        <v>Le compte est en cours d'utilisation sur le serveur, veuillez patienter 5 minutes.</v>
      </c>
      <c r="V751" s="8" t="str">
        <f t="shared" ca="1" si="240"/>
        <v>Das Konto wird gerade am Server verwendet, bitte warten Sie 5 Minuten.</v>
      </c>
      <c r="W751" s="8" t="str">
        <f t="shared" ca="1" si="240"/>
        <v>La cuenta está en funcionamiento en el servidor. Espere 5 minutos.</v>
      </c>
      <c r="X751" s="8" t="str">
        <f t="shared" ca="1" si="240"/>
        <v>L'account è in uso nel server, attendere 5 minuti.</v>
      </c>
      <c r="Y751" s="8" t="str">
        <f t="shared" ca="1" si="240"/>
        <v>De account is in gebruik op de server, wacht 5 minuten.</v>
      </c>
      <c r="Z751" s="7">
        <f t="shared" si="241"/>
        <v>5</v>
      </c>
      <c r="AA751">
        <f t="shared" si="242"/>
        <v>39</v>
      </c>
      <c r="AB751">
        <f xml:space="preserve"> FIND("&lt;/",A751)</f>
        <v>108</v>
      </c>
      <c r="AC751" t="str">
        <f>MID(A751, Z751, AA751-Z751+ 1)</f>
        <v>&lt;string name="TooManyRequest_cont"&gt;</v>
      </c>
      <c r="AD751" t="str">
        <f t="shared" ca="1" si="243"/>
        <v>&lt;string name="TooManyRequest_cont"&gt;Le compte est en cours d'utilisation sur le serveur, veuillez patienter 5 minutes.&lt;/string&gt;</v>
      </c>
      <c r="AE751" t="str">
        <f t="shared" ca="1" si="243"/>
        <v>&lt;string name="TooManyRequest_cont"&gt;Das Konto wird gerade am Server verwendet, bitte warten Sie 5 Minuten.&lt;/string&gt;</v>
      </c>
      <c r="AF751" t="str">
        <f t="shared" ca="1" si="243"/>
        <v>&lt;string name="TooManyRequest_cont"&gt;La cuenta está en funcionamiento en el servidor. Espere 5 minutos.&lt;/string&gt;</v>
      </c>
      <c r="AG751" t="str">
        <f t="shared" ca="1" si="243"/>
        <v>&lt;string name="TooManyRequest_cont"&gt;L'account è in uso nel server, attendere 5 minuti.&lt;/string&gt;</v>
      </c>
      <c r="AH751" t="str">
        <f t="shared" ca="1" si="243"/>
        <v>&lt;string name="TooManyRequest_cont"&gt;De account is in gebruik op de server, wacht 5 minuten.&lt;/string&gt;</v>
      </c>
    </row>
    <row r="752" spans="1:34">
      <c r="A752" s="1" t="s">
        <v>3087</v>
      </c>
      <c r="J752">
        <f t="shared" si="254"/>
        <v>40</v>
      </c>
      <c r="K752">
        <f t="shared" si="255"/>
        <v>71</v>
      </c>
      <c r="L752" t="str">
        <f t="shared" si="253"/>
        <v>New gateway firmware available</v>
      </c>
      <c r="M752" t="e">
        <f>MATCH(L752,Sam_Eng!K:K,0)</f>
        <v>#N/A</v>
      </c>
      <c r="N752" t="e">
        <f>IF(ISNA(M752), VLOOKUP(L752,Sam_Eng!F:F,1,FALSE), VLOOKUP(L752,Sam_Eng!K:K,1,FALSE))</f>
        <v>#N/A</v>
      </c>
      <c r="O752" s="5">
        <v>614</v>
      </c>
      <c r="P752" t="str">
        <f t="shared" ca="1" si="246"/>
        <v>"Nouveau firmware de passerelle disponible (%@)"</v>
      </c>
      <c r="Q752" t="str">
        <f t="shared" ca="1" si="247"/>
        <v>"Neue Gateway-Firmware verfügbar (%@)"</v>
      </c>
      <c r="R752" t="str">
        <f t="shared" ca="1" si="248"/>
        <v>"Nuevo firmware de puerta de enlace disponible (%@)"</v>
      </c>
      <c r="S752" t="str">
        <f t="shared" ca="1" si="249"/>
        <v>"Nuovo firmware del gateway disponibile (%@)"</v>
      </c>
      <c r="T752" t="str">
        <f t="shared" ca="1" si="250"/>
        <v>"Nieuwe gateway-firmware beschikbaar (%@)"</v>
      </c>
      <c r="U752" s="8" t="str">
        <f t="shared" ca="1" si="240"/>
        <v>Nouveau firmware de passerelle disponible (%@)</v>
      </c>
      <c r="V752" s="8" t="str">
        <f t="shared" ca="1" si="240"/>
        <v>Neue Gateway-Firmware verfügbar (%@)</v>
      </c>
      <c r="W752" s="8" t="str">
        <f t="shared" ca="1" si="240"/>
        <v>Nuevo firmware de puerta de enlace disponible (%@)</v>
      </c>
      <c r="X752" s="8" t="str">
        <f t="shared" ca="1" si="240"/>
        <v>Nuovo firmware del gateway disponibile (%@)</v>
      </c>
      <c r="Y752" s="8" t="str">
        <f t="shared" ca="1" si="240"/>
        <v>Nieuwe gateway-firmware beschikbaar (%@)</v>
      </c>
      <c r="Z752" s="7">
        <f t="shared" si="241"/>
        <v>5</v>
      </c>
      <c r="AA752">
        <f t="shared" si="242"/>
        <v>40</v>
      </c>
      <c r="AB752">
        <f xml:space="preserve"> FIND("&lt;/",A752)</f>
        <v>71</v>
      </c>
      <c r="AC752" t="str">
        <f>MID(A752, Z752, AA752-Z752+ 1)</f>
        <v>&lt;string name="GatewayFW_sent_title"&gt;</v>
      </c>
      <c r="AD752" t="str">
        <f t="shared" ca="1" si="243"/>
        <v>&lt;string name="GatewayFW_sent_title"&gt;Nouveau firmware de passerelle disponible (%@)&lt;/string&gt;</v>
      </c>
      <c r="AE752" t="str">
        <f t="shared" ca="1" si="243"/>
        <v>&lt;string name="GatewayFW_sent_title"&gt;Neue Gateway-Firmware verfügbar (%@)&lt;/string&gt;</v>
      </c>
      <c r="AF752" t="str">
        <f t="shared" ca="1" si="243"/>
        <v>&lt;string name="GatewayFW_sent_title"&gt;Nuevo firmware de puerta de enlace disponible (%@)&lt;/string&gt;</v>
      </c>
      <c r="AG752" t="str">
        <f t="shared" ca="1" si="243"/>
        <v>&lt;string name="GatewayFW_sent_title"&gt;Nuovo firmware del gateway disponibile (%@)&lt;/string&gt;</v>
      </c>
      <c r="AH752" t="str">
        <f t="shared" ca="1" si="243"/>
        <v>&lt;string name="GatewayFW_sent_title"&gt;Nieuwe gateway-firmware beschikbaar (%@)&lt;/string&gt;</v>
      </c>
    </row>
    <row r="753" spans="1:34">
      <c r="A753" s="1" t="s">
        <v>3084</v>
      </c>
      <c r="J753">
        <f t="shared" si="254"/>
        <v>39</v>
      </c>
      <c r="K753">
        <f t="shared" si="255"/>
        <v>56</v>
      </c>
      <c r="L753" t="str">
        <f t="shared" si="253"/>
        <v>Under Processing</v>
      </c>
      <c r="M753" t="e">
        <f>MATCH(L753,Sam_Eng!K:K,0)</f>
        <v>#N/A</v>
      </c>
      <c r="N753" t="str">
        <f>IF(ISNA(M753), VLOOKUP(L753,Sam_Eng!F:F,1,FALSE), VLOOKUP(L753,Sam_Eng!K:K,1,FALSE))</f>
        <v>Under Processing</v>
      </c>
      <c r="O753" s="8">
        <f>IF(ISNA(M753), MATCH(N753,Sam_Eng!F:F,0), MATCH(N753,Sam_Eng!K:K,0))</f>
        <v>118</v>
      </c>
      <c r="P753" t="str">
        <f t="shared" ca="1" si="246"/>
        <v>"En cours de traitement"</v>
      </c>
      <c r="Q753" t="str">
        <f t="shared" ca="1" si="247"/>
        <v>"Verarbeitung läuft"</v>
      </c>
      <c r="R753" t="str">
        <f t="shared" ca="1" si="248"/>
        <v>"Procesando"</v>
      </c>
      <c r="S753" t="str">
        <f t="shared" ca="1" si="249"/>
        <v>"Elaborazione in Corso"</v>
      </c>
      <c r="T753" t="str">
        <f t="shared" ca="1" si="250"/>
        <v>"In bewerking"</v>
      </c>
      <c r="U753" s="8" t="str">
        <f t="shared" ca="1" si="240"/>
        <v>En cours de traitement</v>
      </c>
      <c r="V753" s="8" t="str">
        <f t="shared" ca="1" si="240"/>
        <v>Verarbeitung läuft</v>
      </c>
      <c r="W753" s="8" t="str">
        <f t="shared" ca="1" si="240"/>
        <v>Procesando</v>
      </c>
      <c r="X753" s="8" t="str">
        <f t="shared" ca="1" si="240"/>
        <v>Elaborazione in Corso</v>
      </c>
      <c r="Y753" s="8" t="str">
        <f t="shared" ca="1" si="240"/>
        <v>In bewerking</v>
      </c>
      <c r="Z753" s="7">
        <f t="shared" si="241"/>
        <v>5</v>
      </c>
      <c r="AA753">
        <f t="shared" si="242"/>
        <v>39</v>
      </c>
      <c r="AB753">
        <f xml:space="preserve"> FIND("&lt;/",A753)</f>
        <v>56</v>
      </c>
      <c r="AC753" t="str">
        <f>MID(A753, Z753, AA753-Z753+ 1)</f>
        <v>&lt;string name="GatewayFW_sent_cont"&gt;</v>
      </c>
      <c r="AD753" t="str">
        <f t="shared" ca="1" si="243"/>
        <v>&lt;string name="GatewayFW_sent_cont"&gt;En cours de traitement&lt;/string&gt;</v>
      </c>
      <c r="AE753" t="str">
        <f t="shared" ca="1" si="243"/>
        <v>&lt;string name="GatewayFW_sent_cont"&gt;Verarbeitung läuft&lt;/string&gt;</v>
      </c>
      <c r="AF753" t="str">
        <f t="shared" ca="1" si="243"/>
        <v>&lt;string name="GatewayFW_sent_cont"&gt;Procesando&lt;/string&gt;</v>
      </c>
      <c r="AG753" t="str">
        <f t="shared" ca="1" si="243"/>
        <v>&lt;string name="GatewayFW_sent_cont"&gt;Elaborazione in Corso&lt;/string&gt;</v>
      </c>
      <c r="AH753" t="str">
        <f t="shared" ca="1" si="243"/>
        <v>&lt;string name="GatewayFW_sent_cont"&gt;In bewerking&lt;/string&gt;</v>
      </c>
    </row>
    <row r="754" spans="1:34">
      <c r="A754" s="1" t="s">
        <v>10306</v>
      </c>
      <c r="J754">
        <f t="shared" si="254"/>
        <v>57</v>
      </c>
      <c r="K754">
        <f t="shared" si="255"/>
        <v>101</v>
      </c>
      <c r="L754" t="str">
        <f t="shared" si="253"/>
        <v>Gateway %s \'s firmware is under processing</v>
      </c>
      <c r="M754" t="e">
        <f>MATCH(L754,Sam_Eng!K:K,0)</f>
        <v>#N/A</v>
      </c>
      <c r="N754" t="e">
        <f>IF(ISNA(M754), VLOOKUP(L754,Sam_Eng!F:F,1,FALSE), VLOOKUP(L754,Sam_Eng!K:K,1,FALSE))</f>
        <v>#N/A</v>
      </c>
      <c r="O754" s="5">
        <v>587</v>
      </c>
      <c r="P754" t="str">
        <f t="shared" ca="1" si="246"/>
        <v>"La passerelle est en train de mettre à jour le firmware, attendez la fin du processus."</v>
      </c>
      <c r="Q754" t="str">
        <f t="shared" ca="1" si="247"/>
        <v>"Das Gateway aktualisiert derzeit die Firmware, bitte warten Sie, bis der Vorgang abgeschlossen ist."</v>
      </c>
      <c r="R754" t="str">
        <f t="shared" ca="1" si="248"/>
        <v>"En este momento, la puerta de enlace está actualizando el firmware. Espere hasta que termine."</v>
      </c>
      <c r="S754" t="str">
        <f t="shared" ca="1" si="249"/>
        <v>"Il gateway sta aggiornando il firmware, attendere fino al termine."</v>
      </c>
      <c r="T754" t="str">
        <f t="shared" ca="1" si="250"/>
        <v>"De gateway werkt op dit moment firmware bij, wacht tot dit klaar is."</v>
      </c>
      <c r="U754" s="8" t="str">
        <f t="shared" ca="1" si="240"/>
        <v>La passerelle est en train de mettre à jour le firmware, attendez la fin du processus.</v>
      </c>
      <c r="V754" s="8" t="str">
        <f t="shared" ca="1" si="240"/>
        <v>Das Gateway aktualisiert derzeit die Firmware, bitte warten Sie, bis der Vorgang abgeschlossen ist.</v>
      </c>
      <c r="W754" s="8" t="str">
        <f t="shared" ca="1" si="240"/>
        <v>En este momento, la puerta de enlace está actualizando el firmware. Espere hasta que termine.</v>
      </c>
      <c r="X754" s="8" t="str">
        <f t="shared" ca="1" si="240"/>
        <v>Il gateway sta aggiornando il firmware, attendere fino al termine.</v>
      </c>
      <c r="Y754" s="8" t="str">
        <f t="shared" ca="1" si="240"/>
        <v>De gateway werkt op dit moment firmware bij, wacht tot dit klaar is.</v>
      </c>
      <c r="Z754" s="7">
        <f t="shared" si="241"/>
        <v>5</v>
      </c>
      <c r="AA754">
        <f t="shared" si="242"/>
        <v>57</v>
      </c>
      <c r="AB754">
        <f xml:space="preserve"> FIND("&lt;/",A754)</f>
        <v>101</v>
      </c>
      <c r="AC754" t="str">
        <f>MID(A754, Z754, AA754-Z754+ 1)</f>
        <v>&lt;string name="GatewayFW_OnUpgrade" formatted="false"&gt;</v>
      </c>
      <c r="AD754" t="str">
        <f t="shared" ca="1" si="243"/>
        <v>&lt;string name="GatewayFW_OnUpgrade" formatted="false"&gt;La passerelle est en train de mettre à jour le firmware, attendez la fin du processus.&lt;/string&gt;</v>
      </c>
      <c r="AE754" t="str">
        <f t="shared" ca="1" si="243"/>
        <v>&lt;string name="GatewayFW_OnUpgrade" formatted="false"&gt;Das Gateway aktualisiert derzeit die Firmware, bitte warten Sie, bis der Vorgang abgeschlossen ist.&lt;/string&gt;</v>
      </c>
      <c r="AF754" t="str">
        <f t="shared" ca="1" si="243"/>
        <v>&lt;string name="GatewayFW_OnUpgrade" formatted="false"&gt;En este momento, la puerta de enlace está actualizando el firmware. Espere hasta que termine.&lt;/string&gt;</v>
      </c>
      <c r="AG754" t="str">
        <f t="shared" ca="1" si="243"/>
        <v>&lt;string name="GatewayFW_OnUpgrade" formatted="false"&gt;Il gateway sta aggiornando il firmware, attendere fino al termine.&lt;/string&gt;</v>
      </c>
      <c r="AH754" t="str">
        <f t="shared" ca="1" si="243"/>
        <v>&lt;string name="GatewayFW_OnUpgrade" formatted="false"&gt;De gateway werkt op dit moment firmware bij, wacht tot dit klaar is.&lt;/string&gt;</v>
      </c>
    </row>
    <row r="755" spans="1:34">
      <c r="A755" s="2"/>
    </row>
    <row r="756" spans="1:34">
      <c r="A756" s="1"/>
    </row>
    <row r="757" spans="1:34">
      <c r="A757" s="1"/>
    </row>
    <row r="758" spans="1:34">
      <c r="A758" s="1" t="s">
        <v>3092</v>
      </c>
      <c r="J758">
        <f t="shared" si="254"/>
        <v>43</v>
      </c>
      <c r="K758">
        <f t="shared" si="255"/>
        <v>66</v>
      </c>
      <c r="L758" t="str">
        <f t="shared" si="253"/>
        <v>Location Authorization</v>
      </c>
      <c r="M758" t="e">
        <f>MATCH(L758,Sam_Eng!K:K,0)</f>
        <v>#N/A</v>
      </c>
      <c r="N758" t="str">
        <f>IF(ISNA(M758), VLOOKUP(L758,Sam_Eng!F:F,1,FALSE), VLOOKUP(L758,Sam_Eng!K:K,1,FALSE))</f>
        <v>Location Authorization</v>
      </c>
      <c r="O758" s="8">
        <f>IF(ISNA(M758), MATCH(N758,Sam_Eng!F:F,0), MATCH(N758,Sam_Eng!K:K,0))</f>
        <v>360</v>
      </c>
      <c r="P758" t="str">
        <f t="shared" ca="1" si="246"/>
        <v>"Autorisation de localisation"</v>
      </c>
      <c r="Q758" t="str">
        <f t="shared" ca="1" si="247"/>
        <v>"Standortautorisierung"</v>
      </c>
      <c r="R758" t="str">
        <f t="shared" ca="1" si="248"/>
        <v>"Autorización de ubicación"</v>
      </c>
      <c r="S758" t="str">
        <f t="shared" ca="1" si="249"/>
        <v>"Autorizzazione Posizione"</v>
      </c>
      <c r="T758" t="str">
        <f t="shared" ca="1" si="250"/>
        <v>"Autorisatie locatie"</v>
      </c>
      <c r="U758" s="8" t="str">
        <f t="shared" ca="1" si="240"/>
        <v>Autorisation de localisation</v>
      </c>
      <c r="V758" s="8" t="str">
        <f t="shared" ca="1" si="240"/>
        <v>Standortautorisierung</v>
      </c>
      <c r="W758" s="8" t="str">
        <f t="shared" ca="1" si="240"/>
        <v>Autorización de ubicación</v>
      </c>
      <c r="X758" s="8" t="str">
        <f t="shared" ca="1" si="240"/>
        <v>Autorizzazione Posizione</v>
      </c>
      <c r="Y758" s="8" t="str">
        <f t="shared" ca="1" si="240"/>
        <v>Autorisatie locatie</v>
      </c>
      <c r="Z758" s="7">
        <f t="shared" si="241"/>
        <v>5</v>
      </c>
      <c r="AA758">
        <f t="shared" si="242"/>
        <v>43</v>
      </c>
      <c r="AB758">
        <f t="shared" ref="AB758:AB765" si="256" xml:space="preserve"> FIND("&lt;/",A758)</f>
        <v>66</v>
      </c>
      <c r="AC758" t="str">
        <f t="shared" ref="AC758:AC765" si="257">MID(A758, Z758, AA758-Z758+ 1)</f>
        <v>&lt;string name="GPS_FailGetLocate_title"&gt;</v>
      </c>
      <c r="AD758" t="str">
        <f t="shared" ca="1" si="243"/>
        <v>&lt;string name="GPS_FailGetLocate_title"&gt;Autorisation de localisation&lt;/string&gt;</v>
      </c>
      <c r="AE758" t="str">
        <f t="shared" ca="1" si="243"/>
        <v>&lt;string name="GPS_FailGetLocate_title"&gt;Standortautorisierung&lt;/string&gt;</v>
      </c>
      <c r="AF758" t="str">
        <f t="shared" ca="1" si="243"/>
        <v>&lt;string name="GPS_FailGetLocate_title"&gt;Autorización de ubicación&lt;/string&gt;</v>
      </c>
      <c r="AG758" t="str">
        <f t="shared" ca="1" si="243"/>
        <v>&lt;string name="GPS_FailGetLocate_title"&gt;Autorizzazione Posizione&lt;/string&gt;</v>
      </c>
      <c r="AH758" t="str">
        <f t="shared" ca="1" si="243"/>
        <v>&lt;string name="GPS_FailGetLocate_title"&gt;Autorisatie locatie&lt;/string&gt;</v>
      </c>
    </row>
    <row r="759" spans="1:34">
      <c r="A759" s="1" t="s">
        <v>3094</v>
      </c>
      <c r="J759">
        <f t="shared" si="254"/>
        <v>42</v>
      </c>
      <c r="K759">
        <f t="shared" si="255"/>
        <v>227</v>
      </c>
      <c r="L759" t="str">
        <f t="shared" si="253"/>
        <v>Auto unlocking (trigger by entring region) are enabled on some of your locks but the Location Services is disabled. Please enable it, otherwise the auto unlocking will not be triggered</v>
      </c>
      <c r="M759" t="e">
        <f>MATCH(L759,Sam_Eng!K:K,0)</f>
        <v>#N/A</v>
      </c>
      <c r="N759" t="str">
        <f>IF(ISNA(M759), VLOOKUP(L759,Sam_Eng!F:F,1,FALSE), VLOOKUP(L759,Sam_Eng!K:K,1,FALSE))</f>
        <v>Auto unlocking (trigger by entring region) are enabled on some of your locks but the Location Services is disabled. Please enable it, otherwise the auto unlocking will not be triggered</v>
      </c>
      <c r="O759" s="8">
        <f>IF(ISNA(M759), MATCH(N759,Sam_Eng!F:F,0), MATCH(N759,Sam_Eng!K:K,0))</f>
        <v>397</v>
      </c>
      <c r="P759" t="str">
        <f t="shared" ca="1" si="246"/>
        <v>"Le déverrouillage automatique (déclenchement par entrée dans une zone) est activé sur certaines de vos serrures mais les services de localisation sont désactivés. Veuillez l'activer, dans le cas contraire le déverrouillage automatique ne sera pas déclenché"</v>
      </c>
      <c r="Q759" t="str">
        <f t="shared" ca="1" si="247"/>
        <v>"Auto-Entriegelung (Auslösung durch Betreten des Bereichs) ist für einige Ihrer Schlösser aktiviert, aber die Standortdienste sind deaktiviert. Bitte aktivieren Sie die Dienste, andernfalls wird die automatische Entriegelung nicht ausgelöst"</v>
      </c>
      <c r="R759" t="str">
        <f t="shared" ca="1" si="248"/>
        <v>"El desbloqueo automático (activación al entrar en la región) está habilitado en algunas de sus cerraduras, pero los servicios de ubicación están deshabilitados. Habilítelos ya que, de lo contrario, el desbloqueo automático no se desencadenará."</v>
      </c>
      <c r="S759" t="str">
        <f t="shared" ca="1" si="249"/>
        <v>"Lo sblocco automatico (attivato accedendo all'area) è attivato su alcune serrature, ma i servizi di posizionamento sono disattivati. Abilitarli, in caso contrario lo sblocco automatico potrebbe non attivarsi."</v>
      </c>
      <c r="T759" t="str">
        <f t="shared" ca="1" si="250"/>
        <v>"Automatisch ontgrendelen (activeren door regio in te voeren) is ingeschakeld op een aantal sloten maar de locatiedienst is uitgeschakeld. Schakel deze in, anders wordt automatisch ontgrendelen niet geactiveerd."</v>
      </c>
      <c r="U759" s="8" t="str">
        <f t="shared" ca="1" si="240"/>
        <v>Le déverrouillage automatique (déclenchement par entrée dans une zone) est activé sur certaines de vos serrures mais les services de localisation sont désactivés. Veuillez l'activer, dans le cas contraire le déverrouillage automatique ne sera pas déclenché</v>
      </c>
      <c r="V759" s="8" t="str">
        <f t="shared" ca="1" si="240"/>
        <v>Auto-Entriegelung (Auslösung durch Betreten des Bereichs) ist für einige Ihrer Schlösser aktiviert, aber die Standortdienste sind deaktiviert. Bitte aktivieren Sie die Dienste, andernfalls wird die automatische Entriegelung nicht ausgelöst</v>
      </c>
      <c r="W759" s="8" t="str">
        <f t="shared" ca="1" si="240"/>
        <v>El desbloqueo automático (activación al entrar en la región) está habilitado en algunas de sus cerraduras, pero los servicios de ubicación están deshabilitados. Habilítelos ya que, de lo contrario, el desbloqueo automático no se desencadenará.</v>
      </c>
      <c r="X759" s="8" t="str">
        <f t="shared" ca="1" si="240"/>
        <v>Lo sblocco automatico (attivato accedendo all'area) è attivato su alcune serrature, ma i servizi di posizionamento sono disattivati. Abilitarli, in caso contrario lo sblocco automatico potrebbe non attivarsi.</v>
      </c>
      <c r="Y759" s="8" t="str">
        <f t="shared" ca="1" si="240"/>
        <v>Automatisch ontgrendelen (activeren door regio in te voeren) is ingeschakeld op een aantal sloten maar de locatiedienst is uitgeschakeld. Schakel deze in, anders wordt automatisch ontgrendelen niet geactiveerd.</v>
      </c>
      <c r="Z759" s="7">
        <f t="shared" si="241"/>
        <v>5</v>
      </c>
      <c r="AA759">
        <f t="shared" si="242"/>
        <v>42</v>
      </c>
      <c r="AB759">
        <f t="shared" si="256"/>
        <v>227</v>
      </c>
      <c r="AC759" t="str">
        <f t="shared" si="257"/>
        <v>&lt;string name="GPS_FailGetLocate_cont"&gt;</v>
      </c>
      <c r="AD759" t="str">
        <f t="shared" ca="1" si="243"/>
        <v>&lt;string name="GPS_FailGetLocate_cont"&gt;Le déverrouillage automatique (déclenchement par entrée dans une zone) est activé sur certaines de vos serrures mais les services de localisation sont désactivés. Veuillez l'activer, dans le cas contraire le déverrouillage automatique ne sera pas déclenché&lt;/string&gt;</v>
      </c>
      <c r="AE759" t="str">
        <f t="shared" ca="1" si="243"/>
        <v>&lt;string name="GPS_FailGetLocate_cont"&gt;Auto-Entriegelung (Auslösung durch Betreten des Bereichs) ist für einige Ihrer Schlösser aktiviert, aber die Standortdienste sind deaktiviert. Bitte aktivieren Sie die Dienste, andernfalls wird die automatische Entriegelung nicht ausgelöst&lt;/string&gt;</v>
      </c>
      <c r="AF759" t="str">
        <f t="shared" ca="1" si="243"/>
        <v>&lt;string name="GPS_FailGetLocate_cont"&gt;El desbloqueo automático (activación al entrar en la región) está habilitado en algunas de sus cerraduras, pero los servicios de ubicación están deshabilitados. Habilítelos ya que, de lo contrario, el desbloqueo automático no se desencadenará.&lt;/string&gt;</v>
      </c>
      <c r="AG759" t="str">
        <f t="shared" ca="1" si="243"/>
        <v>&lt;string name="GPS_FailGetLocate_cont"&gt;Lo sblocco automatico (attivato accedendo all'area) è attivato su alcune serrature, ma i servizi di posizionamento sono disattivati. Abilitarli, in caso contrario lo sblocco automatico potrebbe non attivarsi.&lt;/string&gt;</v>
      </c>
      <c r="AH759" t="str">
        <f t="shared" ca="1" si="243"/>
        <v>&lt;string name="GPS_FailGetLocate_cont"&gt;Automatisch ontgrendelen (activeren door regio in te voeren) is ingeschakeld op een aantal sloten maar de locatiedienst is uitgeschakeld. Schakel deze in, anders wordt automatisch ontgrendelen niet geactiveerd.&lt;/string&gt;</v>
      </c>
    </row>
    <row r="760" spans="1:34">
      <c r="A760" s="1" t="s">
        <v>3091</v>
      </c>
      <c r="J760">
        <f t="shared" si="254"/>
        <v>29</v>
      </c>
      <c r="K760">
        <f t="shared" si="255"/>
        <v>42</v>
      </c>
      <c r="L760" t="str">
        <f t="shared" si="253"/>
        <v>Gateway Name</v>
      </c>
      <c r="M760" t="e">
        <f>MATCH(L760,Sam_Eng!K:K,0)</f>
        <v>#N/A</v>
      </c>
      <c r="N760" t="str">
        <f>IF(ISNA(M760), VLOOKUP(L760,Sam_Eng!F:F,1,FALSE), VLOOKUP(L760,Sam_Eng!K:K,1,FALSE))</f>
        <v>Gateway Name</v>
      </c>
      <c r="O760" s="8">
        <f>IF(ISNA(M760), MATCH(N760,Sam_Eng!F:F,0), MATCH(N760,Sam_Eng!K:K,0))</f>
        <v>310</v>
      </c>
      <c r="P760" t="str">
        <f t="shared" ca="1" si="246"/>
        <v>"Nom de la passerelle"</v>
      </c>
      <c r="Q760" t="str">
        <f t="shared" ca="1" si="247"/>
        <v>"Gateway-Name"</v>
      </c>
      <c r="R760" t="str">
        <f t="shared" ca="1" si="248"/>
        <v>"Nombre de la puerta de enlace"</v>
      </c>
      <c r="S760" t="str">
        <f t="shared" ca="1" si="249"/>
        <v>"Nome Gateway"</v>
      </c>
      <c r="T760" t="str">
        <f t="shared" ca="1" si="250"/>
        <v>"Naam gateway "</v>
      </c>
      <c r="U760" s="8" t="str">
        <f t="shared" ca="1" si="240"/>
        <v>Nom de la passerelle</v>
      </c>
      <c r="V760" s="8" t="str">
        <f t="shared" ca="1" si="240"/>
        <v>Gateway-Name</v>
      </c>
      <c r="W760" s="8" t="str">
        <f t="shared" ca="1" si="240"/>
        <v>Nombre de la puerta de enlace</v>
      </c>
      <c r="X760" s="8" t="str">
        <f t="shared" ca="1" si="240"/>
        <v>Nome Gateway</v>
      </c>
      <c r="Y760" s="8" t="str">
        <f t="shared" ca="1" si="240"/>
        <v xml:space="preserve">Naam gateway </v>
      </c>
      <c r="Z760" s="7">
        <f t="shared" si="241"/>
        <v>5</v>
      </c>
      <c r="AA760">
        <f t="shared" si="242"/>
        <v>29</v>
      </c>
      <c r="AB760">
        <f t="shared" si="256"/>
        <v>42</v>
      </c>
      <c r="AC760" t="str">
        <f t="shared" si="257"/>
        <v>&lt;string name="GatewayNM"&gt;</v>
      </c>
      <c r="AD760" t="str">
        <f t="shared" ca="1" si="243"/>
        <v>&lt;string name="GatewayNM"&gt;Nom de la passerelle&lt;/string&gt;</v>
      </c>
      <c r="AE760" t="str">
        <f t="shared" ca="1" si="243"/>
        <v>&lt;string name="GatewayNM"&gt;Gateway-Name&lt;/string&gt;</v>
      </c>
      <c r="AF760" t="str">
        <f t="shared" ca="1" si="243"/>
        <v>&lt;string name="GatewayNM"&gt;Nombre de la puerta de enlace&lt;/string&gt;</v>
      </c>
      <c r="AG760" t="str">
        <f t="shared" ca="1" si="243"/>
        <v>&lt;string name="GatewayNM"&gt;Nome Gateway&lt;/string&gt;</v>
      </c>
      <c r="AH760" t="str">
        <f t="shared" ca="1" si="243"/>
        <v>&lt;string name="GatewayNM"&gt;Naam gateway &lt;/string&gt;</v>
      </c>
    </row>
    <row r="761" spans="1:34">
      <c r="A761" s="1" t="s">
        <v>311</v>
      </c>
      <c r="J761">
        <f t="shared" si="254"/>
        <v>42</v>
      </c>
      <c r="K761">
        <f t="shared" si="255"/>
        <v>64</v>
      </c>
      <c r="L761" t="str">
        <f t="shared" si="253"/>
        <v>Adding is not allowed</v>
      </c>
      <c r="M761" t="e">
        <f>MATCH(L761,Sam_Eng!K:K,0)</f>
        <v>#N/A</v>
      </c>
      <c r="N761" t="str">
        <f>IF(ISNA(M761), VLOOKUP(L761,Sam_Eng!F:F,1,FALSE), VLOOKUP(L761,Sam_Eng!K:K,1,FALSE))</f>
        <v>Adding is Not Allowed</v>
      </c>
      <c r="O761" s="8">
        <f>IF(ISNA(M761), MATCH(N761,Sam_Eng!F:F,0), MATCH(N761,Sam_Eng!K:K,0))</f>
        <v>361</v>
      </c>
      <c r="P761" t="str">
        <f t="shared" ca="1" si="246"/>
        <v>"L'ajout n'est pas autorisé"</v>
      </c>
      <c r="Q761" t="str">
        <f t="shared" ca="1" si="247"/>
        <v>"Hinzufügen ist nicht zulässig"</v>
      </c>
      <c r="R761" t="str">
        <f t="shared" ca="1" si="248"/>
        <v>"La adición no está permitida"</v>
      </c>
      <c r="S761" t="str">
        <f t="shared" ca="1" si="249"/>
        <v>"Aggiunta non Consentita"</v>
      </c>
      <c r="T761" t="str">
        <f t="shared" ca="1" si="250"/>
        <v>"Toevoegen is niet toegestaan"</v>
      </c>
      <c r="U761" s="8" t="str">
        <f t="shared" ca="1" si="240"/>
        <v>L'ajout n'est pas autorisé</v>
      </c>
      <c r="V761" s="8" t="str">
        <f t="shared" ca="1" si="240"/>
        <v>Hinzufügen ist nicht zulässig</v>
      </c>
      <c r="W761" s="8" t="str">
        <f t="shared" ca="1" si="240"/>
        <v>La adición no está permitida</v>
      </c>
      <c r="X761" s="8" t="str">
        <f t="shared" ca="1" si="240"/>
        <v>Aggiunta non Consentita</v>
      </c>
      <c r="Y761" s="8" t="str">
        <f t="shared" ca="1" si="240"/>
        <v>Toevoegen is niet toegestaan</v>
      </c>
      <c r="Z761" s="7">
        <f t="shared" si="241"/>
        <v>5</v>
      </c>
      <c r="AA761">
        <f t="shared" si="242"/>
        <v>42</v>
      </c>
      <c r="AB761">
        <f t="shared" si="256"/>
        <v>64</v>
      </c>
      <c r="AC761" t="str">
        <f t="shared" si="257"/>
        <v>&lt;string name="Gateway_MaxCount_title"&gt;</v>
      </c>
      <c r="AD761" t="str">
        <f t="shared" ca="1" si="243"/>
        <v>&lt;string name="Gateway_MaxCount_title"&gt;L'ajout n'est pas autorisé&lt;/string&gt;</v>
      </c>
      <c r="AE761" t="str">
        <f t="shared" ca="1" si="243"/>
        <v>&lt;string name="Gateway_MaxCount_title"&gt;Hinzufügen ist nicht zulässig&lt;/string&gt;</v>
      </c>
      <c r="AF761" t="str">
        <f t="shared" ca="1" si="243"/>
        <v>&lt;string name="Gateway_MaxCount_title"&gt;La adición no está permitida&lt;/string&gt;</v>
      </c>
      <c r="AG761" t="str">
        <f t="shared" ca="1" si="243"/>
        <v>&lt;string name="Gateway_MaxCount_title"&gt;Aggiunta non Consentita&lt;/string&gt;</v>
      </c>
      <c r="AH761" t="str">
        <f t="shared" ca="1" si="243"/>
        <v>&lt;string name="Gateway_MaxCount_title"&gt;Toevoegen is niet toegestaan&lt;/string&gt;</v>
      </c>
    </row>
    <row r="762" spans="1:34">
      <c r="A762" s="1" t="s">
        <v>10307</v>
      </c>
      <c r="J762">
        <f t="shared" si="254"/>
        <v>59</v>
      </c>
      <c r="K762">
        <f t="shared" si="255"/>
        <v>164</v>
      </c>
      <c r="L762" t="str">
        <f t="shared" si="253"/>
        <v>This gateway\'s maximun linked lock quantity is %s, and you can not add lock into this gateway any more.</v>
      </c>
      <c r="M762" t="e">
        <f>MATCH(L762,Sam_Eng!K:K,0)</f>
        <v>#N/A</v>
      </c>
      <c r="N762" t="e">
        <f>IF(ISNA(M762), VLOOKUP(L762,Sam_Eng!F:F,1,FALSE), VLOOKUP(L762,Sam_Eng!K:K,1,FALSE))</f>
        <v>#N/A</v>
      </c>
      <c r="O762" s="5">
        <v>394</v>
      </c>
      <c r="P762" t="str">
        <f t="shared" ca="1" si="246"/>
        <v>"Le nombre maximum de serrures liées de cette passerelle est de %d et vous ne pouvez plus ajouter de serrures à cette passerelle."</v>
      </c>
      <c r="Q762" t="str">
        <f t="shared" ca="1" si="247"/>
        <v>"Die maximale Anzahl verknüpfter Schlösser dieses Gateways beträgt %d, und Sie können diesem Gateway kein weiteres Schloss hinzufügen."</v>
      </c>
      <c r="R762" t="str">
        <f t="shared" ca="1" si="248"/>
        <v>"La cantidad máxima de cerraduras vinculadas a esta puerta de enlace es %d y ya no puede agregar una cerradura a esta puerta de enlace."</v>
      </c>
      <c r="S762" t="str">
        <f t="shared" ca="1" si="249"/>
        <v>"Il numero massimo di serrature collegate a questo gateway è %d, non è possibile aggiungere altre serrature a questo gateway."</v>
      </c>
      <c r="T762" t="str">
        <f t="shared" ca="1" si="250"/>
        <v>"Het maximale aantal gekoppelde sloten van deze gateway is %d, en u kunt aan deze gateway geen slot meer toevoegen."</v>
      </c>
      <c r="U762" s="8" t="str">
        <f t="shared" ca="1" si="240"/>
        <v>Le nombre maximum de serrures liées de cette passerelle est de %d et vous ne pouvez plus ajouter de serrures à cette passerelle.</v>
      </c>
      <c r="V762" s="8" t="str">
        <f t="shared" ca="1" si="240"/>
        <v>Die maximale Anzahl verknüpfter Schlösser dieses Gateways beträgt %d, und Sie können diesem Gateway kein weiteres Schloss hinzufügen.</v>
      </c>
      <c r="W762" s="8" t="str">
        <f t="shared" ca="1" si="240"/>
        <v>La cantidad máxima de cerraduras vinculadas a esta puerta de enlace es %d y ya no puede agregar una cerradura a esta puerta de enlace.</v>
      </c>
      <c r="X762" s="8" t="str">
        <f t="shared" ca="1" si="240"/>
        <v>Il numero massimo di serrature collegate a questo gateway è %d, non è possibile aggiungere altre serrature a questo gateway.</v>
      </c>
      <c r="Y762" s="8" t="str">
        <f t="shared" ca="1" si="240"/>
        <v>Het maximale aantal gekoppelde sloten van deze gateway is %d, en u kunt aan deze gateway geen slot meer toevoegen.</v>
      </c>
      <c r="Z762" s="7">
        <f t="shared" si="241"/>
        <v>5</v>
      </c>
      <c r="AA762">
        <f t="shared" si="242"/>
        <v>59</v>
      </c>
      <c r="AB762">
        <f t="shared" si="256"/>
        <v>164</v>
      </c>
      <c r="AC762" t="str">
        <f t="shared" si="257"/>
        <v>&lt;string name="Gateway_MaxCount_cont" formatted="false"&gt;</v>
      </c>
      <c r="AD762" t="str">
        <f t="shared" ca="1" si="243"/>
        <v>&lt;string name="Gateway_MaxCount_cont" formatted="false"&gt;Le nombre maximum de serrures liées de cette passerelle est de %d et vous ne pouvez plus ajouter de serrures à cette passerelle.&lt;/string&gt;</v>
      </c>
      <c r="AE762" t="str">
        <f t="shared" ca="1" si="243"/>
        <v>&lt;string name="Gateway_MaxCount_cont" formatted="false"&gt;Die maximale Anzahl verknüpfter Schlösser dieses Gateways beträgt %d, und Sie können diesem Gateway kein weiteres Schloss hinzufügen.&lt;/string&gt;</v>
      </c>
      <c r="AF762" t="str">
        <f t="shared" ca="1" si="243"/>
        <v>&lt;string name="Gateway_MaxCount_cont" formatted="false"&gt;La cantidad máxima de cerraduras vinculadas a esta puerta de enlace es %d y ya no puede agregar una cerradura a esta puerta de enlace.&lt;/string&gt;</v>
      </c>
      <c r="AG762" t="str">
        <f t="shared" ca="1" si="243"/>
        <v>&lt;string name="Gateway_MaxCount_cont" formatted="false"&gt;Il numero massimo di serrature collegate a questo gateway è %d, non è possibile aggiungere altre serrature a questo gateway.&lt;/string&gt;</v>
      </c>
      <c r="AH762" t="str">
        <f t="shared" ca="1" si="243"/>
        <v>&lt;string name="Gateway_MaxCount_cont" formatted="false"&gt;Het maximale aantal gekoppelde sloten van deze gateway is %d, en u kunt aan deze gateway geen slot meer toevoegen.&lt;/string&gt;</v>
      </c>
    </row>
    <row r="763" spans="1:34">
      <c r="A763" s="1" t="s">
        <v>10308</v>
      </c>
      <c r="J763">
        <f t="shared" si="254"/>
        <v>56</v>
      </c>
      <c r="K763">
        <f t="shared" si="255"/>
        <v>76</v>
      </c>
      <c r="L763" t="str">
        <f t="shared" si="253"/>
        <v>Auto unlocking (%s)</v>
      </c>
      <c r="M763" t="e">
        <f>MATCH(L763,Sam_Eng!K:K,0)</f>
        <v>#N/A</v>
      </c>
      <c r="N763" t="e">
        <f>IF(ISNA(M763), VLOOKUP(L763,Sam_Eng!F:F,1,FALSE), VLOOKUP(L763,Sam_Eng!K:K,1,FALSE))</f>
        <v>#N/A</v>
      </c>
      <c r="O763" s="5">
        <v>618</v>
      </c>
      <c r="P763" t="str">
        <f t="shared" ca="1" si="246"/>
        <v>"Déverrouillage automatique (%@)"</v>
      </c>
      <c r="Q763" t="str">
        <f t="shared" ca="1" si="247"/>
        <v>"Auto-Entriegelung (%@)"</v>
      </c>
      <c r="R763" t="str">
        <f t="shared" ca="1" si="248"/>
        <v>"Desbloqueo automático (%@)"</v>
      </c>
      <c r="S763" t="str">
        <f t="shared" ca="1" si="249"/>
        <v>"Sblocco automatico (%@)"</v>
      </c>
      <c r="T763" t="str">
        <f t="shared" ca="1" si="250"/>
        <v>"Automatisch ontgrendelen (%@)"</v>
      </c>
      <c r="U763" s="8" t="str">
        <f t="shared" ca="1" si="240"/>
        <v>Déverrouillage automatique (%@)</v>
      </c>
      <c r="V763" s="8" t="str">
        <f t="shared" ca="1" si="240"/>
        <v>Auto-Entriegelung (%@)</v>
      </c>
      <c r="W763" s="8" t="str">
        <f t="shared" ca="1" si="240"/>
        <v>Desbloqueo automático (%@)</v>
      </c>
      <c r="X763" s="8" t="str">
        <f t="shared" ca="1" si="240"/>
        <v>Sblocco automatico (%@)</v>
      </c>
      <c r="Y763" s="8" t="str">
        <f t="shared" ca="1" si="240"/>
        <v>Automatisch ontgrendelen (%@)</v>
      </c>
      <c r="Z763" s="7">
        <f t="shared" si="241"/>
        <v>5</v>
      </c>
      <c r="AA763">
        <f t="shared" si="242"/>
        <v>56</v>
      </c>
      <c r="AB763">
        <f t="shared" si="256"/>
        <v>76</v>
      </c>
      <c r="AC763" t="str">
        <f t="shared" si="257"/>
        <v>&lt;string name="GPS_Unlock_Success" formatted="false"&gt;</v>
      </c>
      <c r="AD763" t="str">
        <f t="shared" ca="1" si="243"/>
        <v>&lt;string name="GPS_Unlock_Success" formatted="false"&gt;Déverrouillage automatique (%@)&lt;/string&gt;</v>
      </c>
      <c r="AE763" t="str">
        <f t="shared" ca="1" si="243"/>
        <v>&lt;string name="GPS_Unlock_Success" formatted="false"&gt;Auto-Entriegelung (%@)&lt;/string&gt;</v>
      </c>
      <c r="AF763" t="str">
        <f t="shared" ca="1" si="243"/>
        <v>&lt;string name="GPS_Unlock_Success" formatted="false"&gt;Desbloqueo automático (%@)&lt;/string&gt;</v>
      </c>
      <c r="AG763" t="str">
        <f t="shared" ca="1" si="243"/>
        <v>&lt;string name="GPS_Unlock_Success" formatted="false"&gt;Sblocco automatico (%@)&lt;/string&gt;</v>
      </c>
      <c r="AH763" t="str">
        <f t="shared" ca="1" si="243"/>
        <v>&lt;string name="GPS_Unlock_Success" formatted="false"&gt;Automatisch ontgrendelen (%@)&lt;/string&gt;</v>
      </c>
    </row>
    <row r="764" spans="1:34">
      <c r="A764" s="1" t="s">
        <v>313</v>
      </c>
      <c r="J764">
        <f t="shared" si="254"/>
        <v>37</v>
      </c>
      <c r="K764">
        <f t="shared" si="255"/>
        <v>52</v>
      </c>
      <c r="L764" t="str">
        <f t="shared" si="253"/>
        <v>Lock Not Found</v>
      </c>
      <c r="M764" t="e">
        <f>MATCH(L764,Sam_Eng!K:K,0)</f>
        <v>#N/A</v>
      </c>
      <c r="N764" t="str">
        <f>IF(ISNA(M764), VLOOKUP(L764,Sam_Eng!F:F,1,FALSE), VLOOKUP(L764,Sam_Eng!K:K,1,FALSE))</f>
        <v>Lock Not Found</v>
      </c>
      <c r="O764" s="8">
        <f>IF(ISNA(M764), MATCH(N764,Sam_Eng!F:F,0), MATCH(N764,Sam_Eng!K:K,0))</f>
        <v>329</v>
      </c>
      <c r="P764" t="str">
        <f t="shared" ca="1" si="246"/>
        <v>"Serrure non trouvée"</v>
      </c>
      <c r="Q764" t="str">
        <f t="shared" ca="1" si="247"/>
        <v>"Schloss nicht gefunden"</v>
      </c>
      <c r="R764" t="str">
        <f t="shared" ca="1" si="248"/>
        <v>"Cerradura no encontrada"</v>
      </c>
      <c r="S764" t="str">
        <f t="shared" ca="1" si="249"/>
        <v>"Serratura non Trovata"</v>
      </c>
      <c r="T764" t="str">
        <f t="shared" ca="1" si="250"/>
        <v>"Slot niet gevonden"</v>
      </c>
      <c r="U764" s="8" t="str">
        <f t="shared" ca="1" si="240"/>
        <v>Serrure non trouvée</v>
      </c>
      <c r="V764" s="8" t="str">
        <f t="shared" ca="1" si="240"/>
        <v>Schloss nicht gefunden</v>
      </c>
      <c r="W764" s="8" t="str">
        <f t="shared" ca="1" si="240"/>
        <v>Cerradura no encontrada</v>
      </c>
      <c r="X764" s="8" t="str">
        <f t="shared" ca="1" si="240"/>
        <v>Serratura non Trovata</v>
      </c>
      <c r="Y764" s="8" t="str">
        <f t="shared" ca="1" si="240"/>
        <v>Slot niet gevonden</v>
      </c>
      <c r="Z764" s="7">
        <f t="shared" si="241"/>
        <v>5</v>
      </c>
      <c r="AA764">
        <f t="shared" si="242"/>
        <v>37</v>
      </c>
      <c r="AB764">
        <f t="shared" si="256"/>
        <v>52</v>
      </c>
      <c r="AC764" t="str">
        <f t="shared" si="257"/>
        <v>&lt;string name="LockNotScan_title"&gt;</v>
      </c>
      <c r="AD764" t="str">
        <f t="shared" ca="1" si="243"/>
        <v>&lt;string name="LockNotScan_title"&gt;Serrure non trouvée&lt;/string&gt;</v>
      </c>
      <c r="AE764" t="str">
        <f t="shared" ca="1" si="243"/>
        <v>&lt;string name="LockNotScan_title"&gt;Schloss nicht gefunden&lt;/string&gt;</v>
      </c>
      <c r="AF764" t="str">
        <f t="shared" ca="1" si="243"/>
        <v>&lt;string name="LockNotScan_title"&gt;Cerradura no encontrada&lt;/string&gt;</v>
      </c>
      <c r="AG764" t="str">
        <f t="shared" ca="1" si="243"/>
        <v>&lt;string name="LockNotScan_title"&gt;Serratura non Trovata&lt;/string&gt;</v>
      </c>
      <c r="AH764" t="str">
        <f t="shared" ca="1" si="243"/>
        <v>&lt;string name="LockNotScan_title"&gt;Slot niet gevonden&lt;/string&gt;</v>
      </c>
    </row>
    <row r="765" spans="1:34">
      <c r="A765" s="1" t="s">
        <v>3128</v>
      </c>
      <c r="J765">
        <f t="shared" si="254"/>
        <v>36</v>
      </c>
      <c r="K765">
        <f t="shared" si="255"/>
        <v>112</v>
      </c>
      <c r="L765" t="str">
        <f t="shared" si="253"/>
        <v>Please check if the lock is nearby and make sure it\'s functioning properly</v>
      </c>
      <c r="M765" t="e">
        <f>MATCH(L765,Sam_Eng!K:K,0)</f>
        <v>#N/A</v>
      </c>
      <c r="N765" t="e">
        <f>IF(ISNA(M765), VLOOKUP(L765,Sam_Eng!F:F,1,FALSE), VLOOKUP(L765,Sam_Eng!K:K,1,FALSE))</f>
        <v>#N/A</v>
      </c>
      <c r="O765" s="5">
        <v>427</v>
      </c>
      <c r="P765" t="str">
        <f t="shared" ca="1" si="246"/>
        <v>"Veuillez vérifier si la serrure est à proximité et assurez-vous qu'elle fonctionne correctement"</v>
      </c>
      <c r="Q765" t="str">
        <f t="shared" ca="1" si="247"/>
        <v>"Bitte überprüfen Sie, ob sich das Schloss in der Nähe befindet und ordnungsgemäß funktioniert"</v>
      </c>
      <c r="R765" t="str">
        <f t="shared" ca="1" si="248"/>
        <v>"Compruebe si la cerradura está cerca y asegúrese de que funciona correctamente."</v>
      </c>
      <c r="S765" t="str">
        <f t="shared" ca="1" si="249"/>
        <v>"Controllare se la serratura è vicina e accertarsi che funzioni correttamente"</v>
      </c>
      <c r="T765" t="str">
        <f t="shared" ca="1" si="250"/>
        <v>"Controleer of het slot in de buurt is en zorg ervoor dat het goed werkt"</v>
      </c>
      <c r="U765" s="8" t="str">
        <f t="shared" ca="1" si="240"/>
        <v>Veuillez vérifier si la serrure est à proximité et assurez-vous qu'elle fonctionne correctement</v>
      </c>
      <c r="V765" s="8" t="str">
        <f t="shared" ca="1" si="240"/>
        <v>Bitte überprüfen Sie, ob sich das Schloss in der Nähe befindet und ordnungsgemäß funktioniert</v>
      </c>
      <c r="W765" s="8" t="str">
        <f t="shared" ca="1" si="240"/>
        <v>Compruebe si la cerradura está cerca y asegúrese de que funciona correctamente.</v>
      </c>
      <c r="X765" s="8" t="str">
        <f t="shared" ca="1" si="240"/>
        <v>Controllare se la serratura è vicina e accertarsi che funzioni correttamente</v>
      </c>
      <c r="Y765" s="8" t="str">
        <f t="shared" ca="1" si="240"/>
        <v>Controleer of het slot in de buurt is en zorg ervoor dat het goed werkt</v>
      </c>
      <c r="Z765" s="7">
        <f t="shared" si="241"/>
        <v>5</v>
      </c>
      <c r="AA765">
        <f t="shared" si="242"/>
        <v>36</v>
      </c>
      <c r="AB765">
        <f t="shared" si="256"/>
        <v>112</v>
      </c>
      <c r="AC765" t="str">
        <f t="shared" si="257"/>
        <v>&lt;string name="LockNotScan_cont"&gt;</v>
      </c>
      <c r="AD765" t="str">
        <f t="shared" ca="1" si="243"/>
        <v>&lt;string name="LockNotScan_cont"&gt;Veuillez vérifier si la serrure est à proximité et assurez-vous qu'elle fonctionne correctement&lt;/string&gt;</v>
      </c>
      <c r="AE765" t="str">
        <f t="shared" ca="1" si="243"/>
        <v>&lt;string name="LockNotScan_cont"&gt;Bitte überprüfen Sie, ob sich das Schloss in der Nähe befindet und ordnungsgemäß funktioniert&lt;/string&gt;</v>
      </c>
      <c r="AF765" t="str">
        <f t="shared" ca="1" si="243"/>
        <v>&lt;string name="LockNotScan_cont"&gt;Compruebe si la cerradura está cerca y asegúrese de que funciona correctamente.&lt;/string&gt;</v>
      </c>
      <c r="AG765" t="str">
        <f t="shared" ca="1" si="243"/>
        <v>&lt;string name="LockNotScan_cont"&gt;Controllare se la serratura è vicina e accertarsi che funzioni correttamente&lt;/string&gt;</v>
      </c>
      <c r="AH765" t="str">
        <f t="shared" ca="1" si="243"/>
        <v>&lt;string name="LockNotScan_cont"&gt;Controleer of het slot in de buurt is en zorg ervoor dat het goed werkt&lt;/string&gt;</v>
      </c>
    </row>
    <row r="766" spans="1:34">
      <c r="A766" s="2"/>
    </row>
    <row r="767" spans="1:34">
      <c r="A767" s="1" t="s">
        <v>314</v>
      </c>
      <c r="J767">
        <f t="shared" si="254"/>
        <v>33</v>
      </c>
      <c r="K767">
        <f t="shared" si="255"/>
        <v>45</v>
      </c>
      <c r="L767" t="str">
        <f t="shared" si="253"/>
        <v>Delete Lock</v>
      </c>
      <c r="M767" t="e">
        <f>MATCH(L767,Sam_Eng!K:K,0)</f>
        <v>#N/A</v>
      </c>
      <c r="N767" t="str">
        <f>IF(ISNA(M767), VLOOKUP(L767,Sam_Eng!F:F,1,FALSE), VLOOKUP(L767,Sam_Eng!K:K,1,FALSE))</f>
        <v>Delete Lock</v>
      </c>
      <c r="O767" s="8">
        <f>IF(ISNA(M767), MATCH(N767,Sam_Eng!F:F,0), MATCH(N767,Sam_Eng!K:K,0))</f>
        <v>278</v>
      </c>
      <c r="P767" t="str">
        <f t="shared" ca="1" si="246"/>
        <v>"Supprimer la serrure"</v>
      </c>
      <c r="Q767" t="str">
        <f t="shared" ca="1" si="247"/>
        <v>"Schloss löschen"</v>
      </c>
      <c r="R767" t="str">
        <f t="shared" ca="1" si="248"/>
        <v>"Eliminar cerradura"</v>
      </c>
      <c r="S767" t="str">
        <f t="shared" ca="1" si="249"/>
        <v>"Elimina Serratura"</v>
      </c>
      <c r="T767" t="str">
        <f t="shared" ca="1" si="250"/>
        <v>"Slot verwijderen"</v>
      </c>
      <c r="U767" s="8" t="str">
        <f t="shared" ca="1" si="240"/>
        <v>Supprimer la serrure</v>
      </c>
      <c r="V767" s="8" t="str">
        <f t="shared" ca="1" si="240"/>
        <v>Schloss löschen</v>
      </c>
      <c r="W767" s="8" t="str">
        <f t="shared" ca="1" si="240"/>
        <v>Eliminar cerradura</v>
      </c>
      <c r="X767" s="8" t="str">
        <f t="shared" ca="1" si="240"/>
        <v>Elimina Serratura</v>
      </c>
      <c r="Y767" s="8" t="str">
        <f t="shared" ca="1" si="240"/>
        <v>Slot verwijderen</v>
      </c>
      <c r="Z767" s="7">
        <f t="shared" si="241"/>
        <v>5</v>
      </c>
      <c r="AA767">
        <f t="shared" si="242"/>
        <v>33</v>
      </c>
      <c r="AB767">
        <f xml:space="preserve"> FIND("&lt;/",A767)</f>
        <v>45</v>
      </c>
      <c r="AC767" t="str">
        <f>MID(A767, Z767, AA767-Z767+ 1)</f>
        <v>&lt;string name="UI_DeleteLock"&gt;</v>
      </c>
      <c r="AD767" t="str">
        <f t="shared" ca="1" si="243"/>
        <v>&lt;string name="UI_DeleteLock"&gt;Supprimer la serrure&lt;/string&gt;</v>
      </c>
      <c r="AE767" t="str">
        <f t="shared" ca="1" si="243"/>
        <v>&lt;string name="UI_DeleteLock"&gt;Schloss löschen&lt;/string&gt;</v>
      </c>
      <c r="AF767" t="str">
        <f t="shared" ca="1" si="243"/>
        <v>&lt;string name="UI_DeleteLock"&gt;Eliminar cerradura&lt;/string&gt;</v>
      </c>
      <c r="AG767" t="str">
        <f t="shared" ca="1" si="243"/>
        <v>&lt;string name="UI_DeleteLock"&gt;Elimina Serratura&lt;/string&gt;</v>
      </c>
      <c r="AH767" t="str">
        <f t="shared" ca="1" si="243"/>
        <v>&lt;string name="UI_DeleteLock"&gt;Slot verwijderen&lt;/string&gt;</v>
      </c>
    </row>
    <row r="768" spans="1:34">
      <c r="A768" s="1" t="s">
        <v>315</v>
      </c>
      <c r="J768">
        <f t="shared" si="254"/>
        <v>32</v>
      </c>
      <c r="K768">
        <f t="shared" si="255"/>
        <v>38</v>
      </c>
      <c r="L768" t="str">
        <f t="shared" si="253"/>
        <v>Share</v>
      </c>
      <c r="M768" t="e">
        <f>MATCH(L768,Sam_Eng!K:K,0)</f>
        <v>#N/A</v>
      </c>
      <c r="N768" t="str">
        <f>IF(ISNA(M768), VLOOKUP(L768,Sam_Eng!F:F,1,FALSE), VLOOKUP(L768,Sam_Eng!K:K,1,FALSE))</f>
        <v>Share</v>
      </c>
      <c r="O768" s="8">
        <f>IF(ISNA(M768), MATCH(N768,Sam_Eng!F:F,0), MATCH(N768,Sam_Eng!K:K,0))</f>
        <v>196</v>
      </c>
      <c r="P768" t="str">
        <f t="shared" ca="1" si="246"/>
        <v>"Partager"</v>
      </c>
      <c r="Q768" t="str">
        <f t="shared" ca="1" si="247"/>
        <v>"Teilen"</v>
      </c>
      <c r="R768" t="str">
        <f t="shared" ca="1" si="248"/>
        <v>"Compartir"</v>
      </c>
      <c r="S768" t="str">
        <f t="shared" ca="1" si="249"/>
        <v>"Condividi"</v>
      </c>
      <c r="T768" t="str">
        <f t="shared" ca="1" si="250"/>
        <v>"Share (Delen)"</v>
      </c>
      <c r="U768" s="8" t="str">
        <f t="shared" ca="1" si="240"/>
        <v>Partager</v>
      </c>
      <c r="V768" s="8" t="str">
        <f t="shared" ca="1" si="240"/>
        <v>Teilen</v>
      </c>
      <c r="W768" s="8" t="str">
        <f t="shared" ca="1" si="240"/>
        <v>Compartir</v>
      </c>
      <c r="X768" s="8" t="str">
        <f t="shared" ca="1" si="240"/>
        <v>Condividi</v>
      </c>
      <c r="Y768" s="8" t="str">
        <f t="shared" ca="1" si="240"/>
        <v>Share (Delen)</v>
      </c>
      <c r="Z768" s="7">
        <f t="shared" si="241"/>
        <v>5</v>
      </c>
      <c r="AA768">
        <f t="shared" si="242"/>
        <v>32</v>
      </c>
      <c r="AB768">
        <f xml:space="preserve"> FIND("&lt;/",A768)</f>
        <v>38</v>
      </c>
      <c r="AC768" t="str">
        <f>MID(A768, Z768, AA768-Z768+ 1)</f>
        <v>&lt;string name="ShareNetCode"&gt;</v>
      </c>
      <c r="AD768" t="str">
        <f t="shared" ca="1" si="243"/>
        <v>&lt;string name="ShareNetCode"&gt;Partager&lt;/string&gt;</v>
      </c>
      <c r="AE768" t="str">
        <f t="shared" ca="1" si="243"/>
        <v>&lt;string name="ShareNetCode"&gt;Teilen&lt;/string&gt;</v>
      </c>
      <c r="AF768" t="str">
        <f t="shared" ca="1" si="243"/>
        <v>&lt;string name="ShareNetCode"&gt;Compartir&lt;/string&gt;</v>
      </c>
      <c r="AG768" t="str">
        <f t="shared" ca="1" si="243"/>
        <v>&lt;string name="ShareNetCode"&gt;Condividi&lt;/string&gt;</v>
      </c>
      <c r="AH768" t="str">
        <f t="shared" ca="1" si="243"/>
        <v>&lt;string name="ShareNetCode"&gt;Share (Delen)&lt;/string&gt;</v>
      </c>
    </row>
    <row r="769" spans="1:34">
      <c r="A769" s="1" t="s">
        <v>316</v>
      </c>
      <c r="J769">
        <f t="shared" si="254"/>
        <v>34</v>
      </c>
      <c r="K769">
        <f t="shared" si="255"/>
        <v>42</v>
      </c>
      <c r="L769" t="str">
        <f t="shared" si="253"/>
        <v>Actions</v>
      </c>
      <c r="M769" t="e">
        <f>MATCH(L769,Sam_Eng!K:K,0)</f>
        <v>#N/A</v>
      </c>
      <c r="N769" t="str">
        <f>IF(ISNA(M769), VLOOKUP(L769,Sam_Eng!F:F,1,FALSE), VLOOKUP(L769,Sam_Eng!K:K,1,FALSE))</f>
        <v>Actions</v>
      </c>
      <c r="O769" s="8">
        <f>IF(ISNA(M769), MATCH(N769,Sam_Eng!F:F,0), MATCH(N769,Sam_Eng!K:K,0))</f>
        <v>207</v>
      </c>
      <c r="P769" t="str">
        <f t="shared" ca="1" si="246"/>
        <v>"Actions"</v>
      </c>
      <c r="Q769" t="str">
        <f t="shared" ca="1" si="247"/>
        <v>"Aktionen"</v>
      </c>
      <c r="R769" t="str">
        <f t="shared" ca="1" si="248"/>
        <v>"Acciones"</v>
      </c>
      <c r="S769" t="str">
        <f t="shared" ca="1" si="249"/>
        <v>"Azioni"</v>
      </c>
      <c r="T769" t="str">
        <f t="shared" ca="1" si="250"/>
        <v>"Acties"</v>
      </c>
      <c r="U769" s="8" t="str">
        <f t="shared" ca="1" si="240"/>
        <v>Actions</v>
      </c>
      <c r="V769" s="8" t="str">
        <f t="shared" ca="1" si="240"/>
        <v>Aktionen</v>
      </c>
      <c r="W769" s="8" t="str">
        <f t="shared" ca="1" si="240"/>
        <v>Acciones</v>
      </c>
      <c r="X769" s="8" t="str">
        <f t="shared" ca="1" si="240"/>
        <v>Azioni</v>
      </c>
      <c r="Y769" s="8" t="str">
        <f t="shared" ca="1" si="240"/>
        <v>Acties</v>
      </c>
      <c r="Z769" s="7">
        <f t="shared" si="241"/>
        <v>5</v>
      </c>
      <c r="AA769">
        <f t="shared" si="242"/>
        <v>34</v>
      </c>
      <c r="AB769">
        <f xml:space="preserve"> FIND("&lt;/",A769)</f>
        <v>42</v>
      </c>
      <c r="AC769" t="str">
        <f>MID(A769, Z769, AA769-Z769+ 1)</f>
        <v>&lt;string name="slide_act_lock"&gt;</v>
      </c>
      <c r="AD769" t="str">
        <f t="shared" ca="1" si="243"/>
        <v>&lt;string name="slide_act_lock"&gt;Actions&lt;/string&gt;</v>
      </c>
      <c r="AE769" t="str">
        <f t="shared" ca="1" si="243"/>
        <v>&lt;string name="slide_act_lock"&gt;Aktionen&lt;/string&gt;</v>
      </c>
      <c r="AF769" t="str">
        <f t="shared" ca="1" si="243"/>
        <v>&lt;string name="slide_act_lock"&gt;Acciones&lt;/string&gt;</v>
      </c>
      <c r="AG769" t="str">
        <f t="shared" ca="1" si="243"/>
        <v>&lt;string name="slide_act_lock"&gt;Azioni&lt;/string&gt;</v>
      </c>
      <c r="AH769" t="str">
        <f t="shared" ca="1" si="243"/>
        <v>&lt;string name="slide_act_lock"&gt;Acties&lt;/string&gt;</v>
      </c>
    </row>
    <row r="770" spans="1:34">
      <c r="A770" s="1" t="s">
        <v>3004</v>
      </c>
      <c r="J770">
        <f t="shared" si="254"/>
        <v>37</v>
      </c>
      <c r="K770">
        <f t="shared" si="255"/>
        <v>56</v>
      </c>
      <c r="L770" t="str">
        <f t="shared" si="253"/>
        <v>Delete All Clients</v>
      </c>
      <c r="M770" t="e">
        <f>MATCH(L770,Sam_Eng!K:K,0)</f>
        <v>#N/A</v>
      </c>
      <c r="N770" t="str">
        <f>IF(ISNA(M770), VLOOKUP(L770,Sam_Eng!F:F,1,FALSE), VLOOKUP(L770,Sam_Eng!K:K,1,FALSE))</f>
        <v>Delete All Clients</v>
      </c>
      <c r="O770" s="8">
        <f>IF(ISNA(M770), MATCH(N770,Sam_Eng!F:F,0), MATCH(N770,Sam_Eng!K:K,0))</f>
        <v>239</v>
      </c>
      <c r="P770" t="str">
        <f t="shared" ca="1" si="246"/>
        <v>"Supprimer tous les clients"</v>
      </c>
      <c r="Q770" t="str">
        <f t="shared" ca="1" si="247"/>
        <v>"Alle Clients löschen"</v>
      </c>
      <c r="R770" t="str">
        <f t="shared" ca="1" si="248"/>
        <v>"Eliminar todos los clientes"</v>
      </c>
      <c r="S770" t="str">
        <f t="shared" ca="1" si="249"/>
        <v>"Elimina Tutti i Client"</v>
      </c>
      <c r="T770" t="str">
        <f t="shared" ca="1" si="250"/>
        <v>"Alle klanten verwijderen"</v>
      </c>
      <c r="U770" s="8" t="str">
        <f t="shared" ca="1" si="240"/>
        <v>Supprimer tous les clients</v>
      </c>
      <c r="V770" s="8" t="str">
        <f t="shared" ca="1" si="240"/>
        <v>Alle Clients löschen</v>
      </c>
      <c r="W770" s="8" t="str">
        <f t="shared" ca="1" si="240"/>
        <v>Eliminar todos los clientes</v>
      </c>
      <c r="X770" s="8" t="str">
        <f t="shared" ca="1" si="240"/>
        <v>Elimina Tutti i Client</v>
      </c>
      <c r="Y770" s="8" t="str">
        <f t="shared" ca="1" si="240"/>
        <v>Alle klanten verwijderen</v>
      </c>
      <c r="Z770" s="7">
        <f t="shared" si="241"/>
        <v>5</v>
      </c>
      <c r="AA770">
        <f t="shared" si="242"/>
        <v>37</v>
      </c>
      <c r="AB770">
        <f xml:space="preserve"> FIND("&lt;/",A770)</f>
        <v>56</v>
      </c>
      <c r="AC770" t="str">
        <f>MID(A770, Z770, AA770-Z770+ 1)</f>
        <v>&lt;string name="LockAct_DeleteAll"&gt;</v>
      </c>
      <c r="AD770" t="str">
        <f t="shared" ca="1" si="243"/>
        <v>&lt;string name="LockAct_DeleteAll"&gt;Supprimer tous les clients&lt;/string&gt;</v>
      </c>
      <c r="AE770" t="str">
        <f t="shared" ca="1" si="243"/>
        <v>&lt;string name="LockAct_DeleteAll"&gt;Alle Clients löschen&lt;/string&gt;</v>
      </c>
      <c r="AF770" t="str">
        <f t="shared" ca="1" si="243"/>
        <v>&lt;string name="LockAct_DeleteAll"&gt;Eliminar todos los clientes&lt;/string&gt;</v>
      </c>
      <c r="AG770" t="str">
        <f t="shared" ca="1" si="243"/>
        <v>&lt;string name="LockAct_DeleteAll"&gt;Elimina Tutti i Client&lt;/string&gt;</v>
      </c>
      <c r="AH770" t="str">
        <f t="shared" ca="1" si="243"/>
        <v>&lt;string name="LockAct_DeleteAll"&gt;Alle klanten verwijderen&lt;/string&gt;</v>
      </c>
    </row>
    <row r="771" spans="1:34">
      <c r="A771" s="1"/>
    </row>
    <row r="772" spans="1:34">
      <c r="A772" s="1" t="s">
        <v>10309</v>
      </c>
      <c r="J772">
        <f t="shared" si="254"/>
        <v>32</v>
      </c>
      <c r="K772">
        <f t="shared" si="255"/>
        <v>44</v>
      </c>
      <c r="L772" t="str">
        <f t="shared" si="253"/>
        <v>New clients</v>
      </c>
      <c r="M772" t="e">
        <f>MATCH(L772,Sam_Eng!K:K,0)</f>
        <v>#N/A</v>
      </c>
      <c r="N772" t="str">
        <f>IF(ISNA(M772), VLOOKUP(L772,Sam_Eng!F:F,1,FALSE), VLOOKUP(L772,Sam_Eng!K:K,1,FALSE))</f>
        <v>New clients</v>
      </c>
      <c r="O772" s="8">
        <f>IF(ISNA(M772), MATCH(N772,Sam_Eng!F:F,0), MATCH(N772,Sam_Eng!K:K,0))</f>
        <v>494</v>
      </c>
      <c r="P772" t="str">
        <f t="shared" ca="1" si="246"/>
        <v>"Nouveaux clients"</v>
      </c>
      <c r="Q772" t="str">
        <f t="shared" ca="1" si="247"/>
        <v>"Neue Clients"</v>
      </c>
      <c r="R772" t="str">
        <f t="shared" ca="1" si="248"/>
        <v>"Nuevos clientes"</v>
      </c>
      <c r="S772" t="str">
        <f t="shared" ca="1" si="249"/>
        <v>"Nuovi client"</v>
      </c>
      <c r="T772" t="str">
        <f t="shared" ca="1" si="250"/>
        <v>"Nieuwe klanten"</v>
      </c>
      <c r="U772" s="8" t="str">
        <f t="shared" ref="U772:Y828" ca="1" si="258">SUBSTITUTE(P772,"""","")</f>
        <v>Nouveaux clients</v>
      </c>
      <c r="V772" s="8" t="str">
        <f t="shared" ca="1" si="258"/>
        <v>Neue Clients</v>
      </c>
      <c r="W772" s="8" t="str">
        <f t="shared" ca="1" si="258"/>
        <v>Nuevos clientes</v>
      </c>
      <c r="X772" s="8" t="str">
        <f t="shared" ca="1" si="258"/>
        <v>Nuovi client</v>
      </c>
      <c r="Y772" s="8" t="str">
        <f t="shared" ca="1" si="258"/>
        <v>Nieuwe klanten</v>
      </c>
      <c r="Z772" s="7">
        <f t="shared" ref="Z772:Z780" si="259">FIND("&lt;",A772)</f>
        <v>5</v>
      </c>
      <c r="AA772">
        <f t="shared" ref="AA772:AA780" si="260">FIND("&gt;",A772)</f>
        <v>32</v>
      </c>
      <c r="AB772">
        <f t="shared" ref="AB772:AB780" si="261" xml:space="preserve"> FIND("&lt;/",A772)</f>
        <v>44</v>
      </c>
      <c r="AC772" t="str">
        <f t="shared" ref="AC772:AC780" si="262">MID(A772, Z772, AA772-Z772+ 1)</f>
        <v>&lt;string name="AddNewClient"&gt;</v>
      </c>
      <c r="AD772" t="str">
        <f t="shared" ref="AD772:AH774" ca="1" si="263">$AC772 &amp; U772 &amp; $AC$1</f>
        <v>&lt;string name="AddNewClient"&gt;Nouveaux clients&lt;/string&gt;</v>
      </c>
      <c r="AE772" t="str">
        <f t="shared" ca="1" si="263"/>
        <v>&lt;string name="AddNewClient"&gt;Neue Clients&lt;/string&gt;</v>
      </c>
      <c r="AF772" t="str">
        <f t="shared" ca="1" si="263"/>
        <v>&lt;string name="AddNewClient"&gt;Nuevos clientes&lt;/string&gt;</v>
      </c>
      <c r="AG772" t="str">
        <f t="shared" ca="1" si="263"/>
        <v>&lt;string name="AddNewClient"&gt;Nuovi client&lt;/string&gt;</v>
      </c>
      <c r="AH772" t="str">
        <f t="shared" ca="1" si="263"/>
        <v>&lt;string name="AddNewClient"&gt;Nieuwe klanten&lt;/string&gt;</v>
      </c>
    </row>
    <row r="773" spans="1:34">
      <c r="A773" s="1" t="s">
        <v>3030</v>
      </c>
      <c r="J773">
        <f t="shared" si="254"/>
        <v>45</v>
      </c>
      <c r="K773">
        <f t="shared" si="255"/>
        <v>59</v>
      </c>
      <c r="L773" t="str">
        <f t="shared" si="253"/>
        <v>Administrator</v>
      </c>
      <c r="M773" t="e">
        <f>MATCH(L773,Sam_Eng!K:K,0)</f>
        <v>#N/A</v>
      </c>
      <c r="N773" t="str">
        <f>IF(ISNA(M773), VLOOKUP(L773,Sam_Eng!F:F,1,FALSE), VLOOKUP(L773,Sam_Eng!K:K,1,FALSE))</f>
        <v>Administrator</v>
      </c>
      <c r="O773" s="8">
        <f>IF(ISNA(M773), MATCH(N773,Sam_Eng!F:F,0), MATCH(N773,Sam_Eng!K:K,0))</f>
        <v>283</v>
      </c>
      <c r="P773" t="str">
        <f t="shared" ca="1" si="246"/>
        <v>"Administrateur"</v>
      </c>
      <c r="Q773" t="str">
        <f t="shared" ca="1" si="247"/>
        <v>"Administrator"</v>
      </c>
      <c r="R773" t="str">
        <f t="shared" ca="1" si="248"/>
        <v>"Administrador"</v>
      </c>
      <c r="S773" t="str">
        <f t="shared" ca="1" si="249"/>
        <v>"Amministratore"</v>
      </c>
      <c r="T773" t="str">
        <f t="shared" ca="1" si="250"/>
        <v>"Beheerder"</v>
      </c>
      <c r="U773" s="8" t="str">
        <f t="shared" ca="1" si="258"/>
        <v>Administrateur</v>
      </c>
      <c r="V773" s="8" t="str">
        <f t="shared" ca="1" si="258"/>
        <v>Administrator</v>
      </c>
      <c r="W773" s="8" t="str">
        <f t="shared" ca="1" si="258"/>
        <v>Administrador</v>
      </c>
      <c r="X773" s="8" t="str">
        <f t="shared" ca="1" si="258"/>
        <v>Amministratore</v>
      </c>
      <c r="Y773" s="8" t="str">
        <f t="shared" ca="1" si="258"/>
        <v>Beheerder</v>
      </c>
      <c r="Z773" s="7">
        <f t="shared" si="259"/>
        <v>5</v>
      </c>
      <c r="AA773">
        <f t="shared" si="260"/>
        <v>45</v>
      </c>
      <c r="AB773">
        <f t="shared" si="261"/>
        <v>59</v>
      </c>
      <c r="AC773" t="str">
        <f t="shared" si="262"/>
        <v>&lt;string name="param_group_administrator"&gt;</v>
      </c>
      <c r="AD773" t="str">
        <f t="shared" ca="1" si="263"/>
        <v>&lt;string name="param_group_administrator"&gt;Administrateur&lt;/string&gt;</v>
      </c>
      <c r="AE773" t="str">
        <f t="shared" ca="1" si="263"/>
        <v>&lt;string name="param_group_administrator"&gt;Administrator&lt;/string&gt;</v>
      </c>
      <c r="AF773" t="str">
        <f t="shared" ca="1" si="263"/>
        <v>&lt;string name="param_group_administrator"&gt;Administrador&lt;/string&gt;</v>
      </c>
      <c r="AG773" t="str">
        <f t="shared" ca="1" si="263"/>
        <v>&lt;string name="param_group_administrator"&gt;Amministratore&lt;/string&gt;</v>
      </c>
      <c r="AH773" t="str">
        <f t="shared" ca="1" si="263"/>
        <v>&lt;string name="param_group_administrator"&gt;Beheerder&lt;/string&gt;</v>
      </c>
    </row>
    <row r="774" spans="1:34">
      <c r="A774" s="1" t="s">
        <v>318</v>
      </c>
      <c r="J774">
        <f t="shared" si="254"/>
        <v>32</v>
      </c>
      <c r="K774">
        <f t="shared" si="255"/>
        <v>37</v>
      </c>
      <c r="L774" t="str">
        <f t="shared" si="253"/>
        <v>Mode</v>
      </c>
      <c r="M774" t="e">
        <f>MATCH(L774,Sam_Eng!K:K,0)</f>
        <v>#N/A</v>
      </c>
      <c r="N774" t="str">
        <f>IF(ISNA(M774), VLOOKUP(L774,Sam_Eng!F:F,1,FALSE), VLOOKUP(L774,Sam_Eng!K:K,1,FALSE))</f>
        <v>Mode</v>
      </c>
      <c r="O774" s="8">
        <f>IF(ISNA(M774), MATCH(N774,Sam_Eng!F:F,0), MATCH(N774,Sam_Eng!K:K,0))</f>
        <v>150</v>
      </c>
      <c r="P774" t="str">
        <f t="shared" ca="1" si="246"/>
        <v>"Mode"</v>
      </c>
      <c r="Q774" t="str">
        <f t="shared" ca="1" si="247"/>
        <v>"Modus"</v>
      </c>
      <c r="R774" t="str">
        <f t="shared" ca="1" si="248"/>
        <v>"Modo"</v>
      </c>
      <c r="S774" t="str">
        <f t="shared" ca="1" si="249"/>
        <v>"Modalità"</v>
      </c>
      <c r="T774" t="str">
        <f t="shared" ca="1" si="250"/>
        <v>"Modus"</v>
      </c>
      <c r="U774" s="8" t="str">
        <f t="shared" ca="1" si="258"/>
        <v>Mode</v>
      </c>
      <c r="V774" s="8" t="str">
        <f t="shared" ca="1" si="258"/>
        <v>Modus</v>
      </c>
      <c r="W774" s="8" t="str">
        <f t="shared" ca="1" si="258"/>
        <v>Modo</v>
      </c>
      <c r="X774" s="8" t="str">
        <f t="shared" ca="1" si="258"/>
        <v>Modalità</v>
      </c>
      <c r="Y774" s="8" t="str">
        <f t="shared" ca="1" si="258"/>
        <v>Modus</v>
      </c>
      <c r="Z774" s="7">
        <f t="shared" si="259"/>
        <v>5</v>
      </c>
      <c r="AA774">
        <f t="shared" si="260"/>
        <v>32</v>
      </c>
      <c r="AB774">
        <f t="shared" si="261"/>
        <v>37</v>
      </c>
      <c r="AC774" t="str">
        <f t="shared" si="262"/>
        <v>&lt;string name="NetCode_mode"&gt;</v>
      </c>
      <c r="AD774" t="str">
        <f t="shared" ca="1" si="263"/>
        <v>&lt;string name="NetCode_mode"&gt;Mode&lt;/string&gt;</v>
      </c>
      <c r="AE774" t="str">
        <f t="shared" ca="1" si="263"/>
        <v>&lt;string name="NetCode_mode"&gt;Modus&lt;/string&gt;</v>
      </c>
      <c r="AF774" t="str">
        <f t="shared" ca="1" si="263"/>
        <v>&lt;string name="NetCode_mode"&gt;Modo&lt;/string&gt;</v>
      </c>
      <c r="AG774" t="str">
        <f t="shared" ca="1" si="263"/>
        <v>&lt;string name="NetCode_mode"&gt;Modalità&lt;/string&gt;</v>
      </c>
      <c r="AH774" t="str">
        <f t="shared" ca="1" si="263"/>
        <v>&lt;string name="NetCode_mode"&gt;Modus&lt;/string&gt;</v>
      </c>
    </row>
    <row r="775" spans="1:34">
      <c r="A775" s="1" t="s">
        <v>10310</v>
      </c>
      <c r="J775">
        <f t="shared" si="254"/>
        <v>30</v>
      </c>
      <c r="K775">
        <f t="shared" si="255"/>
        <v>49</v>
      </c>
      <c r="L775" t="str">
        <f t="shared" si="253"/>
        <v>Block NetCode User</v>
      </c>
      <c r="M775" t="e">
        <f>MATCH(L775,Sam_Eng!K:K,0)</f>
        <v>#N/A</v>
      </c>
      <c r="N775" t="e">
        <f>IF(ISNA(M775), VLOOKUP(L775,Sam_Eng!F:F,1,FALSE), VLOOKUP(L775,Sam_Eng!K:K,1,FALSE))</f>
        <v>#N/A</v>
      </c>
      <c r="O775" s="8">
        <v>705</v>
      </c>
      <c r="P775" t="str">
        <f t="shared" ca="1" si="246"/>
        <v>Bloquer %@</v>
      </c>
      <c r="Q775" t="str">
        <f t="shared" ca="1" si="247"/>
        <v>%@ blockieren</v>
      </c>
      <c r="R775" t="str">
        <f t="shared" ca="1" si="248"/>
        <v>Bloquear %@</v>
      </c>
      <c r="S775" t="str">
        <f t="shared" ca="1" si="249"/>
        <v>Blocca %@</v>
      </c>
      <c r="T775" t="str">
        <f t="shared" ca="1" si="250"/>
        <v>%@ blokkeren</v>
      </c>
      <c r="U775" s="8" t="str">
        <f t="shared" ca="1" si="258"/>
        <v>Bloquer %@</v>
      </c>
      <c r="V775" s="8" t="str">
        <f t="shared" ca="1" si="258"/>
        <v>%@ blockieren</v>
      </c>
      <c r="W775" s="8" t="str">
        <f t="shared" ca="1" si="258"/>
        <v>Bloquear %@</v>
      </c>
      <c r="X775" s="8" t="str">
        <f t="shared" ca="1" si="258"/>
        <v>Blocca %@</v>
      </c>
      <c r="Y775" s="8" t="str">
        <f t="shared" ca="1" si="258"/>
        <v>%@ blokkeren</v>
      </c>
      <c r="Z775" s="7">
        <f t="shared" si="259"/>
        <v>5</v>
      </c>
      <c r="AA775">
        <f t="shared" si="260"/>
        <v>30</v>
      </c>
      <c r="AB775">
        <f t="shared" si="261"/>
        <v>49</v>
      </c>
      <c r="AC775" t="str">
        <f t="shared" si="262"/>
        <v>&lt;string name="DelNetCode"&gt;</v>
      </c>
      <c r="AD775" t="s">
        <v>10314</v>
      </c>
      <c r="AE775" t="s">
        <v>10315</v>
      </c>
      <c r="AF775" t="s">
        <v>10316</v>
      </c>
      <c r="AG775" t="s">
        <v>10317</v>
      </c>
      <c r="AH775" t="s">
        <v>10318</v>
      </c>
    </row>
    <row r="776" spans="1:34">
      <c r="A776" s="1" t="s">
        <v>320</v>
      </c>
      <c r="J776">
        <f t="shared" si="254"/>
        <v>33</v>
      </c>
      <c r="K776">
        <f t="shared" si="255"/>
        <v>38</v>
      </c>
      <c r="L776" t="str">
        <f t="shared" si="253"/>
        <v>Mode</v>
      </c>
      <c r="M776" t="e">
        <f>MATCH(L776,Sam_Eng!K:K,0)</f>
        <v>#N/A</v>
      </c>
      <c r="N776" t="str">
        <f>IF(ISNA(M776), VLOOKUP(L776,Sam_Eng!F:F,1,FALSE), VLOOKUP(L776,Sam_Eng!K:K,1,FALSE))</f>
        <v>Mode</v>
      </c>
      <c r="O776" s="8">
        <f>IF(ISNA(M776), MATCH(N776,Sam_Eng!F:F,0), MATCH(N776,Sam_Eng!K:K,0))</f>
        <v>150</v>
      </c>
      <c r="P776" t="str">
        <f t="shared" ca="1" si="246"/>
        <v>"Mode"</v>
      </c>
      <c r="Q776" t="str">
        <f t="shared" ca="1" si="247"/>
        <v>"Modus"</v>
      </c>
      <c r="R776" t="str">
        <f t="shared" ca="1" si="248"/>
        <v>"Modo"</v>
      </c>
      <c r="S776" t="str">
        <f t="shared" ca="1" si="249"/>
        <v>"Modalità"</v>
      </c>
      <c r="T776" t="str">
        <f t="shared" ca="1" si="250"/>
        <v>"Modus"</v>
      </c>
      <c r="U776" s="8" t="str">
        <f t="shared" ca="1" si="258"/>
        <v>Mode</v>
      </c>
      <c r="V776" s="8" t="str">
        <f t="shared" ca="1" si="258"/>
        <v>Modus</v>
      </c>
      <c r="W776" s="8" t="str">
        <f t="shared" ca="1" si="258"/>
        <v>Modo</v>
      </c>
      <c r="X776" s="8" t="str">
        <f t="shared" ca="1" si="258"/>
        <v>Modalità</v>
      </c>
      <c r="Y776" s="8" t="str">
        <f t="shared" ca="1" si="258"/>
        <v>Modus</v>
      </c>
      <c r="Z776" s="7">
        <f t="shared" si="259"/>
        <v>5</v>
      </c>
      <c r="AA776">
        <f t="shared" si="260"/>
        <v>33</v>
      </c>
      <c r="AB776">
        <f t="shared" si="261"/>
        <v>38</v>
      </c>
      <c r="AC776" t="str">
        <f t="shared" si="262"/>
        <v>&lt;string name="VariCode_mode"&gt;</v>
      </c>
      <c r="AD776" t="str">
        <f ca="1">$AC776 &amp; U776 &amp; $AC$1</f>
        <v>&lt;string name="VariCode_mode"&gt;Mode&lt;/string&gt;</v>
      </c>
      <c r="AE776" t="str">
        <f ca="1">$AC776 &amp; V776 &amp; $AC$1</f>
        <v>&lt;string name="VariCode_mode"&gt;Modus&lt;/string&gt;</v>
      </c>
      <c r="AF776" t="str">
        <f ca="1">$AC776 &amp; W776 &amp; $AC$1</f>
        <v>&lt;string name="VariCode_mode"&gt;Modo&lt;/string&gt;</v>
      </c>
      <c r="AG776" t="str">
        <f ca="1">$AC776 &amp; X776 &amp; $AC$1</f>
        <v>&lt;string name="VariCode_mode"&gt;Modalità&lt;/string&gt;</v>
      </c>
      <c r="AH776" t="str">
        <f ca="1">$AC776 &amp; Y776 &amp; $AC$1</f>
        <v>&lt;string name="VariCode_mode"&gt;Modus&lt;/string&gt;</v>
      </c>
    </row>
    <row r="777" spans="1:34">
      <c r="A777" s="1" t="s">
        <v>3096</v>
      </c>
      <c r="J777">
        <f t="shared" si="254"/>
        <v>31</v>
      </c>
      <c r="K777">
        <f t="shared" si="255"/>
        <v>51</v>
      </c>
      <c r="L777" t="str">
        <f t="shared" si="253"/>
        <v>Block Varicode User</v>
      </c>
      <c r="M777" t="e">
        <f>MATCH(L777,Sam_Eng!K:K,0)</f>
        <v>#N/A</v>
      </c>
      <c r="N777" t="e">
        <f>IF(ISNA(M777), VLOOKUP(L777,Sam_Eng!F:F,1,FALSE), VLOOKUP(L777,Sam_Eng!K:K,1,FALSE))</f>
        <v>#N/A</v>
      </c>
      <c r="O777" s="8">
        <v>705</v>
      </c>
      <c r="P777" t="str">
        <f t="shared" ca="1" si="246"/>
        <v>Bloquer %@</v>
      </c>
      <c r="Q777" t="str">
        <f t="shared" ca="1" si="247"/>
        <v>%@ blockieren</v>
      </c>
      <c r="R777" t="str">
        <f t="shared" ca="1" si="248"/>
        <v>Bloquear %@</v>
      </c>
      <c r="S777" t="str">
        <f t="shared" ca="1" si="249"/>
        <v>Blocca %@</v>
      </c>
      <c r="T777" t="str">
        <f t="shared" ca="1" si="250"/>
        <v>%@ blokkeren</v>
      </c>
      <c r="U777" s="8" t="str">
        <f t="shared" ca="1" si="258"/>
        <v>Bloquer %@</v>
      </c>
      <c r="V777" s="8" t="str">
        <f t="shared" ca="1" si="258"/>
        <v>%@ blockieren</v>
      </c>
      <c r="W777" s="8" t="str">
        <f t="shared" ca="1" si="258"/>
        <v>Bloquear %@</v>
      </c>
      <c r="X777" s="8" t="str">
        <f t="shared" ca="1" si="258"/>
        <v>Blocca %@</v>
      </c>
      <c r="Y777" s="8" t="str">
        <f t="shared" ca="1" si="258"/>
        <v>%@ blokkeren</v>
      </c>
      <c r="Z777" s="7">
        <f t="shared" si="259"/>
        <v>5</v>
      </c>
      <c r="AA777">
        <f t="shared" si="260"/>
        <v>31</v>
      </c>
      <c r="AB777">
        <f t="shared" si="261"/>
        <v>51</v>
      </c>
      <c r="AC777" t="str">
        <f t="shared" si="262"/>
        <v>&lt;string name="DelVariCode"&gt;</v>
      </c>
      <c r="AD777" t="s">
        <v>10319</v>
      </c>
      <c r="AE777" t="s">
        <v>10320</v>
      </c>
      <c r="AF777" t="s">
        <v>10321</v>
      </c>
      <c r="AG777" t="s">
        <v>10322</v>
      </c>
      <c r="AH777" t="s">
        <v>10323</v>
      </c>
    </row>
    <row r="778" spans="1:34">
      <c r="A778" s="1" t="s">
        <v>1815</v>
      </c>
      <c r="J778">
        <f t="shared" si="254"/>
        <v>38</v>
      </c>
      <c r="K778">
        <f t="shared" si="255"/>
        <v>46</v>
      </c>
      <c r="L778" t="str">
        <f t="shared" si="253"/>
        <v>Access:</v>
      </c>
      <c r="M778" t="e">
        <f>MATCH(L778,Sam_Eng!K:K,0)</f>
        <v>#N/A</v>
      </c>
      <c r="N778" t="e">
        <f>IF(ISNA(M778), VLOOKUP(L778,Sam_Eng!F:F,1,FALSE), VLOOKUP(L778,Sam_Eng!K:K,1,FALSE))</f>
        <v>#N/A</v>
      </c>
      <c r="O778" s="8">
        <v>284</v>
      </c>
      <c r="P778" t="str">
        <f t="shared" ca="1" si="246"/>
        <v>"Accès"</v>
      </c>
      <c r="Q778" t="str">
        <f t="shared" ca="1" si="247"/>
        <v>"Zugang"</v>
      </c>
      <c r="R778" t="str">
        <f t="shared" ca="1" si="248"/>
        <v>"Acceder"</v>
      </c>
      <c r="S778" t="str">
        <f t="shared" ca="1" si="249"/>
        <v>"Accesso"</v>
      </c>
      <c r="T778" t="str">
        <f t="shared" ca="1" si="250"/>
        <v>"Toegang"</v>
      </c>
      <c r="U778" s="8" t="str">
        <f t="shared" ca="1" si="258"/>
        <v>Accès</v>
      </c>
      <c r="V778" s="8" t="str">
        <f t="shared" ca="1" si="258"/>
        <v>Zugang</v>
      </c>
      <c r="W778" s="8" t="str">
        <f t="shared" ca="1" si="258"/>
        <v>Acceder</v>
      </c>
      <c r="X778" s="8" t="str">
        <f t="shared" ca="1" si="258"/>
        <v>Accesso</v>
      </c>
      <c r="Y778" s="8" t="str">
        <f t="shared" ca="1" si="258"/>
        <v>Toegang</v>
      </c>
      <c r="Z778" s="7">
        <f t="shared" si="259"/>
        <v>5</v>
      </c>
      <c r="AA778">
        <f t="shared" si="260"/>
        <v>38</v>
      </c>
      <c r="AB778">
        <f t="shared" si="261"/>
        <v>46</v>
      </c>
      <c r="AC778" t="str">
        <f t="shared" si="262"/>
        <v>&lt;string name="Param_access_title"&gt;</v>
      </c>
      <c r="AD778" t="str">
        <f ca="1">$AC778 &amp; U778 &amp; $AC$1</f>
        <v>&lt;string name="Param_access_title"&gt;Accès&lt;/string&gt;</v>
      </c>
      <c r="AE778" t="str">
        <f ca="1">$AC778 &amp; V778 &amp; $AC$1</f>
        <v>&lt;string name="Param_access_title"&gt;Zugang&lt;/string&gt;</v>
      </c>
      <c r="AF778" t="str">
        <f ca="1">$AC778 &amp; W778 &amp; $AC$1</f>
        <v>&lt;string name="Param_access_title"&gt;Acceder&lt;/string&gt;</v>
      </c>
      <c r="AG778" t="str">
        <f ca="1">$AC778 &amp; X778 &amp; $AC$1</f>
        <v>&lt;string name="Param_access_title"&gt;Accesso&lt;/string&gt;</v>
      </c>
      <c r="AH778" t="str">
        <f ca="1">$AC778 &amp; Y778 &amp; $AC$1</f>
        <v>&lt;string name="Param_access_title"&gt;Toegang&lt;/string&gt;</v>
      </c>
    </row>
    <row r="779" spans="1:34">
      <c r="A779" s="1" t="s">
        <v>10311</v>
      </c>
      <c r="J779">
        <f t="shared" si="254"/>
        <v>35</v>
      </c>
      <c r="K779">
        <f t="shared" si="255"/>
        <v>40</v>
      </c>
      <c r="L779" t="str">
        <f t="shared" si="253"/>
        <v>LED:</v>
      </c>
      <c r="M779" t="e">
        <f>MATCH(L779,Sam_Eng!K:K,0)</f>
        <v>#N/A</v>
      </c>
      <c r="N779" t="e">
        <f>IF(ISNA(M779), VLOOKUP(L779,Sam_Eng!F:F,1,FALSE), VLOOKUP(L779,Sam_Eng!K:K,1,FALSE))</f>
        <v>#N/A</v>
      </c>
      <c r="P779" t="e">
        <f t="shared" ca="1" si="246"/>
        <v>#REF!</v>
      </c>
      <c r="Q779" t="e">
        <f t="shared" ca="1" si="247"/>
        <v>#REF!</v>
      </c>
      <c r="R779" t="e">
        <f t="shared" ca="1" si="248"/>
        <v>#REF!</v>
      </c>
      <c r="S779" t="e">
        <f t="shared" ca="1" si="249"/>
        <v>#REF!</v>
      </c>
      <c r="T779" t="e">
        <f t="shared" ca="1" si="250"/>
        <v>#REF!</v>
      </c>
      <c r="U779" s="8" t="e">
        <f t="shared" ca="1" si="258"/>
        <v>#REF!</v>
      </c>
      <c r="V779" s="8" t="e">
        <f t="shared" ca="1" si="258"/>
        <v>#REF!</v>
      </c>
      <c r="W779" s="8" t="e">
        <f t="shared" ca="1" si="258"/>
        <v>#REF!</v>
      </c>
      <c r="X779" s="8" t="e">
        <f t="shared" ca="1" si="258"/>
        <v>#REF!</v>
      </c>
      <c r="Y779" s="8" t="e">
        <f t="shared" ca="1" si="258"/>
        <v>#REF!</v>
      </c>
      <c r="Z779" s="7">
        <f t="shared" si="259"/>
        <v>5</v>
      </c>
      <c r="AA779">
        <f t="shared" si="260"/>
        <v>35</v>
      </c>
      <c r="AB779">
        <f t="shared" si="261"/>
        <v>40</v>
      </c>
      <c r="AC779" t="str">
        <f t="shared" si="262"/>
        <v>&lt;string name="Param_led_title"&gt;</v>
      </c>
      <c r="AD779" t="s">
        <v>10312</v>
      </c>
      <c r="AE779" t="s">
        <v>10312</v>
      </c>
      <c r="AF779" t="s">
        <v>10312</v>
      </c>
      <c r="AG779" t="s">
        <v>10312</v>
      </c>
      <c r="AH779" t="s">
        <v>10312</v>
      </c>
    </row>
    <row r="780" spans="1:34">
      <c r="A780" s="1" t="s">
        <v>10313</v>
      </c>
      <c r="J780">
        <f t="shared" si="254"/>
        <v>38</v>
      </c>
      <c r="K780">
        <f t="shared" si="255"/>
        <v>46</v>
      </c>
      <c r="L780" t="str">
        <f t="shared" si="253"/>
        <v>Others:</v>
      </c>
      <c r="M780" t="e">
        <f>MATCH(L780,Sam_Eng!K:K,0)</f>
        <v>#N/A</v>
      </c>
      <c r="N780" t="e">
        <f>IF(ISNA(M780), VLOOKUP(L780,Sam_Eng!F:F,1,FALSE), VLOOKUP(L780,Sam_Eng!K:K,1,FALSE))</f>
        <v>#N/A</v>
      </c>
      <c r="O780" s="8">
        <v>235</v>
      </c>
      <c r="P780" t="str">
        <f t="shared" ca="1" si="246"/>
        <v>"Autres"</v>
      </c>
      <c r="Q780" t="str">
        <f t="shared" ca="1" si="247"/>
        <v>"Sonstige"</v>
      </c>
      <c r="R780" t="str">
        <f t="shared" ca="1" si="248"/>
        <v>"Otros"</v>
      </c>
      <c r="S780" t="str">
        <f t="shared" ca="1" si="249"/>
        <v>"Altro"</v>
      </c>
      <c r="T780" t="str">
        <f t="shared" ca="1" si="250"/>
        <v>"Overig"</v>
      </c>
      <c r="U780" s="8" t="str">
        <f t="shared" ca="1" si="258"/>
        <v>Autres</v>
      </c>
      <c r="V780" s="8" t="str">
        <f t="shared" ca="1" si="258"/>
        <v>Sonstige</v>
      </c>
      <c r="W780" s="8" t="str">
        <f t="shared" ca="1" si="258"/>
        <v>Otros</v>
      </c>
      <c r="X780" s="8" t="str">
        <f t="shared" ca="1" si="258"/>
        <v>Altro</v>
      </c>
      <c r="Y780" s="8" t="str">
        <f t="shared" ca="1" si="258"/>
        <v>Overig</v>
      </c>
      <c r="Z780" s="7">
        <f t="shared" si="259"/>
        <v>5</v>
      </c>
      <c r="AA780">
        <f t="shared" si="260"/>
        <v>38</v>
      </c>
      <c r="AB780">
        <f t="shared" si="261"/>
        <v>46</v>
      </c>
      <c r="AC780" t="str">
        <f t="shared" si="262"/>
        <v>&lt;string name="Param_others_title"&gt;</v>
      </c>
      <c r="AD780" t="str">
        <f ca="1">$AC780 &amp; U780 &amp; $AC$1</f>
        <v>&lt;string name="Param_others_title"&gt;Autres&lt;/string&gt;</v>
      </c>
      <c r="AE780" t="str">
        <f ca="1">$AC780 &amp; V780 &amp; $AC$1</f>
        <v>&lt;string name="Param_others_title"&gt;Sonstige&lt;/string&gt;</v>
      </c>
      <c r="AF780" t="str">
        <f ca="1">$AC780 &amp; W780 &amp; $AC$1</f>
        <v>&lt;string name="Param_others_title"&gt;Otros&lt;/string&gt;</v>
      </c>
      <c r="AG780" t="str">
        <f ca="1">$AC780 &amp; X780 &amp; $AC$1</f>
        <v>&lt;string name="Param_others_title"&gt;Altro&lt;/string&gt;</v>
      </c>
      <c r="AH780" t="str">
        <f ca="1">$AC780 &amp; Y780 &amp; $AC$1</f>
        <v>&lt;string name="Param_others_title"&gt;Overig&lt;/string&gt;</v>
      </c>
    </row>
    <row r="781" spans="1:34">
      <c r="A781" s="1"/>
    </row>
    <row r="782" spans="1:34">
      <c r="A782" s="1" t="s">
        <v>323</v>
      </c>
      <c r="J782">
        <f t="shared" si="254"/>
        <v>37</v>
      </c>
      <c r="K782">
        <f t="shared" si="255"/>
        <v>62</v>
      </c>
      <c r="L782" t="str">
        <f t="shared" si="253"/>
        <v>Trigger by Touching Lock</v>
      </c>
      <c r="M782" t="e">
        <f>MATCH(L782,Sam_Eng!K:K,0)</f>
        <v>#N/A</v>
      </c>
      <c r="N782" t="str">
        <f>IF(ISNA(M782), VLOOKUP(L782,Sam_Eng!F:F,1,FALSE), VLOOKUP(L782,Sam_Eng!K:K,1,FALSE))</f>
        <v>Trigger by Touching Lock</v>
      </c>
      <c r="O782" s="8">
        <f>IF(ISNA(M782), MATCH(N782,Sam_Eng!F:F,0), MATCH(N782,Sam_Eng!K:K,0))</f>
        <v>245</v>
      </c>
      <c r="P782" t="str">
        <f t="shared" ca="1" si="246"/>
        <v>"Déclencher par contact avec la serrure"</v>
      </c>
      <c r="Q782" t="str">
        <f t="shared" ca="1" si="247"/>
        <v>"Auslösung durch Schlossberührung"</v>
      </c>
      <c r="R782" t="str">
        <f t="shared" ca="1" si="248"/>
        <v>"Desencadenar tocando la cerradura"</v>
      </c>
      <c r="S782" t="str">
        <f t="shared" ca="1" si="249"/>
        <v>"Attiva con Tocco della Serratura"</v>
      </c>
      <c r="T782" t="str">
        <f t="shared" ca="1" si="250"/>
        <v>"Activeren door aanraken slot"</v>
      </c>
      <c r="U782" s="8" t="str">
        <f t="shared" ca="1" si="258"/>
        <v>Déclencher par contact avec la serrure</v>
      </c>
      <c r="V782" s="8" t="str">
        <f t="shared" ca="1" si="258"/>
        <v>Auslösung durch Schlossberührung</v>
      </c>
      <c r="W782" s="8" t="str">
        <f t="shared" ca="1" si="258"/>
        <v>Desencadenar tocando la cerradura</v>
      </c>
      <c r="X782" s="8" t="str">
        <f t="shared" ca="1" si="258"/>
        <v>Attiva con Tocco della Serratura</v>
      </c>
      <c r="Y782" s="8" t="str">
        <f t="shared" ca="1" si="258"/>
        <v>Activeren door aanraken slot</v>
      </c>
      <c r="Z782" s="7">
        <f>FIND("&lt;",A782)</f>
        <v>5</v>
      </c>
      <c r="AA782">
        <f>FIND("&gt;",A782)</f>
        <v>37</v>
      </c>
      <c r="AB782">
        <f xml:space="preserve"> FIND("&lt;/",A782)</f>
        <v>62</v>
      </c>
      <c r="AC782" t="str">
        <f>MID(A782, Z782, AA782-Z782+ 1)</f>
        <v>&lt;string name="auto_unlock_touch"&gt;</v>
      </c>
      <c r="AD782" t="str">
        <f t="shared" ref="AD782:AH783" ca="1" si="264">$AC782 &amp; U782 &amp; $AC$1</f>
        <v>&lt;string name="auto_unlock_touch"&gt;Déclencher par contact avec la serrure&lt;/string&gt;</v>
      </c>
      <c r="AE782" t="str">
        <f t="shared" ca="1" si="264"/>
        <v>&lt;string name="auto_unlock_touch"&gt;Auslösung durch Schlossberührung&lt;/string&gt;</v>
      </c>
      <c r="AF782" t="str">
        <f t="shared" ca="1" si="264"/>
        <v>&lt;string name="auto_unlock_touch"&gt;Desencadenar tocando la cerradura&lt;/string&gt;</v>
      </c>
      <c r="AG782" t="str">
        <f t="shared" ca="1" si="264"/>
        <v>&lt;string name="auto_unlock_touch"&gt;Attiva con Tocco della Serratura&lt;/string&gt;</v>
      </c>
      <c r="AH782" t="str">
        <f t="shared" ca="1" si="264"/>
        <v>&lt;string name="auto_unlock_touch"&gt;Activeren door aanraken slot&lt;/string&gt;</v>
      </c>
    </row>
    <row r="783" spans="1:34">
      <c r="A783" s="1" t="s">
        <v>3095</v>
      </c>
      <c r="J783">
        <f t="shared" si="254"/>
        <v>35</v>
      </c>
      <c r="K783">
        <f t="shared" si="255"/>
        <v>62</v>
      </c>
      <c r="L783" t="str">
        <f t="shared" si="253"/>
        <v>Trigger by Entering Region</v>
      </c>
      <c r="M783" t="e">
        <f>MATCH(L783,Sam_Eng!K:K,0)</f>
        <v>#N/A</v>
      </c>
      <c r="N783" t="str">
        <f>IF(ISNA(M783), VLOOKUP(L783,Sam_Eng!F:F,1,FALSE), VLOOKUP(L783,Sam_Eng!K:K,1,FALSE))</f>
        <v>Trigger by Entering Region</v>
      </c>
      <c r="O783" s="8">
        <f>IF(ISNA(M783), MATCH(N783,Sam_Eng!F:F,0), MATCH(N783,Sam_Eng!K:K,0))</f>
        <v>246</v>
      </c>
      <c r="P783" t="str">
        <f t="shared" ca="1" si="246"/>
        <v>"Déclencher par entrée dans la zone"</v>
      </c>
      <c r="Q783" t="str">
        <f t="shared" ca="1" si="247"/>
        <v>"Auslösung durch Betreten des Bereichs"</v>
      </c>
      <c r="R783" t="str">
        <f t="shared" ca="1" si="248"/>
        <v>"Desencadenar especificando la región"</v>
      </c>
      <c r="S783" t="str">
        <f t="shared" ca="1" si="249"/>
        <v>"Attiva Entrando nell'Area"</v>
      </c>
      <c r="T783" t="str">
        <f t="shared" ca="1" si="250"/>
        <v>"Activeren door invoeren regio"</v>
      </c>
      <c r="U783" s="8" t="str">
        <f t="shared" ca="1" si="258"/>
        <v>Déclencher par entrée dans la zone</v>
      </c>
      <c r="V783" s="8" t="str">
        <f t="shared" ca="1" si="258"/>
        <v>Auslösung durch Betreten des Bereichs</v>
      </c>
      <c r="W783" s="8" t="str">
        <f t="shared" ca="1" si="258"/>
        <v>Desencadenar especificando la región</v>
      </c>
      <c r="X783" s="8" t="str">
        <f t="shared" ca="1" si="258"/>
        <v>Attiva Entrando nell'Area</v>
      </c>
      <c r="Y783" s="8" t="str">
        <f t="shared" ca="1" si="258"/>
        <v>Activeren door invoeren regio</v>
      </c>
      <c r="Z783" s="7">
        <f>FIND("&lt;",A783)</f>
        <v>5</v>
      </c>
      <c r="AA783">
        <f>FIND("&gt;",A783)</f>
        <v>35</v>
      </c>
      <c r="AB783">
        <f xml:space="preserve"> FIND("&lt;/",A783)</f>
        <v>62</v>
      </c>
      <c r="AC783" t="str">
        <f>MID(A783, Z783, AA783-Z783+ 1)</f>
        <v>&lt;string name="auto_unlock_gps"&gt;</v>
      </c>
      <c r="AD783" t="str">
        <f t="shared" ca="1" si="264"/>
        <v>&lt;string name="auto_unlock_gps"&gt;Déclencher par entrée dans la zone&lt;/string&gt;</v>
      </c>
      <c r="AE783" t="str">
        <f t="shared" ca="1" si="264"/>
        <v>&lt;string name="auto_unlock_gps"&gt;Auslösung durch Betreten des Bereichs&lt;/string&gt;</v>
      </c>
      <c r="AF783" t="str">
        <f t="shared" ca="1" si="264"/>
        <v>&lt;string name="auto_unlock_gps"&gt;Desencadenar especificando la región&lt;/string&gt;</v>
      </c>
      <c r="AG783" t="str">
        <f t="shared" ca="1" si="264"/>
        <v>&lt;string name="auto_unlock_gps"&gt;Attiva Entrando nell'Area&lt;/string&gt;</v>
      </c>
      <c r="AH783" t="str">
        <f t="shared" ca="1" si="264"/>
        <v>&lt;string name="auto_unlock_gps"&gt;Activeren door invoeren regio&lt;/string&gt;</v>
      </c>
    </row>
    <row r="784" spans="1:34">
      <c r="A784" s="1"/>
    </row>
    <row r="785" spans="1:34">
      <c r="A785" s="1" t="s">
        <v>324</v>
      </c>
      <c r="J785">
        <f t="shared" si="254"/>
        <v>41</v>
      </c>
      <c r="K785">
        <f t="shared" si="255"/>
        <v>58</v>
      </c>
      <c r="L785" t="str">
        <f t="shared" si="253"/>
        <v>Range Constraint</v>
      </c>
      <c r="M785" t="e">
        <f>MATCH(L785,Sam_Eng!K:K,0)</f>
        <v>#N/A</v>
      </c>
      <c r="N785" t="str">
        <f>IF(ISNA(M785), VLOOKUP(L785,Sam_Eng!F:F,1,FALSE), VLOOKUP(L785,Sam_Eng!K:K,1,FALSE))</f>
        <v>Range Constraint</v>
      </c>
      <c r="O785" s="8">
        <f>IF(ISNA(M785), MATCH(N785,Sam_Eng!F:F,0), MATCH(N785,Sam_Eng!K:K,0))</f>
        <v>348</v>
      </c>
      <c r="P785" t="str">
        <f t="shared" ca="1" si="246"/>
        <v>"Contrainte de portée"</v>
      </c>
      <c r="Q785" t="str">
        <f t="shared" ca="1" si="247"/>
        <v>"Reichweitenbeschränkung"</v>
      </c>
      <c r="R785" t="str">
        <f t="shared" ca="1" si="248"/>
        <v>"Limitación de alcance"</v>
      </c>
      <c r="S785" t="str">
        <f t="shared" ca="1" si="249"/>
        <v>"Limite di Portata"</v>
      </c>
      <c r="T785" t="str">
        <f t="shared" ca="1" si="250"/>
        <v>"Bereikbeperking"</v>
      </c>
      <c r="U785" s="8" t="str">
        <f t="shared" ca="1" si="258"/>
        <v>Contrainte de portée</v>
      </c>
      <c r="V785" s="8" t="str">
        <f t="shared" ca="1" si="258"/>
        <v>Reichweitenbeschränkung</v>
      </c>
      <c r="W785" s="8" t="str">
        <f t="shared" ca="1" si="258"/>
        <v>Limitación de alcance</v>
      </c>
      <c r="X785" s="8" t="str">
        <f t="shared" ca="1" si="258"/>
        <v>Limite di Portata</v>
      </c>
      <c r="Y785" s="8" t="str">
        <f t="shared" ca="1" si="258"/>
        <v>Bereikbeperking</v>
      </c>
      <c r="Z785" s="7">
        <f>FIND("&lt;",A785)</f>
        <v>5</v>
      </c>
      <c r="AA785">
        <f>FIND("&gt;",A785)</f>
        <v>41</v>
      </c>
      <c r="AB785">
        <f xml:space="preserve"> FIND("&lt;/",A785)</f>
        <v>58</v>
      </c>
      <c r="AC785" t="str">
        <f>MID(A785, Z785, AA785-Z785+ 1)</f>
        <v>&lt;string name="auto_unlock_constrain"&gt;</v>
      </c>
      <c r="AD785" t="str">
        <f ca="1">$AC785 &amp; U785 &amp; $AC$1</f>
        <v>&lt;string name="auto_unlock_constrain"&gt;Contrainte de portée&lt;/string&gt;</v>
      </c>
      <c r="AE785" t="str">
        <f ca="1">$AC785 &amp; V785 &amp; $AC$1</f>
        <v>&lt;string name="auto_unlock_constrain"&gt;Reichweitenbeschränkung&lt;/string&gt;</v>
      </c>
      <c r="AF785" t="str">
        <f ca="1">$AC785 &amp; W785 &amp; $AC$1</f>
        <v>&lt;string name="auto_unlock_constrain"&gt;Limitación de alcance&lt;/string&gt;</v>
      </c>
      <c r="AG785" t="str">
        <f ca="1">$AC785 &amp; X785 &amp; $AC$1</f>
        <v>&lt;string name="auto_unlock_constrain"&gt;Limite di Portata&lt;/string&gt;</v>
      </c>
      <c r="AH785" t="str">
        <f ca="1">$AC785 &amp; Y785 &amp; $AC$1</f>
        <v>&lt;string name="auto_unlock_constrain"&gt;Bereikbeperking&lt;/string&gt;</v>
      </c>
    </row>
    <row r="786" spans="1:34">
      <c r="A786" s="1"/>
    </row>
    <row r="787" spans="1:34">
      <c r="A787" s="1" t="s">
        <v>325</v>
      </c>
      <c r="J787">
        <f t="shared" si="254"/>
        <v>32</v>
      </c>
      <c r="K787">
        <f t="shared" si="255"/>
        <v>52</v>
      </c>
      <c r="L787" t="str">
        <f t="shared" si="253"/>
        <v>Setup Lock Location</v>
      </c>
      <c r="M787" t="e">
        <f>MATCH(L787,Sam_Eng!K:K,0)</f>
        <v>#N/A</v>
      </c>
      <c r="N787" t="str">
        <f>IF(ISNA(M787), VLOOKUP(L787,Sam_Eng!F:F,1,FALSE), VLOOKUP(L787,Sam_Eng!K:K,1,FALSE))</f>
        <v>Setup Lock Location</v>
      </c>
      <c r="O787" s="8">
        <f>IF(ISNA(M787), MATCH(N787,Sam_Eng!F:F,0), MATCH(N787,Sam_Eng!K:K,0))</f>
        <v>247</v>
      </c>
      <c r="P787" t="str">
        <f t="shared" ref="P787:P850" ca="1" si="265">INDIRECT("'Sam_Eng'!" &amp; "M" &amp; $O787)</f>
        <v>"Configurer l'emplacement de la serrure"</v>
      </c>
      <c r="Q787" t="str">
        <f t="shared" ref="Q787:Q850" ca="1" si="266">INDIRECT("'Sam_Eng'!" &amp; "N" &amp; $O787)</f>
        <v>"Schlossstandort konfigurieren"</v>
      </c>
      <c r="R787" t="str">
        <f t="shared" ref="R787:R850" ca="1" si="267">INDIRECT("'Sam_Eng'!" &amp; "O" &amp; $O787)</f>
        <v>"Configurar ubicación de cerradura"</v>
      </c>
      <c r="S787" t="str">
        <f t="shared" ref="S787:S850" ca="1" si="268">INDIRECT("'Sam_Eng'!" &amp; "P" &amp; $O787)</f>
        <v>"Imposta Posizione Blocco"</v>
      </c>
      <c r="T787" t="str">
        <f t="shared" ref="T787:T850" ca="1" si="269">INDIRECT("'Sam_Eng'!" &amp; "Q" &amp; $O787)</f>
        <v>"Slotlocatie instellen"</v>
      </c>
      <c r="U787" s="8" t="str">
        <f t="shared" ca="1" si="258"/>
        <v>Configurer l'emplacement de la serrure</v>
      </c>
      <c r="V787" s="8" t="str">
        <f t="shared" ca="1" si="258"/>
        <v>Schlossstandort konfigurieren</v>
      </c>
      <c r="W787" s="8" t="str">
        <f t="shared" ca="1" si="258"/>
        <v>Configurar ubicación de cerradura</v>
      </c>
      <c r="X787" s="8" t="str">
        <f t="shared" ca="1" si="258"/>
        <v>Imposta Posizione Blocco</v>
      </c>
      <c r="Y787" s="8" t="str">
        <f t="shared" ca="1" si="258"/>
        <v>Slotlocatie instellen</v>
      </c>
      <c r="Z787" s="7">
        <f t="shared" ref="Z787:Z795" si="270">FIND("&lt;",A787)</f>
        <v>5</v>
      </c>
      <c r="AA787">
        <f t="shared" ref="AA787:AA795" si="271">FIND("&gt;",A787)</f>
        <v>32</v>
      </c>
      <c r="AB787">
        <f t="shared" ref="AB787:AB795" si="272" xml:space="preserve"> FIND("&lt;/",A787)</f>
        <v>52</v>
      </c>
      <c r="AC787" t="str">
        <f t="shared" ref="AC787:AC795" si="273">MID(A787, Z787, AA787-Z787+ 1)</f>
        <v>&lt;string name="gps_location"&gt;</v>
      </c>
      <c r="AD787" t="str">
        <f t="shared" ref="AD787:AH788" ca="1" si="274">$AC787 &amp; U787 &amp; $AC$1</f>
        <v>&lt;string name="gps_location"&gt;Configurer l'emplacement de la serrure&lt;/string&gt;</v>
      </c>
      <c r="AE787" t="str">
        <f t="shared" ca="1" si="274"/>
        <v>&lt;string name="gps_location"&gt;Schlossstandort konfigurieren&lt;/string&gt;</v>
      </c>
      <c r="AF787" t="str">
        <f t="shared" ca="1" si="274"/>
        <v>&lt;string name="gps_location"&gt;Configurar ubicación de cerradura&lt;/string&gt;</v>
      </c>
      <c r="AG787" t="str">
        <f t="shared" ca="1" si="274"/>
        <v>&lt;string name="gps_location"&gt;Imposta Posizione Blocco&lt;/string&gt;</v>
      </c>
      <c r="AH787" t="str">
        <f t="shared" ca="1" si="274"/>
        <v>&lt;string name="gps_location"&gt;Slotlocatie instellen&lt;/string&gt;</v>
      </c>
    </row>
    <row r="788" spans="1:34">
      <c r="A788" s="1" t="s">
        <v>326</v>
      </c>
      <c r="J788">
        <f t="shared" si="254"/>
        <v>27</v>
      </c>
      <c r="K788">
        <f t="shared" si="255"/>
        <v>36</v>
      </c>
      <c r="L788" t="str">
        <f t="shared" si="253"/>
        <v>End Hour</v>
      </c>
      <c r="M788" t="e">
        <f>MATCH(L788,Sam_Eng!K:K,0)</f>
        <v>#N/A</v>
      </c>
      <c r="N788" t="str">
        <f>IF(ISNA(M788), VLOOKUP(L788,Sam_Eng!F:F,1,FALSE), VLOOKUP(L788,Sam_Eng!K:K,1,FALSE))</f>
        <v>End Hour</v>
      </c>
      <c r="O788" s="8">
        <f>IF(ISNA(M788), MATCH(N788,Sam_Eng!F:F,0), MATCH(N788,Sam_Eng!K:K,0))</f>
        <v>132</v>
      </c>
      <c r="P788" t="str">
        <f t="shared" ca="1" si="265"/>
        <v>"Heure de fin"</v>
      </c>
      <c r="Q788" t="str">
        <f t="shared" ca="1" si="266"/>
        <v>"Endstunde"</v>
      </c>
      <c r="R788" t="str">
        <f t="shared" ca="1" si="267"/>
        <v>"Hora de finalización"</v>
      </c>
      <c r="S788" t="str">
        <f t="shared" ca="1" si="268"/>
        <v>"Ora di Fine"</v>
      </c>
      <c r="T788" t="str">
        <f t="shared" ca="1" si="269"/>
        <v>"Einduur"</v>
      </c>
      <c r="U788" s="8" t="str">
        <f t="shared" ca="1" si="258"/>
        <v>Heure de fin</v>
      </c>
      <c r="V788" s="8" t="str">
        <f t="shared" ca="1" si="258"/>
        <v>Endstunde</v>
      </c>
      <c r="W788" s="8" t="str">
        <f t="shared" ca="1" si="258"/>
        <v>Hora de finalización</v>
      </c>
      <c r="X788" s="8" t="str">
        <f t="shared" ca="1" si="258"/>
        <v>Ora di Fine</v>
      </c>
      <c r="Y788" s="8" t="str">
        <f t="shared" ca="1" si="258"/>
        <v>Einduur</v>
      </c>
      <c r="Z788" s="7">
        <f t="shared" si="270"/>
        <v>5</v>
      </c>
      <c r="AA788">
        <f t="shared" si="271"/>
        <v>27</v>
      </c>
      <c r="AB788">
        <f t="shared" si="272"/>
        <v>36</v>
      </c>
      <c r="AC788" t="str">
        <f t="shared" si="273"/>
        <v>&lt;string name="EndHour"&gt;</v>
      </c>
      <c r="AD788" t="str">
        <f t="shared" ca="1" si="274"/>
        <v>&lt;string name="EndHour"&gt;Heure de fin&lt;/string&gt;</v>
      </c>
      <c r="AE788" t="str">
        <f t="shared" ca="1" si="274"/>
        <v>&lt;string name="EndHour"&gt;Endstunde&lt;/string&gt;</v>
      </c>
      <c r="AF788" t="str">
        <f t="shared" ca="1" si="274"/>
        <v>&lt;string name="EndHour"&gt;Hora de finalización&lt;/string&gt;</v>
      </c>
      <c r="AG788" t="str">
        <f t="shared" ca="1" si="274"/>
        <v>&lt;string name="EndHour"&gt;Ora di Fine&lt;/string&gt;</v>
      </c>
      <c r="AH788" t="str">
        <f t="shared" ca="1" si="274"/>
        <v>&lt;string name="EndHour"&gt;Einduur&lt;/string&gt;</v>
      </c>
    </row>
    <row r="789" spans="1:34">
      <c r="A789" s="1" t="s">
        <v>3101</v>
      </c>
      <c r="J789">
        <f t="shared" si="254"/>
        <v>32</v>
      </c>
      <c r="K789">
        <f t="shared" si="255"/>
        <v>53</v>
      </c>
      <c r="L789" t="str">
        <f t="shared" si="253"/>
        <v>Re-lock-Delay (secs)</v>
      </c>
      <c r="M789" t="e">
        <f>MATCH(L789,Sam_Eng!K:K,0)</f>
        <v>#N/A</v>
      </c>
      <c r="N789" t="e">
        <f>IF(ISNA(M789), VLOOKUP(L789,Sam_Eng!F:F,1,FALSE), VLOOKUP(L789,Sam_Eng!K:K,1,FALSE))</f>
        <v>#N/A</v>
      </c>
      <c r="O789" s="8">
        <v>211</v>
      </c>
      <c r="P789" t="str">
        <f t="shared" ca="1" si="265"/>
        <v>"Délai de reverrouillage"</v>
      </c>
      <c r="Q789" t="str">
        <f t="shared" ca="1" si="266"/>
        <v>"Verzögerung für Neuverriegelung"</v>
      </c>
      <c r="R789" t="str">
        <f t="shared" ca="1" si="267"/>
        <v>"Retardo en volver a cerrar"</v>
      </c>
      <c r="S789" t="str">
        <f t="shared" ca="1" si="268"/>
        <v>"Ritardo Ribloccaggio"</v>
      </c>
      <c r="T789" t="str">
        <f t="shared" ca="1" si="269"/>
        <v>"Vertraging opnieuw vergrendelen"</v>
      </c>
      <c r="U789" s="8" t="str">
        <f t="shared" ca="1" si="258"/>
        <v>Délai de reverrouillage</v>
      </c>
      <c r="V789" s="8" t="str">
        <f t="shared" ca="1" si="258"/>
        <v>Verzögerung für Neuverriegelung</v>
      </c>
      <c r="W789" s="8" t="str">
        <f t="shared" ca="1" si="258"/>
        <v>Retardo en volver a cerrar</v>
      </c>
      <c r="X789" s="8" t="str">
        <f t="shared" ca="1" si="258"/>
        <v>Ritardo Ribloccaggio</v>
      </c>
      <c r="Y789" s="8" t="str">
        <f t="shared" ca="1" si="258"/>
        <v>Vertraging opnieuw vergrendelen</v>
      </c>
      <c r="Z789" s="7">
        <f t="shared" si="270"/>
        <v>5</v>
      </c>
      <c r="AA789">
        <f t="shared" si="271"/>
        <v>32</v>
      </c>
      <c r="AB789">
        <f t="shared" si="272"/>
        <v>53</v>
      </c>
      <c r="AC789" t="str">
        <f t="shared" si="273"/>
        <v>&lt;string name="ReLock_Delay"&gt;</v>
      </c>
      <c r="AD789" t="s">
        <v>10324</v>
      </c>
      <c r="AE789" t="s">
        <v>10326</v>
      </c>
      <c r="AF789" t="s">
        <v>10327</v>
      </c>
      <c r="AG789" t="s">
        <v>10328</v>
      </c>
      <c r="AH789" t="s">
        <v>10329</v>
      </c>
    </row>
    <row r="790" spans="1:34">
      <c r="A790" s="1" t="s">
        <v>10330</v>
      </c>
      <c r="J790">
        <f t="shared" si="254"/>
        <v>31</v>
      </c>
      <c r="K790">
        <f t="shared" si="255"/>
        <v>35</v>
      </c>
      <c r="L790" t="str">
        <f t="shared" si="253"/>
        <v>URM</v>
      </c>
      <c r="M790" t="e">
        <f>MATCH(L790,Sam_Eng!K:K,0)</f>
        <v>#N/A</v>
      </c>
      <c r="N790" t="e">
        <f>IF(ISNA(M790), VLOOKUP(L790,Sam_Eng!F:F,1,FALSE), VLOOKUP(L790,Sam_Eng!K:K,1,FALSE))</f>
        <v>#N/A</v>
      </c>
      <c r="P790" t="e">
        <f t="shared" ca="1" si="265"/>
        <v>#REF!</v>
      </c>
      <c r="Q790" t="e">
        <f t="shared" ca="1" si="266"/>
        <v>#REF!</v>
      </c>
      <c r="R790" t="e">
        <f t="shared" ca="1" si="267"/>
        <v>#REF!</v>
      </c>
      <c r="S790" t="e">
        <f t="shared" ca="1" si="268"/>
        <v>#REF!</v>
      </c>
      <c r="T790" t="e">
        <f t="shared" ca="1" si="269"/>
        <v>#REF!</v>
      </c>
      <c r="U790" s="8" t="e">
        <f t="shared" ca="1" si="258"/>
        <v>#REF!</v>
      </c>
      <c r="V790" s="8" t="e">
        <f t="shared" ca="1" si="258"/>
        <v>#REF!</v>
      </c>
      <c r="W790" s="8" t="e">
        <f t="shared" ca="1" si="258"/>
        <v>#REF!</v>
      </c>
      <c r="X790" s="8" t="e">
        <f t="shared" ca="1" si="258"/>
        <v>#REF!</v>
      </c>
      <c r="Y790" s="8" t="e">
        <f t="shared" ca="1" si="258"/>
        <v>#REF!</v>
      </c>
      <c r="Z790" s="7">
        <f t="shared" si="270"/>
        <v>5</v>
      </c>
      <c r="AA790">
        <f t="shared" si="271"/>
        <v>31</v>
      </c>
      <c r="AB790">
        <f t="shared" si="272"/>
        <v>35</v>
      </c>
      <c r="AC790" t="str">
        <f t="shared" si="273"/>
        <v>&lt;string name="NetCode_URM"&gt;</v>
      </c>
      <c r="AD790" t="s">
        <v>10331</v>
      </c>
      <c r="AE790" t="s">
        <v>10331</v>
      </c>
      <c r="AF790" t="s">
        <v>10331</v>
      </c>
      <c r="AG790" t="s">
        <v>10331</v>
      </c>
      <c r="AH790" t="s">
        <v>10331</v>
      </c>
    </row>
    <row r="791" spans="1:34">
      <c r="A791" s="1" t="s">
        <v>10332</v>
      </c>
      <c r="J791">
        <f t="shared" si="254"/>
        <v>31</v>
      </c>
      <c r="K791">
        <f t="shared" si="255"/>
        <v>35</v>
      </c>
      <c r="L791" t="str">
        <f t="shared" si="253"/>
        <v>ACC</v>
      </c>
      <c r="M791" t="e">
        <f>MATCH(L791,Sam_Eng!K:K,0)</f>
        <v>#N/A</v>
      </c>
      <c r="N791" t="e">
        <f>IF(ISNA(M791), VLOOKUP(L791,Sam_Eng!F:F,1,FALSE), VLOOKUP(L791,Sam_Eng!K:K,1,FALSE))</f>
        <v>#N/A</v>
      </c>
      <c r="P791" t="e">
        <f t="shared" ca="1" si="265"/>
        <v>#REF!</v>
      </c>
      <c r="Q791" t="e">
        <f t="shared" ca="1" si="266"/>
        <v>#REF!</v>
      </c>
      <c r="R791" t="e">
        <f t="shared" ca="1" si="267"/>
        <v>#REF!</v>
      </c>
      <c r="S791" t="e">
        <f t="shared" ca="1" si="268"/>
        <v>#REF!</v>
      </c>
      <c r="T791" t="e">
        <f t="shared" ca="1" si="269"/>
        <v>#REF!</v>
      </c>
      <c r="U791" s="8" t="e">
        <f t="shared" ca="1" si="258"/>
        <v>#REF!</v>
      </c>
      <c r="V791" s="8" t="e">
        <f t="shared" ca="1" si="258"/>
        <v>#REF!</v>
      </c>
      <c r="W791" s="8" t="e">
        <f t="shared" ca="1" si="258"/>
        <v>#REF!</v>
      </c>
      <c r="X791" s="8" t="e">
        <f t="shared" ca="1" si="258"/>
        <v>#REF!</v>
      </c>
      <c r="Y791" s="8" t="e">
        <f t="shared" ca="1" si="258"/>
        <v>#REF!</v>
      </c>
      <c r="Z791" s="7">
        <f t="shared" si="270"/>
        <v>5</v>
      </c>
      <c r="AA791">
        <f t="shared" si="271"/>
        <v>31</v>
      </c>
      <c r="AB791">
        <f t="shared" si="272"/>
        <v>35</v>
      </c>
      <c r="AC791" t="str">
        <f t="shared" si="273"/>
        <v>&lt;string name="NetCode_ACC"&gt;</v>
      </c>
      <c r="AD791" t="s">
        <v>10333</v>
      </c>
      <c r="AE791" t="s">
        <v>10333</v>
      </c>
      <c r="AF791" t="s">
        <v>10333</v>
      </c>
      <c r="AG791" t="s">
        <v>10333</v>
      </c>
      <c r="AH791" t="s">
        <v>10333</v>
      </c>
    </row>
    <row r="792" spans="1:34">
      <c r="A792" s="1" t="s">
        <v>3100</v>
      </c>
      <c r="J792">
        <f t="shared" si="254"/>
        <v>33</v>
      </c>
      <c r="K792">
        <f t="shared" si="255"/>
        <v>68</v>
      </c>
      <c r="L792" t="str">
        <f t="shared" si="253"/>
        <v>Use client\'s card to tap the lock</v>
      </c>
      <c r="M792" t="e">
        <f>MATCH(L792,Sam_Eng!K:K,0)</f>
        <v>#N/A</v>
      </c>
      <c r="N792" t="e">
        <f>IF(ISNA(M792), VLOOKUP(L792,Sam_Eng!F:F,1,FALSE), VLOOKUP(L792,Sam_Eng!K:K,1,FALSE))</f>
        <v>#N/A</v>
      </c>
      <c r="O792" s="5">
        <v>572</v>
      </c>
      <c r="P792" t="str">
        <f t="shared" ca="1" si="265"/>
        <v>"Utilisez la carte du client pour exploiter la serrure"</v>
      </c>
      <c r="Q792" t="str">
        <f t="shared" ca="1" si="266"/>
        <v>"Client-Karte verwenden, um auf das Schloss zu tippen"</v>
      </c>
      <c r="R792" t="str">
        <f t="shared" ca="1" si="267"/>
        <v>"Utilizar la tarjeta del cliente para tocar la cerradura"</v>
      </c>
      <c r="S792" t="str">
        <f t="shared" ca="1" si="268"/>
        <v>"Utilizzare la scheda del client per toccare la serratura"</v>
      </c>
      <c r="T792" t="str">
        <f t="shared" ca="1" si="269"/>
        <v>"Gebruik de kaart van de klant om op het slot te tikken"</v>
      </c>
      <c r="U792" s="8" t="str">
        <f t="shared" ca="1" si="258"/>
        <v>Utilisez la carte du client pour exploiter la serrure</v>
      </c>
      <c r="V792" s="8" t="str">
        <f t="shared" ca="1" si="258"/>
        <v>Client-Karte verwenden, um auf das Schloss zu tippen</v>
      </c>
      <c r="W792" s="8" t="str">
        <f t="shared" ca="1" si="258"/>
        <v>Utilizar la tarjeta del cliente para tocar la cerradura</v>
      </c>
      <c r="X792" s="8" t="str">
        <f t="shared" ca="1" si="258"/>
        <v>Utilizzare la scheda del client per toccare la serratura</v>
      </c>
      <c r="Y792" s="8" t="str">
        <f t="shared" ca="1" si="258"/>
        <v>Gebruik de kaart van de klant om op het slot te tikken</v>
      </c>
      <c r="Z792" s="7">
        <f t="shared" si="270"/>
        <v>5</v>
      </c>
      <c r="AA792">
        <f t="shared" si="271"/>
        <v>33</v>
      </c>
      <c r="AB792">
        <f t="shared" si="272"/>
        <v>68</v>
      </c>
      <c r="AC792" t="str">
        <f t="shared" si="273"/>
        <v>&lt;string name="IPA_SetupInfo"&gt;</v>
      </c>
      <c r="AD792" t="str">
        <f t="shared" ref="AD792:AH795" ca="1" si="275">$AC792 &amp; U792 &amp; $AC$1</f>
        <v>&lt;string name="IPA_SetupInfo"&gt;Utilisez la carte du client pour exploiter la serrure&lt;/string&gt;</v>
      </c>
      <c r="AE792" t="str">
        <f t="shared" ca="1" si="275"/>
        <v>&lt;string name="IPA_SetupInfo"&gt;Client-Karte verwenden, um auf das Schloss zu tippen&lt;/string&gt;</v>
      </c>
      <c r="AF792" t="str">
        <f t="shared" ca="1" si="275"/>
        <v>&lt;string name="IPA_SetupInfo"&gt;Utilizar la tarjeta del cliente para tocar la cerradura&lt;/string&gt;</v>
      </c>
      <c r="AG792" t="str">
        <f t="shared" ca="1" si="275"/>
        <v>&lt;string name="IPA_SetupInfo"&gt;Utilizzare la scheda del client per toccare la serratura&lt;/string&gt;</v>
      </c>
      <c r="AH792" t="str">
        <f t="shared" ca="1" si="275"/>
        <v>&lt;string name="IPA_SetupInfo"&gt;Gebruik de kaart van de klant om op het slot te tikken&lt;/string&gt;</v>
      </c>
    </row>
    <row r="793" spans="1:34">
      <c r="A793" s="1" t="s">
        <v>329</v>
      </c>
      <c r="J793">
        <f t="shared" si="254"/>
        <v>29</v>
      </c>
      <c r="K793">
        <f t="shared" si="255"/>
        <v>36</v>
      </c>
      <c r="L793" t="str">
        <f t="shared" si="253"/>
        <v>Step 1</v>
      </c>
      <c r="M793" t="e">
        <f>MATCH(L793,Sam_Eng!K:K,0)</f>
        <v>#N/A</v>
      </c>
      <c r="N793" t="e">
        <f>IF(ISNA(M793), VLOOKUP(L793,Sam_Eng!F:F,1,FALSE), VLOOKUP(L793,Sam_Eng!K:K,1,FALSE))</f>
        <v>#N/A</v>
      </c>
      <c r="O793" s="5">
        <v>251</v>
      </c>
      <c r="P793" t="str">
        <f t="shared" ca="1" si="265"/>
        <v>"Étape %d"</v>
      </c>
      <c r="Q793" t="str">
        <f t="shared" ca="1" si="266"/>
        <v>"Schritt %d"</v>
      </c>
      <c r="R793" t="str">
        <f t="shared" ca="1" si="267"/>
        <v>"Paso %d"</v>
      </c>
      <c r="S793" t="str">
        <f t="shared" ca="1" si="268"/>
        <v>"Passaggio %d"</v>
      </c>
      <c r="T793" t="str">
        <f t="shared" ca="1" si="269"/>
        <v>"Stap %d"</v>
      </c>
      <c r="U793" s="8" t="str">
        <f t="shared" ca="1" si="258"/>
        <v>Étape %d</v>
      </c>
      <c r="V793" s="8" t="str">
        <f t="shared" ca="1" si="258"/>
        <v>Schritt %d</v>
      </c>
      <c r="W793" s="8" t="str">
        <f t="shared" ca="1" si="258"/>
        <v>Paso %d</v>
      </c>
      <c r="X793" s="8" t="str">
        <f t="shared" ca="1" si="258"/>
        <v>Passaggio %d</v>
      </c>
      <c r="Y793" s="8" t="str">
        <f t="shared" ca="1" si="258"/>
        <v>Stap %d</v>
      </c>
      <c r="Z793" s="7">
        <f t="shared" si="270"/>
        <v>5</v>
      </c>
      <c r="AA793">
        <f t="shared" si="271"/>
        <v>29</v>
      </c>
      <c r="AB793">
        <f t="shared" si="272"/>
        <v>36</v>
      </c>
      <c r="AC793" t="str">
        <f t="shared" si="273"/>
        <v>&lt;string name="IPA_Step1"&gt;</v>
      </c>
      <c r="AD793" t="str">
        <f t="shared" ca="1" si="275"/>
        <v>&lt;string name="IPA_Step1"&gt;Étape %d&lt;/string&gt;</v>
      </c>
      <c r="AE793" t="str">
        <f t="shared" ca="1" si="275"/>
        <v>&lt;string name="IPA_Step1"&gt;Schritt %d&lt;/string&gt;</v>
      </c>
      <c r="AF793" t="str">
        <f t="shared" ca="1" si="275"/>
        <v>&lt;string name="IPA_Step1"&gt;Paso %d&lt;/string&gt;</v>
      </c>
      <c r="AG793" t="str">
        <f t="shared" ca="1" si="275"/>
        <v>&lt;string name="IPA_Step1"&gt;Passaggio %d&lt;/string&gt;</v>
      </c>
      <c r="AH793" t="str">
        <f t="shared" ca="1" si="275"/>
        <v>&lt;string name="IPA_Step1"&gt;Stap %d&lt;/string&gt;</v>
      </c>
    </row>
    <row r="794" spans="1:34">
      <c r="A794" s="1" t="s">
        <v>330</v>
      </c>
      <c r="J794">
        <f t="shared" si="254"/>
        <v>29</v>
      </c>
      <c r="K794">
        <f t="shared" si="255"/>
        <v>36</v>
      </c>
      <c r="L794" t="str">
        <f t="shared" si="253"/>
        <v>Step 2</v>
      </c>
      <c r="M794" t="e">
        <f>MATCH(L794,Sam_Eng!K:K,0)</f>
        <v>#N/A</v>
      </c>
      <c r="N794" t="e">
        <f>IF(ISNA(M794), VLOOKUP(L794,Sam_Eng!F:F,1,FALSE), VLOOKUP(L794,Sam_Eng!K:K,1,FALSE))</f>
        <v>#N/A</v>
      </c>
      <c r="O794" s="5">
        <v>251</v>
      </c>
      <c r="P794" t="str">
        <f t="shared" ca="1" si="265"/>
        <v>"Étape %d"</v>
      </c>
      <c r="Q794" t="str">
        <f t="shared" ca="1" si="266"/>
        <v>"Schritt %d"</v>
      </c>
      <c r="R794" t="str">
        <f t="shared" ca="1" si="267"/>
        <v>"Paso %d"</v>
      </c>
      <c r="S794" t="str">
        <f t="shared" ca="1" si="268"/>
        <v>"Passaggio %d"</v>
      </c>
      <c r="T794" t="str">
        <f t="shared" ca="1" si="269"/>
        <v>"Stap %d"</v>
      </c>
      <c r="U794" s="8" t="str">
        <f t="shared" ca="1" si="258"/>
        <v>Étape %d</v>
      </c>
      <c r="V794" s="8" t="str">
        <f t="shared" ca="1" si="258"/>
        <v>Schritt %d</v>
      </c>
      <c r="W794" s="8" t="str">
        <f t="shared" ca="1" si="258"/>
        <v>Paso %d</v>
      </c>
      <c r="X794" s="8" t="str">
        <f t="shared" ca="1" si="258"/>
        <v>Passaggio %d</v>
      </c>
      <c r="Y794" s="8" t="str">
        <f t="shared" ca="1" si="258"/>
        <v>Stap %d</v>
      </c>
      <c r="Z794" s="7">
        <f t="shared" si="270"/>
        <v>5</v>
      </c>
      <c r="AA794">
        <f t="shared" si="271"/>
        <v>29</v>
      </c>
      <c r="AB794">
        <f t="shared" si="272"/>
        <v>36</v>
      </c>
      <c r="AC794" t="str">
        <f t="shared" si="273"/>
        <v>&lt;string name="IPA_Step2"&gt;</v>
      </c>
      <c r="AD794" t="str">
        <f t="shared" ca="1" si="275"/>
        <v>&lt;string name="IPA_Step2"&gt;Étape %d&lt;/string&gt;</v>
      </c>
      <c r="AE794" t="str">
        <f t="shared" ca="1" si="275"/>
        <v>&lt;string name="IPA_Step2"&gt;Schritt %d&lt;/string&gt;</v>
      </c>
      <c r="AF794" t="str">
        <f t="shared" ca="1" si="275"/>
        <v>&lt;string name="IPA_Step2"&gt;Paso %d&lt;/string&gt;</v>
      </c>
      <c r="AG794" t="str">
        <f t="shared" ca="1" si="275"/>
        <v>&lt;string name="IPA_Step2"&gt;Passaggio %d&lt;/string&gt;</v>
      </c>
      <c r="AH794" t="str">
        <f t="shared" ca="1" si="275"/>
        <v>&lt;string name="IPA_Step2"&gt;Stap %d&lt;/string&gt;</v>
      </c>
    </row>
    <row r="795" spans="1:34">
      <c r="A795" s="1" t="s">
        <v>10334</v>
      </c>
      <c r="J795">
        <f t="shared" si="254"/>
        <v>29</v>
      </c>
      <c r="K795">
        <f t="shared" si="255"/>
        <v>47</v>
      </c>
      <c r="L795" t="str">
        <f t="shared" si="253"/>
        <v>Step 3 (optional)</v>
      </c>
      <c r="M795" t="e">
        <f>MATCH(L795,Sam_Eng!K:K,0)</f>
        <v>#N/A</v>
      </c>
      <c r="N795" t="e">
        <f>IF(ISNA(M795), VLOOKUP(L795,Sam_Eng!F:F,1,FALSE), VLOOKUP(L795,Sam_Eng!K:K,1,FALSE))</f>
        <v>#N/A</v>
      </c>
      <c r="O795" s="5">
        <v>252</v>
      </c>
      <c r="P795" t="str">
        <f t="shared" ca="1" si="265"/>
        <v>"Étape %d (optionnelle)"</v>
      </c>
      <c r="Q795" t="str">
        <f t="shared" ca="1" si="266"/>
        <v>"Schritt %d (optional)"</v>
      </c>
      <c r="R795" t="str">
        <f t="shared" ca="1" si="267"/>
        <v>"Paso %d (opcional)"</v>
      </c>
      <c r="S795" t="str">
        <f t="shared" ca="1" si="268"/>
        <v>"Passaggio %d (opzionale)"</v>
      </c>
      <c r="T795" t="str">
        <f t="shared" ca="1" si="269"/>
        <v>"Stap %d (optie)"</v>
      </c>
      <c r="U795" s="8" t="str">
        <f t="shared" ca="1" si="258"/>
        <v>Étape %d (optionnelle)</v>
      </c>
      <c r="V795" s="8" t="str">
        <f t="shared" ca="1" si="258"/>
        <v>Schritt %d (optional)</v>
      </c>
      <c r="W795" s="8" t="str">
        <f t="shared" ca="1" si="258"/>
        <v>Paso %d (opcional)</v>
      </c>
      <c r="X795" s="8" t="str">
        <f t="shared" ca="1" si="258"/>
        <v>Passaggio %d (opzionale)</v>
      </c>
      <c r="Y795" s="8" t="str">
        <f t="shared" ca="1" si="258"/>
        <v>Stap %d (optie)</v>
      </c>
      <c r="Z795" s="7">
        <f t="shared" si="270"/>
        <v>5</v>
      </c>
      <c r="AA795">
        <f t="shared" si="271"/>
        <v>29</v>
      </c>
      <c r="AB795">
        <f t="shared" si="272"/>
        <v>47</v>
      </c>
      <c r="AC795" t="str">
        <f t="shared" si="273"/>
        <v>&lt;string name="IPA_Step3"&gt;</v>
      </c>
      <c r="AD795" t="str">
        <f t="shared" ca="1" si="275"/>
        <v>&lt;string name="IPA_Step3"&gt;Étape %d (optionnelle)&lt;/string&gt;</v>
      </c>
      <c r="AE795" t="str">
        <f t="shared" ca="1" si="275"/>
        <v>&lt;string name="IPA_Step3"&gt;Schritt %d (optional)&lt;/string&gt;</v>
      </c>
      <c r="AF795" t="str">
        <f t="shared" ca="1" si="275"/>
        <v>&lt;string name="IPA_Step3"&gt;Paso %d (opcional)&lt;/string&gt;</v>
      </c>
      <c r="AG795" t="str">
        <f t="shared" ca="1" si="275"/>
        <v>&lt;string name="IPA_Step3"&gt;Passaggio %d (opzionale)&lt;/string&gt;</v>
      </c>
      <c r="AH795" t="str">
        <f t="shared" ca="1" si="275"/>
        <v>&lt;string name="IPA_Step3"&gt;Stap %d (optie)&lt;/string&gt;</v>
      </c>
    </row>
    <row r="796" spans="1:34">
      <c r="A796" s="1"/>
    </row>
    <row r="797" spans="1:34">
      <c r="A797" s="1"/>
    </row>
    <row r="798" spans="1:34">
      <c r="A798" s="1" t="s">
        <v>332</v>
      </c>
      <c r="J798">
        <f t="shared" si="254"/>
        <v>37</v>
      </c>
      <c r="K798">
        <f t="shared" si="255"/>
        <v>42</v>
      </c>
      <c r="L798" t="str">
        <f t="shared" si="253"/>
        <v>Done</v>
      </c>
      <c r="M798" t="e">
        <f>MATCH(L798,Sam_Eng!K:K,0)</f>
        <v>#N/A</v>
      </c>
      <c r="N798" t="str">
        <f>IF(ISNA(M798), VLOOKUP(L798,Sam_Eng!F:F,1,FALSE), VLOOKUP(L798,Sam_Eng!K:K,1,FALSE))</f>
        <v>Done</v>
      </c>
      <c r="O798" s="8">
        <f>IF(ISNA(M798), MATCH(N798,Sam_Eng!F:F,0), MATCH(N798,Sam_Eng!K:K,0))</f>
        <v>161</v>
      </c>
      <c r="P798" t="str">
        <f t="shared" ca="1" si="265"/>
        <v>"Terminé"</v>
      </c>
      <c r="Q798" t="str">
        <f t="shared" ca="1" si="266"/>
        <v>"Fertig"</v>
      </c>
      <c r="R798" t="str">
        <f t="shared" ca="1" si="267"/>
        <v>"Listo"</v>
      </c>
      <c r="S798" t="str">
        <f t="shared" ca="1" si="268"/>
        <v>"Fatto"</v>
      </c>
      <c r="T798" t="str">
        <f t="shared" ca="1" si="269"/>
        <v>"Gereed"</v>
      </c>
      <c r="U798" s="8" t="str">
        <f t="shared" ca="1" si="258"/>
        <v>Terminé</v>
      </c>
      <c r="V798" s="8" t="str">
        <f t="shared" ca="1" si="258"/>
        <v>Fertig</v>
      </c>
      <c r="W798" s="8" t="str">
        <f t="shared" ca="1" si="258"/>
        <v>Listo</v>
      </c>
      <c r="X798" s="8" t="str">
        <f t="shared" ca="1" si="258"/>
        <v>Fatto</v>
      </c>
      <c r="Y798" s="8" t="str">
        <f t="shared" ca="1" si="258"/>
        <v>Gereed</v>
      </c>
      <c r="Z798" s="7">
        <f t="shared" ref="Z798:Z813" si="276">FIND("&lt;",A798)</f>
        <v>5</v>
      </c>
      <c r="AA798">
        <f t="shared" ref="AA798:AA813" si="277">FIND("&gt;",A798)</f>
        <v>37</v>
      </c>
      <c r="AB798">
        <f t="shared" ref="AB798:AB813" si="278" xml:space="preserve"> FIND("&lt;/",A798)</f>
        <v>42</v>
      </c>
      <c r="AC798" t="str">
        <f t="shared" ref="AC798:AC813" si="279">MID(A798, Z798, AA798-Z798+ 1)</f>
        <v>&lt;string name="GPS_location_done"&gt;</v>
      </c>
      <c r="AD798" t="str">
        <f t="shared" ref="AD798:AD813" ca="1" si="280">$AC798 &amp; U798 &amp; $AC$1</f>
        <v>&lt;string name="GPS_location_done"&gt;Terminé&lt;/string&gt;</v>
      </c>
      <c r="AE798" t="str">
        <f t="shared" ref="AE798:AE813" ca="1" si="281">$AC798 &amp; V798 &amp; $AC$1</f>
        <v>&lt;string name="GPS_location_done"&gt;Fertig&lt;/string&gt;</v>
      </c>
      <c r="AF798" t="str">
        <f t="shared" ref="AF798:AF813" ca="1" si="282">$AC798 &amp; W798 &amp; $AC$1</f>
        <v>&lt;string name="GPS_location_done"&gt;Listo&lt;/string&gt;</v>
      </c>
      <c r="AG798" t="str">
        <f t="shared" ref="AG798:AG813" ca="1" si="283">$AC798 &amp; X798 &amp; $AC$1</f>
        <v>&lt;string name="GPS_location_done"&gt;Fatto&lt;/string&gt;</v>
      </c>
      <c r="AH798" t="str">
        <f t="shared" ref="AH798:AH813" ca="1" si="284">$AC798 &amp; Y798 &amp; $AC$1</f>
        <v>&lt;string name="GPS_location_done"&gt;Gereed&lt;/string&gt;</v>
      </c>
    </row>
    <row r="799" spans="1:34">
      <c r="A799" s="1" t="s">
        <v>333</v>
      </c>
      <c r="J799">
        <f t="shared" si="254"/>
        <v>36</v>
      </c>
      <c r="K799">
        <f t="shared" si="255"/>
        <v>44</v>
      </c>
      <c r="L799" t="str">
        <f t="shared" si="253"/>
        <v>Not yet</v>
      </c>
      <c r="M799" t="e">
        <f>MATCH(L799,Sam_Eng!K:K,0)</f>
        <v>#N/A</v>
      </c>
      <c r="N799" t="str">
        <f>IF(ISNA(M799), VLOOKUP(L799,Sam_Eng!F:F,1,FALSE), VLOOKUP(L799,Sam_Eng!K:K,1,FALSE))</f>
        <v>Not yet</v>
      </c>
      <c r="O799" s="8">
        <f>IF(ISNA(M799), MATCH(N799,Sam_Eng!F:F,0), MATCH(N799,Sam_Eng!K:K,0))</f>
        <v>582</v>
      </c>
      <c r="P799" t="str">
        <f t="shared" ca="1" si="265"/>
        <v>"Pas encore"</v>
      </c>
      <c r="Q799" t="str">
        <f t="shared" ca="1" si="266"/>
        <v>"Noch nicht"</v>
      </c>
      <c r="R799" t="str">
        <f t="shared" ca="1" si="267"/>
        <v>"Todavía no"</v>
      </c>
      <c r="S799" t="str">
        <f t="shared" ca="1" si="268"/>
        <v>"Non ancora"</v>
      </c>
      <c r="T799" t="str">
        <f t="shared" ca="1" si="269"/>
        <v>"Nog niet"</v>
      </c>
      <c r="U799" s="8" t="str">
        <f t="shared" ca="1" si="258"/>
        <v>Pas encore</v>
      </c>
      <c r="V799" s="8" t="str">
        <f t="shared" ca="1" si="258"/>
        <v>Noch nicht</v>
      </c>
      <c r="W799" s="8" t="str">
        <f t="shared" ca="1" si="258"/>
        <v>Todavía no</v>
      </c>
      <c r="X799" s="8" t="str">
        <f t="shared" ca="1" si="258"/>
        <v>Non ancora</v>
      </c>
      <c r="Y799" s="8" t="str">
        <f t="shared" ca="1" si="258"/>
        <v>Nog niet</v>
      </c>
      <c r="Z799" s="7">
        <f t="shared" si="276"/>
        <v>5</v>
      </c>
      <c r="AA799">
        <f t="shared" si="277"/>
        <v>36</v>
      </c>
      <c r="AB799">
        <f t="shared" si="278"/>
        <v>44</v>
      </c>
      <c r="AC799" t="str">
        <f t="shared" si="279"/>
        <v>&lt;string name="GPS_location_not"&gt;</v>
      </c>
      <c r="AD799" t="str">
        <f t="shared" ca="1" si="280"/>
        <v>&lt;string name="GPS_location_not"&gt;Pas encore&lt;/string&gt;</v>
      </c>
      <c r="AE799" t="str">
        <f t="shared" ca="1" si="281"/>
        <v>&lt;string name="GPS_location_not"&gt;Noch nicht&lt;/string&gt;</v>
      </c>
      <c r="AF799" t="str">
        <f t="shared" ca="1" si="282"/>
        <v>&lt;string name="GPS_location_not"&gt;Todavía no&lt;/string&gt;</v>
      </c>
      <c r="AG799" t="str">
        <f t="shared" ca="1" si="283"/>
        <v>&lt;string name="GPS_location_not"&gt;Non ancora&lt;/string&gt;</v>
      </c>
      <c r="AH799" t="str">
        <f t="shared" ca="1" si="284"/>
        <v>&lt;string name="GPS_location_not"&gt;Nog niet&lt;/string&gt;</v>
      </c>
    </row>
    <row r="800" spans="1:34">
      <c r="A800" s="1" t="s">
        <v>334</v>
      </c>
      <c r="J800">
        <f t="shared" si="254"/>
        <v>30</v>
      </c>
      <c r="K800">
        <f t="shared" si="255"/>
        <v>35</v>
      </c>
      <c r="L800" t="str">
        <f t="shared" si="253"/>
        <v>User</v>
      </c>
      <c r="M800" t="e">
        <f>MATCH(L800,Sam_Eng!K:K,0)</f>
        <v>#N/A</v>
      </c>
      <c r="N800" t="str">
        <f>IF(ISNA(M800), VLOOKUP(L800,Sam_Eng!F:F,1,FALSE), VLOOKUP(L800,Sam_Eng!K:K,1,FALSE))</f>
        <v>User</v>
      </c>
      <c r="O800" s="8">
        <f>IF(ISNA(M800), MATCH(N800,Sam_Eng!F:F,0), MATCH(N800,Sam_Eng!K:K,0))</f>
        <v>243</v>
      </c>
      <c r="P800" t="str">
        <f t="shared" ca="1" si="265"/>
        <v>"Utilisateur"</v>
      </c>
      <c r="Q800" t="str">
        <f t="shared" ca="1" si="266"/>
        <v>"Benutzer"</v>
      </c>
      <c r="R800" t="str">
        <f t="shared" ca="1" si="267"/>
        <v>"Usuario"</v>
      </c>
      <c r="S800" t="str">
        <f t="shared" ca="1" si="268"/>
        <v>"Utente"</v>
      </c>
      <c r="T800" t="str">
        <f t="shared" ca="1" si="269"/>
        <v>"Gebruiker"</v>
      </c>
      <c r="U800" s="8" t="str">
        <f t="shared" ca="1" si="258"/>
        <v>Utilisateur</v>
      </c>
      <c r="V800" s="8" t="str">
        <f t="shared" ca="1" si="258"/>
        <v>Benutzer</v>
      </c>
      <c r="W800" s="8" t="str">
        <f t="shared" ca="1" si="258"/>
        <v>Usuario</v>
      </c>
      <c r="X800" s="8" t="str">
        <f t="shared" ca="1" si="258"/>
        <v>Utente</v>
      </c>
      <c r="Y800" s="8" t="str">
        <f t="shared" ca="1" si="258"/>
        <v>Gebruiker</v>
      </c>
      <c r="Z800" s="7">
        <f t="shared" si="276"/>
        <v>5</v>
      </c>
      <c r="AA800">
        <f t="shared" si="277"/>
        <v>30</v>
      </c>
      <c r="AB800">
        <f t="shared" si="278"/>
        <v>35</v>
      </c>
      <c r="AC800" t="str">
        <f t="shared" si="279"/>
        <v>&lt;string name="phone_user"&gt;</v>
      </c>
      <c r="AD800" t="str">
        <f t="shared" ca="1" si="280"/>
        <v>&lt;string name="phone_user"&gt;Utilisateur&lt;/string&gt;</v>
      </c>
      <c r="AE800" t="str">
        <f t="shared" ca="1" si="281"/>
        <v>&lt;string name="phone_user"&gt;Benutzer&lt;/string&gt;</v>
      </c>
      <c r="AF800" t="str">
        <f t="shared" ca="1" si="282"/>
        <v>&lt;string name="phone_user"&gt;Usuario&lt;/string&gt;</v>
      </c>
      <c r="AG800" t="str">
        <f t="shared" ca="1" si="283"/>
        <v>&lt;string name="phone_user"&gt;Utente&lt;/string&gt;</v>
      </c>
      <c r="AH800" t="str">
        <f t="shared" ca="1" si="284"/>
        <v>&lt;string name="phone_user"&gt;Gebruiker&lt;/string&gt;</v>
      </c>
    </row>
    <row r="801" spans="1:34">
      <c r="A801" s="1" t="s">
        <v>3099</v>
      </c>
      <c r="J801">
        <f t="shared" si="254"/>
        <v>33</v>
      </c>
      <c r="K801">
        <f t="shared" si="255"/>
        <v>48</v>
      </c>
      <c r="L801" t="str">
        <f t="shared" si="253"/>
        <v>Active Periods</v>
      </c>
      <c r="M801" t="e">
        <f>MATCH(L801,Sam_Eng!K:K,0)</f>
        <v>#N/A</v>
      </c>
      <c r="N801" t="str">
        <f>IF(ISNA(M801), VLOOKUP(L801,Sam_Eng!F:F,1,FALSE), VLOOKUP(L801,Sam_Eng!K:K,1,FALSE))</f>
        <v>Active Periods</v>
      </c>
      <c r="O801" s="8">
        <f>IF(ISNA(M801), MATCH(N801,Sam_Eng!F:F,0), MATCH(N801,Sam_Eng!K:K,0))</f>
        <v>206</v>
      </c>
      <c r="P801" t="str">
        <f t="shared" ca="1" si="265"/>
        <v>"Périodes actives"</v>
      </c>
      <c r="Q801" t="str">
        <f t="shared" ca="1" si="266"/>
        <v>"Aktivzeiten"</v>
      </c>
      <c r="R801" t="str">
        <f t="shared" ca="1" si="267"/>
        <v>"Períodos activos"</v>
      </c>
      <c r="S801" t="str">
        <f t="shared" ca="1" si="268"/>
        <v>"Periodi di Attività"</v>
      </c>
      <c r="T801" t="str">
        <f t="shared" ca="1" si="269"/>
        <v>"Actieve perioden"</v>
      </c>
      <c r="U801" s="8" t="str">
        <f t="shared" ca="1" si="258"/>
        <v>Périodes actives</v>
      </c>
      <c r="V801" s="8" t="str">
        <f t="shared" ca="1" si="258"/>
        <v>Aktivzeiten</v>
      </c>
      <c r="W801" s="8" t="str">
        <f t="shared" ca="1" si="258"/>
        <v>Períodos activos</v>
      </c>
      <c r="X801" s="8" t="str">
        <f t="shared" ca="1" si="258"/>
        <v>Periodi di Attività</v>
      </c>
      <c r="Y801" s="8" t="str">
        <f t="shared" ca="1" si="258"/>
        <v>Actieve perioden</v>
      </c>
      <c r="Z801" s="7">
        <f t="shared" si="276"/>
        <v>5</v>
      </c>
      <c r="AA801">
        <f t="shared" si="277"/>
        <v>33</v>
      </c>
      <c r="AB801">
        <f t="shared" si="278"/>
        <v>48</v>
      </c>
      <c r="AC801" t="str">
        <f t="shared" si="279"/>
        <v>&lt;string name="active_period"&gt;</v>
      </c>
      <c r="AD801" t="str">
        <f t="shared" ca="1" si="280"/>
        <v>&lt;string name="active_period"&gt;Périodes actives&lt;/string&gt;</v>
      </c>
      <c r="AE801" t="str">
        <f t="shared" ca="1" si="281"/>
        <v>&lt;string name="active_period"&gt;Aktivzeiten&lt;/string&gt;</v>
      </c>
      <c r="AF801" t="str">
        <f t="shared" ca="1" si="282"/>
        <v>&lt;string name="active_period"&gt;Períodos activos&lt;/string&gt;</v>
      </c>
      <c r="AG801" t="str">
        <f t="shared" ca="1" si="283"/>
        <v>&lt;string name="active_period"&gt;Periodi di Attività&lt;/string&gt;</v>
      </c>
      <c r="AH801" t="str">
        <f t="shared" ca="1" si="284"/>
        <v>&lt;string name="active_period"&gt;Actieve perioden&lt;/string&gt;</v>
      </c>
    </row>
    <row r="802" spans="1:34">
      <c r="A802" s="1" t="s">
        <v>335</v>
      </c>
      <c r="J802">
        <f t="shared" si="254"/>
        <v>29</v>
      </c>
      <c r="K802">
        <f t="shared" si="255"/>
        <v>52</v>
      </c>
      <c r="L802" t="str">
        <f t="shared" si="253"/>
        <v>Enter some messages...</v>
      </c>
      <c r="M802" t="e">
        <f>MATCH(L802,Sam_Eng!K:K,0)</f>
        <v>#N/A</v>
      </c>
      <c r="N802" t="str">
        <f>IF(ISNA(M802), VLOOKUP(L802,Sam_Eng!F:F,1,FALSE), VLOOKUP(L802,Sam_Eng!K:K,1,FALSE))</f>
        <v>Enter some messages...</v>
      </c>
      <c r="O802" s="8">
        <f>IF(ISNA(M802), MATCH(N802,Sam_Eng!F:F,0), MATCH(N802,Sam_Eng!K:K,0))</f>
        <v>560</v>
      </c>
      <c r="P802" t="str">
        <f t="shared" ca="1" si="265"/>
        <v>"Saisissez des messages..."</v>
      </c>
      <c r="Q802" t="str">
        <f t="shared" ca="1" si="266"/>
        <v>"Geben Sie einige Mitteilungen ein ..."</v>
      </c>
      <c r="R802" t="str">
        <f t="shared" ca="1" si="267"/>
        <v>"Especifique algún mensaje..."</v>
      </c>
      <c r="S802" t="str">
        <f t="shared" ca="1" si="268"/>
        <v>"Inserire dei messaggi..."</v>
      </c>
      <c r="T802" t="str">
        <f t="shared" ca="1" si="269"/>
        <v>"Voer wat berichten in..."</v>
      </c>
      <c r="U802" s="8" t="str">
        <f t="shared" ca="1" si="258"/>
        <v>Saisissez des messages...</v>
      </c>
      <c r="V802" s="8" t="str">
        <f t="shared" ca="1" si="258"/>
        <v>Geben Sie einige Mitteilungen ein ...</v>
      </c>
      <c r="W802" s="8" t="str">
        <f t="shared" ca="1" si="258"/>
        <v>Especifique algún mensaje...</v>
      </c>
      <c r="X802" s="8" t="str">
        <f t="shared" ca="1" si="258"/>
        <v>Inserire dei messaggi...</v>
      </c>
      <c r="Y802" s="8" t="str">
        <f t="shared" ca="1" si="258"/>
        <v>Voer wat berichten in...</v>
      </c>
      <c r="Z802" s="7">
        <f t="shared" si="276"/>
        <v>5</v>
      </c>
      <c r="AA802">
        <f t="shared" si="277"/>
        <v>29</v>
      </c>
      <c r="AB802">
        <f t="shared" si="278"/>
        <v>52</v>
      </c>
      <c r="AC802" t="str">
        <f t="shared" si="279"/>
        <v>&lt;string name="enter_msg"&gt;</v>
      </c>
      <c r="AD802" t="str">
        <f t="shared" ca="1" si="280"/>
        <v>&lt;string name="enter_msg"&gt;Saisissez des messages...&lt;/string&gt;</v>
      </c>
      <c r="AE802" t="str">
        <f t="shared" ca="1" si="281"/>
        <v>&lt;string name="enter_msg"&gt;Geben Sie einige Mitteilungen ein ...&lt;/string&gt;</v>
      </c>
      <c r="AF802" t="str">
        <f t="shared" ca="1" si="282"/>
        <v>&lt;string name="enter_msg"&gt;Especifique algún mensaje...&lt;/string&gt;</v>
      </c>
      <c r="AG802" t="str">
        <f t="shared" ca="1" si="283"/>
        <v>&lt;string name="enter_msg"&gt;Inserire dei messaggi...&lt;/string&gt;</v>
      </c>
      <c r="AH802" t="str">
        <f t="shared" ca="1" si="284"/>
        <v>&lt;string name="enter_msg"&gt;Voer wat berichten in...&lt;/string&gt;</v>
      </c>
    </row>
    <row r="803" spans="1:34">
      <c r="A803" s="1" t="s">
        <v>336</v>
      </c>
      <c r="J803">
        <f t="shared" si="254"/>
        <v>32</v>
      </c>
      <c r="K803">
        <f t="shared" si="255"/>
        <v>47</v>
      </c>
      <c r="L803" t="str">
        <f t="shared" ref="L803:L866" si="285">IF(A803&lt;&gt;"", MID(A803,J803+1, K803-J803 - 1), "")</f>
        <v>Edit User Name</v>
      </c>
      <c r="M803" t="e">
        <f>MATCH(L803,Sam_Eng!K:K,0)</f>
        <v>#N/A</v>
      </c>
      <c r="N803" t="str">
        <f>IF(ISNA(M803), VLOOKUP(L803,Sam_Eng!F:F,1,FALSE), VLOOKUP(L803,Sam_Eng!K:K,1,FALSE))</f>
        <v>Edit User Name</v>
      </c>
      <c r="O803" s="8">
        <f>IF(ISNA(M803), MATCH(N803,Sam_Eng!F:F,0), MATCH(N803,Sam_Eng!K:K,0))</f>
        <v>48</v>
      </c>
      <c r="P803" t="str">
        <f t="shared" ca="1" si="265"/>
        <v>"Modifier le nom d'utilisateur"</v>
      </c>
      <c r="Q803" t="str">
        <f t="shared" ca="1" si="266"/>
        <v>"Benutzernamen bearbeiten"</v>
      </c>
      <c r="R803" t="str">
        <f t="shared" ca="1" si="267"/>
        <v>"Editar nombre de usuario"</v>
      </c>
      <c r="S803" t="str">
        <f t="shared" ca="1" si="268"/>
        <v>"Modifica Nome Utente"</v>
      </c>
      <c r="T803" t="str">
        <f t="shared" ca="1" si="269"/>
        <v>"Gebruikersnaam bewerken"</v>
      </c>
      <c r="U803" s="8" t="str">
        <f t="shared" ca="1" si="258"/>
        <v>Modifier le nom d'utilisateur</v>
      </c>
      <c r="V803" s="8" t="str">
        <f t="shared" ca="1" si="258"/>
        <v>Benutzernamen bearbeiten</v>
      </c>
      <c r="W803" s="8" t="str">
        <f t="shared" ca="1" si="258"/>
        <v>Editar nombre de usuario</v>
      </c>
      <c r="X803" s="8" t="str">
        <f t="shared" ca="1" si="258"/>
        <v>Modifica Nome Utente</v>
      </c>
      <c r="Y803" s="8" t="str">
        <f t="shared" ca="1" si="258"/>
        <v>Gebruikersnaam bewerken</v>
      </c>
      <c r="Z803" s="7">
        <f t="shared" si="276"/>
        <v>5</v>
      </c>
      <c r="AA803">
        <f t="shared" si="277"/>
        <v>32</v>
      </c>
      <c r="AB803">
        <f t="shared" si="278"/>
        <v>47</v>
      </c>
      <c r="AC803" t="str">
        <f t="shared" si="279"/>
        <v>&lt;string name="edit_user_nm"&gt;</v>
      </c>
      <c r="AD803" t="str">
        <f t="shared" ca="1" si="280"/>
        <v>&lt;string name="edit_user_nm"&gt;Modifier le nom d'utilisateur&lt;/string&gt;</v>
      </c>
      <c r="AE803" t="str">
        <f t="shared" ca="1" si="281"/>
        <v>&lt;string name="edit_user_nm"&gt;Benutzernamen bearbeiten&lt;/string&gt;</v>
      </c>
      <c r="AF803" t="str">
        <f t="shared" ca="1" si="282"/>
        <v>&lt;string name="edit_user_nm"&gt;Editar nombre de usuario&lt;/string&gt;</v>
      </c>
      <c r="AG803" t="str">
        <f t="shared" ca="1" si="283"/>
        <v>&lt;string name="edit_user_nm"&gt;Modifica Nome Utente&lt;/string&gt;</v>
      </c>
      <c r="AH803" t="str">
        <f t="shared" ca="1" si="284"/>
        <v>&lt;string name="edit_user_nm"&gt;Gebruikersnaam bewerken&lt;/string&gt;</v>
      </c>
    </row>
    <row r="804" spans="1:34">
      <c r="A804" s="1" t="s">
        <v>337</v>
      </c>
      <c r="J804">
        <f t="shared" si="254"/>
        <v>31</v>
      </c>
      <c r="K804">
        <f t="shared" si="255"/>
        <v>44</v>
      </c>
      <c r="L804" t="str">
        <f t="shared" si="285"/>
        <v>Day Lock Out</v>
      </c>
      <c r="M804" t="e">
        <f>MATCH(L804,Sam_Eng!K:K,0)</f>
        <v>#N/A</v>
      </c>
      <c r="N804" t="str">
        <f>IF(ISNA(M804), VLOOKUP(L804,Sam_Eng!F:F,1,FALSE), VLOOKUP(L804,Sam_Eng!K:K,1,FALSE))</f>
        <v>Day Lock Out</v>
      </c>
      <c r="O804" s="8">
        <f>IF(ISNA(M804), MATCH(N804,Sam_Eng!F:F,0), MATCH(N804,Sam_Eng!K:K,0))</f>
        <v>216</v>
      </c>
      <c r="P804" t="str">
        <f t="shared" ca="1" si="265"/>
        <v>"Verrouillage en journée"</v>
      </c>
      <c r="Q804" t="str">
        <f t="shared" ca="1" si="266"/>
        <v>"Tagessperre"</v>
      </c>
      <c r="R804" t="str">
        <f t="shared" ca="1" si="267"/>
        <v>"Cerrar todo el día"</v>
      </c>
      <c r="S804" t="str">
        <f t="shared" ca="1" si="268"/>
        <v>"Blocca Tutto il Giorno"</v>
      </c>
      <c r="T804" t="str">
        <f t="shared" ca="1" si="269"/>
        <v>"Dag buitensluiten"</v>
      </c>
      <c r="U804" s="8" t="str">
        <f t="shared" ca="1" si="258"/>
        <v>Verrouillage en journée</v>
      </c>
      <c r="V804" s="8" t="str">
        <f t="shared" ca="1" si="258"/>
        <v>Tagessperre</v>
      </c>
      <c r="W804" s="8" t="str">
        <f t="shared" ca="1" si="258"/>
        <v>Cerrar todo el día</v>
      </c>
      <c r="X804" s="8" t="str">
        <f t="shared" ca="1" si="258"/>
        <v>Blocca Tutto il Giorno</v>
      </c>
      <c r="Y804" s="8" t="str">
        <f t="shared" ca="1" si="258"/>
        <v>Dag buitensluiten</v>
      </c>
      <c r="Z804" s="7">
        <f t="shared" si="276"/>
        <v>5</v>
      </c>
      <c r="AA804">
        <f t="shared" si="277"/>
        <v>31</v>
      </c>
      <c r="AB804">
        <f t="shared" si="278"/>
        <v>44</v>
      </c>
      <c r="AC804" t="str">
        <f t="shared" si="279"/>
        <v>&lt;string name="day_lockout"&gt;</v>
      </c>
      <c r="AD804" t="str">
        <f t="shared" ca="1" si="280"/>
        <v>&lt;string name="day_lockout"&gt;Verrouillage en journée&lt;/string&gt;</v>
      </c>
      <c r="AE804" t="str">
        <f t="shared" ca="1" si="281"/>
        <v>&lt;string name="day_lockout"&gt;Tagessperre&lt;/string&gt;</v>
      </c>
      <c r="AF804" t="str">
        <f t="shared" ca="1" si="282"/>
        <v>&lt;string name="day_lockout"&gt;Cerrar todo el día&lt;/string&gt;</v>
      </c>
      <c r="AG804" t="str">
        <f t="shared" ca="1" si="283"/>
        <v>&lt;string name="day_lockout"&gt;Blocca Tutto il Giorno&lt;/string&gt;</v>
      </c>
      <c r="AH804" t="str">
        <f t="shared" ca="1" si="284"/>
        <v>&lt;string name="day_lockout"&gt;Dag buitensluiten&lt;/string&gt;</v>
      </c>
    </row>
    <row r="805" spans="1:34">
      <c r="A805" s="1" t="s">
        <v>338</v>
      </c>
      <c r="J805">
        <f t="shared" si="254"/>
        <v>27</v>
      </c>
      <c r="K805">
        <f t="shared" si="255"/>
        <v>35</v>
      </c>
      <c r="L805" t="str">
        <f t="shared" si="285"/>
        <v>WARNING</v>
      </c>
      <c r="M805" t="e">
        <f>MATCH(L805,Sam_Eng!K:K,0)</f>
        <v>#N/A</v>
      </c>
      <c r="N805" t="str">
        <f>IF(ISNA(M805), VLOOKUP(L805,Sam_Eng!F:F,1,FALSE), VLOOKUP(L805,Sam_Eng!K:K,1,FALSE))</f>
        <v>Warning</v>
      </c>
      <c r="O805" s="8">
        <f>IF(ISNA(M805), MATCH(N805,Sam_Eng!F:F,0), MATCH(N805,Sam_Eng!K:K,0))</f>
        <v>151</v>
      </c>
      <c r="P805" t="str">
        <f t="shared" ca="1" si="265"/>
        <v>"Avertissement"</v>
      </c>
      <c r="Q805" t="str">
        <f t="shared" ca="1" si="266"/>
        <v>"Warnung"</v>
      </c>
      <c r="R805" t="str">
        <f t="shared" ca="1" si="267"/>
        <v>"Advertencia"</v>
      </c>
      <c r="S805" t="str">
        <f t="shared" ca="1" si="268"/>
        <v>"Attenzione"</v>
      </c>
      <c r="T805" t="str">
        <f t="shared" ca="1" si="269"/>
        <v>"Waarschuwing"</v>
      </c>
      <c r="U805" s="8" t="str">
        <f t="shared" ca="1" si="258"/>
        <v>Avertissement</v>
      </c>
      <c r="V805" s="8" t="str">
        <f t="shared" ca="1" si="258"/>
        <v>Warnung</v>
      </c>
      <c r="W805" s="8" t="str">
        <f t="shared" ca="1" si="258"/>
        <v>Advertencia</v>
      </c>
      <c r="X805" s="8" t="str">
        <f t="shared" ca="1" si="258"/>
        <v>Attenzione</v>
      </c>
      <c r="Y805" s="8" t="str">
        <f t="shared" ca="1" si="258"/>
        <v>Waarschuwing</v>
      </c>
      <c r="Z805" s="7">
        <f t="shared" si="276"/>
        <v>5</v>
      </c>
      <c r="AA805">
        <f t="shared" si="277"/>
        <v>27</v>
      </c>
      <c r="AB805">
        <f t="shared" si="278"/>
        <v>35</v>
      </c>
      <c r="AC805" t="str">
        <f t="shared" si="279"/>
        <v>&lt;string name="Warning"&gt;</v>
      </c>
      <c r="AD805" t="str">
        <f t="shared" ca="1" si="280"/>
        <v>&lt;string name="Warning"&gt;Avertissement&lt;/string&gt;</v>
      </c>
      <c r="AE805" t="str">
        <f t="shared" ca="1" si="281"/>
        <v>&lt;string name="Warning"&gt;Warnung&lt;/string&gt;</v>
      </c>
      <c r="AF805" t="str">
        <f t="shared" ca="1" si="282"/>
        <v>&lt;string name="Warning"&gt;Advertencia&lt;/string&gt;</v>
      </c>
      <c r="AG805" t="str">
        <f t="shared" ca="1" si="283"/>
        <v>&lt;string name="Warning"&gt;Attenzione&lt;/string&gt;</v>
      </c>
      <c r="AH805" t="str">
        <f t="shared" ca="1" si="284"/>
        <v>&lt;string name="Warning"&gt;Waarschuwing&lt;/string&gt;</v>
      </c>
    </row>
    <row r="806" spans="1:34">
      <c r="A806" s="1" t="s">
        <v>339</v>
      </c>
      <c r="J806">
        <f t="shared" si="254"/>
        <v>33</v>
      </c>
      <c r="K806">
        <f t="shared" si="255"/>
        <v>72</v>
      </c>
      <c r="L806" t="str">
        <f t="shared" si="285"/>
        <v>Click on it to unlock or lock the door</v>
      </c>
      <c r="M806" t="e">
        <f>MATCH(L806,Sam_Eng!K:K,0)</f>
        <v>#N/A</v>
      </c>
      <c r="N806" t="str">
        <f>IF(ISNA(M806), VLOOKUP(L806,Sam_Eng!F:F,1,FALSE), VLOOKUP(L806,Sam_Eng!K:K,1,FALSE))</f>
        <v>Click on it to unlock or lock the door</v>
      </c>
      <c r="O806" s="8">
        <f>IF(ISNA(M806), MATCH(N806,Sam_Eng!F:F,0), MATCH(N806,Sam_Eng!K:K,0))</f>
        <v>429</v>
      </c>
      <c r="P806" t="str">
        <f t="shared" ca="1" si="265"/>
        <v>"Cliquez dessus pour déverrouiller ou verrouiller la porte"</v>
      </c>
      <c r="Q806" t="str">
        <f t="shared" ca="1" si="266"/>
        <v>"Klicken Sie darauf, um die Tür zu entriegeln oder zu verriegeln"</v>
      </c>
      <c r="R806" t="str">
        <f t="shared" ca="1" si="267"/>
        <v>"Haga clic en ella para desbloquear o bloquear la puerta."</v>
      </c>
      <c r="S806" t="str">
        <f t="shared" ca="1" si="268"/>
        <v>"Fare clic per sbloccare o bloccare la porta"</v>
      </c>
      <c r="T806" t="str">
        <f t="shared" ca="1" si="269"/>
        <v>"Klik hierop om de deur te ontgrendelen of vergrendelen"</v>
      </c>
      <c r="U806" s="8" t="str">
        <f t="shared" ca="1" si="258"/>
        <v>Cliquez dessus pour déverrouiller ou verrouiller la porte</v>
      </c>
      <c r="V806" s="8" t="str">
        <f t="shared" ca="1" si="258"/>
        <v>Klicken Sie darauf, um die Tür zu entriegeln oder zu verriegeln</v>
      </c>
      <c r="W806" s="8" t="str">
        <f t="shared" ca="1" si="258"/>
        <v>Haga clic en ella para desbloquear o bloquear la puerta.</v>
      </c>
      <c r="X806" s="8" t="str">
        <f t="shared" ca="1" si="258"/>
        <v>Fare clic per sbloccare o bloccare la porta</v>
      </c>
      <c r="Y806" s="8" t="str">
        <f t="shared" ca="1" si="258"/>
        <v>Klik hierop om de deur te ontgrendelen of vergrendelen</v>
      </c>
      <c r="Z806" s="7">
        <f t="shared" si="276"/>
        <v>5</v>
      </c>
      <c r="AA806">
        <f t="shared" si="277"/>
        <v>33</v>
      </c>
      <c r="AB806">
        <f t="shared" si="278"/>
        <v>72</v>
      </c>
      <c r="AC806" t="str">
        <f t="shared" si="279"/>
        <v>&lt;string name="First_UpArrow"&gt;</v>
      </c>
      <c r="AD806" t="str">
        <f t="shared" ca="1" si="280"/>
        <v>&lt;string name="First_UpArrow"&gt;Cliquez dessus pour déverrouiller ou verrouiller la porte&lt;/string&gt;</v>
      </c>
      <c r="AE806" t="str">
        <f t="shared" ca="1" si="281"/>
        <v>&lt;string name="First_UpArrow"&gt;Klicken Sie darauf, um die Tür zu entriegeln oder zu verriegeln&lt;/string&gt;</v>
      </c>
      <c r="AF806" t="str">
        <f t="shared" ca="1" si="282"/>
        <v>&lt;string name="First_UpArrow"&gt;Haga clic en ella para desbloquear o bloquear la puerta.&lt;/string&gt;</v>
      </c>
      <c r="AG806" t="str">
        <f t="shared" ca="1" si="283"/>
        <v>&lt;string name="First_UpArrow"&gt;Fare clic per sbloccare o bloccare la porta&lt;/string&gt;</v>
      </c>
      <c r="AH806" t="str">
        <f t="shared" ca="1" si="284"/>
        <v>&lt;string name="First_UpArrow"&gt;Klik hierop om de deur te ontgrendelen of vergrendelen&lt;/string&gt;</v>
      </c>
    </row>
    <row r="807" spans="1:34">
      <c r="A807" s="1" t="s">
        <v>340</v>
      </c>
      <c r="J807">
        <f t="shared" si="254"/>
        <v>35</v>
      </c>
      <c r="K807">
        <f t="shared" si="255"/>
        <v>76</v>
      </c>
      <c r="L807" t="str">
        <f t="shared" si="285"/>
        <v>Swipe it to the left to get more options</v>
      </c>
      <c r="M807" t="e">
        <f>MATCH(L807,Sam_Eng!K:K,0)</f>
        <v>#N/A</v>
      </c>
      <c r="N807" t="str">
        <f>IF(ISNA(M807), VLOOKUP(L807,Sam_Eng!F:F,1,FALSE), VLOOKUP(L807,Sam_Eng!K:K,1,FALSE))</f>
        <v>Swipe it to the left to get more options</v>
      </c>
      <c r="O807" s="8">
        <f>IF(ISNA(M807), MATCH(N807,Sam_Eng!F:F,0), MATCH(N807,Sam_Eng!K:K,0))</f>
        <v>430</v>
      </c>
      <c r="P807" t="str">
        <f t="shared" ca="1" si="265"/>
        <v>"Faites-la glisser vers la gauche pour obtenir plus d'options"</v>
      </c>
      <c r="Q807" t="str">
        <f t="shared" ca="1" si="266"/>
        <v>"Wischen Sie nach links, um mehr Optionen zu erhalten"</v>
      </c>
      <c r="R807" t="str">
        <f t="shared" ca="1" si="267"/>
        <v>"Pásela hacia la izquierda para obtener más opciones."</v>
      </c>
      <c r="S807" t="str">
        <f t="shared" ca="1" si="268"/>
        <v>"Scorrere a sinistra per vedere altre opzioni"</v>
      </c>
      <c r="T807" t="str">
        <f t="shared" ca="1" si="269"/>
        <v>"Veeg naar links om meer opties weer te geven"</v>
      </c>
      <c r="U807" s="8" t="str">
        <f t="shared" ca="1" si="258"/>
        <v>Faites-la glisser vers la gauche pour obtenir plus d'options</v>
      </c>
      <c r="V807" s="8" t="str">
        <f t="shared" ca="1" si="258"/>
        <v>Wischen Sie nach links, um mehr Optionen zu erhalten</v>
      </c>
      <c r="W807" s="8" t="str">
        <f t="shared" ca="1" si="258"/>
        <v>Pásela hacia la izquierda para obtener más opciones.</v>
      </c>
      <c r="X807" s="8" t="str">
        <f t="shared" ca="1" si="258"/>
        <v>Scorrere a sinistra per vedere altre opzioni</v>
      </c>
      <c r="Y807" s="8" t="str">
        <f t="shared" ca="1" si="258"/>
        <v>Veeg naar links om meer opties weer te geven</v>
      </c>
      <c r="Z807" s="7">
        <f t="shared" si="276"/>
        <v>5</v>
      </c>
      <c r="AA807">
        <f t="shared" si="277"/>
        <v>35</v>
      </c>
      <c r="AB807">
        <f t="shared" si="278"/>
        <v>76</v>
      </c>
      <c r="AC807" t="str">
        <f t="shared" si="279"/>
        <v>&lt;string name="First_LeftArrow"&gt;</v>
      </c>
      <c r="AD807" t="str">
        <f t="shared" ca="1" si="280"/>
        <v>&lt;string name="First_LeftArrow"&gt;Faites-la glisser vers la gauche pour obtenir plus d'options&lt;/string&gt;</v>
      </c>
      <c r="AE807" t="str">
        <f t="shared" ca="1" si="281"/>
        <v>&lt;string name="First_LeftArrow"&gt;Wischen Sie nach links, um mehr Optionen zu erhalten&lt;/string&gt;</v>
      </c>
      <c r="AF807" t="str">
        <f t="shared" ca="1" si="282"/>
        <v>&lt;string name="First_LeftArrow"&gt;Pásela hacia la izquierda para obtener más opciones.&lt;/string&gt;</v>
      </c>
      <c r="AG807" t="str">
        <f t="shared" ca="1" si="283"/>
        <v>&lt;string name="First_LeftArrow"&gt;Scorrere a sinistra per vedere altre opzioni&lt;/string&gt;</v>
      </c>
      <c r="AH807" t="str">
        <f t="shared" ca="1" si="284"/>
        <v>&lt;string name="First_LeftArrow"&gt;Veeg naar links om meer opties weer te geven&lt;/string&gt;</v>
      </c>
    </row>
    <row r="808" spans="1:34">
      <c r="A808" s="1" t="s">
        <v>3145</v>
      </c>
      <c r="J808" s="5">
        <f t="shared" si="254"/>
        <v>33</v>
      </c>
      <c r="K808" s="5">
        <f t="shared" si="255"/>
        <v>54</v>
      </c>
      <c r="L808" s="5" t="str">
        <f t="shared" si="285"/>
        <v>Under downloading...</v>
      </c>
      <c r="M808">
        <f>MATCH(L808,Sam_Eng!K:K,0)</f>
        <v>753</v>
      </c>
      <c r="N808" t="str">
        <f>IF(ISNA(M808), VLOOKUP(L808,Sam_Eng!F:F,1,FALSE), VLOOKUP(L808,Sam_Eng!K:K,1,FALSE))</f>
        <v>Under downloading...</v>
      </c>
      <c r="O808" s="8">
        <f>IF(ISNA(M808), MATCH(N808,Sam_Eng!F:F,0), MATCH(N808,Sam_Eng!K:K,0))</f>
        <v>753</v>
      </c>
      <c r="P808" t="str">
        <f t="shared" ca="1" si="265"/>
        <v>En cours de téléchargement...</v>
      </c>
      <c r="Q808" t="str">
        <f t="shared" ca="1" si="266"/>
        <v>Download läuft ...</v>
      </c>
      <c r="R808" t="str">
        <f t="shared" ca="1" si="267"/>
        <v>Descargando...</v>
      </c>
      <c r="S808" t="str">
        <f t="shared" ca="1" si="268"/>
        <v>In download...</v>
      </c>
      <c r="T808" t="str">
        <f t="shared" ca="1" si="269"/>
        <v>Bezig met downloaden....</v>
      </c>
      <c r="U808" s="8" t="str">
        <f t="shared" ca="1" si="258"/>
        <v>En cours de téléchargement...</v>
      </c>
      <c r="V808" s="8" t="str">
        <f t="shared" ca="1" si="258"/>
        <v>Download läuft ...</v>
      </c>
      <c r="W808" s="8" t="str">
        <f t="shared" ca="1" si="258"/>
        <v>Descargando...</v>
      </c>
      <c r="X808" s="8" t="str">
        <f t="shared" ca="1" si="258"/>
        <v>In download...</v>
      </c>
      <c r="Y808" s="8" t="str">
        <f t="shared" ca="1" si="258"/>
        <v>Bezig met downloaden....</v>
      </c>
      <c r="Z808" s="7">
        <f t="shared" si="276"/>
        <v>5</v>
      </c>
      <c r="AA808">
        <f t="shared" si="277"/>
        <v>33</v>
      </c>
      <c r="AB808">
        <f t="shared" si="278"/>
        <v>54</v>
      </c>
      <c r="AC808" t="str">
        <f t="shared" si="279"/>
        <v>&lt;string name="UnderDownload"&gt;</v>
      </c>
      <c r="AD808" t="str">
        <f t="shared" ca="1" si="280"/>
        <v>&lt;string name="UnderDownload"&gt;En cours de téléchargement...&lt;/string&gt;</v>
      </c>
      <c r="AE808" t="str">
        <f t="shared" ca="1" si="281"/>
        <v>&lt;string name="UnderDownload"&gt;Download läuft ...&lt;/string&gt;</v>
      </c>
      <c r="AF808" t="str">
        <f t="shared" ca="1" si="282"/>
        <v>&lt;string name="UnderDownload"&gt;Descargando...&lt;/string&gt;</v>
      </c>
      <c r="AG808" t="str">
        <f t="shared" ca="1" si="283"/>
        <v>&lt;string name="UnderDownload"&gt;In download...&lt;/string&gt;</v>
      </c>
      <c r="AH808" t="str">
        <f t="shared" ca="1" si="284"/>
        <v>&lt;string name="UnderDownload"&gt;Bezig met downloaden....&lt;/string&gt;</v>
      </c>
    </row>
    <row r="809" spans="1:34">
      <c r="A809" s="1" t="s">
        <v>3105</v>
      </c>
      <c r="J809">
        <f t="shared" si="254"/>
        <v>36</v>
      </c>
      <c r="K809">
        <f t="shared" si="255"/>
        <v>126</v>
      </c>
      <c r="L809" t="str">
        <f t="shared" si="285"/>
        <v>The gateway is found but there is an error in the pairing process, please try again later</v>
      </c>
      <c r="M809" t="e">
        <f>MATCH(L809,Sam_Eng!K:K,0)</f>
        <v>#N/A</v>
      </c>
      <c r="N809" t="str">
        <f>IF(ISNA(M809), VLOOKUP(L809,Sam_Eng!F:F,1,FALSE), VLOOKUP(L809,Sam_Eng!K:K,1,FALSE))</f>
        <v>The gateway is found but there is an error in the pairing process, please try again later</v>
      </c>
      <c r="O809" s="8">
        <f>IF(ISNA(M809), MATCH(N809,Sam_Eng!F:F,0), MATCH(N809,Sam_Eng!K:K,0))</f>
        <v>680</v>
      </c>
      <c r="P809" t="str">
        <f t="shared" ca="1" si="265"/>
        <v>"La passerelle est trouvée mais le processus d'appairage présente une erreur, veuillez réessayer ultérieurement."</v>
      </c>
      <c r="Q809" t="str">
        <f t="shared" ca="1" si="266"/>
        <v>"Das Gateway wurde gefunden, aber beim Koppeln ist ein Fehler aufgetreten, bitte versuchen Sie es später erneut"</v>
      </c>
      <c r="R809" t="str">
        <f t="shared" ca="1" si="267"/>
        <v>"La puerta de enlace se encontró pero hay un error en el proceso de asociación. Inténtelo de nuevo más tarde."</v>
      </c>
      <c r="S809" t="str">
        <f t="shared" ca="1" si="268"/>
        <v>"Il gateway è stato trovato ma si è verificato un errore durante l'abbinamento, ritentare più tardi."</v>
      </c>
      <c r="T809" t="str">
        <f t="shared" ca="1" si="269"/>
        <v>"De gateway is gevonden maar er is een fout opgetreden bij het koppelen, probeer het later opnieuw"</v>
      </c>
      <c r="U809" s="8" t="str">
        <f t="shared" ca="1" si="258"/>
        <v>La passerelle est trouvée mais le processus d'appairage présente une erreur, veuillez réessayer ultérieurement.</v>
      </c>
      <c r="V809" s="8" t="str">
        <f t="shared" ca="1" si="258"/>
        <v>Das Gateway wurde gefunden, aber beim Koppeln ist ein Fehler aufgetreten, bitte versuchen Sie es später erneut</v>
      </c>
      <c r="W809" s="8" t="str">
        <f t="shared" ca="1" si="258"/>
        <v>La puerta de enlace se encontró pero hay un error en el proceso de asociación. Inténtelo de nuevo más tarde.</v>
      </c>
      <c r="X809" s="8" t="str">
        <f t="shared" ca="1" si="258"/>
        <v>Il gateway è stato trovato ma si è verificato un errore durante l'abbinamento, ritentare più tardi.</v>
      </c>
      <c r="Y809" s="8" t="str">
        <f t="shared" ca="1" si="258"/>
        <v>De gateway is gevonden maar er is een fout opgetreden bij het koppelen, probeer het later opnieuw</v>
      </c>
      <c r="Z809" s="7">
        <f t="shared" si="276"/>
        <v>5</v>
      </c>
      <c r="AA809">
        <f t="shared" si="277"/>
        <v>36</v>
      </c>
      <c r="AB809">
        <f t="shared" si="278"/>
        <v>126</v>
      </c>
      <c r="AC809" t="str">
        <f t="shared" si="279"/>
        <v>&lt;string name="advertise_status"&gt;</v>
      </c>
      <c r="AD809" t="str">
        <f t="shared" ca="1" si="280"/>
        <v>&lt;string name="advertise_status"&gt;La passerelle est trouvée mais le processus d'appairage présente une erreur, veuillez réessayer ultérieurement.&lt;/string&gt;</v>
      </c>
      <c r="AE809" t="str">
        <f t="shared" ca="1" si="281"/>
        <v>&lt;string name="advertise_status"&gt;Das Gateway wurde gefunden, aber beim Koppeln ist ein Fehler aufgetreten, bitte versuchen Sie es später erneut&lt;/string&gt;</v>
      </c>
      <c r="AF809" t="str">
        <f t="shared" ca="1" si="282"/>
        <v>&lt;string name="advertise_status"&gt;La puerta de enlace se encontró pero hay un error en el proceso de asociación. Inténtelo de nuevo más tarde.&lt;/string&gt;</v>
      </c>
      <c r="AG809" t="str">
        <f t="shared" ca="1" si="283"/>
        <v>&lt;string name="advertise_status"&gt;Il gateway è stato trovato ma si è verificato un errore durante l'abbinamento, ritentare più tardi.&lt;/string&gt;</v>
      </c>
      <c r="AH809" t="str">
        <f t="shared" ca="1" si="284"/>
        <v>&lt;string name="advertise_status"&gt;De gateway is gevonden maar er is een fout opgetreden bij het koppelen, probeer het later opnieuw&lt;/string&gt;</v>
      </c>
    </row>
    <row r="810" spans="1:34">
      <c r="A810" s="1" t="s">
        <v>341</v>
      </c>
      <c r="J810">
        <f t="shared" si="254"/>
        <v>33</v>
      </c>
      <c r="K810">
        <f t="shared" si="255"/>
        <v>43</v>
      </c>
      <c r="L810" t="str">
        <f t="shared" si="285"/>
        <v>Clear All</v>
      </c>
      <c r="M810" t="e">
        <f>MATCH(L810,Sam_Eng!K:K,0)</f>
        <v>#N/A</v>
      </c>
      <c r="N810" t="str">
        <f>IF(ISNA(M810), VLOOKUP(L810,Sam_Eng!F:F,1,FALSE), VLOOKUP(L810,Sam_Eng!K:K,1,FALSE))</f>
        <v>Clear All</v>
      </c>
      <c r="O810" s="8">
        <f>IF(ISNA(M810), MATCH(N810,Sam_Eng!F:F,0), MATCH(N810,Sam_Eng!K:K,0))</f>
        <v>105</v>
      </c>
      <c r="P810" t="str">
        <f t="shared" ca="1" si="265"/>
        <v>"Tout effacer"</v>
      </c>
      <c r="Q810" t="str">
        <f t="shared" ca="1" si="266"/>
        <v>"Alles entfernen"</v>
      </c>
      <c r="R810" t="str">
        <f t="shared" ca="1" si="267"/>
        <v>"Borrar todo"</v>
      </c>
      <c r="S810" t="str">
        <f t="shared" ca="1" si="268"/>
        <v>"Cancella Tutto"</v>
      </c>
      <c r="T810" t="str">
        <f t="shared" ca="1" si="269"/>
        <v>"Alles wissen"</v>
      </c>
      <c r="U810" s="8" t="str">
        <f t="shared" ca="1" si="258"/>
        <v>Tout effacer</v>
      </c>
      <c r="V810" s="8" t="str">
        <f t="shared" ca="1" si="258"/>
        <v>Alles entfernen</v>
      </c>
      <c r="W810" s="8" t="str">
        <f t="shared" ca="1" si="258"/>
        <v>Borrar todo</v>
      </c>
      <c r="X810" s="8" t="str">
        <f t="shared" ca="1" si="258"/>
        <v>Cancella Tutto</v>
      </c>
      <c r="Y810" s="8" t="str">
        <f t="shared" ca="1" si="258"/>
        <v>Alles wissen</v>
      </c>
      <c r="Z810" s="7">
        <f t="shared" si="276"/>
        <v>5</v>
      </c>
      <c r="AA810">
        <f t="shared" si="277"/>
        <v>33</v>
      </c>
      <c r="AB810">
        <f t="shared" si="278"/>
        <v>43</v>
      </c>
      <c r="AC810" t="str">
        <f t="shared" si="279"/>
        <v>&lt;string name="del_all_event"&gt;</v>
      </c>
      <c r="AD810" t="str">
        <f t="shared" ca="1" si="280"/>
        <v>&lt;string name="del_all_event"&gt;Tout effacer&lt;/string&gt;</v>
      </c>
      <c r="AE810" t="str">
        <f t="shared" ca="1" si="281"/>
        <v>&lt;string name="del_all_event"&gt;Alles entfernen&lt;/string&gt;</v>
      </c>
      <c r="AF810" t="str">
        <f t="shared" ca="1" si="282"/>
        <v>&lt;string name="del_all_event"&gt;Borrar todo&lt;/string&gt;</v>
      </c>
      <c r="AG810" t="str">
        <f t="shared" ca="1" si="283"/>
        <v>&lt;string name="del_all_event"&gt;Cancella Tutto&lt;/string&gt;</v>
      </c>
      <c r="AH810" t="str">
        <f t="shared" ca="1" si="284"/>
        <v>&lt;string name="del_all_event"&gt;Alles wissen&lt;/string&gt;</v>
      </c>
    </row>
    <row r="811" spans="1:34">
      <c r="A811" s="1" t="s">
        <v>3103</v>
      </c>
      <c r="J811">
        <f t="shared" si="254"/>
        <v>38</v>
      </c>
      <c r="K811">
        <f t="shared" si="255"/>
        <v>88</v>
      </c>
      <c r="L811" t="str">
        <f t="shared" si="285"/>
        <v>Are you sure you want to clear all notifications?</v>
      </c>
      <c r="M811" t="e">
        <f>MATCH(L811,Sam_Eng!K:K,0)</f>
        <v>#N/A</v>
      </c>
      <c r="N811" t="str">
        <f>IF(ISNA(M811), VLOOKUP(L811,Sam_Eng!F:F,1,FALSE), VLOOKUP(L811,Sam_Eng!K:K,1,FALSE))</f>
        <v>Are you sure you want to clear all notifications?</v>
      </c>
      <c r="O811" s="8">
        <f>IF(ISNA(M811), MATCH(N811,Sam_Eng!F:F,0), MATCH(N811,Sam_Eng!K:K,0))</f>
        <v>490</v>
      </c>
      <c r="P811" t="str">
        <f t="shared" ca="1" si="265"/>
        <v>"Êtes-vous sûr de vouloir effacer toutes les notifications ?"</v>
      </c>
      <c r="Q811" t="str">
        <f t="shared" ca="1" si="266"/>
        <v>"Möchten Sie wirklich alle Benachrichtigungen entfernen?"</v>
      </c>
      <c r="R811" t="str">
        <f t="shared" ca="1" si="267"/>
        <v>"¿Está seguro de que desea borrar todas las notificaciones?"</v>
      </c>
      <c r="S811" t="str">
        <f t="shared" ca="1" si="268"/>
        <v>"Cancellare tutte le notifiche?"</v>
      </c>
      <c r="T811" t="str">
        <f t="shared" ca="1" si="269"/>
        <v>"Weet u zeker dat u alle meldingen wilt wissen?"</v>
      </c>
      <c r="U811" s="8" t="str">
        <f t="shared" ca="1" si="258"/>
        <v>Êtes-vous sûr de vouloir effacer toutes les notifications ?</v>
      </c>
      <c r="V811" s="8" t="str">
        <f t="shared" ca="1" si="258"/>
        <v>Möchten Sie wirklich alle Benachrichtigungen entfernen?</v>
      </c>
      <c r="W811" s="8" t="str">
        <f t="shared" ca="1" si="258"/>
        <v>¿Está seguro de que desea borrar todas las notificaciones?</v>
      </c>
      <c r="X811" s="8" t="str">
        <f t="shared" ca="1" si="258"/>
        <v>Cancellare tutte le notifiche?</v>
      </c>
      <c r="Y811" s="8" t="str">
        <f t="shared" ca="1" si="258"/>
        <v>Weet u zeker dat u alle meldingen wilt wissen?</v>
      </c>
      <c r="Z811" s="7">
        <f t="shared" si="276"/>
        <v>5</v>
      </c>
      <c r="AA811">
        <f t="shared" si="277"/>
        <v>38</v>
      </c>
      <c r="AB811">
        <f t="shared" si="278"/>
        <v>88</v>
      </c>
      <c r="AC811" t="str">
        <f t="shared" si="279"/>
        <v>&lt;string name="delete_all_content"&gt;</v>
      </c>
      <c r="AD811" t="str">
        <f t="shared" ca="1" si="280"/>
        <v>&lt;string name="delete_all_content"&gt;Êtes-vous sûr de vouloir effacer toutes les notifications ?&lt;/string&gt;</v>
      </c>
      <c r="AE811" t="str">
        <f t="shared" ca="1" si="281"/>
        <v>&lt;string name="delete_all_content"&gt;Möchten Sie wirklich alle Benachrichtigungen entfernen?&lt;/string&gt;</v>
      </c>
      <c r="AF811" t="str">
        <f t="shared" ca="1" si="282"/>
        <v>&lt;string name="delete_all_content"&gt;¿Está seguro de que desea borrar todas las notificaciones?&lt;/string&gt;</v>
      </c>
      <c r="AG811" t="str">
        <f t="shared" ca="1" si="283"/>
        <v>&lt;string name="delete_all_content"&gt;Cancellare tutte le notifiche?&lt;/string&gt;</v>
      </c>
      <c r="AH811" t="str">
        <f t="shared" ca="1" si="284"/>
        <v>&lt;string name="delete_all_content"&gt;Weet u zeker dat u alle meldingen wilt wissen?&lt;/string&gt;</v>
      </c>
    </row>
    <row r="812" spans="1:34">
      <c r="A812" s="1" t="s">
        <v>342</v>
      </c>
      <c r="J812">
        <f t="shared" si="254"/>
        <v>33</v>
      </c>
      <c r="K812">
        <f t="shared" si="255"/>
        <v>47</v>
      </c>
      <c r="L812" t="str">
        <f t="shared" si="285"/>
        <v>Model Version</v>
      </c>
      <c r="M812" t="e">
        <f>MATCH(L812,Sam_Eng!K:K,0)</f>
        <v>#N/A</v>
      </c>
      <c r="N812" t="str">
        <f>IF(ISNA(M812), VLOOKUP(L812,Sam_Eng!F:F,1,FALSE), VLOOKUP(L812,Sam_Eng!K:K,1,FALSE))</f>
        <v>Model Version</v>
      </c>
      <c r="O812" s="8">
        <f>IF(ISNA(M812), MATCH(N812,Sam_Eng!F:F,0), MATCH(N812,Sam_Eng!K:K,0))</f>
        <v>165</v>
      </c>
      <c r="P812" t="str">
        <f t="shared" ca="1" si="265"/>
        <v>"Version du modèle"</v>
      </c>
      <c r="Q812" t="str">
        <f t="shared" ca="1" si="266"/>
        <v>"Modellversion"</v>
      </c>
      <c r="R812" t="str">
        <f t="shared" ca="1" si="267"/>
        <v>"Versión de modelo"</v>
      </c>
      <c r="S812" t="str">
        <f t="shared" ca="1" si="268"/>
        <v>"Versione Modello"</v>
      </c>
      <c r="T812" t="str">
        <f t="shared" ca="1" si="269"/>
        <v>"Modelversie"</v>
      </c>
      <c r="U812" s="8" t="str">
        <f t="shared" ca="1" si="258"/>
        <v>Version du modèle</v>
      </c>
      <c r="V812" s="8" t="str">
        <f t="shared" ca="1" si="258"/>
        <v>Modellversion</v>
      </c>
      <c r="W812" s="8" t="str">
        <f t="shared" ca="1" si="258"/>
        <v>Versión de modelo</v>
      </c>
      <c r="X812" s="8" t="str">
        <f t="shared" ca="1" si="258"/>
        <v>Versione Modello</v>
      </c>
      <c r="Y812" s="8" t="str">
        <f t="shared" ca="1" si="258"/>
        <v>Modelversie</v>
      </c>
      <c r="Z812" s="7">
        <f t="shared" si="276"/>
        <v>5</v>
      </c>
      <c r="AA812">
        <f t="shared" si="277"/>
        <v>33</v>
      </c>
      <c r="AB812">
        <f t="shared" si="278"/>
        <v>47</v>
      </c>
      <c r="AC812" t="str">
        <f t="shared" si="279"/>
        <v>&lt;string name="Model_Version"&gt;</v>
      </c>
      <c r="AD812" t="str">
        <f t="shared" ca="1" si="280"/>
        <v>&lt;string name="Model_Version"&gt;Version du modèle&lt;/string&gt;</v>
      </c>
      <c r="AE812" t="str">
        <f t="shared" ca="1" si="281"/>
        <v>&lt;string name="Model_Version"&gt;Modellversion&lt;/string&gt;</v>
      </c>
      <c r="AF812" t="str">
        <f t="shared" ca="1" si="282"/>
        <v>&lt;string name="Model_Version"&gt;Versión de modelo&lt;/string&gt;</v>
      </c>
      <c r="AG812" t="str">
        <f t="shared" ca="1" si="283"/>
        <v>&lt;string name="Model_Version"&gt;Versione Modello&lt;/string&gt;</v>
      </c>
      <c r="AH812" t="str">
        <f t="shared" ca="1" si="284"/>
        <v>&lt;string name="Model_Version"&gt;Modelversie&lt;/string&gt;</v>
      </c>
    </row>
    <row r="813" spans="1:34">
      <c r="A813" s="1" t="s">
        <v>343</v>
      </c>
      <c r="J813">
        <f t="shared" si="254"/>
        <v>36</v>
      </c>
      <c r="K813">
        <f t="shared" si="255"/>
        <v>45</v>
      </c>
      <c r="L813" t="str">
        <f t="shared" si="285"/>
        <v>Generate</v>
      </c>
      <c r="M813" t="e">
        <f>MATCH(L813,Sam_Eng!K:K,0)</f>
        <v>#N/A</v>
      </c>
      <c r="N813" t="str">
        <f>IF(ISNA(M813), VLOOKUP(L813,Sam_Eng!F:F,1,FALSE), VLOOKUP(L813,Sam_Eng!K:K,1,FALSE))</f>
        <v>Generate</v>
      </c>
      <c r="O813" s="8">
        <f>IF(ISNA(M813), MATCH(N813,Sam_Eng!F:F,0), MATCH(N813,Sam_Eng!K:K,0))</f>
        <v>152</v>
      </c>
      <c r="P813" t="str">
        <f t="shared" ca="1" si="265"/>
        <v>"Générer"</v>
      </c>
      <c r="Q813" t="str">
        <f t="shared" ca="1" si="266"/>
        <v>"Generieren"</v>
      </c>
      <c r="R813" t="str">
        <f t="shared" ca="1" si="267"/>
        <v>"Generar"</v>
      </c>
      <c r="S813" t="str">
        <f t="shared" ca="1" si="268"/>
        <v>"Genera"</v>
      </c>
      <c r="T813" t="str">
        <f t="shared" ca="1" si="269"/>
        <v>"Genereren"</v>
      </c>
      <c r="U813" s="8" t="str">
        <f t="shared" ca="1" si="258"/>
        <v>Générer</v>
      </c>
      <c r="V813" s="8" t="str">
        <f t="shared" ca="1" si="258"/>
        <v>Generieren</v>
      </c>
      <c r="W813" s="8" t="str">
        <f t="shared" ca="1" si="258"/>
        <v>Generar</v>
      </c>
      <c r="X813" s="8" t="str">
        <f t="shared" ca="1" si="258"/>
        <v>Genera</v>
      </c>
      <c r="Y813" s="8" t="str">
        <f t="shared" ca="1" si="258"/>
        <v>Genereren</v>
      </c>
      <c r="Z813" s="7">
        <f t="shared" si="276"/>
        <v>5</v>
      </c>
      <c r="AA813">
        <f t="shared" si="277"/>
        <v>36</v>
      </c>
      <c r="AB813">
        <f t="shared" si="278"/>
        <v>45</v>
      </c>
      <c r="AC813" t="str">
        <f t="shared" si="279"/>
        <v>&lt;string name="netcode_generate"&gt;</v>
      </c>
      <c r="AD813" t="str">
        <f t="shared" ca="1" si="280"/>
        <v>&lt;string name="netcode_generate"&gt;Générer&lt;/string&gt;</v>
      </c>
      <c r="AE813" t="str">
        <f t="shared" ca="1" si="281"/>
        <v>&lt;string name="netcode_generate"&gt;Generieren&lt;/string&gt;</v>
      </c>
      <c r="AF813" t="str">
        <f t="shared" ca="1" si="282"/>
        <v>&lt;string name="netcode_generate"&gt;Generar&lt;/string&gt;</v>
      </c>
      <c r="AG813" t="str">
        <f t="shared" ca="1" si="283"/>
        <v>&lt;string name="netcode_generate"&gt;Genera&lt;/string&gt;</v>
      </c>
      <c r="AH813" t="str">
        <f t="shared" ca="1" si="284"/>
        <v>&lt;string name="netcode_generate"&gt;Genereren&lt;/string&gt;</v>
      </c>
    </row>
    <row r="814" spans="1:34">
      <c r="A814" s="1"/>
    </row>
    <row r="815" spans="1:34">
      <c r="A815" s="1" t="s">
        <v>344</v>
      </c>
      <c r="J815">
        <f t="shared" ref="J815:J878" si="286">FIND("&gt;",A815)</f>
        <v>30</v>
      </c>
      <c r="K815">
        <f t="shared" ref="K815:K878" si="287">FIND("&lt;/", A815)</f>
        <v>45</v>
      </c>
      <c r="L815" t="str">
        <f t="shared" si="285"/>
        <v>Edit Lock Name</v>
      </c>
      <c r="M815" t="e">
        <f>MATCH(L815,Sam_Eng!K:K,0)</f>
        <v>#N/A</v>
      </c>
      <c r="N815" t="str">
        <f>IF(ISNA(M815), VLOOKUP(L815,Sam_Eng!F:F,1,FALSE), VLOOKUP(L815,Sam_Eng!K:K,1,FALSE))</f>
        <v>Edit Lock Name</v>
      </c>
      <c r="O815" s="8">
        <f>IF(ISNA(M815), MATCH(N815,Sam_Eng!F:F,0), MATCH(N815,Sam_Eng!K:K,0))</f>
        <v>49</v>
      </c>
      <c r="P815" t="str">
        <f t="shared" ca="1" si="265"/>
        <v>"Modifier le nom de la serrure"</v>
      </c>
      <c r="Q815" t="str">
        <f t="shared" ca="1" si="266"/>
        <v>"Schlossnamen bearbeiten"</v>
      </c>
      <c r="R815" t="str">
        <f t="shared" ca="1" si="267"/>
        <v>"Editar nombre de cerradura"</v>
      </c>
      <c r="S815" t="str">
        <f t="shared" ca="1" si="268"/>
        <v>"Modifica Nome Serratura"</v>
      </c>
      <c r="T815" t="str">
        <f t="shared" ca="1" si="269"/>
        <v>"Naam slot bewerken"</v>
      </c>
      <c r="U815" s="8" t="str">
        <f t="shared" ca="1" si="258"/>
        <v>Modifier le nom de la serrure</v>
      </c>
      <c r="V815" s="8" t="str">
        <f t="shared" ca="1" si="258"/>
        <v>Schlossnamen bearbeiten</v>
      </c>
      <c r="W815" s="8" t="str">
        <f t="shared" ca="1" si="258"/>
        <v>Editar nombre de cerradura</v>
      </c>
      <c r="X815" s="8" t="str">
        <f t="shared" ca="1" si="258"/>
        <v>Modifica Nome Serratura</v>
      </c>
      <c r="Y815" s="8" t="str">
        <f t="shared" ca="1" si="258"/>
        <v>Naam slot bewerken</v>
      </c>
      <c r="Z815" s="7">
        <f t="shared" ref="Z815:Z846" si="288">FIND("&lt;",A815)</f>
        <v>5</v>
      </c>
      <c r="AA815">
        <f t="shared" ref="AA815:AA846" si="289">FIND("&gt;",A815)</f>
        <v>30</v>
      </c>
      <c r="AB815">
        <f t="shared" ref="AB815:AB846" si="290" xml:space="preserve"> FIND("&lt;/",A815)</f>
        <v>45</v>
      </c>
      <c r="AC815" t="str">
        <f t="shared" ref="AC815:AC846" si="291">MID(A815, Z815, AA815-Z815+ 1)</f>
        <v>&lt;string name="EditLockNM"&gt;</v>
      </c>
      <c r="AD815" t="str">
        <f t="shared" ref="AD815:AD838" ca="1" si="292">$AC815 &amp; U815 &amp; $AC$1</f>
        <v>&lt;string name="EditLockNM"&gt;Modifier le nom de la serrure&lt;/string&gt;</v>
      </c>
      <c r="AE815" t="str">
        <f t="shared" ref="AE815:AE838" ca="1" si="293">$AC815 &amp; V815 &amp; $AC$1</f>
        <v>&lt;string name="EditLockNM"&gt;Schlossnamen bearbeiten&lt;/string&gt;</v>
      </c>
      <c r="AF815" t="str">
        <f t="shared" ref="AF815:AF838" ca="1" si="294">$AC815 &amp; W815 &amp; $AC$1</f>
        <v>&lt;string name="EditLockNM"&gt;Editar nombre de cerradura&lt;/string&gt;</v>
      </c>
      <c r="AG815" t="str">
        <f t="shared" ref="AG815:AG838" ca="1" si="295">$AC815 &amp; X815 &amp; $AC$1</f>
        <v>&lt;string name="EditLockNM"&gt;Modifica Nome Serratura&lt;/string&gt;</v>
      </c>
      <c r="AH815" t="str">
        <f t="shared" ref="AH815:AH838" ca="1" si="296">$AC815 &amp; Y815 &amp; $AC$1</f>
        <v>&lt;string name="EditLockNM"&gt;Naam slot bewerken&lt;/string&gt;</v>
      </c>
    </row>
    <row r="816" spans="1:34">
      <c r="A816" s="1" t="s">
        <v>345</v>
      </c>
      <c r="J816" s="5">
        <f t="shared" si="286"/>
        <v>35</v>
      </c>
      <c r="K816" s="5">
        <f t="shared" si="287"/>
        <v>90</v>
      </c>
      <c r="L816" s="5" t="str">
        <f t="shared" si="285"/>
        <v>Wifi is not stable, please check the Wifi status again</v>
      </c>
      <c r="M816">
        <f>MATCH(L816,Sam_Eng!K:K,0)</f>
        <v>754</v>
      </c>
      <c r="N816" t="str">
        <f>IF(ISNA(M816), VLOOKUP(L816,Sam_Eng!F:F,1,FALSE), VLOOKUP(L816,Sam_Eng!K:K,1,FALSE))</f>
        <v>Wifi is not stable, please check the Wifi status again</v>
      </c>
      <c r="O816" s="8">
        <f>IF(ISNA(M816), MATCH(N816,Sam_Eng!F:F,0), MATCH(N816,Sam_Eng!K:K,0))</f>
        <v>754</v>
      </c>
      <c r="P816" t="str">
        <f t="shared" ca="1" si="265"/>
        <v>Le Wi-Fi n'est pas stable, veuillez vérifier à nouveau l'état du Wi-Fi</v>
      </c>
      <c r="Q816" t="str">
        <f t="shared" ca="1" si="266"/>
        <v>WLAN ist nicht stabil, bitte überprüfen sie den WLAN-Status</v>
      </c>
      <c r="R816" t="str">
        <f t="shared" ca="1" si="267"/>
        <v>La conexión Wi-Fi no es estable. Compruebe de nuevo el estado de la conexión Wi-Fi.</v>
      </c>
      <c r="S816" t="str">
        <f t="shared" ca="1" si="268"/>
        <v>Wi-Fi non stabile, controllare di nuovo lo stato del Wi-Fi</v>
      </c>
      <c r="T816" t="str">
        <f t="shared" ca="1" si="269"/>
        <v>Wi-Fi is niet stabiel, controleer de status van Wi-Fi opnieuw</v>
      </c>
      <c r="U816" s="8" t="str">
        <f t="shared" ca="1" si="258"/>
        <v>Le Wi-Fi n'est pas stable, veuillez vérifier à nouveau l'état du Wi-Fi</v>
      </c>
      <c r="V816" s="8" t="str">
        <f t="shared" ca="1" si="258"/>
        <v>WLAN ist nicht stabil, bitte überprüfen sie den WLAN-Status</v>
      </c>
      <c r="W816" s="8" t="str">
        <f t="shared" ca="1" si="258"/>
        <v>La conexión Wi-Fi no es estable. Compruebe de nuevo el estado de la conexión Wi-Fi.</v>
      </c>
      <c r="X816" s="8" t="str">
        <f t="shared" ca="1" si="258"/>
        <v>Wi-Fi non stabile, controllare di nuovo lo stato del Wi-Fi</v>
      </c>
      <c r="Y816" s="8" t="str">
        <f t="shared" ca="1" si="258"/>
        <v>Wi-Fi is niet stabiel, controleer de status van Wi-Fi opnieuw</v>
      </c>
      <c r="Z816" s="7">
        <f t="shared" si="288"/>
        <v>5</v>
      </c>
      <c r="AA816">
        <f t="shared" si="289"/>
        <v>35</v>
      </c>
      <c r="AB816">
        <f t="shared" si="290"/>
        <v>90</v>
      </c>
      <c r="AC816" t="str">
        <f t="shared" si="291"/>
        <v>&lt;string name="Wifi_Issue_cont"&gt;</v>
      </c>
      <c r="AD816" t="str">
        <f t="shared" ca="1" si="292"/>
        <v>&lt;string name="Wifi_Issue_cont"&gt;Le Wi-Fi n'est pas stable, veuillez vérifier à nouveau l'état du Wi-Fi&lt;/string&gt;</v>
      </c>
      <c r="AE816" t="str">
        <f t="shared" ca="1" si="293"/>
        <v>&lt;string name="Wifi_Issue_cont"&gt;WLAN ist nicht stabil, bitte überprüfen sie den WLAN-Status&lt;/string&gt;</v>
      </c>
      <c r="AF816" t="str">
        <f t="shared" ca="1" si="294"/>
        <v>&lt;string name="Wifi_Issue_cont"&gt;La conexión Wi-Fi no es estable. Compruebe de nuevo el estado de la conexión Wi-Fi.&lt;/string&gt;</v>
      </c>
      <c r="AG816" t="str">
        <f t="shared" ca="1" si="295"/>
        <v>&lt;string name="Wifi_Issue_cont"&gt;Wi-Fi non stabile, controllare di nuovo lo stato del Wi-Fi&lt;/string&gt;</v>
      </c>
      <c r="AH816" t="str">
        <f t="shared" ca="1" si="296"/>
        <v>&lt;string name="Wifi_Issue_cont"&gt;Wi-Fi is niet stabiel, controleer de status van Wi-Fi opnieuw&lt;/string&gt;</v>
      </c>
    </row>
    <row r="817" spans="1:34">
      <c r="A817" s="1" t="s">
        <v>346</v>
      </c>
      <c r="J817">
        <f t="shared" si="286"/>
        <v>32</v>
      </c>
      <c r="K817">
        <f t="shared" si="287"/>
        <v>40</v>
      </c>
      <c r="L817" t="str">
        <f t="shared" si="285"/>
        <v>Shorter</v>
      </c>
      <c r="M817" t="e">
        <f>MATCH(L817,Sam_Eng!K:K,0)</f>
        <v>#N/A</v>
      </c>
      <c r="N817" t="str">
        <f>IF(ISNA(M817), VLOOKUP(L817,Sam_Eng!F:F,1,FALSE), VLOOKUP(L817,Sam_Eng!K:K,1,FALSE))</f>
        <v>Shorter</v>
      </c>
      <c r="O817" s="8">
        <f>IF(ISNA(M817), MATCH(N817,Sam_Eng!F:F,0), MATCH(N817,Sam_Eng!K:K,0))</f>
        <v>75</v>
      </c>
      <c r="P817" t="str">
        <f t="shared" ca="1" si="265"/>
        <v>"Plus court"</v>
      </c>
      <c r="Q817" t="str">
        <f t="shared" ca="1" si="266"/>
        <v>"Kürzer"</v>
      </c>
      <c r="R817" t="str">
        <f t="shared" ca="1" si="267"/>
        <v>"Más corta"</v>
      </c>
      <c r="S817" t="str">
        <f t="shared" ca="1" si="268"/>
        <v>"Più Vicino"</v>
      </c>
      <c r="T817" t="str">
        <f t="shared" ca="1" si="269"/>
        <v>"Korter"</v>
      </c>
      <c r="U817" s="8" t="str">
        <f t="shared" ca="1" si="258"/>
        <v>Plus court</v>
      </c>
      <c r="V817" s="8" t="str">
        <f t="shared" ca="1" si="258"/>
        <v>Kürzer</v>
      </c>
      <c r="W817" s="8" t="str">
        <f t="shared" ca="1" si="258"/>
        <v>Más corta</v>
      </c>
      <c r="X817" s="8" t="str">
        <f t="shared" ca="1" si="258"/>
        <v>Più Vicino</v>
      </c>
      <c r="Y817" s="8" t="str">
        <f t="shared" ca="1" si="258"/>
        <v>Korter</v>
      </c>
      <c r="Z817" s="7">
        <f t="shared" si="288"/>
        <v>5</v>
      </c>
      <c r="AA817">
        <f t="shared" si="289"/>
        <v>32</v>
      </c>
      <c r="AB817">
        <f t="shared" si="290"/>
        <v>40</v>
      </c>
      <c r="AC817" t="str">
        <f t="shared" si="291"/>
        <v>&lt;string name="rssi_shorter"&gt;</v>
      </c>
      <c r="AD817" t="str">
        <f t="shared" ca="1" si="292"/>
        <v>&lt;string name="rssi_shorter"&gt;Plus court&lt;/string&gt;</v>
      </c>
      <c r="AE817" t="str">
        <f t="shared" ca="1" si="293"/>
        <v>&lt;string name="rssi_shorter"&gt;Kürzer&lt;/string&gt;</v>
      </c>
      <c r="AF817" t="str">
        <f t="shared" ca="1" si="294"/>
        <v>&lt;string name="rssi_shorter"&gt;Más corta&lt;/string&gt;</v>
      </c>
      <c r="AG817" t="str">
        <f t="shared" ca="1" si="295"/>
        <v>&lt;string name="rssi_shorter"&gt;Più Vicino&lt;/string&gt;</v>
      </c>
      <c r="AH817" t="str">
        <f t="shared" ca="1" si="296"/>
        <v>&lt;string name="rssi_shorter"&gt;Korter&lt;/string&gt;</v>
      </c>
    </row>
    <row r="818" spans="1:34">
      <c r="A818" s="1" t="s">
        <v>347</v>
      </c>
      <c r="J818">
        <f t="shared" si="286"/>
        <v>31</v>
      </c>
      <c r="K818">
        <f t="shared" si="287"/>
        <v>38</v>
      </c>
      <c r="L818" t="str">
        <f t="shared" si="285"/>
        <v>Longer</v>
      </c>
      <c r="M818" t="e">
        <f>MATCH(L818,Sam_Eng!K:K,0)</f>
        <v>#N/A</v>
      </c>
      <c r="N818" t="str">
        <f>IF(ISNA(M818), VLOOKUP(L818,Sam_Eng!F:F,1,FALSE), VLOOKUP(L818,Sam_Eng!K:K,1,FALSE))</f>
        <v>Longer</v>
      </c>
      <c r="O818" s="8">
        <f>IF(ISNA(M818), MATCH(N818,Sam_Eng!F:F,0), MATCH(N818,Sam_Eng!K:K,0))</f>
        <v>76</v>
      </c>
      <c r="P818" t="str">
        <f t="shared" ca="1" si="265"/>
        <v>"Plus long"</v>
      </c>
      <c r="Q818" t="str">
        <f t="shared" ca="1" si="266"/>
        <v>"Länger"</v>
      </c>
      <c r="R818" t="str">
        <f t="shared" ca="1" si="267"/>
        <v>"Más larga"</v>
      </c>
      <c r="S818" t="str">
        <f t="shared" ca="1" si="268"/>
        <v>"Più Lontano"</v>
      </c>
      <c r="T818" t="str">
        <f t="shared" ca="1" si="269"/>
        <v>"Langer"</v>
      </c>
      <c r="U818" s="8" t="str">
        <f t="shared" ca="1" si="258"/>
        <v>Plus long</v>
      </c>
      <c r="V818" s="8" t="str">
        <f t="shared" ca="1" si="258"/>
        <v>Länger</v>
      </c>
      <c r="W818" s="8" t="str">
        <f t="shared" ca="1" si="258"/>
        <v>Más larga</v>
      </c>
      <c r="X818" s="8" t="str">
        <f t="shared" ca="1" si="258"/>
        <v>Più Lontano</v>
      </c>
      <c r="Y818" s="8" t="str">
        <f t="shared" ca="1" si="258"/>
        <v>Langer</v>
      </c>
      <c r="Z818" s="7">
        <f t="shared" si="288"/>
        <v>5</v>
      </c>
      <c r="AA818">
        <f t="shared" si="289"/>
        <v>31</v>
      </c>
      <c r="AB818">
        <f t="shared" si="290"/>
        <v>38</v>
      </c>
      <c r="AC818" t="str">
        <f t="shared" si="291"/>
        <v>&lt;string name="rssi_longer"&gt;</v>
      </c>
      <c r="AD818" t="str">
        <f t="shared" ca="1" si="292"/>
        <v>&lt;string name="rssi_longer"&gt;Plus long&lt;/string&gt;</v>
      </c>
      <c r="AE818" t="str">
        <f t="shared" ca="1" si="293"/>
        <v>&lt;string name="rssi_longer"&gt;Länger&lt;/string&gt;</v>
      </c>
      <c r="AF818" t="str">
        <f t="shared" ca="1" si="294"/>
        <v>&lt;string name="rssi_longer"&gt;Más larga&lt;/string&gt;</v>
      </c>
      <c r="AG818" t="str">
        <f t="shared" ca="1" si="295"/>
        <v>&lt;string name="rssi_longer"&gt;Più Lontano&lt;/string&gt;</v>
      </c>
      <c r="AH818" t="str">
        <f t="shared" ca="1" si="296"/>
        <v>&lt;string name="rssi_longer"&gt;Langer&lt;/string&gt;</v>
      </c>
    </row>
    <row r="819" spans="1:34">
      <c r="A819" s="1" t="s">
        <v>348</v>
      </c>
      <c r="J819">
        <f t="shared" si="286"/>
        <v>31</v>
      </c>
      <c r="K819">
        <f t="shared" si="287"/>
        <v>45</v>
      </c>
      <c r="L819" t="str">
        <f t="shared" si="285"/>
        <v>Lock Location</v>
      </c>
      <c r="M819" t="e">
        <f>MATCH(L819,Sam_Eng!K:K,0)</f>
        <v>#N/A</v>
      </c>
      <c r="N819" t="str">
        <f>IF(ISNA(M819), VLOOKUP(L819,Sam_Eng!F:F,1,FALSE), VLOOKUP(L819,Sam_Eng!K:K,1,FALSE))</f>
        <v>Lock Location</v>
      </c>
      <c r="O819" s="8">
        <f>IF(ISNA(M819), MATCH(N819,Sam_Eng!F:F,0), MATCH(N819,Sam_Eng!K:K,0))</f>
        <v>328</v>
      </c>
      <c r="P819" t="str">
        <f t="shared" ca="1" si="265"/>
        <v>"Emplacement de la serrure"</v>
      </c>
      <c r="Q819" t="str">
        <f t="shared" ca="1" si="266"/>
        <v>"Schlossstandort"</v>
      </c>
      <c r="R819" t="str">
        <f t="shared" ca="1" si="267"/>
        <v>"Ubicación de la cerradura"</v>
      </c>
      <c r="S819" t="str">
        <f t="shared" ca="1" si="268"/>
        <v>"Posizione Serratura"</v>
      </c>
      <c r="T819" t="str">
        <f t="shared" ca="1" si="269"/>
        <v>"Slotlocatie"</v>
      </c>
      <c r="U819" s="8" t="str">
        <f t="shared" ca="1" si="258"/>
        <v>Emplacement de la serrure</v>
      </c>
      <c r="V819" s="8" t="str">
        <f t="shared" ca="1" si="258"/>
        <v>Schlossstandort</v>
      </c>
      <c r="W819" s="8" t="str">
        <f t="shared" ca="1" si="258"/>
        <v>Ubicación de la cerradura</v>
      </c>
      <c r="X819" s="8" t="str">
        <f t="shared" ca="1" si="258"/>
        <v>Posizione Serratura</v>
      </c>
      <c r="Y819" s="8" t="str">
        <f t="shared" ca="1" si="258"/>
        <v>Slotlocatie</v>
      </c>
      <c r="Z819" s="7">
        <f t="shared" si="288"/>
        <v>5</v>
      </c>
      <c r="AA819">
        <f t="shared" si="289"/>
        <v>31</v>
      </c>
      <c r="AB819">
        <f t="shared" si="290"/>
        <v>45</v>
      </c>
      <c r="AC819" t="str">
        <f t="shared" si="291"/>
        <v>&lt;string name="lock_locate"&gt;</v>
      </c>
      <c r="AD819" t="str">
        <f t="shared" ca="1" si="292"/>
        <v>&lt;string name="lock_locate"&gt;Emplacement de la serrure&lt;/string&gt;</v>
      </c>
      <c r="AE819" t="str">
        <f t="shared" ca="1" si="293"/>
        <v>&lt;string name="lock_locate"&gt;Schlossstandort&lt;/string&gt;</v>
      </c>
      <c r="AF819" t="str">
        <f t="shared" ca="1" si="294"/>
        <v>&lt;string name="lock_locate"&gt;Ubicación de la cerradura&lt;/string&gt;</v>
      </c>
      <c r="AG819" t="str">
        <f t="shared" ca="1" si="295"/>
        <v>&lt;string name="lock_locate"&gt;Posizione Serratura&lt;/string&gt;</v>
      </c>
      <c r="AH819" t="str">
        <f t="shared" ca="1" si="296"/>
        <v>&lt;string name="lock_locate"&gt;Slotlocatie&lt;/string&gt;</v>
      </c>
    </row>
    <row r="820" spans="1:34">
      <c r="A820" s="1" t="s">
        <v>349</v>
      </c>
      <c r="J820">
        <f t="shared" si="286"/>
        <v>42</v>
      </c>
      <c r="K820">
        <f t="shared" si="287"/>
        <v>54</v>
      </c>
      <c r="L820" t="str">
        <f t="shared" si="285"/>
        <v>Door Jammed</v>
      </c>
      <c r="M820" t="e">
        <f>MATCH(L820,Sam_Eng!K:K,0)</f>
        <v>#N/A</v>
      </c>
      <c r="N820" t="str">
        <f>IF(ISNA(M820), VLOOKUP(L820,Sam_Eng!F:F,1,FALSE), VLOOKUP(L820,Sam_Eng!K:K,1,FALSE))</f>
        <v>Door Jammed</v>
      </c>
      <c r="O820" s="8">
        <f>IF(ISNA(M820), MATCH(N820,Sam_Eng!F:F,0), MATCH(N820,Sam_Eng!K:K,0))</f>
        <v>341</v>
      </c>
      <c r="P820" t="str">
        <f t="shared" ca="1" si="265"/>
        <v>"Porte bloquée"</v>
      </c>
      <c r="Q820" t="str">
        <f t="shared" ca="1" si="266"/>
        <v>"Tür verklemmt"</v>
      </c>
      <c r="R820" t="str">
        <f t="shared" ca="1" si="267"/>
        <v>"Puerta atascada"</v>
      </c>
      <c r="S820" t="str">
        <f t="shared" ca="1" si="268"/>
        <v>"Porta Inceppata"</v>
      </c>
      <c r="T820" t="str">
        <f t="shared" ca="1" si="269"/>
        <v>"Deur klem"</v>
      </c>
      <c r="U820" s="8" t="str">
        <f t="shared" ca="1" si="258"/>
        <v>Porte bloquée</v>
      </c>
      <c r="V820" s="8" t="str">
        <f t="shared" ca="1" si="258"/>
        <v>Tür verklemmt</v>
      </c>
      <c r="W820" s="8" t="str">
        <f t="shared" ca="1" si="258"/>
        <v>Puerta atascada</v>
      </c>
      <c r="X820" s="8" t="str">
        <f t="shared" ca="1" si="258"/>
        <v>Porta Inceppata</v>
      </c>
      <c r="Y820" s="8" t="str">
        <f t="shared" ca="1" si="258"/>
        <v>Deur klem</v>
      </c>
      <c r="Z820" s="7">
        <f t="shared" si="288"/>
        <v>5</v>
      </c>
      <c r="AA820">
        <f t="shared" si="289"/>
        <v>42</v>
      </c>
      <c r="AB820">
        <f t="shared" si="290"/>
        <v>54</v>
      </c>
      <c r="AC820" t="str">
        <f t="shared" si="291"/>
        <v>&lt;string name="Tran_log_LOCK_DOOR_JAM"&gt;</v>
      </c>
      <c r="AD820" t="str">
        <f t="shared" ca="1" si="292"/>
        <v>&lt;string name="Tran_log_LOCK_DOOR_JAM"&gt;Porte bloquée&lt;/string&gt;</v>
      </c>
      <c r="AE820" t="str">
        <f t="shared" ca="1" si="293"/>
        <v>&lt;string name="Tran_log_LOCK_DOOR_JAM"&gt;Tür verklemmt&lt;/string&gt;</v>
      </c>
      <c r="AF820" t="str">
        <f t="shared" ca="1" si="294"/>
        <v>&lt;string name="Tran_log_LOCK_DOOR_JAM"&gt;Puerta atascada&lt;/string&gt;</v>
      </c>
      <c r="AG820" t="str">
        <f t="shared" ca="1" si="295"/>
        <v>&lt;string name="Tran_log_LOCK_DOOR_JAM"&gt;Porta Inceppata&lt;/string&gt;</v>
      </c>
      <c r="AH820" t="str">
        <f t="shared" ca="1" si="296"/>
        <v>&lt;string name="Tran_log_LOCK_DOOR_JAM"&gt;Deur klem&lt;/string&gt;</v>
      </c>
    </row>
    <row r="821" spans="1:34">
      <c r="A821" s="1" t="s">
        <v>350</v>
      </c>
      <c r="J821">
        <f t="shared" si="286"/>
        <v>44</v>
      </c>
      <c r="K821">
        <f t="shared" si="287"/>
        <v>59</v>
      </c>
      <c r="L821" t="str">
        <f t="shared" si="285"/>
        <v>Auto Relocking</v>
      </c>
      <c r="M821" t="e">
        <f>MATCH(L821,Sam_Eng!K:K,0)</f>
        <v>#N/A</v>
      </c>
      <c r="N821" t="str">
        <f>IF(ISNA(M821), VLOOKUP(L821,Sam_Eng!F:F,1,FALSE), VLOOKUP(L821,Sam_Eng!K:K,1,FALSE))</f>
        <v>Auto Relocking</v>
      </c>
      <c r="O821" s="8">
        <f>IF(ISNA(M821), MATCH(N821,Sam_Eng!F:F,0), MATCH(N821,Sam_Eng!K:K,0))</f>
        <v>213</v>
      </c>
      <c r="P821" t="str">
        <f t="shared" ca="1" si="265"/>
        <v>"Reverrouillage automatique"</v>
      </c>
      <c r="Q821" t="str">
        <f t="shared" ca="1" si="266"/>
        <v>"Auto-Neuverriegelung erfolgt"</v>
      </c>
      <c r="R821" t="str">
        <f t="shared" ca="1" si="267"/>
        <v>"Volver a cerrar automáticamente"</v>
      </c>
      <c r="S821" t="str">
        <f t="shared" ca="1" si="268"/>
        <v>"Ribloccaggio Automatico in Corso"</v>
      </c>
      <c r="T821" t="str">
        <f t="shared" ca="1" si="269"/>
        <v>"Automatische hervergrendeling"</v>
      </c>
      <c r="U821" s="8" t="str">
        <f t="shared" ca="1" si="258"/>
        <v>Reverrouillage automatique</v>
      </c>
      <c r="V821" s="8" t="str">
        <f t="shared" ca="1" si="258"/>
        <v>Auto-Neuverriegelung erfolgt</v>
      </c>
      <c r="W821" s="8" t="str">
        <f t="shared" ca="1" si="258"/>
        <v>Volver a cerrar automáticamente</v>
      </c>
      <c r="X821" s="8" t="str">
        <f t="shared" ca="1" si="258"/>
        <v>Ribloccaggio Automatico in Corso</v>
      </c>
      <c r="Y821" s="8" t="str">
        <f t="shared" ca="1" si="258"/>
        <v>Automatische hervergrendeling</v>
      </c>
      <c r="Z821" s="7">
        <f t="shared" si="288"/>
        <v>5</v>
      </c>
      <c r="AA821">
        <f t="shared" si="289"/>
        <v>44</v>
      </c>
      <c r="AB821">
        <f t="shared" si="290"/>
        <v>59</v>
      </c>
      <c r="AC821" t="str">
        <f t="shared" si="291"/>
        <v>&lt;string name="Tran_log_TIMED_AUTO_LOCK"&gt;</v>
      </c>
      <c r="AD821" t="str">
        <f t="shared" ca="1" si="292"/>
        <v>&lt;string name="Tran_log_TIMED_AUTO_LOCK"&gt;Reverrouillage automatique&lt;/string&gt;</v>
      </c>
      <c r="AE821" t="str">
        <f t="shared" ca="1" si="293"/>
        <v>&lt;string name="Tran_log_TIMED_AUTO_LOCK"&gt;Auto-Neuverriegelung erfolgt&lt;/string&gt;</v>
      </c>
      <c r="AF821" t="str">
        <f t="shared" ca="1" si="294"/>
        <v>&lt;string name="Tran_log_TIMED_AUTO_LOCK"&gt;Volver a cerrar automáticamente&lt;/string&gt;</v>
      </c>
      <c r="AG821" t="str">
        <f t="shared" ca="1" si="295"/>
        <v>&lt;string name="Tran_log_TIMED_AUTO_LOCK"&gt;Ribloccaggio Automatico in Corso&lt;/string&gt;</v>
      </c>
      <c r="AH821" t="str">
        <f t="shared" ca="1" si="296"/>
        <v>&lt;string name="Tran_log_TIMED_AUTO_LOCK"&gt;Automatische hervergrendeling&lt;/string&gt;</v>
      </c>
    </row>
    <row r="822" spans="1:34">
      <c r="A822" s="1" t="s">
        <v>351</v>
      </c>
      <c r="J822">
        <f t="shared" si="286"/>
        <v>59</v>
      </c>
      <c r="K822">
        <f t="shared" si="287"/>
        <v>90</v>
      </c>
      <c r="L822" t="str">
        <f t="shared" si="285"/>
        <v>Unlocking Failed (Low Battery)</v>
      </c>
      <c r="M822" t="e">
        <f>MATCH(L822,Sam_Eng!K:K,0)</f>
        <v>#N/A</v>
      </c>
      <c r="N822" t="str">
        <f>IF(ISNA(M822), VLOOKUP(L822,Sam_Eng!F:F,1,FALSE), VLOOKUP(L822,Sam_Eng!K:K,1,FALSE))</f>
        <v>Unlocking Failed (Low Battery)</v>
      </c>
      <c r="O822" s="8">
        <f>IF(ISNA(M822), MATCH(N822,Sam_Eng!F:F,0), MATCH(N822,Sam_Eng!K:K,0))</f>
        <v>343</v>
      </c>
      <c r="P822" t="str">
        <f t="shared" ca="1" si="265"/>
        <v>"Échec du déverrouillage (Piles faibles)"</v>
      </c>
      <c r="Q822" t="str">
        <f t="shared" ca="1" si="266"/>
        <v>"Entriegeln fehlgeschlagen (schwache Batterie)"</v>
      </c>
      <c r="R822" t="str">
        <f t="shared" ca="1" si="267"/>
        <v>"Error de desbloqueo (batería baja)"</v>
      </c>
      <c r="S822" t="str">
        <f t="shared" ca="1" si="268"/>
        <v>"Sblocco non Riuscito (Batteria Esaurita)"</v>
      </c>
      <c r="T822" t="str">
        <f t="shared" ca="1" si="269"/>
        <v>"Ontgrendelen mislukt (batterij bijna leeg)"</v>
      </c>
      <c r="U822" s="8" t="str">
        <f t="shared" ca="1" si="258"/>
        <v>Échec du déverrouillage (Piles faibles)</v>
      </c>
      <c r="V822" s="8" t="str">
        <f t="shared" ca="1" si="258"/>
        <v>Entriegeln fehlgeschlagen (schwache Batterie)</v>
      </c>
      <c r="W822" s="8" t="str">
        <f t="shared" ca="1" si="258"/>
        <v>Error de desbloqueo (batería baja)</v>
      </c>
      <c r="X822" s="8" t="str">
        <f t="shared" ca="1" si="258"/>
        <v>Sblocco non Riuscito (Batteria Esaurita)</v>
      </c>
      <c r="Y822" s="8" t="str">
        <f t="shared" ca="1" si="258"/>
        <v>Ontgrendelen mislukt (batterij bijna leeg)</v>
      </c>
      <c r="Z822" s="7">
        <f t="shared" si="288"/>
        <v>5</v>
      </c>
      <c r="AA822">
        <f t="shared" si="289"/>
        <v>59</v>
      </c>
      <c r="AB822">
        <f t="shared" si="290"/>
        <v>90</v>
      </c>
      <c r="AC822" t="str">
        <f t="shared" si="291"/>
        <v>&lt;string name="Tran_log_UNLOCK_DOOR_LOW_BAT_SKIP_MOTOR"&gt;</v>
      </c>
      <c r="AD822" t="str">
        <f t="shared" ca="1" si="292"/>
        <v>&lt;string name="Tran_log_UNLOCK_DOOR_LOW_BAT_SKIP_MOTOR"&gt;Échec du déverrouillage (Piles faibles)&lt;/string&gt;</v>
      </c>
      <c r="AE822" t="str">
        <f t="shared" ca="1" si="293"/>
        <v>&lt;string name="Tran_log_UNLOCK_DOOR_LOW_BAT_SKIP_MOTOR"&gt;Entriegeln fehlgeschlagen (schwache Batterie)&lt;/string&gt;</v>
      </c>
      <c r="AF822" t="str">
        <f t="shared" ca="1" si="294"/>
        <v>&lt;string name="Tran_log_UNLOCK_DOOR_LOW_BAT_SKIP_MOTOR"&gt;Error de desbloqueo (batería baja)&lt;/string&gt;</v>
      </c>
      <c r="AG822" t="str">
        <f t="shared" ca="1" si="295"/>
        <v>&lt;string name="Tran_log_UNLOCK_DOOR_LOW_BAT_SKIP_MOTOR"&gt;Sblocco non Riuscito (Batteria Esaurita)&lt;/string&gt;</v>
      </c>
      <c r="AH822" t="str">
        <f t="shared" ca="1" si="296"/>
        <v>&lt;string name="Tran_log_UNLOCK_DOOR_LOW_BAT_SKIP_MOTOR"&gt;Ontgrendelen mislukt (batterij bijna leeg)&lt;/string&gt;</v>
      </c>
    </row>
    <row r="823" spans="1:34">
      <c r="A823" s="1" t="s">
        <v>352</v>
      </c>
      <c r="J823">
        <f t="shared" si="286"/>
        <v>57</v>
      </c>
      <c r="K823">
        <f t="shared" si="287"/>
        <v>86</v>
      </c>
      <c r="L823" t="str">
        <f t="shared" si="285"/>
        <v>Locking Failed (Low Battery)</v>
      </c>
      <c r="M823" t="e">
        <f>MATCH(L823,Sam_Eng!K:K,0)</f>
        <v>#N/A</v>
      </c>
      <c r="N823" t="str">
        <f>IF(ISNA(M823), VLOOKUP(L823,Sam_Eng!F:F,1,FALSE), VLOOKUP(L823,Sam_Eng!K:K,1,FALSE))</f>
        <v>Locking Failed (Low Battery)</v>
      </c>
      <c r="O823" s="8">
        <f>IF(ISNA(M823), MATCH(N823,Sam_Eng!F:F,0), MATCH(N823,Sam_Eng!K:K,0))</f>
        <v>344</v>
      </c>
      <c r="P823" t="str">
        <f t="shared" ca="1" si="265"/>
        <v>"Échec du verrouillage (Piles faibles)"</v>
      </c>
      <c r="Q823" t="str">
        <f t="shared" ca="1" si="266"/>
        <v>"Verriegeln fehlgeschlagen (schwache Batterie)"</v>
      </c>
      <c r="R823" t="str">
        <f t="shared" ca="1" si="267"/>
        <v>"Error de bloqueo (batería baja)"</v>
      </c>
      <c r="S823" t="str">
        <f t="shared" ca="1" si="268"/>
        <v>"Blocco non Riuscito (Batteria Esaurita)"</v>
      </c>
      <c r="T823" t="str">
        <f t="shared" ca="1" si="269"/>
        <v>"Vergrendelen mislukt (batterij bijna leeg)"</v>
      </c>
      <c r="U823" s="8" t="str">
        <f t="shared" ca="1" si="258"/>
        <v>Échec du verrouillage (Piles faibles)</v>
      </c>
      <c r="V823" s="8" t="str">
        <f t="shared" ca="1" si="258"/>
        <v>Verriegeln fehlgeschlagen (schwache Batterie)</v>
      </c>
      <c r="W823" s="8" t="str">
        <f t="shared" ca="1" si="258"/>
        <v>Error de bloqueo (batería baja)</v>
      </c>
      <c r="X823" s="8" t="str">
        <f t="shared" ca="1" si="258"/>
        <v>Blocco non Riuscito (Batteria Esaurita)</v>
      </c>
      <c r="Y823" s="8" t="str">
        <f t="shared" ca="1" si="258"/>
        <v>Vergrendelen mislukt (batterij bijna leeg)</v>
      </c>
      <c r="Z823" s="7">
        <f t="shared" si="288"/>
        <v>5</v>
      </c>
      <c r="AA823">
        <f t="shared" si="289"/>
        <v>57</v>
      </c>
      <c r="AB823">
        <f t="shared" si="290"/>
        <v>86</v>
      </c>
      <c r="AC823" t="str">
        <f t="shared" si="291"/>
        <v>&lt;string name="Tran_log_LOCK_DOOR_LOW_BAT_SKIP_MOTOR"&gt;</v>
      </c>
      <c r="AD823" t="str">
        <f t="shared" ca="1" si="292"/>
        <v>&lt;string name="Tran_log_LOCK_DOOR_LOW_BAT_SKIP_MOTOR"&gt;Échec du verrouillage (Piles faibles)&lt;/string&gt;</v>
      </c>
      <c r="AE823" t="str">
        <f t="shared" ca="1" si="293"/>
        <v>&lt;string name="Tran_log_LOCK_DOOR_LOW_BAT_SKIP_MOTOR"&gt;Verriegeln fehlgeschlagen (schwache Batterie)&lt;/string&gt;</v>
      </c>
      <c r="AF823" t="str">
        <f t="shared" ca="1" si="294"/>
        <v>&lt;string name="Tran_log_LOCK_DOOR_LOW_BAT_SKIP_MOTOR"&gt;Error de bloqueo (batería baja)&lt;/string&gt;</v>
      </c>
      <c r="AG823" t="str">
        <f t="shared" ca="1" si="295"/>
        <v>&lt;string name="Tran_log_LOCK_DOOR_LOW_BAT_SKIP_MOTOR"&gt;Blocco non Riuscito (Batteria Esaurita)&lt;/string&gt;</v>
      </c>
      <c r="AH823" t="str">
        <f t="shared" ca="1" si="296"/>
        <v>&lt;string name="Tran_log_LOCK_DOOR_LOW_BAT_SKIP_MOTOR"&gt;Vergrendelen mislukt (batterij bijna leeg)&lt;/string&gt;</v>
      </c>
    </row>
    <row r="824" spans="1:34">
      <c r="A824" s="1" t="s">
        <v>353</v>
      </c>
      <c r="J824">
        <f t="shared" si="286"/>
        <v>54</v>
      </c>
      <c r="K824">
        <f t="shared" si="287"/>
        <v>68</v>
      </c>
      <c r="L824" t="str">
        <f t="shared" si="285"/>
        <v>Access Denied</v>
      </c>
      <c r="M824" t="e">
        <f>MATCH(L824,Sam_Eng!K:K,0)</f>
        <v>#N/A</v>
      </c>
      <c r="N824" t="str">
        <f>IF(ISNA(M824), VLOOKUP(L824,Sam_Eng!F:F,1,FALSE), VLOOKUP(L824,Sam_Eng!K:K,1,FALSE))</f>
        <v>Access Denied</v>
      </c>
      <c r="O824" s="8">
        <f>IF(ISNA(M824), MATCH(N824,Sam_Eng!F:F,0), MATCH(N824,Sam_Eng!K:K,0))</f>
        <v>191</v>
      </c>
      <c r="P824" t="str">
        <f t="shared" ca="1" si="265"/>
        <v>"Accès refusé"</v>
      </c>
      <c r="Q824" t="str">
        <f t="shared" ca="1" si="266"/>
        <v>"Zugang verweigert"</v>
      </c>
      <c r="R824" t="str">
        <f t="shared" ca="1" si="267"/>
        <v>"Acceso denegado"</v>
      </c>
      <c r="S824" t="str">
        <f t="shared" ca="1" si="268"/>
        <v>"Accesso Negato"</v>
      </c>
      <c r="T824" t="str">
        <f t="shared" ca="1" si="269"/>
        <v>"Toegang geweigerd"</v>
      </c>
      <c r="U824" s="8" t="str">
        <f t="shared" ca="1" si="258"/>
        <v>Accès refusé</v>
      </c>
      <c r="V824" s="8" t="str">
        <f t="shared" ca="1" si="258"/>
        <v>Zugang verweigert</v>
      </c>
      <c r="W824" s="8" t="str">
        <f t="shared" ca="1" si="258"/>
        <v>Acceso denegado</v>
      </c>
      <c r="X824" s="8" t="str">
        <f t="shared" ca="1" si="258"/>
        <v>Accesso Negato</v>
      </c>
      <c r="Y824" s="8" t="str">
        <f t="shared" ca="1" si="258"/>
        <v>Toegang geweigerd</v>
      </c>
      <c r="Z824" s="7">
        <f t="shared" si="288"/>
        <v>5</v>
      </c>
      <c r="AA824">
        <f t="shared" si="289"/>
        <v>54</v>
      </c>
      <c r="AB824">
        <f t="shared" si="290"/>
        <v>68</v>
      </c>
      <c r="AC824" t="str">
        <f t="shared" si="291"/>
        <v>&lt;string name="Tran_log_AUTH_LOGIN_NUMBER_EXPIRED"&gt;</v>
      </c>
      <c r="AD824" t="str">
        <f t="shared" ca="1" si="292"/>
        <v>&lt;string name="Tran_log_AUTH_LOGIN_NUMBER_EXPIRED"&gt;Accès refusé&lt;/string&gt;</v>
      </c>
      <c r="AE824" t="str">
        <f t="shared" ca="1" si="293"/>
        <v>&lt;string name="Tran_log_AUTH_LOGIN_NUMBER_EXPIRED"&gt;Zugang verweigert&lt;/string&gt;</v>
      </c>
      <c r="AF824" t="str">
        <f t="shared" ca="1" si="294"/>
        <v>&lt;string name="Tran_log_AUTH_LOGIN_NUMBER_EXPIRED"&gt;Acceso denegado&lt;/string&gt;</v>
      </c>
      <c r="AG824" t="str">
        <f t="shared" ca="1" si="295"/>
        <v>&lt;string name="Tran_log_AUTH_LOGIN_NUMBER_EXPIRED"&gt;Accesso Negato&lt;/string&gt;</v>
      </c>
      <c r="AH824" t="str">
        <f t="shared" ca="1" si="296"/>
        <v>&lt;string name="Tran_log_AUTH_LOGIN_NUMBER_EXPIRED"&gt;Toegang geweigerd&lt;/string&gt;</v>
      </c>
    </row>
    <row r="825" spans="1:34">
      <c r="A825" s="1" t="s">
        <v>354</v>
      </c>
      <c r="J825">
        <f t="shared" si="286"/>
        <v>44</v>
      </c>
      <c r="K825">
        <f t="shared" si="287"/>
        <v>56</v>
      </c>
      <c r="L825" t="str">
        <f t="shared" si="285"/>
        <v>Door Jammed</v>
      </c>
      <c r="M825" t="e">
        <f>MATCH(L825,Sam_Eng!K:K,0)</f>
        <v>#N/A</v>
      </c>
      <c r="N825" t="str">
        <f>IF(ISNA(M825), VLOOKUP(L825,Sam_Eng!F:F,1,FALSE), VLOOKUP(L825,Sam_Eng!K:K,1,FALSE))</f>
        <v>Door Jammed</v>
      </c>
      <c r="O825" s="8">
        <f>IF(ISNA(M825), MATCH(N825,Sam_Eng!F:F,0), MATCH(N825,Sam_Eng!K:K,0))</f>
        <v>341</v>
      </c>
      <c r="P825" t="str">
        <f t="shared" ca="1" si="265"/>
        <v>"Porte bloquée"</v>
      </c>
      <c r="Q825" t="str">
        <f t="shared" ca="1" si="266"/>
        <v>"Tür verklemmt"</v>
      </c>
      <c r="R825" t="str">
        <f t="shared" ca="1" si="267"/>
        <v>"Puerta atascada"</v>
      </c>
      <c r="S825" t="str">
        <f t="shared" ca="1" si="268"/>
        <v>"Porta Inceppata"</v>
      </c>
      <c r="T825" t="str">
        <f t="shared" ca="1" si="269"/>
        <v>"Deur klem"</v>
      </c>
      <c r="U825" s="8" t="str">
        <f t="shared" ca="1" si="258"/>
        <v>Porte bloquée</v>
      </c>
      <c r="V825" s="8" t="str">
        <f t="shared" ca="1" si="258"/>
        <v>Tür verklemmt</v>
      </c>
      <c r="W825" s="8" t="str">
        <f t="shared" ca="1" si="258"/>
        <v>Puerta atascada</v>
      </c>
      <c r="X825" s="8" t="str">
        <f t="shared" ca="1" si="258"/>
        <v>Porta Inceppata</v>
      </c>
      <c r="Y825" s="8" t="str">
        <f t="shared" ca="1" si="258"/>
        <v>Deur klem</v>
      </c>
      <c r="Z825" s="7">
        <f t="shared" si="288"/>
        <v>5</v>
      </c>
      <c r="AA825">
        <f t="shared" si="289"/>
        <v>44</v>
      </c>
      <c r="AB825">
        <f t="shared" si="290"/>
        <v>56</v>
      </c>
      <c r="AC825" t="str">
        <f t="shared" si="291"/>
        <v>&lt;string name="Tran_log_UNLOCK_DOOR_JAM"&gt;</v>
      </c>
      <c r="AD825" t="str">
        <f t="shared" ca="1" si="292"/>
        <v>&lt;string name="Tran_log_UNLOCK_DOOR_JAM"&gt;Porte bloquée&lt;/string&gt;</v>
      </c>
      <c r="AE825" t="str">
        <f t="shared" ca="1" si="293"/>
        <v>&lt;string name="Tran_log_UNLOCK_DOOR_JAM"&gt;Tür verklemmt&lt;/string&gt;</v>
      </c>
      <c r="AF825" t="str">
        <f t="shared" ca="1" si="294"/>
        <v>&lt;string name="Tran_log_UNLOCK_DOOR_JAM"&gt;Puerta atascada&lt;/string&gt;</v>
      </c>
      <c r="AG825" t="str">
        <f t="shared" ca="1" si="295"/>
        <v>&lt;string name="Tran_log_UNLOCK_DOOR_JAM"&gt;Porta Inceppata&lt;/string&gt;</v>
      </c>
      <c r="AH825" t="str">
        <f t="shared" ca="1" si="296"/>
        <v>&lt;string name="Tran_log_UNLOCK_DOOR_JAM"&gt;Deur klem&lt;/string&gt;</v>
      </c>
    </row>
    <row r="826" spans="1:34">
      <c r="A826" s="1" t="s">
        <v>355</v>
      </c>
      <c r="J826">
        <f t="shared" si="286"/>
        <v>45</v>
      </c>
      <c r="K826">
        <f t="shared" si="287"/>
        <v>60</v>
      </c>
      <c r="L826" t="str">
        <f t="shared" si="285"/>
        <v>Remote Locking</v>
      </c>
      <c r="M826" t="e">
        <f>MATCH(L826,Sam_Eng!K:K,0)</f>
        <v>#N/A</v>
      </c>
      <c r="N826" t="str">
        <f>IF(ISNA(M826), VLOOKUP(L826,Sam_Eng!F:F,1,FALSE), VLOOKUP(L826,Sam_Eng!K:K,1,FALSE))</f>
        <v>Remote Locking</v>
      </c>
      <c r="O826" s="8">
        <f>IF(ISNA(M826), MATCH(N826,Sam_Eng!F:F,0), MATCH(N826,Sam_Eng!K:K,0))</f>
        <v>340</v>
      </c>
      <c r="P826" t="str">
        <f t="shared" ca="1" si="265"/>
        <v>"Verrouillage à distance"</v>
      </c>
      <c r="Q826" t="str">
        <f t="shared" ca="1" si="266"/>
        <v>"Remote-Verriegelung"</v>
      </c>
      <c r="R826" t="str">
        <f t="shared" ca="1" si="267"/>
        <v>"Bloqueo remoto"</v>
      </c>
      <c r="S826" t="str">
        <f t="shared" ca="1" si="268"/>
        <v>"Blocco Remoto"</v>
      </c>
      <c r="T826" t="str">
        <f t="shared" ca="1" si="269"/>
        <v>"Vergrendelen op afstand"</v>
      </c>
      <c r="U826" s="8" t="str">
        <f t="shared" ca="1" si="258"/>
        <v>Verrouillage à distance</v>
      </c>
      <c r="V826" s="8" t="str">
        <f t="shared" ca="1" si="258"/>
        <v>Remote-Verriegelung</v>
      </c>
      <c r="W826" s="8" t="str">
        <f t="shared" ca="1" si="258"/>
        <v>Bloqueo remoto</v>
      </c>
      <c r="X826" s="8" t="str">
        <f t="shared" ca="1" si="258"/>
        <v>Blocco Remoto</v>
      </c>
      <c r="Y826" s="8" t="str">
        <f t="shared" ca="1" si="258"/>
        <v>Vergrendelen op afstand</v>
      </c>
      <c r="Z826" s="7">
        <f t="shared" si="288"/>
        <v>5</v>
      </c>
      <c r="AA826">
        <f t="shared" si="289"/>
        <v>45</v>
      </c>
      <c r="AB826">
        <f t="shared" si="290"/>
        <v>60</v>
      </c>
      <c r="AC826" t="str">
        <f t="shared" si="291"/>
        <v>&lt;string name="Tran_log_REMOTE_LOCK_DOOR"&gt;</v>
      </c>
      <c r="AD826" t="str">
        <f t="shared" ca="1" si="292"/>
        <v>&lt;string name="Tran_log_REMOTE_LOCK_DOOR"&gt;Verrouillage à distance&lt;/string&gt;</v>
      </c>
      <c r="AE826" t="str">
        <f t="shared" ca="1" si="293"/>
        <v>&lt;string name="Tran_log_REMOTE_LOCK_DOOR"&gt;Remote-Verriegelung&lt;/string&gt;</v>
      </c>
      <c r="AF826" t="str">
        <f t="shared" ca="1" si="294"/>
        <v>&lt;string name="Tran_log_REMOTE_LOCK_DOOR"&gt;Bloqueo remoto&lt;/string&gt;</v>
      </c>
      <c r="AG826" t="str">
        <f t="shared" ca="1" si="295"/>
        <v>&lt;string name="Tran_log_REMOTE_LOCK_DOOR"&gt;Blocco Remoto&lt;/string&gt;</v>
      </c>
      <c r="AH826" t="str">
        <f t="shared" ca="1" si="296"/>
        <v>&lt;string name="Tran_log_REMOTE_LOCK_DOOR"&gt;Vergrendelen op afstand&lt;/string&gt;</v>
      </c>
    </row>
    <row r="827" spans="1:34">
      <c r="A827" s="1" t="s">
        <v>356</v>
      </c>
      <c r="J827">
        <f t="shared" si="286"/>
        <v>37</v>
      </c>
      <c r="K827">
        <f t="shared" si="287"/>
        <v>49</v>
      </c>
      <c r="L827" t="str">
        <f t="shared" si="285"/>
        <v>Auto Relock</v>
      </c>
      <c r="M827" t="e">
        <f>MATCH(L827,Sam_Eng!K:K,0)</f>
        <v>#N/A</v>
      </c>
      <c r="N827" t="str">
        <f>IF(ISNA(M827), VLOOKUP(L827,Sam_Eng!F:F,1,FALSE), VLOOKUP(L827,Sam_Eng!K:K,1,FALSE))</f>
        <v>Auto Relock</v>
      </c>
      <c r="O827" s="8">
        <f>IF(ISNA(M827), MATCH(N827,Sam_Eng!F:F,0), MATCH(N827,Sam_Eng!K:K,0))</f>
        <v>212</v>
      </c>
      <c r="P827" t="str">
        <f t="shared" ca="1" si="265"/>
        <v>"Reverrouiller automatiquement"</v>
      </c>
      <c r="Q827" t="str">
        <f t="shared" ca="1" si="266"/>
        <v>"Auto-Neuverriegelung"</v>
      </c>
      <c r="R827" t="str">
        <f t="shared" ca="1" si="267"/>
        <v>"Volver a cerrar automáticamente"</v>
      </c>
      <c r="S827" t="str">
        <f t="shared" ca="1" si="268"/>
        <v>"Ribloccaggio Automatico"</v>
      </c>
      <c r="T827" t="str">
        <f t="shared" ca="1" si="269"/>
        <v>"Automatisch opnieuw vergrendelen"</v>
      </c>
      <c r="U827" s="8" t="str">
        <f t="shared" ca="1" si="258"/>
        <v>Reverrouiller automatiquement</v>
      </c>
      <c r="V827" s="8" t="str">
        <f t="shared" ca="1" si="258"/>
        <v>Auto-Neuverriegelung</v>
      </c>
      <c r="W827" s="8" t="str">
        <f t="shared" ca="1" si="258"/>
        <v>Volver a cerrar automáticamente</v>
      </c>
      <c r="X827" s="8" t="str">
        <f t="shared" ca="1" si="258"/>
        <v>Ribloccaggio Automatico</v>
      </c>
      <c r="Y827" s="8" t="str">
        <f t="shared" ca="1" si="258"/>
        <v>Automatisch opnieuw vergrendelen</v>
      </c>
      <c r="Z827" s="7">
        <f t="shared" si="288"/>
        <v>5</v>
      </c>
      <c r="AA827">
        <f t="shared" si="289"/>
        <v>37</v>
      </c>
      <c r="AB827">
        <f t="shared" si="290"/>
        <v>49</v>
      </c>
      <c r="AC827" t="str">
        <f t="shared" si="291"/>
        <v>&lt;string name="Param_auto_relock"&gt;</v>
      </c>
      <c r="AD827" t="str">
        <f t="shared" ca="1" si="292"/>
        <v>&lt;string name="Param_auto_relock"&gt;Reverrouiller automatiquement&lt;/string&gt;</v>
      </c>
      <c r="AE827" t="str">
        <f t="shared" ca="1" si="293"/>
        <v>&lt;string name="Param_auto_relock"&gt;Auto-Neuverriegelung&lt;/string&gt;</v>
      </c>
      <c r="AF827" t="str">
        <f t="shared" ca="1" si="294"/>
        <v>&lt;string name="Param_auto_relock"&gt;Volver a cerrar automáticamente&lt;/string&gt;</v>
      </c>
      <c r="AG827" t="str">
        <f t="shared" ca="1" si="295"/>
        <v>&lt;string name="Param_auto_relock"&gt;Ribloccaggio Automatico&lt;/string&gt;</v>
      </c>
      <c r="AH827" t="str">
        <f t="shared" ca="1" si="296"/>
        <v>&lt;string name="Param_auto_relock"&gt;Automatisch opnieuw vergrendelen&lt;/string&gt;</v>
      </c>
    </row>
    <row r="828" spans="1:34">
      <c r="A828" s="1" t="s">
        <v>357</v>
      </c>
      <c r="J828">
        <f t="shared" si="286"/>
        <v>43</v>
      </c>
      <c r="K828">
        <f t="shared" si="287"/>
        <v>61</v>
      </c>
      <c r="L828" t="str">
        <f t="shared" si="285"/>
        <v>Auto Relock Delay</v>
      </c>
      <c r="M828" t="e">
        <f>MATCH(L828,Sam_Eng!K:K,0)</f>
        <v>#N/A</v>
      </c>
      <c r="N828" t="str">
        <f>IF(ISNA(M828), VLOOKUP(L828,Sam_Eng!F:F,1,FALSE), VLOOKUP(L828,Sam_Eng!K:K,1,FALSE))</f>
        <v>Auto Relock Delay</v>
      </c>
      <c r="O828" s="8">
        <f>IF(ISNA(M828), MATCH(N828,Sam_Eng!F:F,0), MATCH(N828,Sam_Eng!K:K,0))</f>
        <v>214</v>
      </c>
      <c r="P828" t="str">
        <f t="shared" ca="1" si="265"/>
        <v>"Délai de reverrouillage automatique"</v>
      </c>
      <c r="Q828" t="str">
        <f t="shared" ca="1" si="266"/>
        <v>"Verzögerung für Auto-Neuverriegelung"</v>
      </c>
      <c r="R828" t="str">
        <f t="shared" ca="1" si="267"/>
        <v>"Retardo para volver a cerrar automáticamente"</v>
      </c>
      <c r="S828" t="str">
        <f t="shared" ca="1" si="268"/>
        <v>"Ritardo Ribloccaggio Automatico"</v>
      </c>
      <c r="T828" t="str">
        <f t="shared" ca="1" si="269"/>
        <v>"Vertraging automatisch opnieuw vergrendelen"</v>
      </c>
      <c r="U828" s="8" t="str">
        <f t="shared" ca="1" si="258"/>
        <v>Délai de reverrouillage automatique</v>
      </c>
      <c r="V828" s="8" t="str">
        <f t="shared" ca="1" si="258"/>
        <v>Verzögerung für Auto-Neuverriegelung</v>
      </c>
      <c r="W828" s="8" t="str">
        <f t="shared" ca="1" si="258"/>
        <v>Retardo para volver a cerrar automáticamente</v>
      </c>
      <c r="X828" s="8" t="str">
        <f t="shared" ca="1" si="258"/>
        <v>Ritardo Ribloccaggio Automatico</v>
      </c>
      <c r="Y828" s="8" t="str">
        <f t="shared" ca="1" si="258"/>
        <v>Vertraging automatisch opnieuw vergrendelen</v>
      </c>
      <c r="Z828" s="7">
        <f t="shared" si="288"/>
        <v>5</v>
      </c>
      <c r="AA828">
        <f t="shared" si="289"/>
        <v>43</v>
      </c>
      <c r="AB828">
        <f t="shared" si="290"/>
        <v>61</v>
      </c>
      <c r="AC828" t="str">
        <f t="shared" si="291"/>
        <v>&lt;string name="Param_auto_relock_delay"&gt;</v>
      </c>
      <c r="AD828" t="str">
        <f t="shared" ca="1" si="292"/>
        <v>&lt;string name="Param_auto_relock_delay"&gt;Délai de reverrouillage automatique&lt;/string&gt;</v>
      </c>
      <c r="AE828" t="str">
        <f t="shared" ca="1" si="293"/>
        <v>&lt;string name="Param_auto_relock_delay"&gt;Verzögerung für Auto-Neuverriegelung&lt;/string&gt;</v>
      </c>
      <c r="AF828" t="str">
        <f t="shared" ca="1" si="294"/>
        <v>&lt;string name="Param_auto_relock_delay"&gt;Retardo para volver a cerrar automáticamente&lt;/string&gt;</v>
      </c>
      <c r="AG828" t="str">
        <f t="shared" ca="1" si="295"/>
        <v>&lt;string name="Param_auto_relock_delay"&gt;Ritardo Ribloccaggio Automatico&lt;/string&gt;</v>
      </c>
      <c r="AH828" t="str">
        <f t="shared" ca="1" si="296"/>
        <v>&lt;string name="Param_auto_relock_delay"&gt;Vertraging automatisch opnieuw vergrendelen&lt;/string&gt;</v>
      </c>
    </row>
    <row r="829" spans="1:34">
      <c r="A829" s="1" t="s">
        <v>358</v>
      </c>
      <c r="J829">
        <f t="shared" si="286"/>
        <v>26</v>
      </c>
      <c r="K829">
        <f t="shared" si="287"/>
        <v>30</v>
      </c>
      <c r="L829" t="str">
        <f t="shared" si="285"/>
        <v>sec</v>
      </c>
      <c r="M829" t="e">
        <f>MATCH(L829,Sam_Eng!K:K,0)</f>
        <v>#N/A</v>
      </c>
      <c r="N829" t="str">
        <f>IF(ISNA(M829), VLOOKUP(L829,Sam_Eng!F:F,1,FALSE), VLOOKUP(L829,Sam_Eng!K:K,1,FALSE))</f>
        <v>sec</v>
      </c>
      <c r="O829" s="8">
        <f>IF(ISNA(M829), MATCH(N829,Sam_Eng!F:F,0), MATCH(N829,Sam_Eng!K:K,0))</f>
        <v>8</v>
      </c>
      <c r="P829" t="str">
        <f t="shared" ca="1" si="265"/>
        <v>"sec"</v>
      </c>
      <c r="Q829" t="str">
        <f t="shared" ca="1" si="266"/>
        <v>"Sek."</v>
      </c>
      <c r="R829" t="str">
        <f t="shared" ca="1" si="267"/>
        <v>"s"</v>
      </c>
      <c r="S829" t="str">
        <f t="shared" ca="1" si="268"/>
        <v>"sec"</v>
      </c>
      <c r="T829" t="str">
        <f t="shared" ca="1" si="269"/>
        <v>"sec"</v>
      </c>
      <c r="U829" s="8" t="str">
        <f t="shared" ref="U829:Y881" ca="1" si="297">SUBSTITUTE(P829,"""","")</f>
        <v>sec</v>
      </c>
      <c r="V829" s="8" t="str">
        <f t="shared" ca="1" si="297"/>
        <v>Sek.</v>
      </c>
      <c r="W829" s="8" t="str">
        <f t="shared" ca="1" si="297"/>
        <v>s</v>
      </c>
      <c r="X829" s="8" t="str">
        <f t="shared" ca="1" si="297"/>
        <v>sec</v>
      </c>
      <c r="Y829" s="8" t="str">
        <f t="shared" ca="1" si="297"/>
        <v>sec</v>
      </c>
      <c r="Z829" s="7">
        <f t="shared" si="288"/>
        <v>5</v>
      </c>
      <c r="AA829">
        <f t="shared" si="289"/>
        <v>26</v>
      </c>
      <c r="AB829">
        <f t="shared" si="290"/>
        <v>30</v>
      </c>
      <c r="AC829" t="str">
        <f t="shared" si="291"/>
        <v>&lt;string name="Second"&gt;</v>
      </c>
      <c r="AD829" t="str">
        <f t="shared" ca="1" si="292"/>
        <v>&lt;string name="Second"&gt;sec&lt;/string&gt;</v>
      </c>
      <c r="AE829" t="str">
        <f t="shared" ca="1" si="293"/>
        <v>&lt;string name="Second"&gt;Sek.&lt;/string&gt;</v>
      </c>
      <c r="AF829" t="str">
        <f t="shared" ca="1" si="294"/>
        <v>&lt;string name="Second"&gt;s&lt;/string&gt;</v>
      </c>
      <c r="AG829" t="str">
        <f t="shared" ca="1" si="295"/>
        <v>&lt;string name="Second"&gt;sec&lt;/string&gt;</v>
      </c>
      <c r="AH829" t="str">
        <f t="shared" ca="1" si="296"/>
        <v>&lt;string name="Second"&gt;sec&lt;/string&gt;</v>
      </c>
    </row>
    <row r="830" spans="1:34">
      <c r="A830" s="1" t="s">
        <v>359</v>
      </c>
      <c r="J830">
        <f t="shared" si="286"/>
        <v>41</v>
      </c>
      <c r="K830">
        <f t="shared" si="287"/>
        <v>57</v>
      </c>
      <c r="L830" t="str">
        <f t="shared" si="285"/>
        <v>One-Tap Locking</v>
      </c>
      <c r="M830" t="e">
        <f>MATCH(L830,Sam_Eng!K:K,0)</f>
        <v>#N/A</v>
      </c>
      <c r="N830" t="str">
        <f>IF(ISNA(M830), VLOOKUP(L830,Sam_Eng!F:F,1,FALSE), VLOOKUP(L830,Sam_Eng!K:K,1,FALSE))</f>
        <v>One-Tap Locking</v>
      </c>
      <c r="O830" s="8">
        <f>IF(ISNA(M830), MATCH(N830,Sam_Eng!F:F,0), MATCH(N830,Sam_Eng!K:K,0))</f>
        <v>316</v>
      </c>
      <c r="P830" t="str">
        <f t="shared" ca="1" si="265"/>
        <v>"Verrouillage avec un appui"</v>
      </c>
      <c r="Q830" t="str">
        <f t="shared" ca="1" si="266"/>
        <v>"Verriegelung durch Tippen"</v>
      </c>
      <c r="R830" t="str">
        <f t="shared" ca="1" si="267"/>
        <v>"Bloqueo mediante toque"</v>
      </c>
      <c r="S830" t="str">
        <f t="shared" ca="1" si="268"/>
        <v>"Blocca con Tocco"</v>
      </c>
      <c r="T830" t="str">
        <f t="shared" ca="1" si="269"/>
        <v>"Vergrendelen met één tik"</v>
      </c>
      <c r="U830" s="8" t="str">
        <f t="shared" ca="1" si="297"/>
        <v>Verrouillage avec un appui</v>
      </c>
      <c r="V830" s="8" t="str">
        <f t="shared" ca="1" si="297"/>
        <v>Verriegelung durch Tippen</v>
      </c>
      <c r="W830" s="8" t="str">
        <f t="shared" ca="1" si="297"/>
        <v>Bloqueo mediante toque</v>
      </c>
      <c r="X830" s="8" t="str">
        <f t="shared" ca="1" si="297"/>
        <v>Blocca con Tocco</v>
      </c>
      <c r="Y830" s="8" t="str">
        <f t="shared" ca="1" si="297"/>
        <v>Vergrendelen met één tik</v>
      </c>
      <c r="Z830" s="7">
        <f t="shared" si="288"/>
        <v>5</v>
      </c>
      <c r="AA830">
        <f t="shared" si="289"/>
        <v>41</v>
      </c>
      <c r="AB830">
        <f t="shared" si="290"/>
        <v>57</v>
      </c>
      <c r="AC830" t="str">
        <f t="shared" si="291"/>
        <v>&lt;string name="Tran_log_one_tap_lock"&gt;</v>
      </c>
      <c r="AD830" t="str">
        <f t="shared" ca="1" si="292"/>
        <v>&lt;string name="Tran_log_one_tap_lock"&gt;Verrouillage avec un appui&lt;/string&gt;</v>
      </c>
      <c r="AE830" t="str">
        <f t="shared" ca="1" si="293"/>
        <v>&lt;string name="Tran_log_one_tap_lock"&gt;Verriegelung durch Tippen&lt;/string&gt;</v>
      </c>
      <c r="AF830" t="str">
        <f t="shared" ca="1" si="294"/>
        <v>&lt;string name="Tran_log_one_tap_lock"&gt;Bloqueo mediante toque&lt;/string&gt;</v>
      </c>
      <c r="AG830" t="str">
        <f t="shared" ca="1" si="295"/>
        <v>&lt;string name="Tran_log_one_tap_lock"&gt;Blocca con Tocco&lt;/string&gt;</v>
      </c>
      <c r="AH830" t="str">
        <f t="shared" ca="1" si="296"/>
        <v>&lt;string name="Tran_log_one_tap_lock"&gt;Vergrendelen met één tik&lt;/string&gt;</v>
      </c>
    </row>
    <row r="831" spans="1:34">
      <c r="A831" s="1" t="s">
        <v>360</v>
      </c>
      <c r="J831">
        <f t="shared" si="286"/>
        <v>29</v>
      </c>
      <c r="K831">
        <f t="shared" si="287"/>
        <v>40</v>
      </c>
      <c r="L831" t="str">
        <f t="shared" si="285"/>
        <v>Test Range</v>
      </c>
      <c r="M831" t="e">
        <f>MATCH(L831,Sam_Eng!K:K,0)</f>
        <v>#N/A</v>
      </c>
      <c r="N831" t="str">
        <f>IF(ISNA(M831), VLOOKUP(L831,Sam_Eng!F:F,1,FALSE), VLOOKUP(L831,Sam_Eng!K:K,1,FALSE))</f>
        <v>Test Range</v>
      </c>
      <c r="O831" s="8">
        <f>IF(ISNA(M831), MATCH(N831,Sam_Eng!F:F,0), MATCH(N831,Sam_Eng!K:K,0))</f>
        <v>349</v>
      </c>
      <c r="P831" t="str">
        <f t="shared" ca="1" si="265"/>
        <v>"Portée de test"</v>
      </c>
      <c r="Q831" t="str">
        <f t="shared" ca="1" si="266"/>
        <v>"Reichweite testen"</v>
      </c>
      <c r="R831" t="str">
        <f t="shared" ca="1" si="267"/>
        <v>"Probar alcance"</v>
      </c>
      <c r="S831" t="str">
        <f t="shared" ca="1" si="268"/>
        <v>"Test di Portata"</v>
      </c>
      <c r="T831" t="str">
        <f t="shared" ca="1" si="269"/>
        <v>"Testbereik"</v>
      </c>
      <c r="U831" s="8" t="str">
        <f t="shared" ca="1" si="297"/>
        <v>Portée de test</v>
      </c>
      <c r="V831" s="8" t="str">
        <f t="shared" ca="1" si="297"/>
        <v>Reichweite testen</v>
      </c>
      <c r="W831" s="8" t="str">
        <f t="shared" ca="1" si="297"/>
        <v>Probar alcance</v>
      </c>
      <c r="X831" s="8" t="str">
        <f t="shared" ca="1" si="297"/>
        <v>Test di Portata</v>
      </c>
      <c r="Y831" s="8" t="str">
        <f t="shared" ca="1" si="297"/>
        <v>Testbereik</v>
      </c>
      <c r="Z831" s="7">
        <f t="shared" si="288"/>
        <v>5</v>
      </c>
      <c r="AA831">
        <f t="shared" si="289"/>
        <v>29</v>
      </c>
      <c r="AB831">
        <f t="shared" si="290"/>
        <v>40</v>
      </c>
      <c r="AC831" t="str">
        <f t="shared" si="291"/>
        <v>&lt;string name="rssi_Test"&gt;</v>
      </c>
      <c r="AD831" t="str">
        <f t="shared" ca="1" si="292"/>
        <v>&lt;string name="rssi_Test"&gt;Portée de test&lt;/string&gt;</v>
      </c>
      <c r="AE831" t="str">
        <f t="shared" ca="1" si="293"/>
        <v>&lt;string name="rssi_Test"&gt;Reichweite testen&lt;/string&gt;</v>
      </c>
      <c r="AF831" t="str">
        <f t="shared" ca="1" si="294"/>
        <v>&lt;string name="rssi_Test"&gt;Probar alcance&lt;/string&gt;</v>
      </c>
      <c r="AG831" t="str">
        <f t="shared" ca="1" si="295"/>
        <v>&lt;string name="rssi_Test"&gt;Test di Portata&lt;/string&gt;</v>
      </c>
      <c r="AH831" t="str">
        <f t="shared" ca="1" si="296"/>
        <v>&lt;string name="rssi_Test"&gt;Testbereik&lt;/string&gt;</v>
      </c>
    </row>
    <row r="832" spans="1:34">
      <c r="A832" s="1" t="s">
        <v>361</v>
      </c>
      <c r="J832">
        <f t="shared" si="286"/>
        <v>41</v>
      </c>
      <c r="K832">
        <f t="shared" si="287"/>
        <v>54</v>
      </c>
      <c r="L832" t="str">
        <f t="shared" si="285"/>
        <v>Out of Range</v>
      </c>
      <c r="M832" t="e">
        <f>MATCH(L832,Sam_Eng!K:K,0)</f>
        <v>#N/A</v>
      </c>
      <c r="N832" t="str">
        <f>IF(ISNA(M832), VLOOKUP(L832,Sam_Eng!F:F,1,FALSE), VLOOKUP(L832,Sam_Eng!K:K,1,FALSE))</f>
        <v>Out of Range</v>
      </c>
      <c r="O832" s="8">
        <f>IF(ISNA(M832), MATCH(N832,Sam_Eng!F:F,0), MATCH(N832,Sam_Eng!K:K,0))</f>
        <v>229</v>
      </c>
      <c r="P832" t="str">
        <f t="shared" ca="1" si="265"/>
        <v>"Hors de portée"</v>
      </c>
      <c r="Q832" t="str">
        <f t="shared" ca="1" si="266"/>
        <v>"Außer Reichweite"</v>
      </c>
      <c r="R832" t="str">
        <f t="shared" ca="1" si="267"/>
        <v>"Fuera del alcance"</v>
      </c>
      <c r="S832" t="str">
        <f t="shared" ca="1" si="268"/>
        <v>"Fuori Portata"</v>
      </c>
      <c r="T832" t="str">
        <f t="shared" ca="1" si="269"/>
        <v>"Buiten bereik"</v>
      </c>
      <c r="U832" s="8" t="str">
        <f t="shared" ca="1" si="297"/>
        <v>Hors de portée</v>
      </c>
      <c r="V832" s="8" t="str">
        <f t="shared" ca="1" si="297"/>
        <v>Außer Reichweite</v>
      </c>
      <c r="W832" s="8" t="str">
        <f t="shared" ca="1" si="297"/>
        <v>Fuera del alcance</v>
      </c>
      <c r="X832" s="8" t="str">
        <f t="shared" ca="1" si="297"/>
        <v>Fuori Portata</v>
      </c>
      <c r="Y832" s="8" t="str">
        <f t="shared" ca="1" si="297"/>
        <v>Buiten bereik</v>
      </c>
      <c r="Z832" s="7">
        <f t="shared" si="288"/>
        <v>5</v>
      </c>
      <c r="AA832">
        <f t="shared" si="289"/>
        <v>41</v>
      </c>
      <c r="AB832">
        <f t="shared" si="290"/>
        <v>54</v>
      </c>
      <c r="AC832" t="str">
        <f t="shared" si="291"/>
        <v>&lt;string name="rssi_outofRange_title"&gt;</v>
      </c>
      <c r="AD832" t="str">
        <f t="shared" ca="1" si="292"/>
        <v>&lt;string name="rssi_outofRange_title"&gt;Hors de portée&lt;/string&gt;</v>
      </c>
      <c r="AE832" t="str">
        <f t="shared" ca="1" si="293"/>
        <v>&lt;string name="rssi_outofRange_title"&gt;Außer Reichweite&lt;/string&gt;</v>
      </c>
      <c r="AF832" t="str">
        <f t="shared" ca="1" si="294"/>
        <v>&lt;string name="rssi_outofRange_title"&gt;Fuera del alcance&lt;/string&gt;</v>
      </c>
      <c r="AG832" t="str">
        <f t="shared" ca="1" si="295"/>
        <v>&lt;string name="rssi_outofRange_title"&gt;Fuori Portata&lt;/string&gt;</v>
      </c>
      <c r="AH832" t="str">
        <f t="shared" ca="1" si="296"/>
        <v>&lt;string name="rssi_outofRange_title"&gt;Buiten bereik&lt;/string&gt;</v>
      </c>
    </row>
    <row r="833" spans="1:34">
      <c r="A833" s="1" t="s">
        <v>3107</v>
      </c>
      <c r="J833">
        <f t="shared" si="286"/>
        <v>40</v>
      </c>
      <c r="K833">
        <f t="shared" si="287"/>
        <v>66</v>
      </c>
      <c r="L833" t="str">
        <f t="shared" si="285"/>
        <v>The phone is out of range</v>
      </c>
      <c r="M833" t="e">
        <f>MATCH(L833,Sam_Eng!K:K,0)</f>
        <v>#N/A</v>
      </c>
      <c r="N833" t="str">
        <f>IF(ISNA(M833), VLOOKUP(L833,Sam_Eng!F:F,1,FALSE), VLOOKUP(L833,Sam_Eng!K:K,1,FALSE))</f>
        <v>The phone is out of range</v>
      </c>
      <c r="O833" s="8">
        <f>IF(ISNA(M833), MATCH(N833,Sam_Eng!F:F,0), MATCH(N833,Sam_Eng!K:K,0))</f>
        <v>406</v>
      </c>
      <c r="P833" t="str">
        <f t="shared" ca="1" si="265"/>
        <v>"Le téléphone est hors de portée"</v>
      </c>
      <c r="Q833" t="str">
        <f t="shared" ca="1" si="266"/>
        <v>"Das Telefon befindet sich außerhalb der Reichweite"</v>
      </c>
      <c r="R833" t="str">
        <f t="shared" ca="1" si="267"/>
        <v>"El teléfono está fuera del alcance"</v>
      </c>
      <c r="S833" t="str">
        <f t="shared" ca="1" si="268"/>
        <v>"Telefono fuori portata"</v>
      </c>
      <c r="T833" t="str">
        <f t="shared" ca="1" si="269"/>
        <v>"De telefoon is buiten bereik"</v>
      </c>
      <c r="U833" s="8" t="str">
        <f t="shared" ca="1" si="297"/>
        <v>Le téléphone est hors de portée</v>
      </c>
      <c r="V833" s="8" t="str">
        <f t="shared" ca="1" si="297"/>
        <v>Das Telefon befindet sich außerhalb der Reichweite</v>
      </c>
      <c r="W833" s="8" t="str">
        <f t="shared" ca="1" si="297"/>
        <v>El teléfono está fuera del alcance</v>
      </c>
      <c r="X833" s="8" t="str">
        <f t="shared" ca="1" si="297"/>
        <v>Telefono fuori portata</v>
      </c>
      <c r="Y833" s="8" t="str">
        <f t="shared" ca="1" si="297"/>
        <v>De telefoon is buiten bereik</v>
      </c>
      <c r="Z833" s="7">
        <f t="shared" si="288"/>
        <v>5</v>
      </c>
      <c r="AA833">
        <f t="shared" si="289"/>
        <v>40</v>
      </c>
      <c r="AB833">
        <f t="shared" si="290"/>
        <v>66</v>
      </c>
      <c r="AC833" t="str">
        <f t="shared" si="291"/>
        <v>&lt;string name="rssi_outofRange_cont"&gt;</v>
      </c>
      <c r="AD833" t="str">
        <f t="shared" ca="1" si="292"/>
        <v>&lt;string name="rssi_outofRange_cont"&gt;Le téléphone est hors de portée&lt;/string&gt;</v>
      </c>
      <c r="AE833" t="str">
        <f t="shared" ca="1" si="293"/>
        <v>&lt;string name="rssi_outofRange_cont"&gt;Das Telefon befindet sich außerhalb der Reichweite&lt;/string&gt;</v>
      </c>
      <c r="AF833" t="str">
        <f t="shared" ca="1" si="294"/>
        <v>&lt;string name="rssi_outofRange_cont"&gt;El teléfono está fuera del alcance&lt;/string&gt;</v>
      </c>
      <c r="AG833" t="str">
        <f t="shared" ca="1" si="295"/>
        <v>&lt;string name="rssi_outofRange_cont"&gt;Telefono fuori portata&lt;/string&gt;</v>
      </c>
      <c r="AH833" t="str">
        <f t="shared" ca="1" si="296"/>
        <v>&lt;string name="rssi_outofRange_cont"&gt;De telefoon is buiten bereik&lt;/string&gt;</v>
      </c>
    </row>
    <row r="834" spans="1:34">
      <c r="A834" s="1" t="s">
        <v>362</v>
      </c>
      <c r="J834">
        <f t="shared" si="286"/>
        <v>36</v>
      </c>
      <c r="K834">
        <f t="shared" si="287"/>
        <v>45</v>
      </c>
      <c r="L834" t="str">
        <f t="shared" si="285"/>
        <v>In Range</v>
      </c>
      <c r="M834" t="e">
        <f>MATCH(L834,Sam_Eng!K:K,0)</f>
        <v>#N/A</v>
      </c>
      <c r="N834" t="str">
        <f>IF(ISNA(M834), VLOOKUP(L834,Sam_Eng!F:F,1,FALSE), VLOOKUP(L834,Sam_Eng!K:K,1,FALSE))</f>
        <v>In Range</v>
      </c>
      <c r="O834" s="8">
        <f>IF(ISNA(M834), MATCH(N834,Sam_Eng!F:F,0), MATCH(N834,Sam_Eng!K:K,0))</f>
        <v>350</v>
      </c>
      <c r="P834" t="str">
        <f t="shared" ca="1" si="265"/>
        <v>"À portée"</v>
      </c>
      <c r="Q834" t="str">
        <f t="shared" ca="1" si="266"/>
        <v>"In Reichweite"</v>
      </c>
      <c r="R834" t="str">
        <f t="shared" ca="1" si="267"/>
        <v>"Dentro del alcance"</v>
      </c>
      <c r="S834" t="str">
        <f t="shared" ca="1" si="268"/>
        <v>"Entro la Portata"</v>
      </c>
      <c r="T834" t="str">
        <f t="shared" ca="1" si="269"/>
        <v>"Binnen bereik"</v>
      </c>
      <c r="U834" s="8" t="str">
        <f t="shared" ca="1" si="297"/>
        <v>À portée</v>
      </c>
      <c r="V834" s="8" t="str">
        <f t="shared" ca="1" si="297"/>
        <v>In Reichweite</v>
      </c>
      <c r="W834" s="8" t="str">
        <f t="shared" ca="1" si="297"/>
        <v>Dentro del alcance</v>
      </c>
      <c r="X834" s="8" t="str">
        <f t="shared" ca="1" si="297"/>
        <v>Entro la Portata</v>
      </c>
      <c r="Y834" s="8" t="str">
        <f t="shared" ca="1" si="297"/>
        <v>Binnen bereik</v>
      </c>
      <c r="Z834" s="7">
        <f t="shared" si="288"/>
        <v>5</v>
      </c>
      <c r="AA834">
        <f t="shared" si="289"/>
        <v>36</v>
      </c>
      <c r="AB834">
        <f t="shared" si="290"/>
        <v>45</v>
      </c>
      <c r="AC834" t="str">
        <f t="shared" si="291"/>
        <v>&lt;string name="rssi_match_title"&gt;</v>
      </c>
      <c r="AD834" t="str">
        <f t="shared" ca="1" si="292"/>
        <v>&lt;string name="rssi_match_title"&gt;À portée&lt;/string&gt;</v>
      </c>
      <c r="AE834" t="str">
        <f t="shared" ca="1" si="293"/>
        <v>&lt;string name="rssi_match_title"&gt;In Reichweite&lt;/string&gt;</v>
      </c>
      <c r="AF834" t="str">
        <f t="shared" ca="1" si="294"/>
        <v>&lt;string name="rssi_match_title"&gt;Dentro del alcance&lt;/string&gt;</v>
      </c>
      <c r="AG834" t="str">
        <f t="shared" ca="1" si="295"/>
        <v>&lt;string name="rssi_match_title"&gt;Entro la Portata&lt;/string&gt;</v>
      </c>
      <c r="AH834" t="str">
        <f t="shared" ca="1" si="296"/>
        <v>&lt;string name="rssi_match_title"&gt;Binnen bereik&lt;/string&gt;</v>
      </c>
    </row>
    <row r="835" spans="1:34">
      <c r="A835" s="1" t="s">
        <v>3108</v>
      </c>
      <c r="J835">
        <f t="shared" si="286"/>
        <v>35</v>
      </c>
      <c r="K835">
        <f t="shared" si="287"/>
        <v>57</v>
      </c>
      <c r="L835" t="str">
        <f t="shared" si="285"/>
        <v>The phone is in range</v>
      </c>
      <c r="M835" t="e">
        <f>MATCH(L835,Sam_Eng!K:K,0)</f>
        <v>#N/A</v>
      </c>
      <c r="N835" t="str">
        <f>IF(ISNA(M835), VLOOKUP(L835,Sam_Eng!F:F,1,FALSE), VLOOKUP(L835,Sam_Eng!K:K,1,FALSE))</f>
        <v>The phone is in range</v>
      </c>
      <c r="O835" s="8">
        <f>IF(ISNA(M835), MATCH(N835,Sam_Eng!F:F,0), MATCH(N835,Sam_Eng!K:K,0))</f>
        <v>405</v>
      </c>
      <c r="P835" t="str">
        <f t="shared" ca="1" si="265"/>
        <v>"Le téléphone est à portée"</v>
      </c>
      <c r="Q835" t="str">
        <f t="shared" ca="1" si="266"/>
        <v>"Das Telefon befindet sich in Reichweite"</v>
      </c>
      <c r="R835" t="str">
        <f t="shared" ca="1" si="267"/>
        <v>"El teléfono está dentro del alcance"</v>
      </c>
      <c r="S835" t="str">
        <f t="shared" ca="1" si="268"/>
        <v>"Telefono entro portata"</v>
      </c>
      <c r="T835" t="str">
        <f t="shared" ca="1" si="269"/>
        <v>"De telefoon is binnen bereik"</v>
      </c>
      <c r="U835" s="8" t="str">
        <f t="shared" ca="1" si="297"/>
        <v>Le téléphone est à portée</v>
      </c>
      <c r="V835" s="8" t="str">
        <f t="shared" ca="1" si="297"/>
        <v>Das Telefon befindet sich in Reichweite</v>
      </c>
      <c r="W835" s="8" t="str">
        <f t="shared" ca="1" si="297"/>
        <v>El teléfono está dentro del alcance</v>
      </c>
      <c r="X835" s="8" t="str">
        <f t="shared" ca="1" si="297"/>
        <v>Telefono entro portata</v>
      </c>
      <c r="Y835" s="8" t="str">
        <f t="shared" ca="1" si="297"/>
        <v>De telefoon is binnen bereik</v>
      </c>
      <c r="Z835" s="7">
        <f t="shared" si="288"/>
        <v>5</v>
      </c>
      <c r="AA835">
        <f t="shared" si="289"/>
        <v>35</v>
      </c>
      <c r="AB835">
        <f t="shared" si="290"/>
        <v>57</v>
      </c>
      <c r="AC835" t="str">
        <f t="shared" si="291"/>
        <v>&lt;string name="rssi_match_cont"&gt;</v>
      </c>
      <c r="AD835" t="str">
        <f t="shared" ca="1" si="292"/>
        <v>&lt;string name="rssi_match_cont"&gt;Le téléphone est à portée&lt;/string&gt;</v>
      </c>
      <c r="AE835" t="str">
        <f t="shared" ca="1" si="293"/>
        <v>&lt;string name="rssi_match_cont"&gt;Das Telefon befindet sich in Reichweite&lt;/string&gt;</v>
      </c>
      <c r="AF835" t="str">
        <f t="shared" ca="1" si="294"/>
        <v>&lt;string name="rssi_match_cont"&gt;El teléfono está dentro del alcance&lt;/string&gt;</v>
      </c>
      <c r="AG835" t="str">
        <f t="shared" ca="1" si="295"/>
        <v>&lt;string name="rssi_match_cont"&gt;Telefono entro portata&lt;/string&gt;</v>
      </c>
      <c r="AH835" t="str">
        <f t="shared" ca="1" si="296"/>
        <v>&lt;string name="rssi_match_cont"&gt;De telefoon is binnen bereik&lt;/string&gt;</v>
      </c>
    </row>
    <row r="836" spans="1:34">
      <c r="A836" s="1" t="s">
        <v>3110</v>
      </c>
      <c r="J836">
        <f t="shared" si="286"/>
        <v>32</v>
      </c>
      <c r="K836">
        <f t="shared" si="287"/>
        <v>248</v>
      </c>
      <c r="L836" t="str">
        <f t="shared" si="285"/>
        <v>Suggest to set a range constraint that is longer enough to do auto unlocking but shorter enough to prevent unintentional unlocking. Try a few different settings, and test them at different locations around the lock.</v>
      </c>
      <c r="M836" t="e">
        <f>MATCH(L836,Sam_Eng!K:K,0)</f>
        <v>#N/A</v>
      </c>
      <c r="N836" t="str">
        <f>IF(ISNA(M836), VLOOKUP(L836,Sam_Eng!F:F,1,FALSE), VLOOKUP(L836,Sam_Eng!K:K,1,FALSE))</f>
        <v>Suggest to set a range constraint that is longer enough to do auto unlocking but shorter enough to prevent unintentional unlocking. Try a few different settings, and test them at different locations around the lock.</v>
      </c>
      <c r="O836" s="8">
        <f>IF(ISNA(M836), MATCH(N836,Sam_Eng!F:F,0), MATCH(N836,Sam_Eng!K:K,0))</f>
        <v>589</v>
      </c>
      <c r="P836" t="str">
        <f t="shared" ca="1" si="265"/>
        <v>"Il est conseillé de définir une contrainte de portée suffisamment étendue pour effectuer le déverrouillage automatique mais assez courte pour empêcher un déverrouillage involontaire. Essayez des réglages différents et testez-les à différents endroits autour de la serrure."</v>
      </c>
      <c r="Q836" t="str">
        <f t="shared" ca="1" si="266"/>
        <v>"Es wird eine Reichweitenbeschränkung empfohlen, die groß genug für Auto-Entriegelung ist, aber klein genug, um ein unabsichtliches Entriegeln zu verhindern. Probieren Sie verschiedene Einstellungen aus und testen Sie diese an verschiedenen Orten um das Schloss herum."</v>
      </c>
      <c r="R836" t="str">
        <f t="shared" ca="1" si="267"/>
        <v>"Es recomendable establecer una restricción de alcance de manera que este sea lo suficientemente largo como para realizar el desbloqueo automático pero lo suficientemente corto como para evitar un desbloqueo no intencionado. Pruebe con unos ajustes diferentes y hágalo en ubicaciones diferentes alrededor de la cerradura."</v>
      </c>
      <c r="S836" t="str">
        <f t="shared" ca="1" si="268"/>
        <v>"Impostare un limite di intervallo abbastanza lungo da eseguire lo sblocco automatico ma abbastanza breve da evitare sblocchi non desiderati. Tentare impostazioni diverse e testarle su posizioni diverse attorno alla serratura."</v>
      </c>
      <c r="T836" t="str">
        <f t="shared" ca="1" si="269"/>
        <v>"Voorstel om een bereikbeperking in te stellen die lang genoeg is voor automatisch ontgrendelen maar kort genoeg om onbedoeld ontgrendelen te voorkomen. Probeer een paar verschillende instellingen en test ze op verschillende locaties rond het slot."</v>
      </c>
      <c r="U836" s="8" t="str">
        <f t="shared" ca="1" si="297"/>
        <v>Il est conseillé de définir une contrainte de portée suffisamment étendue pour effectuer le déverrouillage automatique mais assez courte pour empêcher un déverrouillage involontaire. Essayez des réglages différents et testez-les à différents endroits autour de la serrure.</v>
      </c>
      <c r="V836" s="8" t="str">
        <f t="shared" ca="1" si="297"/>
        <v>Es wird eine Reichweitenbeschränkung empfohlen, die groß genug für Auto-Entriegelung ist, aber klein genug, um ein unabsichtliches Entriegeln zu verhindern. Probieren Sie verschiedene Einstellungen aus und testen Sie diese an verschiedenen Orten um das Schloss herum.</v>
      </c>
      <c r="W836" s="8" t="str">
        <f t="shared" ca="1" si="297"/>
        <v>Es recomendable establecer una restricción de alcance de manera que este sea lo suficientemente largo como para realizar el desbloqueo automático pero lo suficientemente corto como para evitar un desbloqueo no intencionado. Pruebe con unos ajustes diferentes y hágalo en ubicaciones diferentes alrededor de la cerradura.</v>
      </c>
      <c r="X836" s="8" t="str">
        <f t="shared" ca="1" si="297"/>
        <v>Impostare un limite di intervallo abbastanza lungo da eseguire lo sblocco automatico ma abbastanza breve da evitare sblocchi non desiderati. Tentare impostazioni diverse e testarle su posizioni diverse attorno alla serratura.</v>
      </c>
      <c r="Y836" s="8" t="str">
        <f t="shared" ca="1" si="297"/>
        <v>Voorstel om een bereikbeperking in te stellen die lang genoeg is voor automatisch ontgrendelen maar kort genoeg om onbedoeld ontgrendelen te voorkomen. Probeer een paar verschillende instellingen en test ze op verschillende locaties rond het slot.</v>
      </c>
      <c r="Z836" s="7">
        <f t="shared" si="288"/>
        <v>5</v>
      </c>
      <c r="AA836">
        <f t="shared" si="289"/>
        <v>32</v>
      </c>
      <c r="AB836">
        <f t="shared" si="290"/>
        <v>248</v>
      </c>
      <c r="AC836" t="str">
        <f t="shared" si="291"/>
        <v>&lt;string name="rssi_suggest"&gt;</v>
      </c>
      <c r="AD836" t="str">
        <f t="shared" ca="1" si="292"/>
        <v>&lt;string name="rssi_suggest"&gt;Il est conseillé de définir une contrainte de portée suffisamment étendue pour effectuer le déverrouillage automatique mais assez courte pour empêcher un déverrouillage involontaire. Essayez des réglages différents et testez-les à différents endroits autour de la serrure.&lt;/string&gt;</v>
      </c>
      <c r="AE836" t="str">
        <f t="shared" ca="1" si="293"/>
        <v>&lt;string name="rssi_suggest"&gt;Es wird eine Reichweitenbeschränkung empfohlen, die groß genug für Auto-Entriegelung ist, aber klein genug, um ein unabsichtliches Entriegeln zu verhindern. Probieren Sie verschiedene Einstellungen aus und testen Sie diese an verschiedenen Orten um das Schloss herum.&lt;/string&gt;</v>
      </c>
      <c r="AF836" t="str">
        <f t="shared" ca="1" si="294"/>
        <v>&lt;string name="rssi_suggest"&gt;Es recomendable establecer una restricción de alcance de manera que este sea lo suficientemente largo como para realizar el desbloqueo automático pero lo suficientemente corto como para evitar un desbloqueo no intencionado. Pruebe con unos ajustes diferentes y hágalo en ubicaciones diferentes alrededor de la cerradura.&lt;/string&gt;</v>
      </c>
      <c r="AG836" t="str">
        <f t="shared" ca="1" si="295"/>
        <v>&lt;string name="rssi_suggest"&gt;Impostare un limite di intervallo abbastanza lungo da eseguire lo sblocco automatico ma abbastanza breve da evitare sblocchi non desiderati. Tentare impostazioni diverse e testarle su posizioni diverse attorno alla serratura.&lt;/string&gt;</v>
      </c>
      <c r="AH836" t="str">
        <f t="shared" ca="1" si="296"/>
        <v>&lt;string name="rssi_suggest"&gt;Voorstel om een bereikbeperking in te stellen die lang genoeg is voor automatisch ontgrendelen maar kort genoeg om onbedoeld ontgrendelen te voorkomen. Probeer een paar verschillende instellingen en test ze op verschillende locaties rond het slot.&lt;/string&gt;</v>
      </c>
    </row>
    <row r="837" spans="1:34">
      <c r="A837" s="1" t="s">
        <v>10335</v>
      </c>
      <c r="J837">
        <f t="shared" si="286"/>
        <v>53</v>
      </c>
      <c r="K837">
        <f t="shared" si="287"/>
        <v>86</v>
      </c>
      <c r="L837" t="str">
        <f t="shared" si="285"/>
        <v>Auto unlocking out of range (%s)</v>
      </c>
      <c r="M837" t="e">
        <f>MATCH(L837,Sam_Eng!K:K,0)</f>
        <v>#N/A</v>
      </c>
      <c r="N837" t="e">
        <f>IF(ISNA(M837), VLOOKUP(L837,Sam_Eng!F:F,1,FALSE), VLOOKUP(L837,Sam_Eng!K:K,1,FALSE))</f>
        <v>#N/A</v>
      </c>
      <c r="O837" s="5">
        <v>590</v>
      </c>
      <c r="P837" t="str">
        <f t="shared" ca="1" si="265"/>
        <v>"Le déverrouillage automatique est déclenché sur la serrure (%@) mais votre téléphone est hors de portée"</v>
      </c>
      <c r="Q837" t="str">
        <f t="shared" ca="1" si="266"/>
        <v>"Auto-Entriegelung an Schloss ausgelöst (%@), aber Ihr Telefon befindet sich außer Reichweite"</v>
      </c>
      <c r="R837" t="str">
        <f t="shared" ca="1" si="267"/>
        <v>"El desbloqueo automático se desencadena en la cerradura (%@) pero el teléfono está fuera del alcance."</v>
      </c>
      <c r="S837" t="str">
        <f t="shared" ca="1" si="268"/>
        <v>"Lo sblocco automatico è attivato sulla serratura (%@) ma il telefono è fuori portata"</v>
      </c>
      <c r="T837" t="str">
        <f t="shared" ca="1" si="269"/>
        <v>"Automatisch ontgrendelen wordt geactiveerd op het slot (%@) maar uw telefoon is buiten bereik"</v>
      </c>
      <c r="U837" s="8" t="str">
        <f t="shared" ca="1" si="297"/>
        <v>Le déverrouillage automatique est déclenché sur la serrure (%@) mais votre téléphone est hors de portée</v>
      </c>
      <c r="V837" s="8" t="str">
        <f t="shared" ca="1" si="297"/>
        <v>Auto-Entriegelung an Schloss ausgelöst (%@), aber Ihr Telefon befindet sich außer Reichweite</v>
      </c>
      <c r="W837" s="8" t="str">
        <f t="shared" ca="1" si="297"/>
        <v>El desbloqueo automático se desencadena en la cerradura (%@) pero el teléfono está fuera del alcance.</v>
      </c>
      <c r="X837" s="8" t="str">
        <f t="shared" ca="1" si="297"/>
        <v>Lo sblocco automatico è attivato sulla serratura (%@) ma il telefono è fuori portata</v>
      </c>
      <c r="Y837" s="8" t="str">
        <f t="shared" ca="1" si="297"/>
        <v>Automatisch ontgrendelen wordt geactiveerd op het slot (%@) maar uw telefoon is buiten bereik</v>
      </c>
      <c r="Z837" s="7">
        <f t="shared" si="288"/>
        <v>5</v>
      </c>
      <c r="AA837">
        <f t="shared" si="289"/>
        <v>53</v>
      </c>
      <c r="AB837">
        <f t="shared" si="290"/>
        <v>86</v>
      </c>
      <c r="AC837" t="str">
        <f t="shared" si="291"/>
        <v>&lt;string name="OutOfRange_Auto" formatted="false"&gt;</v>
      </c>
      <c r="AD837" t="str">
        <f t="shared" ca="1" si="292"/>
        <v>&lt;string name="OutOfRange_Auto" formatted="false"&gt;Le déverrouillage automatique est déclenché sur la serrure (%@) mais votre téléphone est hors de portée&lt;/string&gt;</v>
      </c>
      <c r="AE837" t="str">
        <f t="shared" ca="1" si="293"/>
        <v>&lt;string name="OutOfRange_Auto" formatted="false"&gt;Auto-Entriegelung an Schloss ausgelöst (%@), aber Ihr Telefon befindet sich außer Reichweite&lt;/string&gt;</v>
      </c>
      <c r="AF837" t="str">
        <f t="shared" ca="1" si="294"/>
        <v>&lt;string name="OutOfRange_Auto" formatted="false"&gt;El desbloqueo automático se desencadena en la cerradura (%@) pero el teléfono está fuera del alcance.&lt;/string&gt;</v>
      </c>
      <c r="AG837" t="str">
        <f t="shared" ca="1" si="295"/>
        <v>&lt;string name="OutOfRange_Auto" formatted="false"&gt;Lo sblocco automatico è attivato sulla serratura (%@) ma il telefono è fuori portata&lt;/string&gt;</v>
      </c>
      <c r="AH837" t="str">
        <f t="shared" ca="1" si="296"/>
        <v>&lt;string name="OutOfRange_Auto" formatted="false"&gt;Automatisch ontgrendelen wordt geactiveerd op het slot (%@) maar uw telefoon is buiten bereik&lt;/string&gt;</v>
      </c>
    </row>
    <row r="838" spans="1:34">
      <c r="A838" s="1" t="s">
        <v>364</v>
      </c>
      <c r="J838">
        <f t="shared" si="286"/>
        <v>39</v>
      </c>
      <c r="K838">
        <f t="shared" si="287"/>
        <v>56</v>
      </c>
      <c r="L838" t="str">
        <f t="shared" si="285"/>
        <v>Others Unlocking</v>
      </c>
      <c r="M838" t="e">
        <f>MATCH(L838,Sam_Eng!K:K,0)</f>
        <v>#N/A</v>
      </c>
      <c r="N838" t="str">
        <f>IF(ISNA(M838), VLOOKUP(L838,Sam_Eng!F:F,1,FALSE), VLOOKUP(L838,Sam_Eng!K:K,1,FALSE))</f>
        <v>Others Unlocking</v>
      </c>
      <c r="O838" s="8">
        <f>IF(ISNA(M838), MATCH(N838,Sam_Eng!F:F,0), MATCH(N838,Sam_Eng!K:K,0))</f>
        <v>337</v>
      </c>
      <c r="P838" t="str">
        <f t="shared" ca="1" si="265"/>
        <v>"Déverrouillage autres"</v>
      </c>
      <c r="Q838" t="str">
        <f t="shared" ca="1" si="266"/>
        <v>"Sonstige Entriegelung"</v>
      </c>
      <c r="R838" t="str">
        <f t="shared" ca="1" si="267"/>
        <v>"Otros desbloqueos"</v>
      </c>
      <c r="S838" t="str">
        <f t="shared" ca="1" si="268"/>
        <v>"Altro Sblocco"</v>
      </c>
      <c r="T838" t="str">
        <f t="shared" ca="1" si="269"/>
        <v>"Anderen ontgrendelen"</v>
      </c>
      <c r="U838" s="8" t="str">
        <f t="shared" ca="1" si="297"/>
        <v>Déverrouillage autres</v>
      </c>
      <c r="V838" s="8" t="str">
        <f t="shared" ca="1" si="297"/>
        <v>Sonstige Entriegelung</v>
      </c>
      <c r="W838" s="8" t="str">
        <f t="shared" ca="1" si="297"/>
        <v>Otros desbloqueos</v>
      </c>
      <c r="X838" s="8" t="str">
        <f t="shared" ca="1" si="297"/>
        <v>Altro Sblocco</v>
      </c>
      <c r="Y838" s="8" t="str">
        <f t="shared" ca="1" si="297"/>
        <v>Anderen ontgrendelen</v>
      </c>
      <c r="Z838" s="7">
        <f t="shared" si="288"/>
        <v>5</v>
      </c>
      <c r="AA838">
        <f t="shared" si="289"/>
        <v>39</v>
      </c>
      <c r="AB838">
        <f t="shared" si="290"/>
        <v>56</v>
      </c>
      <c r="AC838" t="str">
        <f t="shared" si="291"/>
        <v>&lt;string name="ifttt_others_unlock"&gt;</v>
      </c>
      <c r="AD838" t="str">
        <f t="shared" ca="1" si="292"/>
        <v>&lt;string name="ifttt_others_unlock"&gt;Déverrouillage autres&lt;/string&gt;</v>
      </c>
      <c r="AE838" t="str">
        <f t="shared" ca="1" si="293"/>
        <v>&lt;string name="ifttt_others_unlock"&gt;Sonstige Entriegelung&lt;/string&gt;</v>
      </c>
      <c r="AF838" t="str">
        <f t="shared" ca="1" si="294"/>
        <v>&lt;string name="ifttt_others_unlock"&gt;Otros desbloqueos&lt;/string&gt;</v>
      </c>
      <c r="AG838" t="str">
        <f t="shared" ca="1" si="295"/>
        <v>&lt;string name="ifttt_others_unlock"&gt;Altro Sblocco&lt;/string&gt;</v>
      </c>
      <c r="AH838" t="str">
        <f t="shared" ca="1" si="296"/>
        <v>&lt;string name="ifttt_others_unlock"&gt;Anderen ontgrendelen&lt;/string&gt;</v>
      </c>
    </row>
    <row r="839" spans="1:34">
      <c r="A839" s="1" t="s">
        <v>10337</v>
      </c>
      <c r="J839">
        <f t="shared" si="286"/>
        <v>43</v>
      </c>
      <c r="K839">
        <f t="shared" si="287"/>
        <v>70</v>
      </c>
      <c r="L839" t="str">
        <f t="shared" si="285"/>
        <v>k3connect-others-unlocking</v>
      </c>
      <c r="M839" t="e">
        <f>MATCH(L839,Sam_Eng!K:K,0)</f>
        <v>#N/A</v>
      </c>
      <c r="N839" t="e">
        <f>IF(ISNA(M839), VLOOKUP(L839,Sam_Eng!F:F,1,FALSE), VLOOKUP(L839,Sam_Eng!K:K,1,FALSE))</f>
        <v>#N/A</v>
      </c>
      <c r="O839" s="8">
        <v>337</v>
      </c>
      <c r="P839" t="str">
        <f t="shared" ca="1" si="265"/>
        <v>"Déverrouillage autres"</v>
      </c>
      <c r="Q839" t="str">
        <f t="shared" ca="1" si="266"/>
        <v>"Sonstige Entriegelung"</v>
      </c>
      <c r="R839" t="str">
        <f t="shared" ca="1" si="267"/>
        <v>"Otros desbloqueos"</v>
      </c>
      <c r="S839" t="str">
        <f t="shared" ca="1" si="268"/>
        <v>"Altro Sblocco"</v>
      </c>
      <c r="T839" t="str">
        <f t="shared" ca="1" si="269"/>
        <v>"Anderen ontgrendelen"</v>
      </c>
      <c r="U839" s="8" t="str">
        <f t="shared" ca="1" si="297"/>
        <v>Déverrouillage autres</v>
      </c>
      <c r="V839" s="8" t="str">
        <f t="shared" ca="1" si="297"/>
        <v>Sonstige Entriegelung</v>
      </c>
      <c r="W839" s="8" t="str">
        <f t="shared" ca="1" si="297"/>
        <v>Otros desbloqueos</v>
      </c>
      <c r="X839" s="8" t="str">
        <f t="shared" ca="1" si="297"/>
        <v>Altro Sblocco</v>
      </c>
      <c r="Y839" s="8" t="str">
        <f t="shared" ca="1" si="297"/>
        <v>Anderen ontgrendelen</v>
      </c>
      <c r="Z839" s="7">
        <f t="shared" si="288"/>
        <v>5</v>
      </c>
      <c r="AA839">
        <f t="shared" si="289"/>
        <v>43</v>
      </c>
      <c r="AB839">
        <f t="shared" si="290"/>
        <v>70</v>
      </c>
      <c r="AC839" t="str">
        <f t="shared" si="291"/>
        <v>&lt;string name="ifttt_event_others_lock"&gt;</v>
      </c>
      <c r="AD839" t="s">
        <v>10338</v>
      </c>
      <c r="AE839" t="s">
        <v>10339</v>
      </c>
      <c r="AF839" t="s">
        <v>10340</v>
      </c>
      <c r="AG839" t="s">
        <v>10341</v>
      </c>
      <c r="AH839" t="s">
        <v>10342</v>
      </c>
    </row>
    <row r="840" spans="1:34">
      <c r="A840" s="1" t="s">
        <v>10336</v>
      </c>
      <c r="J840">
        <f t="shared" si="286"/>
        <v>41</v>
      </c>
      <c r="K840">
        <f t="shared" si="287"/>
        <v>193</v>
      </c>
      <c r="L840" t="str">
        <f t="shared" si="285"/>
        <v>Each time when someone other than you unlocking the door, we\'ll notify you on the maker channel with  \"Lock Name (value1)\" and \"Time (value2)\". \n</v>
      </c>
      <c r="M840" t="e">
        <f>MATCH(L840,Sam_Eng!K:K,0)</f>
        <v>#N/A</v>
      </c>
      <c r="N840" t="e">
        <f>IF(ISNA(M840), VLOOKUP(L840,Sam_Eng!F:F,1,FALSE), VLOOKUP(L840,Sam_Eng!K:K,1,FALSE))</f>
        <v>#N/A</v>
      </c>
      <c r="O840" s="5">
        <v>554</v>
      </c>
      <c r="P840" t="str">
        <f t="shared" ca="1" si="265"/>
        <v>"Chaque fois que quelqu'un d'autre que vous déverrouillera la porte, nous vous indiquerons sur le canal de création le \"Nom de la serrure (valeur 1)\", l'\"Heure (valeur 2)\" et un \"Nom de client (valeur 3)\"."</v>
      </c>
      <c r="Q840" t="str">
        <f t="shared" ca="1" si="266"/>
        <v>"Jedes Mal, wenn jemand anders als Sie die Tür entriegelt, benachrichtigen wir Sie auf dem Maker Channel mit \"Schlossname (Wert 1)\", \"Zeit (Wert 2)\" und einem \"Client-Namen (Wert 3)\"."</v>
      </c>
      <c r="R840" t="str">
        <f t="shared" ca="1" si="267"/>
        <v>"Cada vez que alguien que no sea usted desbloquee la puerta, se lo notificaremos en el canal del fabricante con \"Nombre de cerradura (valor 1)\", \"Hora (valor 2)\" y \"Nombre de cliente (valor 3)\"."</v>
      </c>
      <c r="S840" t="str">
        <f t="shared" ca="1" si="268"/>
        <v>"Ogni volta che qualcun altro tenta lo sblocco della serratura, ti invieremo una notifica sul maker channel con \"Nome Serratura (valore 1)\", \"Ora (valore 2)\" e \"Nome Client (valore 3)\" se la serratura può riconoscerlo."</v>
      </c>
      <c r="T840" t="str">
        <f t="shared" ca="1" si="269"/>
        <v>"Telkens wanneer iemand anders dan u de deur ontgrendelt, melden we u op het makerskanaal met \"Naam slot (waarde 1)\", \"Tijd (waarde 2)\", en een \"Klantnaam (waarde 3)\"."</v>
      </c>
      <c r="U840" s="8" t="str">
        <f t="shared" ca="1" si="297"/>
        <v>Chaque fois que quelqu'un d'autre que vous déverrouillera la porte, nous vous indiquerons sur le canal de création le \Nom de la serrure (valeur 1)\, l'\Heure (valeur 2)\ et un \Nom de client (valeur 3)\.</v>
      </c>
      <c r="V840" s="8" t="str">
        <f t="shared" ca="1" si="297"/>
        <v>Jedes Mal, wenn jemand anders als Sie die Tür entriegelt, benachrichtigen wir Sie auf dem Maker Channel mit \Schlossname (Wert 1)\, \Zeit (Wert 2)\ und einem \Client-Namen (Wert 3)\.</v>
      </c>
      <c r="W840" s="8" t="str">
        <f t="shared" ca="1" si="297"/>
        <v>Cada vez que alguien que no sea usted desbloquee la puerta, se lo notificaremos en el canal del fabricante con \Nombre de cerradura (valor 1)\, \Hora (valor 2)\ y \Nombre de cliente (valor 3)\.</v>
      </c>
      <c r="X840" s="8" t="str">
        <f t="shared" ca="1" si="297"/>
        <v>Ogni volta che qualcun altro tenta lo sblocco della serratura, ti invieremo una notifica sul maker channel con \Nome Serratura (valore 1)\, \Ora (valore 2)\ e \Nome Client (valore 3)\ se la serratura può riconoscerlo.</v>
      </c>
      <c r="Y840" s="8" t="str">
        <f t="shared" ca="1" si="297"/>
        <v>Telkens wanneer iemand anders dan u de deur ontgrendelt, melden we u op het makerskanaal met \Naam slot (waarde 1)\, \Tijd (waarde 2)\, en een \Klantnaam (waarde 3)\.</v>
      </c>
      <c r="Z840" s="7">
        <f t="shared" si="288"/>
        <v>5</v>
      </c>
      <c r="AA840">
        <f t="shared" si="289"/>
        <v>41</v>
      </c>
      <c r="AB840">
        <f t="shared" si="290"/>
        <v>193</v>
      </c>
      <c r="AC840" t="str">
        <f t="shared" si="291"/>
        <v>&lt;string name="ifttt_other_lock_cont"&gt;</v>
      </c>
      <c r="AD840" t="str">
        <f t="shared" ref="AD840:AH846" ca="1" si="298">$AC840 &amp; U840 &amp; $AC$1</f>
        <v>&lt;string name="ifttt_other_lock_cont"&gt;Chaque fois que quelqu'un d'autre que vous déverrouillera la porte, nous vous indiquerons sur le canal de création le \Nom de la serrure (valeur 1)\, l'\Heure (valeur 2)\ et un \Nom de client (valeur 3)\.&lt;/string&gt;</v>
      </c>
      <c r="AE840" t="str">
        <f t="shared" ca="1" si="298"/>
        <v>&lt;string name="ifttt_other_lock_cont"&gt;Jedes Mal, wenn jemand anders als Sie die Tür entriegelt, benachrichtigen wir Sie auf dem Maker Channel mit \Schlossname (Wert 1)\, \Zeit (Wert 2)\ und einem \Client-Namen (Wert 3)\.&lt;/string&gt;</v>
      </c>
      <c r="AF840" t="str">
        <f t="shared" ca="1" si="298"/>
        <v>&lt;string name="ifttt_other_lock_cont"&gt;Cada vez que alguien que no sea usted desbloquee la puerta, se lo notificaremos en el canal del fabricante con \Nombre de cerradura (valor 1)\, \Hora (valor 2)\ y \Nombre de cliente (valor 3)\.&lt;/string&gt;</v>
      </c>
      <c r="AG840" t="str">
        <f t="shared" ca="1" si="298"/>
        <v>&lt;string name="ifttt_other_lock_cont"&gt;Ogni volta che qualcun altro tenta lo sblocco della serratura, ti invieremo una notifica sul maker channel con \Nome Serratura (valore 1)\, \Ora (valore 2)\ e \Nome Client (valore 3)\ se la serratura può riconoscerlo.&lt;/string&gt;</v>
      </c>
      <c r="AH840" t="str">
        <f t="shared" ca="1" si="298"/>
        <v>&lt;string name="ifttt_other_lock_cont"&gt;Telkens wanneer iemand anders dan u de deur ontgrendelt, melden we u op het makerskanaal met \Naam slot (waarde 1)\, \Tijd (waarde 2)\, en een \Klantnaam (waarde 3)\.&lt;/string&gt;</v>
      </c>
    </row>
    <row r="841" spans="1:34">
      <c r="A841" s="1" t="s">
        <v>367</v>
      </c>
      <c r="J841">
        <f t="shared" si="286"/>
        <v>36</v>
      </c>
      <c r="K841">
        <f t="shared" si="287"/>
        <v>46</v>
      </c>
      <c r="L841" t="str">
        <f t="shared" si="285"/>
        <v>Join Time</v>
      </c>
      <c r="M841" t="e">
        <f>MATCH(L841,Sam_Eng!K:K,0)</f>
        <v>#N/A</v>
      </c>
      <c r="N841" t="str">
        <f>IF(ISNA(M841), VLOOKUP(L841,Sam_Eng!F:F,1,FALSE), VLOOKUP(L841,Sam_Eng!K:K,1,FALSE))</f>
        <v>Join Time</v>
      </c>
      <c r="O841" s="8">
        <f>IF(ISNA(M841), MATCH(N841,Sam_Eng!F:F,0), MATCH(N841,Sam_Eng!K:K,0))</f>
        <v>99</v>
      </c>
      <c r="P841" t="str">
        <f t="shared" ca="1" si="265"/>
        <v>"Temps d'association"</v>
      </c>
      <c r="Q841" t="str">
        <f t="shared" ca="1" si="266"/>
        <v>"Zeitpunkt des Beitritts"</v>
      </c>
      <c r="R841" t="str">
        <f t="shared" ca="1" si="267"/>
        <v>"Tiempo de unión"</v>
      </c>
      <c r="S841" t="str">
        <f t="shared" ca="1" si="268"/>
        <v>"Ora di Accesso"</v>
      </c>
      <c r="T841" t="str">
        <f t="shared" ca="1" si="269"/>
        <v>"Deelnametijd"</v>
      </c>
      <c r="U841" s="8" t="str">
        <f t="shared" ca="1" si="297"/>
        <v>Temps d'association</v>
      </c>
      <c r="V841" s="8" t="str">
        <f t="shared" ca="1" si="297"/>
        <v>Zeitpunkt des Beitritts</v>
      </c>
      <c r="W841" s="8" t="str">
        <f t="shared" ca="1" si="297"/>
        <v>Tiempo de unión</v>
      </c>
      <c r="X841" s="8" t="str">
        <f t="shared" ca="1" si="297"/>
        <v>Ora di Accesso</v>
      </c>
      <c r="Y841" s="8" t="str">
        <f t="shared" ca="1" si="297"/>
        <v>Deelnametijd</v>
      </c>
      <c r="Z841" s="7">
        <f t="shared" si="288"/>
        <v>5</v>
      </c>
      <c r="AA841">
        <f t="shared" si="289"/>
        <v>36</v>
      </c>
      <c r="AB841">
        <f t="shared" si="290"/>
        <v>46</v>
      </c>
      <c r="AC841" t="str">
        <f t="shared" si="291"/>
        <v>&lt;string name="UI_JoinTime_time"&gt;</v>
      </c>
      <c r="AD841" t="str">
        <f t="shared" ca="1" si="298"/>
        <v>&lt;string name="UI_JoinTime_time"&gt;Temps d'association&lt;/string&gt;</v>
      </c>
      <c r="AE841" t="str">
        <f t="shared" ca="1" si="298"/>
        <v>&lt;string name="UI_JoinTime_time"&gt;Zeitpunkt des Beitritts&lt;/string&gt;</v>
      </c>
      <c r="AF841" t="str">
        <f t="shared" ca="1" si="298"/>
        <v>&lt;string name="UI_JoinTime_time"&gt;Tiempo de unión&lt;/string&gt;</v>
      </c>
      <c r="AG841" t="str">
        <f t="shared" ca="1" si="298"/>
        <v>&lt;string name="UI_JoinTime_time"&gt;Ora di Accesso&lt;/string&gt;</v>
      </c>
      <c r="AH841" t="str">
        <f t="shared" ca="1" si="298"/>
        <v>&lt;string name="UI_JoinTime_time"&gt;Deelnametijd&lt;/string&gt;</v>
      </c>
    </row>
    <row r="842" spans="1:34">
      <c r="A842" s="1" t="s">
        <v>368</v>
      </c>
      <c r="J842">
        <f t="shared" si="286"/>
        <v>32</v>
      </c>
      <c r="K842">
        <f t="shared" si="287"/>
        <v>42</v>
      </c>
      <c r="L842" t="str">
        <f t="shared" si="285"/>
        <v>Suspended</v>
      </c>
      <c r="M842" t="e">
        <f>MATCH(L842,Sam_Eng!K:K,0)</f>
        <v>#N/A</v>
      </c>
      <c r="N842" t="str">
        <f>IF(ISNA(M842), VLOOKUP(L842,Sam_Eng!F:F,1,FALSE), VLOOKUP(L842,Sam_Eng!K:K,1,FALSE))</f>
        <v>Suspended</v>
      </c>
      <c r="O842" s="8">
        <f>IF(ISNA(M842), MATCH(N842,Sam_Eng!F:F,0), MATCH(N842,Sam_Eng!K:K,0))</f>
        <v>266</v>
      </c>
      <c r="P842" t="str">
        <f t="shared" ca="1" si="265"/>
        <v>"Suspendu"</v>
      </c>
      <c r="Q842" t="str">
        <f t="shared" ca="1" si="266"/>
        <v>"Ausgesetzt"</v>
      </c>
      <c r="R842" t="str">
        <f t="shared" ca="1" si="267"/>
        <v>"Suspendido"</v>
      </c>
      <c r="S842" t="str">
        <f t="shared" ca="1" si="268"/>
        <v>"Sospeso"</v>
      </c>
      <c r="T842" t="str">
        <f t="shared" ca="1" si="269"/>
        <v>"Onderbroken"</v>
      </c>
      <c r="U842" s="8" t="str">
        <f t="shared" ca="1" si="297"/>
        <v>Suspendu</v>
      </c>
      <c r="V842" s="8" t="str">
        <f t="shared" ca="1" si="297"/>
        <v>Ausgesetzt</v>
      </c>
      <c r="W842" s="8" t="str">
        <f t="shared" ca="1" si="297"/>
        <v>Suspendido</v>
      </c>
      <c r="X842" s="8" t="str">
        <f t="shared" ca="1" si="297"/>
        <v>Sospeso</v>
      </c>
      <c r="Y842" s="8" t="str">
        <f t="shared" ca="1" si="297"/>
        <v>Onderbroken</v>
      </c>
      <c r="Z842" s="7">
        <f t="shared" si="288"/>
        <v>5</v>
      </c>
      <c r="AA842">
        <f t="shared" si="289"/>
        <v>32</v>
      </c>
      <c r="AB842">
        <f t="shared" si="290"/>
        <v>42</v>
      </c>
      <c r="AC842" t="str">
        <f t="shared" si="291"/>
        <v>&lt;string name="UI_Suspended"&gt;</v>
      </c>
      <c r="AD842" t="str">
        <f t="shared" ca="1" si="298"/>
        <v>&lt;string name="UI_Suspended"&gt;Suspendu&lt;/string&gt;</v>
      </c>
      <c r="AE842" t="str">
        <f t="shared" ca="1" si="298"/>
        <v>&lt;string name="UI_Suspended"&gt;Ausgesetzt&lt;/string&gt;</v>
      </c>
      <c r="AF842" t="str">
        <f t="shared" ca="1" si="298"/>
        <v>&lt;string name="UI_Suspended"&gt;Suspendido&lt;/string&gt;</v>
      </c>
      <c r="AG842" t="str">
        <f t="shared" ca="1" si="298"/>
        <v>&lt;string name="UI_Suspended"&gt;Sospeso&lt;/string&gt;</v>
      </c>
      <c r="AH842" t="str">
        <f t="shared" ca="1" si="298"/>
        <v>&lt;string name="UI_Suspended"&gt;Onderbroken&lt;/string&gt;</v>
      </c>
    </row>
    <row r="843" spans="1:34">
      <c r="A843" s="1" t="s">
        <v>369</v>
      </c>
      <c r="J843">
        <f t="shared" si="286"/>
        <v>33</v>
      </c>
      <c r="K843">
        <f t="shared" si="287"/>
        <v>44</v>
      </c>
      <c r="L843" t="str">
        <f t="shared" si="285"/>
        <v>Suspending</v>
      </c>
      <c r="M843" t="e">
        <f>MATCH(L843,Sam_Eng!K:K,0)</f>
        <v>#N/A</v>
      </c>
      <c r="N843" t="str">
        <f>IF(ISNA(M843), VLOOKUP(L843,Sam_Eng!F:F,1,FALSE), VLOOKUP(L843,Sam_Eng!K:K,1,FALSE))</f>
        <v>Suspending</v>
      </c>
      <c r="O843" s="8">
        <f>IF(ISNA(M843), MATCH(N843,Sam_Eng!F:F,0), MATCH(N843,Sam_Eng!K:K,0))</f>
        <v>233</v>
      </c>
      <c r="P843" t="str">
        <f t="shared" ca="1" si="265"/>
        <v>"Suspension"</v>
      </c>
      <c r="Q843" t="str">
        <f t="shared" ca="1" si="266"/>
        <v>"Aussetzen erfolgt"</v>
      </c>
      <c r="R843" t="str">
        <f t="shared" ca="1" si="267"/>
        <v>"Suspensión"</v>
      </c>
      <c r="S843" t="str">
        <f t="shared" ca="1" si="268"/>
        <v>"Sospensione in Corso"</v>
      </c>
      <c r="T843" t="str">
        <f t="shared" ca="1" si="269"/>
        <v>"Opschorten"</v>
      </c>
      <c r="U843" s="8" t="str">
        <f t="shared" ca="1" si="297"/>
        <v>Suspension</v>
      </c>
      <c r="V843" s="8" t="str">
        <f t="shared" ca="1" si="297"/>
        <v>Aussetzen erfolgt</v>
      </c>
      <c r="W843" s="8" t="str">
        <f t="shared" ca="1" si="297"/>
        <v>Suspensión</v>
      </c>
      <c r="X843" s="8" t="str">
        <f t="shared" ca="1" si="297"/>
        <v>Sospensione in Corso</v>
      </c>
      <c r="Y843" s="8" t="str">
        <f t="shared" ca="1" si="297"/>
        <v>Opschorten</v>
      </c>
      <c r="Z843" s="7">
        <f t="shared" si="288"/>
        <v>5</v>
      </c>
      <c r="AA843">
        <f t="shared" si="289"/>
        <v>33</v>
      </c>
      <c r="AB843">
        <f t="shared" si="290"/>
        <v>44</v>
      </c>
      <c r="AC843" t="str">
        <f t="shared" si="291"/>
        <v>&lt;string name="UI_Suspending"&gt;</v>
      </c>
      <c r="AD843" t="str">
        <f t="shared" ca="1" si="298"/>
        <v>&lt;string name="UI_Suspending"&gt;Suspension&lt;/string&gt;</v>
      </c>
      <c r="AE843" t="str">
        <f t="shared" ca="1" si="298"/>
        <v>&lt;string name="UI_Suspending"&gt;Aussetzen erfolgt&lt;/string&gt;</v>
      </c>
      <c r="AF843" t="str">
        <f t="shared" ca="1" si="298"/>
        <v>&lt;string name="UI_Suspending"&gt;Suspensión&lt;/string&gt;</v>
      </c>
      <c r="AG843" t="str">
        <f t="shared" ca="1" si="298"/>
        <v>&lt;string name="UI_Suspending"&gt;Sospensione in Corso&lt;/string&gt;</v>
      </c>
      <c r="AH843" t="str">
        <f t="shared" ca="1" si="298"/>
        <v>&lt;string name="UI_Suspending"&gt;Opschorten&lt;/string&gt;</v>
      </c>
    </row>
    <row r="844" spans="1:34">
      <c r="A844" s="1" t="s">
        <v>10343</v>
      </c>
      <c r="J844">
        <f t="shared" si="286"/>
        <v>33</v>
      </c>
      <c r="K844">
        <f t="shared" si="287"/>
        <v>61</v>
      </c>
      <c r="L844" t="str">
        <f t="shared" si="285"/>
        <v>Activate All Code-Free Mode</v>
      </c>
      <c r="M844" t="e">
        <f>MATCH(L844,Sam_Eng!K:K,0)</f>
        <v>#N/A</v>
      </c>
      <c r="N844" t="e">
        <f>IF(ISNA(M844), VLOOKUP(L844,Sam_Eng!F:F,1,FALSE), VLOOKUP(L844,Sam_Eng!K:K,1,FALSE))</f>
        <v>#N/A</v>
      </c>
      <c r="O844" s="5">
        <v>240</v>
      </c>
      <c r="P844" t="str">
        <f t="shared" ca="1" si="265"/>
        <v>"Activer tout %@"</v>
      </c>
      <c r="Q844" t="str">
        <f t="shared" ca="1" si="266"/>
        <v>"Alle %@ aktivieren"</v>
      </c>
      <c r="R844" t="str">
        <f t="shared" ca="1" si="267"/>
        <v>"Activar todos los %@"</v>
      </c>
      <c r="S844" t="str">
        <f t="shared" ca="1" si="268"/>
        <v>"Attiva Tutti i %@"</v>
      </c>
      <c r="T844" t="str">
        <f t="shared" ca="1" si="269"/>
        <v>"Alle %@ activeren"</v>
      </c>
      <c r="U844" s="8" t="str">
        <f t="shared" ca="1" si="297"/>
        <v>Activer tout %@</v>
      </c>
      <c r="V844" s="8" t="str">
        <f t="shared" ca="1" si="297"/>
        <v>Alle %@ aktivieren</v>
      </c>
      <c r="W844" s="8" t="str">
        <f t="shared" ca="1" si="297"/>
        <v>Activar todos los %@</v>
      </c>
      <c r="X844" s="8" t="str">
        <f t="shared" ca="1" si="297"/>
        <v>Attiva Tutti i %@</v>
      </c>
      <c r="Y844" s="8" t="str">
        <f t="shared" ca="1" si="297"/>
        <v>Alle %@ activeren</v>
      </c>
      <c r="Z844" s="7">
        <f t="shared" si="288"/>
        <v>5</v>
      </c>
      <c r="AA844">
        <f t="shared" si="289"/>
        <v>33</v>
      </c>
      <c r="AB844">
        <f t="shared" si="290"/>
        <v>61</v>
      </c>
      <c r="AC844" t="str">
        <f t="shared" si="291"/>
        <v>&lt;string name="UI_active_all"&gt;</v>
      </c>
      <c r="AD844" t="str">
        <f t="shared" ca="1" si="298"/>
        <v>&lt;string name="UI_active_all"&gt;Activer tout %@&lt;/string&gt;</v>
      </c>
      <c r="AE844" t="str">
        <f t="shared" ca="1" si="298"/>
        <v>&lt;string name="UI_active_all"&gt;Alle %@ aktivieren&lt;/string&gt;</v>
      </c>
      <c r="AF844" t="str">
        <f t="shared" ca="1" si="298"/>
        <v>&lt;string name="UI_active_all"&gt;Activar todos los %@&lt;/string&gt;</v>
      </c>
      <c r="AG844" t="str">
        <f t="shared" ca="1" si="298"/>
        <v>&lt;string name="UI_active_all"&gt;Attiva Tutti i %@&lt;/string&gt;</v>
      </c>
      <c r="AH844" t="str">
        <f t="shared" ca="1" si="298"/>
        <v>&lt;string name="UI_active_all"&gt;Alle %@ activeren&lt;/string&gt;</v>
      </c>
    </row>
    <row r="845" spans="1:34">
      <c r="A845" s="1" t="s">
        <v>3122</v>
      </c>
      <c r="J845">
        <f t="shared" si="286"/>
        <v>35</v>
      </c>
      <c r="K845">
        <f t="shared" si="287"/>
        <v>65</v>
      </c>
      <c r="L845" t="str">
        <f t="shared" si="285"/>
        <v>Deactivate All Code-Free Mode</v>
      </c>
      <c r="M845" t="e">
        <f>MATCH(L845,Sam_Eng!K:K,0)</f>
        <v>#N/A</v>
      </c>
      <c r="N845" t="e">
        <f>IF(ISNA(M845), VLOOKUP(L845,Sam_Eng!F:F,1,FALSE), VLOOKUP(L845,Sam_Eng!K:K,1,FALSE))</f>
        <v>#N/A</v>
      </c>
      <c r="O845" s="5">
        <v>241</v>
      </c>
      <c r="P845" t="str">
        <f t="shared" ca="1" si="265"/>
        <v>"Désactiver tout %@"</v>
      </c>
      <c r="Q845" t="str">
        <f t="shared" ca="1" si="266"/>
        <v>"Alle %@ deaktivieren"</v>
      </c>
      <c r="R845" t="str">
        <f t="shared" ca="1" si="267"/>
        <v>"Desactivar todos los %@"</v>
      </c>
      <c r="S845" t="str">
        <f t="shared" ca="1" si="268"/>
        <v>"Disattiva Tutti i %@"</v>
      </c>
      <c r="T845" t="str">
        <f t="shared" ca="1" si="269"/>
        <v>"Alle %@ deactiveren"</v>
      </c>
      <c r="U845" s="8" t="str">
        <f t="shared" ca="1" si="297"/>
        <v>Désactiver tout %@</v>
      </c>
      <c r="V845" s="8" t="str">
        <f t="shared" ca="1" si="297"/>
        <v>Alle %@ deaktivieren</v>
      </c>
      <c r="W845" s="8" t="str">
        <f t="shared" ca="1" si="297"/>
        <v>Desactivar todos los %@</v>
      </c>
      <c r="X845" s="8" t="str">
        <f t="shared" ca="1" si="297"/>
        <v>Disattiva Tutti i %@</v>
      </c>
      <c r="Y845" s="8" t="str">
        <f t="shared" ca="1" si="297"/>
        <v>Alle %@ deactiveren</v>
      </c>
      <c r="Z845" s="7">
        <f t="shared" si="288"/>
        <v>5</v>
      </c>
      <c r="AA845">
        <f t="shared" si="289"/>
        <v>35</v>
      </c>
      <c r="AB845">
        <f t="shared" si="290"/>
        <v>65</v>
      </c>
      <c r="AC845" t="str">
        <f t="shared" si="291"/>
        <v>&lt;string name="UI_deactive_all"&gt;</v>
      </c>
      <c r="AD845" t="str">
        <f t="shared" ca="1" si="298"/>
        <v>&lt;string name="UI_deactive_all"&gt;Désactiver tout %@&lt;/string&gt;</v>
      </c>
      <c r="AE845" t="str">
        <f t="shared" ca="1" si="298"/>
        <v>&lt;string name="UI_deactive_all"&gt;Alle %@ deaktivieren&lt;/string&gt;</v>
      </c>
      <c r="AF845" t="str">
        <f t="shared" ca="1" si="298"/>
        <v>&lt;string name="UI_deactive_all"&gt;Desactivar todos los %@&lt;/string&gt;</v>
      </c>
      <c r="AG845" t="str">
        <f t="shared" ca="1" si="298"/>
        <v>&lt;string name="UI_deactive_all"&gt;Disattiva Tutti i %@&lt;/string&gt;</v>
      </c>
      <c r="AH845" t="str">
        <f t="shared" ca="1" si="298"/>
        <v>&lt;string name="UI_deactive_all"&gt;Alle %@ deactiveren&lt;/string&gt;</v>
      </c>
    </row>
    <row r="846" spans="1:34">
      <c r="A846" s="1" t="s">
        <v>370</v>
      </c>
      <c r="J846">
        <f t="shared" si="286"/>
        <v>37</v>
      </c>
      <c r="K846">
        <f t="shared" si="287"/>
        <v>54</v>
      </c>
      <c r="L846" t="str">
        <f t="shared" si="285"/>
        <v>Location Not Set</v>
      </c>
      <c r="M846" t="e">
        <f>MATCH(L846,Sam_Eng!K:K,0)</f>
        <v>#N/A</v>
      </c>
      <c r="N846" t="str">
        <f>IF(ISNA(M846), VLOOKUP(L846,Sam_Eng!F:F,1,FALSE), VLOOKUP(L846,Sam_Eng!K:K,1,FALSE))</f>
        <v>Location Not Set</v>
      </c>
      <c r="O846" s="8">
        <f>IF(ISNA(M846), MATCH(N846,Sam_Eng!F:F,0), MATCH(N846,Sam_Eng!K:K,0))</f>
        <v>277</v>
      </c>
      <c r="P846" t="str">
        <f t="shared" ca="1" si="265"/>
        <v>"Emplacement non défini"</v>
      </c>
      <c r="Q846" t="str">
        <f t="shared" ca="1" si="266"/>
        <v>"Standort nicht festgelegt"</v>
      </c>
      <c r="R846" t="str">
        <f t="shared" ca="1" si="267"/>
        <v>"Ubicación no establecida"</v>
      </c>
      <c r="S846" t="str">
        <f t="shared" ca="1" si="268"/>
        <v>"Posizione non Impostata"</v>
      </c>
      <c r="T846" t="str">
        <f t="shared" ca="1" si="269"/>
        <v>"Locatie niet ingesteld"</v>
      </c>
      <c r="U846" s="8" t="str">
        <f t="shared" ca="1" si="297"/>
        <v>Emplacement non défini</v>
      </c>
      <c r="V846" s="8" t="str">
        <f t="shared" ca="1" si="297"/>
        <v>Standort nicht festgelegt</v>
      </c>
      <c r="W846" s="8" t="str">
        <f t="shared" ca="1" si="297"/>
        <v>Ubicación no establecida</v>
      </c>
      <c r="X846" s="8" t="str">
        <f t="shared" ca="1" si="297"/>
        <v>Posizione non Impostata</v>
      </c>
      <c r="Y846" s="8" t="str">
        <f t="shared" ca="1" si="297"/>
        <v>Locatie niet ingesteld</v>
      </c>
      <c r="Z846" s="7">
        <f t="shared" si="288"/>
        <v>5</v>
      </c>
      <c r="AA846">
        <f t="shared" si="289"/>
        <v>37</v>
      </c>
      <c r="AB846">
        <f t="shared" si="290"/>
        <v>54</v>
      </c>
      <c r="AC846" t="str">
        <f t="shared" si="291"/>
        <v>&lt;string name="GPS_notYett_title"&gt;</v>
      </c>
      <c r="AD846" t="str">
        <f t="shared" ca="1" si="298"/>
        <v>&lt;string name="GPS_notYett_title"&gt;Emplacement non défini&lt;/string&gt;</v>
      </c>
      <c r="AE846" t="str">
        <f t="shared" ca="1" si="298"/>
        <v>&lt;string name="GPS_notYett_title"&gt;Standort nicht festgelegt&lt;/string&gt;</v>
      </c>
      <c r="AF846" t="str">
        <f t="shared" ca="1" si="298"/>
        <v>&lt;string name="GPS_notYett_title"&gt;Ubicación no establecida&lt;/string&gt;</v>
      </c>
      <c r="AG846" t="str">
        <f t="shared" ca="1" si="298"/>
        <v>&lt;string name="GPS_notYett_title"&gt;Posizione non Impostata&lt;/string&gt;</v>
      </c>
      <c r="AH846" t="str">
        <f t="shared" ca="1" si="298"/>
        <v>&lt;string name="GPS_notYett_title"&gt;Locatie niet ingesteld&lt;/string&gt;</v>
      </c>
    </row>
    <row r="847" spans="1:34">
      <c r="A847" s="1"/>
    </row>
    <row r="848" spans="1:34">
      <c r="A848" s="1" t="s">
        <v>371</v>
      </c>
      <c r="J848">
        <f t="shared" si="286"/>
        <v>37</v>
      </c>
      <c r="K848">
        <f t="shared" si="287"/>
        <v>58</v>
      </c>
      <c r="L848" t="str">
        <f t="shared" si="285"/>
        <v>Choose a client type</v>
      </c>
      <c r="M848" t="e">
        <f>MATCH(L848,Sam_Eng!K:K,0)</f>
        <v>#N/A</v>
      </c>
      <c r="N848" t="str">
        <f>IF(ISNA(M848), VLOOKUP(L848,Sam_Eng!F:F,1,FALSE), VLOOKUP(L848,Sam_Eng!K:K,1,FALSE))</f>
        <v>Choose a client type</v>
      </c>
      <c r="O848" s="8">
        <f>IF(ISNA(M848), MATCH(N848,Sam_Eng!F:F,0), MATCH(N848,Sam_Eng!K:K,0))</f>
        <v>502</v>
      </c>
      <c r="P848" t="str">
        <f t="shared" ca="1" si="265"/>
        <v>"Choisissez un type de client"</v>
      </c>
      <c r="Q848" t="str">
        <f t="shared" ca="1" si="266"/>
        <v>"Wählen Sie einen Client-Typ"</v>
      </c>
      <c r="R848" t="str">
        <f t="shared" ca="1" si="267"/>
        <v>"Elegir un tipo de cliente"</v>
      </c>
      <c r="S848" t="str">
        <f t="shared" ca="1" si="268"/>
        <v>"Scegliere un tipo di client"</v>
      </c>
      <c r="T848" t="str">
        <f t="shared" ca="1" si="269"/>
        <v>"Kies een type klant"</v>
      </c>
      <c r="U848" s="8" t="str">
        <f t="shared" ca="1" si="297"/>
        <v>Choisissez un type de client</v>
      </c>
      <c r="V848" s="8" t="str">
        <f t="shared" ca="1" si="297"/>
        <v>Wählen Sie einen Client-Typ</v>
      </c>
      <c r="W848" s="8" t="str">
        <f t="shared" ca="1" si="297"/>
        <v>Elegir un tipo de cliente</v>
      </c>
      <c r="X848" s="8" t="str">
        <f t="shared" ca="1" si="297"/>
        <v>Scegliere un tipo di client</v>
      </c>
      <c r="Y848" s="8" t="str">
        <f t="shared" ca="1" si="297"/>
        <v>Kies een type klant</v>
      </c>
      <c r="Z848" s="7">
        <f t="shared" ref="Z848:Z862" si="299">FIND("&lt;",A848)</f>
        <v>5</v>
      </c>
      <c r="AA848">
        <f t="shared" ref="AA848:AA862" si="300">FIND("&gt;",A848)</f>
        <v>37</v>
      </c>
      <c r="AB848">
        <f t="shared" ref="AB848:AB862" si="301" xml:space="preserve"> FIND("&lt;/",A848)</f>
        <v>58</v>
      </c>
      <c r="AC848" t="str">
        <f t="shared" ref="AC848:AC862" si="302">MID(A848, Z848, AA848-Z848+ 1)</f>
        <v>&lt;string name="UI_ClientType_sub"&gt;</v>
      </c>
      <c r="AD848" t="str">
        <f t="shared" ref="AD848:AD856" ca="1" si="303">$AC848 &amp; U848 &amp; $AC$1</f>
        <v>&lt;string name="UI_ClientType_sub"&gt;Choisissez un type de client&lt;/string&gt;</v>
      </c>
      <c r="AE848" t="str">
        <f t="shared" ref="AE848:AE856" ca="1" si="304">$AC848 &amp; V848 &amp; $AC$1</f>
        <v>&lt;string name="UI_ClientType_sub"&gt;Wählen Sie einen Client-Typ&lt;/string&gt;</v>
      </c>
      <c r="AF848" t="str">
        <f t="shared" ref="AF848:AF856" ca="1" si="305">$AC848 &amp; W848 &amp; $AC$1</f>
        <v>&lt;string name="UI_ClientType_sub"&gt;Elegir un tipo de cliente&lt;/string&gt;</v>
      </c>
      <c r="AG848" t="str">
        <f t="shared" ref="AG848:AG856" ca="1" si="306">$AC848 &amp; X848 &amp; $AC$1</f>
        <v>&lt;string name="UI_ClientType_sub"&gt;Scegliere un tipo di client&lt;/string&gt;</v>
      </c>
      <c r="AH848" t="str">
        <f t="shared" ref="AH848:AH856" ca="1" si="307">$AC848 &amp; Y848 &amp; $AC$1</f>
        <v>&lt;string name="UI_ClientType_sub"&gt;Kies een type klant&lt;/string&gt;</v>
      </c>
    </row>
    <row r="849" spans="1:34">
      <c r="A849" s="1" t="s">
        <v>372</v>
      </c>
      <c r="J849">
        <f t="shared" si="286"/>
        <v>60</v>
      </c>
      <c r="K849">
        <f t="shared" si="287"/>
        <v>74</v>
      </c>
      <c r="L849" t="str">
        <f t="shared" si="285"/>
        <v>Delete Client</v>
      </c>
      <c r="M849" t="e">
        <f>MATCH(L849,Sam_Eng!K:K,0)</f>
        <v>#N/A</v>
      </c>
      <c r="N849" t="str">
        <f>IF(ISNA(M849), VLOOKUP(L849,Sam_Eng!F:F,1,FALSE), VLOOKUP(L849,Sam_Eng!K:K,1,FALSE))</f>
        <v>Delete Client</v>
      </c>
      <c r="O849" s="8">
        <f>IF(ISNA(M849), MATCH(N849,Sam_Eng!F:F,0), MATCH(N849,Sam_Eng!K:K,0))</f>
        <v>54</v>
      </c>
      <c r="P849" t="str">
        <f t="shared" ca="1" si="265"/>
        <v>"Supprimer un client"</v>
      </c>
      <c r="Q849" t="str">
        <f t="shared" ca="1" si="266"/>
        <v>"Client löschen"</v>
      </c>
      <c r="R849" t="str">
        <f t="shared" ca="1" si="267"/>
        <v>"Eliminar cliente"</v>
      </c>
      <c r="S849" t="str">
        <f t="shared" ca="1" si="268"/>
        <v>"Elimina Client"</v>
      </c>
      <c r="T849" t="str">
        <f t="shared" ca="1" si="269"/>
        <v>"Klant verwijderen"</v>
      </c>
      <c r="U849" s="8" t="str">
        <f t="shared" ca="1" si="297"/>
        <v>Supprimer un client</v>
      </c>
      <c r="V849" s="8" t="str">
        <f t="shared" ca="1" si="297"/>
        <v>Client löschen</v>
      </c>
      <c r="W849" s="8" t="str">
        <f t="shared" ca="1" si="297"/>
        <v>Eliminar cliente</v>
      </c>
      <c r="X849" s="8" t="str">
        <f t="shared" ca="1" si="297"/>
        <v>Elimina Client</v>
      </c>
      <c r="Y849" s="8" t="str">
        <f t="shared" ca="1" si="297"/>
        <v>Klant verwijderen</v>
      </c>
      <c r="Z849" s="7">
        <f t="shared" si="299"/>
        <v>5</v>
      </c>
      <c r="AA849">
        <f t="shared" si="300"/>
        <v>60</v>
      </c>
      <c r="AB849">
        <f t="shared" si="301"/>
        <v>74</v>
      </c>
      <c r="AC849" t="str">
        <f t="shared" si="302"/>
        <v>&lt;string name="note_action_apply_after_touch_lock_title"&gt;</v>
      </c>
      <c r="AD849" t="str">
        <f t="shared" ca="1" si="303"/>
        <v>&lt;string name="note_action_apply_after_touch_lock_title"&gt;Supprimer un client&lt;/string&gt;</v>
      </c>
      <c r="AE849" t="str">
        <f t="shared" ca="1" si="304"/>
        <v>&lt;string name="note_action_apply_after_touch_lock_title"&gt;Client löschen&lt;/string&gt;</v>
      </c>
      <c r="AF849" t="str">
        <f t="shared" ca="1" si="305"/>
        <v>&lt;string name="note_action_apply_after_touch_lock_title"&gt;Eliminar cliente&lt;/string&gt;</v>
      </c>
      <c r="AG849" t="str">
        <f t="shared" ca="1" si="306"/>
        <v>&lt;string name="note_action_apply_after_touch_lock_title"&gt;Elimina Client&lt;/string&gt;</v>
      </c>
      <c r="AH849" t="str">
        <f t="shared" ca="1" si="307"/>
        <v>&lt;string name="note_action_apply_after_touch_lock_title"&gt;Klant verwijderen&lt;/string&gt;</v>
      </c>
    </row>
    <row r="850" spans="1:34">
      <c r="A850" s="1" t="s">
        <v>373</v>
      </c>
      <c r="J850">
        <f t="shared" si="286"/>
        <v>28</v>
      </c>
      <c r="K850">
        <f t="shared" si="287"/>
        <v>32</v>
      </c>
      <c r="L850" t="str">
        <f t="shared" si="285"/>
        <v>Add</v>
      </c>
      <c r="M850" t="e">
        <f>MATCH(L850,Sam_Eng!K:K,0)</f>
        <v>#N/A</v>
      </c>
      <c r="N850" t="str">
        <f>IF(ISNA(M850), VLOOKUP(L850,Sam_Eng!F:F,1,FALSE), VLOOKUP(L850,Sam_Eng!K:K,1,FALSE))</f>
        <v>Add</v>
      </c>
      <c r="O850" s="8">
        <f>IF(ISNA(M850), MATCH(N850,Sam_Eng!F:F,0), MATCH(N850,Sam_Eng!K:K,0))</f>
        <v>194</v>
      </c>
      <c r="P850" t="str">
        <f t="shared" ca="1" si="265"/>
        <v>"Ajouter"</v>
      </c>
      <c r="Q850" t="str">
        <f t="shared" ca="1" si="266"/>
        <v>"Hinzufügen"</v>
      </c>
      <c r="R850" t="str">
        <f t="shared" ca="1" si="267"/>
        <v>"Agregar"</v>
      </c>
      <c r="S850" t="str">
        <f t="shared" ca="1" si="268"/>
        <v>"Aggiungi"</v>
      </c>
      <c r="T850" t="str">
        <f t="shared" ca="1" si="269"/>
        <v>"Toevoegen"</v>
      </c>
      <c r="U850" s="8" t="str">
        <f t="shared" ca="1" si="297"/>
        <v>Ajouter</v>
      </c>
      <c r="V850" s="8" t="str">
        <f t="shared" ca="1" si="297"/>
        <v>Hinzufügen</v>
      </c>
      <c r="W850" s="8" t="str">
        <f t="shared" ca="1" si="297"/>
        <v>Agregar</v>
      </c>
      <c r="X850" s="8" t="str">
        <f t="shared" ca="1" si="297"/>
        <v>Aggiungi</v>
      </c>
      <c r="Y850" s="8" t="str">
        <f t="shared" ca="1" si="297"/>
        <v>Toevoegen</v>
      </c>
      <c r="Z850" s="7">
        <f t="shared" si="299"/>
        <v>5</v>
      </c>
      <c r="AA850">
        <f t="shared" si="300"/>
        <v>28</v>
      </c>
      <c r="AB850">
        <f t="shared" si="301"/>
        <v>32</v>
      </c>
      <c r="AC850" t="str">
        <f t="shared" si="302"/>
        <v>&lt;string name="code_add"&gt;</v>
      </c>
      <c r="AD850" t="str">
        <f t="shared" ca="1" si="303"/>
        <v>&lt;string name="code_add"&gt;Ajouter&lt;/string&gt;</v>
      </c>
      <c r="AE850" t="str">
        <f t="shared" ca="1" si="304"/>
        <v>&lt;string name="code_add"&gt;Hinzufügen&lt;/string&gt;</v>
      </c>
      <c r="AF850" t="str">
        <f t="shared" ca="1" si="305"/>
        <v>&lt;string name="code_add"&gt;Agregar&lt;/string&gt;</v>
      </c>
      <c r="AG850" t="str">
        <f t="shared" ca="1" si="306"/>
        <v>&lt;string name="code_add"&gt;Aggiungi&lt;/string&gt;</v>
      </c>
      <c r="AH850" t="str">
        <f t="shared" ca="1" si="307"/>
        <v>&lt;string name="code_add"&gt;Toevoegen&lt;/string&gt;</v>
      </c>
    </row>
    <row r="851" spans="1:34">
      <c r="A851" s="1" t="s">
        <v>374</v>
      </c>
      <c r="J851">
        <f t="shared" si="286"/>
        <v>40</v>
      </c>
      <c r="K851">
        <f t="shared" si="287"/>
        <v>48</v>
      </c>
      <c r="L851" t="str">
        <f t="shared" si="285"/>
        <v>Updated</v>
      </c>
      <c r="M851" t="e">
        <f>MATCH(L851,Sam_Eng!K:K,0)</f>
        <v>#N/A</v>
      </c>
      <c r="N851" t="str">
        <f>IF(ISNA(M851), VLOOKUP(L851,Sam_Eng!F:F,1,FALSE), VLOOKUP(L851,Sam_Eng!K:K,1,FALSE))</f>
        <v>Updated</v>
      </c>
      <c r="O851" s="8">
        <f>IF(ISNA(M851), MATCH(N851,Sam_Eng!F:F,0), MATCH(N851,Sam_Eng!K:K,0))</f>
        <v>275</v>
      </c>
      <c r="P851" t="str">
        <f t="shared" ref="P851:P911" ca="1" si="308">INDIRECT("'Sam_Eng'!" &amp; "M" &amp; $O851)</f>
        <v>"Mis à jour"</v>
      </c>
      <c r="Q851" t="str">
        <f t="shared" ref="Q851:Q911" ca="1" si="309">INDIRECT("'Sam_Eng'!" &amp; "N" &amp; $O851)</f>
        <v>"Aktualisiert"</v>
      </c>
      <c r="R851" t="str">
        <f t="shared" ref="R851:R911" ca="1" si="310">INDIRECT("'Sam_Eng'!" &amp; "O" &amp; $O851)</f>
        <v>"Actualizado"</v>
      </c>
      <c r="S851" t="str">
        <f t="shared" ref="S851:S911" ca="1" si="311">INDIRECT("'Sam_Eng'!" &amp; "P" &amp; $O851)</f>
        <v>"Aggiornato"</v>
      </c>
      <c r="T851" t="str">
        <f t="shared" ref="T851:T911" ca="1" si="312">INDIRECT("'Sam_Eng'!" &amp; "Q" &amp; $O851)</f>
        <v>"Bijgewerkt"</v>
      </c>
      <c r="U851" s="8" t="str">
        <f t="shared" ca="1" si="297"/>
        <v>Mis à jour</v>
      </c>
      <c r="V851" s="8" t="str">
        <f t="shared" ca="1" si="297"/>
        <v>Aktualisiert</v>
      </c>
      <c r="W851" s="8" t="str">
        <f t="shared" ca="1" si="297"/>
        <v>Actualizado</v>
      </c>
      <c r="X851" s="8" t="str">
        <f t="shared" ca="1" si="297"/>
        <v>Aggiornato</v>
      </c>
      <c r="Y851" s="8" t="str">
        <f t="shared" ca="1" si="297"/>
        <v>Bijgewerkt</v>
      </c>
      <c r="Z851" s="7">
        <f t="shared" si="299"/>
        <v>5</v>
      </c>
      <c r="AA851">
        <f t="shared" si="300"/>
        <v>40</v>
      </c>
      <c r="AB851">
        <f t="shared" si="301"/>
        <v>48</v>
      </c>
      <c r="AC851" t="str">
        <f t="shared" si="302"/>
        <v>&lt;string name="Tran_log_Update_Door"&gt;</v>
      </c>
      <c r="AD851" t="str">
        <f t="shared" ca="1" si="303"/>
        <v>&lt;string name="Tran_log_Update_Door"&gt;Mis à jour&lt;/string&gt;</v>
      </c>
      <c r="AE851" t="str">
        <f t="shared" ca="1" si="304"/>
        <v>&lt;string name="Tran_log_Update_Door"&gt;Aktualisiert&lt;/string&gt;</v>
      </c>
      <c r="AF851" t="str">
        <f t="shared" ca="1" si="305"/>
        <v>&lt;string name="Tran_log_Update_Door"&gt;Actualizado&lt;/string&gt;</v>
      </c>
      <c r="AG851" t="str">
        <f t="shared" ca="1" si="306"/>
        <v>&lt;string name="Tran_log_Update_Door"&gt;Aggiornato&lt;/string&gt;</v>
      </c>
      <c r="AH851" t="str">
        <f t="shared" ca="1" si="307"/>
        <v>&lt;string name="Tran_log_Update_Door"&gt;Bijgewerkt&lt;/string&gt;</v>
      </c>
    </row>
    <row r="852" spans="1:34">
      <c r="A852" s="1" t="s">
        <v>375</v>
      </c>
      <c r="J852">
        <f t="shared" si="286"/>
        <v>47</v>
      </c>
      <c r="K852">
        <f t="shared" si="287"/>
        <v>66</v>
      </c>
      <c r="L852" t="str">
        <f t="shared" si="285"/>
        <v>One-Button Locking</v>
      </c>
      <c r="M852" t="e">
        <f>MATCH(L852,Sam_Eng!K:K,0)</f>
        <v>#N/A</v>
      </c>
      <c r="N852" t="str">
        <f>IF(ISNA(M852), VLOOKUP(L852,Sam_Eng!F:F,1,FALSE), VLOOKUP(L852,Sam_Eng!K:K,1,FALSE))</f>
        <v>One-Button Locking</v>
      </c>
      <c r="O852" s="8">
        <f>IF(ISNA(M852), MATCH(N852,Sam_Eng!F:F,0), MATCH(N852,Sam_Eng!K:K,0))</f>
        <v>317</v>
      </c>
      <c r="P852" t="str">
        <f t="shared" ca="1" si="308"/>
        <v>"Verrouillage avec une touche"</v>
      </c>
      <c r="Q852" t="str">
        <f t="shared" ca="1" si="309"/>
        <v>"Verriegelung durch Tastendruck"</v>
      </c>
      <c r="R852" t="str">
        <f t="shared" ca="1" si="310"/>
        <v>"Bloqueo mediante botón"</v>
      </c>
      <c r="S852" t="str">
        <f t="shared" ca="1" si="311"/>
        <v>"Blocca con Tasto"</v>
      </c>
      <c r="T852" t="str">
        <f t="shared" ca="1" si="312"/>
        <v>"Vergrendelen met één knop"</v>
      </c>
      <c r="U852" s="8" t="str">
        <f t="shared" ca="1" si="297"/>
        <v>Verrouillage avec une touche</v>
      </c>
      <c r="V852" s="8" t="str">
        <f t="shared" ca="1" si="297"/>
        <v>Verriegelung durch Tastendruck</v>
      </c>
      <c r="W852" s="8" t="str">
        <f t="shared" ca="1" si="297"/>
        <v>Bloqueo mediante botón</v>
      </c>
      <c r="X852" s="8" t="str">
        <f t="shared" ca="1" si="297"/>
        <v>Blocca con Tasto</v>
      </c>
      <c r="Y852" s="8" t="str">
        <f t="shared" ca="1" si="297"/>
        <v>Vergrendelen met één knop</v>
      </c>
      <c r="Z852" s="7">
        <f t="shared" si="299"/>
        <v>5</v>
      </c>
      <c r="AA852">
        <f t="shared" si="300"/>
        <v>47</v>
      </c>
      <c r="AB852">
        <f t="shared" si="301"/>
        <v>66</v>
      </c>
      <c r="AC852" t="str">
        <f t="shared" si="302"/>
        <v>&lt;string name="Tran_log_ONE_BUTTON_LOCKING"&gt;</v>
      </c>
      <c r="AD852" t="str">
        <f t="shared" ca="1" si="303"/>
        <v>&lt;string name="Tran_log_ONE_BUTTON_LOCKING"&gt;Verrouillage avec une touche&lt;/string&gt;</v>
      </c>
      <c r="AE852" t="str">
        <f t="shared" ca="1" si="304"/>
        <v>&lt;string name="Tran_log_ONE_BUTTON_LOCKING"&gt;Verriegelung durch Tastendruck&lt;/string&gt;</v>
      </c>
      <c r="AF852" t="str">
        <f t="shared" ca="1" si="305"/>
        <v>&lt;string name="Tran_log_ONE_BUTTON_LOCKING"&gt;Bloqueo mediante botón&lt;/string&gt;</v>
      </c>
      <c r="AG852" t="str">
        <f t="shared" ca="1" si="306"/>
        <v>&lt;string name="Tran_log_ONE_BUTTON_LOCKING"&gt;Blocca con Tasto&lt;/string&gt;</v>
      </c>
      <c r="AH852" t="str">
        <f t="shared" ca="1" si="307"/>
        <v>&lt;string name="Tran_log_ONE_BUTTON_LOCKING"&gt;Vergrendelen met één knop&lt;/string&gt;</v>
      </c>
    </row>
    <row r="853" spans="1:34">
      <c r="A853" s="1" t="s">
        <v>376</v>
      </c>
      <c r="J853">
        <f t="shared" si="286"/>
        <v>62</v>
      </c>
      <c r="K853">
        <f t="shared" si="287"/>
        <v>84</v>
      </c>
      <c r="L853" t="str">
        <f t="shared" si="285"/>
        <v>Delete GC Prefix/User</v>
      </c>
      <c r="M853" t="e">
        <f>MATCH(L853,Sam_Eng!K:K,0)</f>
        <v>#N/A</v>
      </c>
      <c r="N853" t="str">
        <f>IF(ISNA(M853), VLOOKUP(L853,Sam_Eng!F:F,1,FALSE), VLOOKUP(L853,Sam_Eng!K:K,1,FALSE))</f>
        <v>Delete GC Prefix/User</v>
      </c>
      <c r="O853" s="8">
        <f>IF(ISNA(M853), MATCH(N853,Sam_Eng!F:F,0), MATCH(N853,Sam_Eng!K:K,0))</f>
        <v>318</v>
      </c>
      <c r="P853" t="str">
        <f t="shared" ca="1" si="308"/>
        <v>"Supprimer le préfixe/l'utilisateur GC"</v>
      </c>
      <c r="Q853" t="str">
        <f t="shared" ca="1" si="309"/>
        <v>"GC-Präfix/Benutzer löschen"</v>
      </c>
      <c r="R853" t="str">
        <f t="shared" ca="1" si="310"/>
        <v>"Eliminar usuario o prefijo GC"</v>
      </c>
      <c r="S853" t="str">
        <f t="shared" ca="1" si="311"/>
        <v>"Elimina Prefisso/Utente GC"</v>
      </c>
      <c r="T853" t="str">
        <f t="shared" ca="1" si="312"/>
        <v>"GC Prefix/gebruiker verwijderen"</v>
      </c>
      <c r="U853" s="8" t="str">
        <f t="shared" ca="1" si="297"/>
        <v>Supprimer le préfixe/l'utilisateur GC</v>
      </c>
      <c r="V853" s="8" t="str">
        <f t="shared" ca="1" si="297"/>
        <v>GC-Präfix/Benutzer löschen</v>
      </c>
      <c r="W853" s="8" t="str">
        <f t="shared" ca="1" si="297"/>
        <v>Eliminar usuario o prefijo GC</v>
      </c>
      <c r="X853" s="8" t="str">
        <f t="shared" ca="1" si="297"/>
        <v>Elimina Prefisso/Utente GC</v>
      </c>
      <c r="Y853" s="8" t="str">
        <f t="shared" ca="1" si="297"/>
        <v>GC Prefix/gebruiker verwijderen</v>
      </c>
      <c r="Z853" s="7">
        <f t="shared" si="299"/>
        <v>5</v>
      </c>
      <c r="AA853">
        <f t="shared" si="300"/>
        <v>62</v>
      </c>
      <c r="AB853">
        <f t="shared" si="301"/>
        <v>84</v>
      </c>
      <c r="AC853" t="str">
        <f t="shared" si="302"/>
        <v>&lt;string name="Tran_log_PASSWORD_GUESTCODE_DISABLE_PREFIX"&gt;</v>
      </c>
      <c r="AD853" t="str">
        <f t="shared" ca="1" si="303"/>
        <v>&lt;string name="Tran_log_PASSWORD_GUESTCODE_DISABLE_PREFIX"&gt;Supprimer le préfixe/l'utilisateur GC&lt;/string&gt;</v>
      </c>
      <c r="AE853" t="str">
        <f t="shared" ca="1" si="304"/>
        <v>&lt;string name="Tran_log_PASSWORD_GUESTCODE_DISABLE_PREFIX"&gt;GC-Präfix/Benutzer löschen&lt;/string&gt;</v>
      </c>
      <c r="AF853" t="str">
        <f t="shared" ca="1" si="305"/>
        <v>&lt;string name="Tran_log_PASSWORD_GUESTCODE_DISABLE_PREFIX"&gt;Eliminar usuario o prefijo GC&lt;/string&gt;</v>
      </c>
      <c r="AG853" t="str">
        <f t="shared" ca="1" si="306"/>
        <v>&lt;string name="Tran_log_PASSWORD_GUESTCODE_DISABLE_PREFIX"&gt;Elimina Prefisso/Utente GC&lt;/string&gt;</v>
      </c>
      <c r="AH853" t="str">
        <f t="shared" ca="1" si="307"/>
        <v>&lt;string name="Tran_log_PASSWORD_GUESTCODE_DISABLE_PREFIX"&gt;GC Prefix/gebruiker verwijderen&lt;/string&gt;</v>
      </c>
    </row>
    <row r="854" spans="1:34">
      <c r="A854" s="1" t="s">
        <v>377</v>
      </c>
      <c r="J854">
        <f t="shared" si="286"/>
        <v>60</v>
      </c>
      <c r="K854">
        <f t="shared" si="287"/>
        <v>78</v>
      </c>
      <c r="L854" t="str">
        <f t="shared" si="285"/>
        <v>Delete Sub-Master</v>
      </c>
      <c r="M854" t="e">
        <f>MATCH(L854,Sam_Eng!K:K,0)</f>
        <v>#N/A</v>
      </c>
      <c r="N854" t="str">
        <f>IF(ISNA(M854), VLOOKUP(L854,Sam_Eng!F:F,1,FALSE), VLOOKUP(L854,Sam_Eng!K:K,1,FALSE))</f>
        <v>Delete Sub-Master</v>
      </c>
      <c r="O854" s="8">
        <f>IF(ISNA(M854), MATCH(N854,Sam_Eng!F:F,0), MATCH(N854,Sam_Eng!K:K,0))</f>
        <v>319</v>
      </c>
      <c r="P854" t="str">
        <f t="shared" ca="1" si="308"/>
        <v>"Supprimer le sous-maître"</v>
      </c>
      <c r="Q854" t="str">
        <f t="shared" ca="1" si="309"/>
        <v>"Sub-Master löschen"</v>
      </c>
      <c r="R854" t="str">
        <f t="shared" ca="1" si="310"/>
        <v>"Eliminar código maestro secundario"</v>
      </c>
      <c r="S854" t="str">
        <f t="shared" ca="1" si="311"/>
        <v>"Elimina Secondario"</v>
      </c>
      <c r="T854" t="str">
        <f t="shared" ca="1" si="312"/>
        <v>"Subhoofdcode verwijderen"</v>
      </c>
      <c r="U854" s="8" t="str">
        <f t="shared" ca="1" si="297"/>
        <v>Supprimer le sous-maître</v>
      </c>
      <c r="V854" s="8" t="str">
        <f t="shared" ca="1" si="297"/>
        <v>Sub-Master löschen</v>
      </c>
      <c r="W854" s="8" t="str">
        <f t="shared" ca="1" si="297"/>
        <v>Eliminar código maestro secundario</v>
      </c>
      <c r="X854" s="8" t="str">
        <f t="shared" ca="1" si="297"/>
        <v>Elimina Secondario</v>
      </c>
      <c r="Y854" s="8" t="str">
        <f t="shared" ca="1" si="297"/>
        <v>Subhoofdcode verwijderen</v>
      </c>
      <c r="Z854" s="7">
        <f t="shared" si="299"/>
        <v>5</v>
      </c>
      <c r="AA854">
        <f t="shared" si="300"/>
        <v>60</v>
      </c>
      <c r="AB854">
        <f t="shared" si="301"/>
        <v>78</v>
      </c>
      <c r="AC854" t="str">
        <f t="shared" si="302"/>
        <v>&lt;string name="Tran_log_PASSWORD_DELETE_SUB_MASTER_CODE"&gt;</v>
      </c>
      <c r="AD854" t="str">
        <f t="shared" ca="1" si="303"/>
        <v>&lt;string name="Tran_log_PASSWORD_DELETE_SUB_MASTER_CODE"&gt;Supprimer le sous-maître&lt;/string&gt;</v>
      </c>
      <c r="AE854" t="str">
        <f t="shared" ca="1" si="304"/>
        <v>&lt;string name="Tran_log_PASSWORD_DELETE_SUB_MASTER_CODE"&gt;Sub-Master löschen&lt;/string&gt;</v>
      </c>
      <c r="AF854" t="str">
        <f t="shared" ca="1" si="305"/>
        <v>&lt;string name="Tran_log_PASSWORD_DELETE_SUB_MASTER_CODE"&gt;Eliminar código maestro secundario&lt;/string&gt;</v>
      </c>
      <c r="AG854" t="str">
        <f t="shared" ca="1" si="306"/>
        <v>&lt;string name="Tran_log_PASSWORD_DELETE_SUB_MASTER_CODE"&gt;Elimina Secondario&lt;/string&gt;</v>
      </c>
      <c r="AH854" t="str">
        <f t="shared" ca="1" si="307"/>
        <v>&lt;string name="Tran_log_PASSWORD_DELETE_SUB_MASTER_CODE"&gt;Subhoofdcode verwijderen&lt;/string&gt;</v>
      </c>
    </row>
    <row r="855" spans="1:34">
      <c r="A855" s="1" t="s">
        <v>10344</v>
      </c>
      <c r="J855">
        <f t="shared" si="286"/>
        <v>41</v>
      </c>
      <c r="K855">
        <f t="shared" si="287"/>
        <v>59</v>
      </c>
      <c r="L855" t="str">
        <f t="shared" si="285"/>
        <v>GuestCode Cleared</v>
      </c>
      <c r="M855" t="e">
        <f>MATCH(L855,Sam_Eng!K:K,0)</f>
        <v>#N/A</v>
      </c>
      <c r="N855" t="str">
        <f>IF(ISNA(M855), VLOOKUP(L855,Sam_Eng!F:F,1,FALSE), VLOOKUP(L855,Sam_Eng!K:K,1,FALSE))</f>
        <v>GuestCode Cleared</v>
      </c>
      <c r="O855" s="8">
        <f>IF(ISNA(M855), MATCH(N855,Sam_Eng!F:F,0), MATCH(N855,Sam_Eng!K:K,0))</f>
        <v>271</v>
      </c>
      <c r="P855" t="str">
        <f t="shared" ca="1" si="308"/>
        <v>"GuestCode effacé"</v>
      </c>
      <c r="Q855" t="str">
        <f t="shared" ca="1" si="309"/>
        <v>"GuestCode entfernt"</v>
      </c>
      <c r="R855" t="str">
        <f t="shared" ca="1" si="310"/>
        <v>"GuestCode borrado"</v>
      </c>
      <c r="S855" t="str">
        <f t="shared" ca="1" si="311"/>
        <v>"Codice Ospite Cancellato"</v>
      </c>
      <c r="T855" t="str">
        <f t="shared" ca="1" si="312"/>
        <v>"GastCode gewist"</v>
      </c>
      <c r="U855" s="8" t="str">
        <f t="shared" ca="1" si="297"/>
        <v>GuestCode effacé</v>
      </c>
      <c r="V855" s="8" t="str">
        <f t="shared" ca="1" si="297"/>
        <v>GuestCode entfernt</v>
      </c>
      <c r="W855" s="8" t="str">
        <f t="shared" ca="1" si="297"/>
        <v>GuestCode borrado</v>
      </c>
      <c r="X855" s="8" t="str">
        <f t="shared" ca="1" si="297"/>
        <v>Codice Ospite Cancellato</v>
      </c>
      <c r="Y855" s="8" t="str">
        <f t="shared" ca="1" si="297"/>
        <v>GastCode gewist</v>
      </c>
      <c r="Z855" s="7">
        <f t="shared" si="299"/>
        <v>5</v>
      </c>
      <c r="AA855">
        <f t="shared" si="300"/>
        <v>41</v>
      </c>
      <c r="AB855">
        <f t="shared" si="301"/>
        <v>59</v>
      </c>
      <c r="AC855" t="str">
        <f t="shared" si="302"/>
        <v>&lt;string name="UI_delete_guest_title"&gt;</v>
      </c>
      <c r="AD855" t="str">
        <f t="shared" ca="1" si="303"/>
        <v>&lt;string name="UI_delete_guest_title"&gt;GuestCode effacé&lt;/string&gt;</v>
      </c>
      <c r="AE855" t="str">
        <f t="shared" ca="1" si="304"/>
        <v>&lt;string name="UI_delete_guest_title"&gt;GuestCode entfernt&lt;/string&gt;</v>
      </c>
      <c r="AF855" t="str">
        <f t="shared" ca="1" si="305"/>
        <v>&lt;string name="UI_delete_guest_title"&gt;GuestCode borrado&lt;/string&gt;</v>
      </c>
      <c r="AG855" t="str">
        <f t="shared" ca="1" si="306"/>
        <v>&lt;string name="UI_delete_guest_title"&gt;Codice Ospite Cancellato&lt;/string&gt;</v>
      </c>
      <c r="AH855" t="str">
        <f t="shared" ca="1" si="307"/>
        <v>&lt;string name="UI_delete_guest_title"&gt;GastCode gewist&lt;/string&gt;</v>
      </c>
    </row>
    <row r="856" spans="1:34">
      <c r="A856" s="1" t="s">
        <v>2902</v>
      </c>
      <c r="J856">
        <f t="shared" si="286"/>
        <v>40</v>
      </c>
      <c r="K856">
        <f t="shared" si="287"/>
        <v>54</v>
      </c>
      <c r="L856" t="str">
        <f t="shared" si="285"/>
        <v>Are you sure?</v>
      </c>
      <c r="M856" t="e">
        <f>MATCH(L856,Sam_Eng!K:K,0)</f>
        <v>#N/A</v>
      </c>
      <c r="N856" t="str">
        <f>IF(ISNA(M856), VLOOKUP(L856,Sam_Eng!F:F,1,FALSE), VLOOKUP(L856,Sam_Eng!K:K,1,FALSE))</f>
        <v>Are you sure?</v>
      </c>
      <c r="O856" s="8">
        <f>IF(ISNA(M856), MATCH(N856,Sam_Eng!F:F,0), MATCH(N856,Sam_Eng!K:K,0))</f>
        <v>546</v>
      </c>
      <c r="P856" t="str">
        <f t="shared" ca="1" si="308"/>
        <v>"Êtes-vous sûr ?"</v>
      </c>
      <c r="Q856" t="str">
        <f t="shared" ca="1" si="309"/>
        <v>"Sind Sie sicher?"</v>
      </c>
      <c r="R856" t="str">
        <f t="shared" ca="1" si="310"/>
        <v>"¿Está seguro?"</v>
      </c>
      <c r="S856" t="str">
        <f t="shared" ca="1" si="311"/>
        <v>"Continuare?"</v>
      </c>
      <c r="T856" t="str">
        <f t="shared" ca="1" si="312"/>
        <v>"Weet u het zeker?"</v>
      </c>
      <c r="U856" s="8" t="str">
        <f t="shared" ca="1" si="297"/>
        <v>Êtes-vous sûr ?</v>
      </c>
      <c r="V856" s="8" t="str">
        <f t="shared" ca="1" si="297"/>
        <v>Sind Sie sicher?</v>
      </c>
      <c r="W856" s="8" t="str">
        <f t="shared" ca="1" si="297"/>
        <v>¿Está seguro?</v>
      </c>
      <c r="X856" s="8" t="str">
        <f t="shared" ca="1" si="297"/>
        <v>Continuare?</v>
      </c>
      <c r="Y856" s="8" t="str">
        <f t="shared" ca="1" si="297"/>
        <v>Weet u het zeker?</v>
      </c>
      <c r="Z856" s="7">
        <f t="shared" si="299"/>
        <v>5</v>
      </c>
      <c r="AA856">
        <f t="shared" si="300"/>
        <v>40</v>
      </c>
      <c r="AB856">
        <f t="shared" si="301"/>
        <v>54</v>
      </c>
      <c r="AC856" t="str">
        <f t="shared" si="302"/>
        <v>&lt;string name="UI_delete_guest_cont"&gt;</v>
      </c>
      <c r="AD856" t="str">
        <f t="shared" ca="1" si="303"/>
        <v>&lt;string name="UI_delete_guest_cont"&gt;Êtes-vous sûr ?&lt;/string&gt;</v>
      </c>
      <c r="AE856" t="str">
        <f t="shared" ca="1" si="304"/>
        <v>&lt;string name="UI_delete_guest_cont"&gt;Sind Sie sicher?&lt;/string&gt;</v>
      </c>
      <c r="AF856" t="str">
        <f t="shared" ca="1" si="305"/>
        <v>&lt;string name="UI_delete_guest_cont"&gt;¿Está seguro?&lt;/string&gt;</v>
      </c>
      <c r="AG856" t="str">
        <f t="shared" ca="1" si="306"/>
        <v>&lt;string name="UI_delete_guest_cont"&gt;Continuare?&lt;/string&gt;</v>
      </c>
      <c r="AH856" t="str">
        <f t="shared" ca="1" si="307"/>
        <v>&lt;string name="UI_delete_guest_cont"&gt;Weet u het zeker?&lt;/string&gt;</v>
      </c>
    </row>
    <row r="857" spans="1:34">
      <c r="A857" s="1" t="s">
        <v>10345</v>
      </c>
      <c r="J857">
        <f t="shared" si="286"/>
        <v>35</v>
      </c>
      <c r="K857">
        <f t="shared" si="287"/>
        <v>48</v>
      </c>
      <c r="L857" t="str">
        <f t="shared" si="285"/>
        <v>NetCode Mode</v>
      </c>
      <c r="M857" t="e">
        <f>MATCH(L857,Sam_Eng!K:K,0)</f>
        <v>#N/A</v>
      </c>
      <c r="N857" t="e">
        <f>IF(ISNA(M857), VLOOKUP(L857,Sam_Eng!F:F,1,FALSE), VLOOKUP(L857,Sam_Eng!K:K,1,FALSE))</f>
        <v>#N/A</v>
      </c>
      <c r="O857" s="8">
        <v>150</v>
      </c>
      <c r="P857" t="str">
        <f t="shared" ca="1" si="308"/>
        <v>"Mode"</v>
      </c>
      <c r="Q857" t="str">
        <f t="shared" ca="1" si="309"/>
        <v>"Modus"</v>
      </c>
      <c r="R857" t="str">
        <f t="shared" ca="1" si="310"/>
        <v>"Modo"</v>
      </c>
      <c r="S857" t="str">
        <f t="shared" ca="1" si="311"/>
        <v>"Modalità"</v>
      </c>
      <c r="T857" t="str">
        <f t="shared" ca="1" si="312"/>
        <v>"Modus"</v>
      </c>
      <c r="U857" s="8" t="str">
        <f t="shared" ca="1" si="297"/>
        <v>Mode</v>
      </c>
      <c r="V857" s="8" t="str">
        <f t="shared" ca="1" si="297"/>
        <v>Modus</v>
      </c>
      <c r="W857" s="8" t="str">
        <f t="shared" ca="1" si="297"/>
        <v>Modo</v>
      </c>
      <c r="X857" s="8" t="str">
        <f t="shared" ca="1" si="297"/>
        <v>Modalità</v>
      </c>
      <c r="Y857" s="8" t="str">
        <f t="shared" ca="1" si="297"/>
        <v>Modus</v>
      </c>
      <c r="Z857" s="7">
        <f t="shared" si="299"/>
        <v>5</v>
      </c>
      <c r="AA857">
        <f t="shared" si="300"/>
        <v>35</v>
      </c>
      <c r="AB857">
        <f t="shared" si="301"/>
        <v>48</v>
      </c>
      <c r="AC857" t="str">
        <f t="shared" si="302"/>
        <v>&lt;string name="UI_NetCode_mode"&gt;</v>
      </c>
      <c r="AD857" t="s">
        <v>10346</v>
      </c>
      <c r="AE857" t="s">
        <v>10347</v>
      </c>
      <c r="AF857" t="s">
        <v>10348</v>
      </c>
      <c r="AG857" t="s">
        <v>10349</v>
      </c>
      <c r="AH857" t="s">
        <v>10350</v>
      </c>
    </row>
    <row r="858" spans="1:34">
      <c r="A858" s="1" t="s">
        <v>3120</v>
      </c>
      <c r="J858">
        <f t="shared" si="286"/>
        <v>32</v>
      </c>
      <c r="K858">
        <f t="shared" si="287"/>
        <v>48</v>
      </c>
      <c r="L858" t="str">
        <f t="shared" si="285"/>
        <v>Re-confirm Code</v>
      </c>
      <c r="M858" t="e">
        <f>MATCH(L858,Sam_Eng!K:K,0)</f>
        <v>#N/A</v>
      </c>
      <c r="N858" t="e">
        <f>IF(ISNA(M858), VLOOKUP(L858,Sam_Eng!F:F,1,FALSE), VLOOKUP(L858,Sam_Eng!K:K,1,FALSE))</f>
        <v>#N/A</v>
      </c>
      <c r="O858" s="8">
        <v>519</v>
      </c>
      <c r="P858" t="str">
        <f t="shared" ca="1" si="308"/>
        <v>"Re-confirmer le mot de passe"</v>
      </c>
      <c r="Q858" t="str">
        <f t="shared" ca="1" si="309"/>
        <v>"Kennwortbestätigung"</v>
      </c>
      <c r="R858" t="str">
        <f t="shared" ca="1" si="310"/>
        <v>"Volver a confirmar la contraseña"</v>
      </c>
      <c r="S858" t="str">
        <f t="shared" ca="1" si="311"/>
        <v>"Riconferma la password"</v>
      </c>
      <c r="T858" t="str">
        <f t="shared" ca="1" si="312"/>
        <v>"Wachtwoord opnieuw bevestigen"</v>
      </c>
      <c r="U858" s="8" t="str">
        <f t="shared" ca="1" si="297"/>
        <v>Re-confirmer le mot de passe</v>
      </c>
      <c r="V858" s="8" t="str">
        <f t="shared" ca="1" si="297"/>
        <v>Kennwortbestätigung</v>
      </c>
      <c r="W858" s="8" t="str">
        <f t="shared" ca="1" si="297"/>
        <v>Volver a confirmar la contraseña</v>
      </c>
      <c r="X858" s="8" t="str">
        <f t="shared" ca="1" si="297"/>
        <v>Riconferma la password</v>
      </c>
      <c r="Y858" s="8" t="str">
        <f t="shared" ca="1" si="297"/>
        <v>Wachtwoord opnieuw bevestigen</v>
      </c>
      <c r="Z858" s="7">
        <f t="shared" si="299"/>
        <v>5</v>
      </c>
      <c r="AA858">
        <f t="shared" si="300"/>
        <v>32</v>
      </c>
      <c r="AB858">
        <f t="shared" si="301"/>
        <v>48</v>
      </c>
      <c r="AC858" t="str">
        <f t="shared" si="302"/>
        <v>&lt;string name="confirm_code"&gt;</v>
      </c>
      <c r="AD858" t="s">
        <v>10353</v>
      </c>
      <c r="AE858" t="s">
        <v>10352</v>
      </c>
      <c r="AF858" t="s">
        <v>10351</v>
      </c>
      <c r="AG858" t="s">
        <v>10355</v>
      </c>
      <c r="AH858" t="s">
        <v>10356</v>
      </c>
    </row>
    <row r="859" spans="1:34">
      <c r="A859" s="1" t="s">
        <v>379</v>
      </c>
      <c r="J859">
        <f t="shared" si="286"/>
        <v>26</v>
      </c>
      <c r="K859">
        <f t="shared" si="287"/>
        <v>33</v>
      </c>
      <c r="L859" t="str">
        <f t="shared" si="285"/>
        <v>Prefix</v>
      </c>
      <c r="M859" t="e">
        <f>MATCH(L859,Sam_Eng!K:K,0)</f>
        <v>#N/A</v>
      </c>
      <c r="N859" t="str">
        <f>IF(ISNA(M859), VLOOKUP(L859,Sam_Eng!F:F,1,FALSE), VLOOKUP(L859,Sam_Eng!K:K,1,FALSE))</f>
        <v>Prefix</v>
      </c>
      <c r="O859" s="8">
        <f>IF(ISNA(M859), MATCH(N859,Sam_Eng!F:F,0), MATCH(N859,Sam_Eng!K:K,0))</f>
        <v>281</v>
      </c>
      <c r="P859" t="str">
        <f t="shared" ca="1" si="308"/>
        <v>"Préfixe"</v>
      </c>
      <c r="Q859" t="str">
        <f t="shared" ca="1" si="309"/>
        <v>"Präfix"</v>
      </c>
      <c r="R859" t="str">
        <f t="shared" ca="1" si="310"/>
        <v>"Prefijo"</v>
      </c>
      <c r="S859" t="str">
        <f t="shared" ca="1" si="311"/>
        <v>"Prefisso"</v>
      </c>
      <c r="T859" t="str">
        <f t="shared" ca="1" si="312"/>
        <v>"Voorvoegsel"</v>
      </c>
      <c r="U859" s="8" t="str">
        <f t="shared" ca="1" si="297"/>
        <v>Préfixe</v>
      </c>
      <c r="V859" s="8" t="str">
        <f t="shared" ca="1" si="297"/>
        <v>Präfix</v>
      </c>
      <c r="W859" s="8" t="str">
        <f t="shared" ca="1" si="297"/>
        <v>Prefijo</v>
      </c>
      <c r="X859" s="8" t="str">
        <f t="shared" ca="1" si="297"/>
        <v>Prefisso</v>
      </c>
      <c r="Y859" s="8" t="str">
        <f t="shared" ca="1" si="297"/>
        <v>Voorvoegsel</v>
      </c>
      <c r="Z859" s="7">
        <f t="shared" si="299"/>
        <v>5</v>
      </c>
      <c r="AA859">
        <f t="shared" si="300"/>
        <v>26</v>
      </c>
      <c r="AB859">
        <f t="shared" si="301"/>
        <v>33</v>
      </c>
      <c r="AC859" t="str">
        <f t="shared" si="302"/>
        <v>&lt;string name="prefix"&gt;</v>
      </c>
      <c r="AD859" t="str">
        <f ca="1">$AC859 &amp; U859 &amp; $AC$1</f>
        <v>&lt;string name="prefix"&gt;Préfixe&lt;/string&gt;</v>
      </c>
      <c r="AE859" t="str">
        <f ca="1">$AC859 &amp; V859 &amp; $AC$1</f>
        <v>&lt;string name="prefix"&gt;Präfix&lt;/string&gt;</v>
      </c>
      <c r="AF859" t="str">
        <f ca="1">$AC859 &amp; W859 &amp; $AC$1</f>
        <v>&lt;string name="prefix"&gt;Prefijo&lt;/string&gt;</v>
      </c>
      <c r="AG859" t="str">
        <f ca="1">$AC859 &amp; X859 &amp; $AC$1</f>
        <v>&lt;string name="prefix"&gt;Prefisso&lt;/string&gt;</v>
      </c>
      <c r="AH859" t="str">
        <f ca="1">$AC859 &amp; Y859 &amp; $AC$1</f>
        <v>&lt;string name="prefix"&gt;Voorvoegsel&lt;/string&gt;</v>
      </c>
    </row>
    <row r="860" spans="1:34">
      <c r="A860" s="1" t="s">
        <v>380</v>
      </c>
      <c r="J860">
        <f t="shared" si="286"/>
        <v>34</v>
      </c>
      <c r="K860">
        <f t="shared" si="287"/>
        <v>52</v>
      </c>
      <c r="L860" t="str">
        <f t="shared" si="285"/>
        <v>Re-confirm Prefix</v>
      </c>
      <c r="M860" t="e">
        <f>MATCH(L860,Sam_Eng!K:K,0)</f>
        <v>#N/A</v>
      </c>
      <c r="N860" t="e">
        <f>IF(ISNA(M860), VLOOKUP(L860,Sam_Eng!F:F,1,FALSE), VLOOKUP(L860,Sam_Eng!K:K,1,FALSE))</f>
        <v>#N/A</v>
      </c>
      <c r="O860" s="8">
        <v>519</v>
      </c>
      <c r="P860" t="str">
        <f t="shared" ca="1" si="308"/>
        <v>"Re-confirmer le mot de passe"</v>
      </c>
      <c r="Q860" t="str">
        <f t="shared" ca="1" si="309"/>
        <v>"Kennwortbestätigung"</v>
      </c>
      <c r="R860" t="str">
        <f t="shared" ca="1" si="310"/>
        <v>"Volver a confirmar la contraseña"</v>
      </c>
      <c r="S860" t="str">
        <f t="shared" ca="1" si="311"/>
        <v>"Riconferma la password"</v>
      </c>
      <c r="T860" t="str">
        <f t="shared" ca="1" si="312"/>
        <v>"Wachtwoord opnieuw bevestigen"</v>
      </c>
      <c r="U860" s="8" t="str">
        <f t="shared" ca="1" si="297"/>
        <v>Re-confirmer le mot de passe</v>
      </c>
      <c r="V860" s="8" t="str">
        <f t="shared" ca="1" si="297"/>
        <v>Kennwortbestätigung</v>
      </c>
      <c r="W860" s="8" t="str">
        <f t="shared" ca="1" si="297"/>
        <v>Volver a confirmar la contraseña</v>
      </c>
      <c r="X860" s="8" t="str">
        <f t="shared" ca="1" si="297"/>
        <v>Riconferma la password</v>
      </c>
      <c r="Y860" s="8" t="str">
        <f t="shared" ca="1" si="297"/>
        <v>Wachtwoord opnieuw bevestigen</v>
      </c>
      <c r="Z860" s="7">
        <f t="shared" si="299"/>
        <v>5</v>
      </c>
      <c r="AA860">
        <f t="shared" si="300"/>
        <v>34</v>
      </c>
      <c r="AB860">
        <f t="shared" si="301"/>
        <v>52</v>
      </c>
      <c r="AC860" t="str">
        <f t="shared" si="302"/>
        <v>&lt;string name="confirm_prefix"&gt;</v>
      </c>
      <c r="AD860" t="s">
        <v>10360</v>
      </c>
      <c r="AE860" t="s">
        <v>10361</v>
      </c>
      <c r="AF860" t="s">
        <v>10362</v>
      </c>
      <c r="AG860" t="s">
        <v>10364</v>
      </c>
      <c r="AH860" t="s">
        <v>10366</v>
      </c>
    </row>
    <row r="861" spans="1:34">
      <c r="A861" s="1" t="s">
        <v>10367</v>
      </c>
      <c r="J861">
        <f t="shared" si="286"/>
        <v>46</v>
      </c>
      <c r="K861">
        <f t="shared" si="287"/>
        <v>64</v>
      </c>
      <c r="L861" t="str">
        <f t="shared" si="285"/>
        <v>Delete Sub-Master</v>
      </c>
      <c r="M861" t="e">
        <f>MATCH(L861,Sam_Eng!K:K,0)</f>
        <v>#N/A</v>
      </c>
      <c r="N861" t="str">
        <f>IF(ISNA(M861), VLOOKUP(L861,Sam_Eng!F:F,1,FALSE), VLOOKUP(L861,Sam_Eng!K:K,1,FALSE))</f>
        <v>Delete Sub-Master</v>
      </c>
      <c r="O861" s="8">
        <f>IF(ISNA(M861), MATCH(N861,Sam_Eng!F:F,0), MATCH(N861,Sam_Eng!K:K,0))</f>
        <v>319</v>
      </c>
      <c r="P861" t="str">
        <f t="shared" ca="1" si="308"/>
        <v>"Supprimer le sous-maître"</v>
      </c>
      <c r="Q861" t="str">
        <f t="shared" ca="1" si="309"/>
        <v>"Sub-Master löschen"</v>
      </c>
      <c r="R861" t="str">
        <f t="shared" ca="1" si="310"/>
        <v>"Eliminar código maestro secundario"</v>
      </c>
      <c r="S861" t="str">
        <f t="shared" ca="1" si="311"/>
        <v>"Elimina Secondario"</v>
      </c>
      <c r="T861" t="str">
        <f t="shared" ca="1" si="312"/>
        <v>"Subhoofdcode verwijderen"</v>
      </c>
      <c r="U861" s="8" t="str">
        <f t="shared" ca="1" si="297"/>
        <v>Supprimer le sous-maître</v>
      </c>
      <c r="V861" s="8" t="str">
        <f t="shared" ca="1" si="297"/>
        <v>Sub-Master löschen</v>
      </c>
      <c r="W861" s="8" t="str">
        <f t="shared" ca="1" si="297"/>
        <v>Eliminar código maestro secundario</v>
      </c>
      <c r="X861" s="8" t="str">
        <f t="shared" ca="1" si="297"/>
        <v>Elimina Secondario</v>
      </c>
      <c r="Y861" s="8" t="str">
        <f t="shared" ca="1" si="297"/>
        <v>Subhoofdcode verwijderen</v>
      </c>
      <c r="Z861" s="7">
        <f t="shared" si="299"/>
        <v>5</v>
      </c>
      <c r="AA861">
        <f t="shared" si="300"/>
        <v>46</v>
      </c>
      <c r="AB861">
        <f t="shared" si="301"/>
        <v>64</v>
      </c>
      <c r="AC861" t="str">
        <f t="shared" si="302"/>
        <v>&lt;string name="UI_delete_sub_master_title"&gt;</v>
      </c>
      <c r="AD861" t="str">
        <f t="shared" ref="AD861:AH862" ca="1" si="313">$AC861 &amp; U861 &amp; $AC$1</f>
        <v>&lt;string name="UI_delete_sub_master_title"&gt;Supprimer le sous-maître&lt;/string&gt;</v>
      </c>
      <c r="AE861" t="str">
        <f t="shared" ca="1" si="313"/>
        <v>&lt;string name="UI_delete_sub_master_title"&gt;Sub-Master löschen&lt;/string&gt;</v>
      </c>
      <c r="AF861" t="str">
        <f t="shared" ca="1" si="313"/>
        <v>&lt;string name="UI_delete_sub_master_title"&gt;Eliminar código maestro secundario&lt;/string&gt;</v>
      </c>
      <c r="AG861" t="str">
        <f t="shared" ca="1" si="313"/>
        <v>&lt;string name="UI_delete_sub_master_title"&gt;Elimina Secondario&lt;/string&gt;</v>
      </c>
      <c r="AH861" t="str">
        <f t="shared" ca="1" si="313"/>
        <v>&lt;string name="UI_delete_sub_master_title"&gt;Subhoofdcode verwijderen&lt;/string&gt;</v>
      </c>
    </row>
    <row r="862" spans="1:34">
      <c r="A862" s="1" t="s">
        <v>10368</v>
      </c>
      <c r="J862">
        <f t="shared" si="286"/>
        <v>48</v>
      </c>
      <c r="K862">
        <f t="shared" si="287"/>
        <v>83</v>
      </c>
      <c r="L862" t="str">
        <f t="shared" si="285"/>
        <v>Delete GuestCode Prefix &amp;amp; User</v>
      </c>
      <c r="M862" t="e">
        <f>MATCH(L862,Sam_Eng!K:K,0)</f>
        <v>#N/A</v>
      </c>
      <c r="N862" t="e">
        <f>IF(ISNA(M862), VLOOKUP(L862,Sam_Eng!F:F,1,FALSE), VLOOKUP(L862,Sam_Eng!K:K,1,FALSE))</f>
        <v>#N/A</v>
      </c>
      <c r="O862" s="8">
        <v>318</v>
      </c>
      <c r="P862" t="str">
        <f t="shared" ca="1" si="308"/>
        <v>"Supprimer le préfixe/l'utilisateur GC"</v>
      </c>
      <c r="Q862" t="str">
        <f t="shared" ca="1" si="309"/>
        <v>"GC-Präfix/Benutzer löschen"</v>
      </c>
      <c r="R862" t="str">
        <f t="shared" ca="1" si="310"/>
        <v>"Eliminar usuario o prefijo GC"</v>
      </c>
      <c r="S862" t="str">
        <f t="shared" ca="1" si="311"/>
        <v>"Elimina Prefisso/Utente GC"</v>
      </c>
      <c r="T862" t="str">
        <f t="shared" ca="1" si="312"/>
        <v>"GC Prefix/gebruiker verwijderen"</v>
      </c>
      <c r="U862" s="8" t="str">
        <f t="shared" ca="1" si="297"/>
        <v>Supprimer le préfixe/l'utilisateur GC</v>
      </c>
      <c r="V862" s="8" t="str">
        <f t="shared" ca="1" si="297"/>
        <v>GC-Präfix/Benutzer löschen</v>
      </c>
      <c r="W862" s="8" t="str">
        <f t="shared" ca="1" si="297"/>
        <v>Eliminar usuario o prefijo GC</v>
      </c>
      <c r="X862" s="8" t="str">
        <f t="shared" ca="1" si="297"/>
        <v>Elimina Prefisso/Utente GC</v>
      </c>
      <c r="Y862" s="8" t="str">
        <f t="shared" ca="1" si="297"/>
        <v>GC Prefix/gebruiker verwijderen</v>
      </c>
      <c r="Z862" s="7">
        <f t="shared" si="299"/>
        <v>5</v>
      </c>
      <c r="AA862">
        <f t="shared" si="300"/>
        <v>48</v>
      </c>
      <c r="AB862">
        <f t="shared" si="301"/>
        <v>83</v>
      </c>
      <c r="AC862" t="str">
        <f t="shared" si="302"/>
        <v>&lt;string name="UI_delete_guest_prefix_title"&gt;</v>
      </c>
      <c r="AD862" t="str">
        <f t="shared" ca="1" si="313"/>
        <v>&lt;string name="UI_delete_guest_prefix_title"&gt;Supprimer le préfixe/l'utilisateur GC&lt;/string&gt;</v>
      </c>
      <c r="AE862" t="str">
        <f t="shared" ca="1" si="313"/>
        <v>&lt;string name="UI_delete_guest_prefix_title"&gt;GC-Präfix/Benutzer löschen&lt;/string&gt;</v>
      </c>
      <c r="AF862" t="str">
        <f t="shared" ca="1" si="313"/>
        <v>&lt;string name="UI_delete_guest_prefix_title"&gt;Eliminar usuario o prefijo GC&lt;/string&gt;</v>
      </c>
      <c r="AG862" t="str">
        <f t="shared" ca="1" si="313"/>
        <v>&lt;string name="UI_delete_guest_prefix_title"&gt;Elimina Prefisso/Utente GC&lt;/string&gt;</v>
      </c>
      <c r="AH862" t="str">
        <f t="shared" ca="1" si="313"/>
        <v>&lt;string name="UI_delete_guest_prefix_title"&gt;GC Prefix/gebruiker verwijderen&lt;/string&gt;</v>
      </c>
    </row>
    <row r="863" spans="1:34">
      <c r="A863" s="2"/>
    </row>
    <row r="864" spans="1:34">
      <c r="A864" s="1" t="s">
        <v>383</v>
      </c>
      <c r="J864">
        <f t="shared" si="286"/>
        <v>37</v>
      </c>
      <c r="K864">
        <f t="shared" si="287"/>
        <v>55</v>
      </c>
      <c r="L864" t="str">
        <f t="shared" si="285"/>
        <v>Edit Gateway Name</v>
      </c>
      <c r="M864" t="e">
        <f>MATCH(L864,Sam_Eng!K:K,0)</f>
        <v>#N/A</v>
      </c>
      <c r="N864" t="str">
        <f>IF(ISNA(M864), VLOOKUP(L864,Sam_Eng!F:F,1,FALSE), VLOOKUP(L864,Sam_Eng!K:K,1,FALSE))</f>
        <v>Edit Gateway Name</v>
      </c>
      <c r="O864" s="8">
        <f>IF(ISNA(M864), MATCH(N864,Sam_Eng!F:F,0), MATCH(N864,Sam_Eng!K:K,0))</f>
        <v>51</v>
      </c>
      <c r="P864" t="str">
        <f t="shared" ca="1" si="308"/>
        <v>"Modifier le nom de la passerelle"</v>
      </c>
      <c r="Q864" t="str">
        <f t="shared" ca="1" si="309"/>
        <v>"Gateway-Namen bearbeiten"</v>
      </c>
      <c r="R864" t="str">
        <f t="shared" ca="1" si="310"/>
        <v>"Editar en nombre de puerta de enlace"</v>
      </c>
      <c r="S864" t="str">
        <f t="shared" ca="1" si="311"/>
        <v>"Modifica Nome Gateway"</v>
      </c>
      <c r="T864" t="str">
        <f t="shared" ca="1" si="312"/>
        <v>"Naam gateway bewerken"</v>
      </c>
      <c r="U864" s="8" t="str">
        <f t="shared" ca="1" si="297"/>
        <v>Modifier le nom de la passerelle</v>
      </c>
      <c r="V864" s="8" t="str">
        <f t="shared" ca="1" si="297"/>
        <v>Gateway-Namen bearbeiten</v>
      </c>
      <c r="W864" s="8" t="str">
        <f t="shared" ca="1" si="297"/>
        <v>Editar en nombre de puerta de enlace</v>
      </c>
      <c r="X864" s="8" t="str">
        <f t="shared" ca="1" si="297"/>
        <v>Modifica Nome Gateway</v>
      </c>
      <c r="Y864" s="8" t="str">
        <f t="shared" ca="1" si="297"/>
        <v>Naam gateway bewerken</v>
      </c>
      <c r="Z864" s="7">
        <f t="shared" ref="Z864:Z881" si="314">FIND("&lt;",A864)</f>
        <v>5</v>
      </c>
      <c r="AA864">
        <f t="shared" ref="AA864:AA881" si="315">FIND("&gt;",A864)</f>
        <v>37</v>
      </c>
      <c r="AB864">
        <f t="shared" ref="AB864:AB881" si="316" xml:space="preserve"> FIND("&lt;/",A864)</f>
        <v>55</v>
      </c>
      <c r="AC864" t="str">
        <f t="shared" ref="AC864:AC881" si="317">MID(A864, Z864, AA864-Z864+ 1)</f>
        <v>&lt;string name="UI_change_gw_name"&gt;</v>
      </c>
      <c r="AD864" t="str">
        <f t="shared" ref="AD864:AD876" ca="1" si="318">$AC864 &amp; U864 &amp; $AC$1</f>
        <v>&lt;string name="UI_change_gw_name"&gt;Modifier le nom de la passerelle&lt;/string&gt;</v>
      </c>
      <c r="AE864" t="str">
        <f t="shared" ref="AE864:AE876" ca="1" si="319">$AC864 &amp; V864 &amp; $AC$1</f>
        <v>&lt;string name="UI_change_gw_name"&gt;Gateway-Namen bearbeiten&lt;/string&gt;</v>
      </c>
      <c r="AF864" t="str">
        <f t="shared" ref="AF864:AF876" ca="1" si="320">$AC864 &amp; W864 &amp; $AC$1</f>
        <v>&lt;string name="UI_change_gw_name"&gt;Editar en nombre de puerta de enlace&lt;/string&gt;</v>
      </c>
      <c r="AG864" t="str">
        <f t="shared" ref="AG864:AG876" ca="1" si="321">$AC864 &amp; X864 &amp; $AC$1</f>
        <v>&lt;string name="UI_change_gw_name"&gt;Modifica Nome Gateway&lt;/string&gt;</v>
      </c>
      <c r="AH864" t="str">
        <f t="shared" ref="AH864:AH876" ca="1" si="322">$AC864 &amp; Y864 &amp; $AC$1</f>
        <v>&lt;string name="UI_change_gw_name"&gt;Naam gateway bewerken&lt;/string&gt;</v>
      </c>
    </row>
    <row r="865" spans="1:34">
      <c r="A865" s="1" t="s">
        <v>384</v>
      </c>
      <c r="J865">
        <f t="shared" si="286"/>
        <v>40</v>
      </c>
      <c r="K865">
        <f t="shared" si="287"/>
        <v>77</v>
      </c>
      <c r="L865" t="str">
        <f t="shared" si="285"/>
        <v>Press confirm to do remote unlocking</v>
      </c>
      <c r="M865" t="e">
        <f>MATCH(L865,Sam_Eng!K:K,0)</f>
        <v>#N/A</v>
      </c>
      <c r="N865" t="str">
        <f>IF(ISNA(M865), VLOOKUP(L865,Sam_Eng!F:F,1,FALSE), VLOOKUP(L865,Sam_Eng!K:K,1,FALSE))</f>
        <v>Press confirm to do remote unlocking</v>
      </c>
      <c r="O865" s="8">
        <f>IF(ISNA(M865), MATCH(N865,Sam_Eng!F:F,0), MATCH(N865,Sam_Eng!K:K,0))</f>
        <v>421</v>
      </c>
      <c r="P865" t="str">
        <f t="shared" ca="1" si="308"/>
        <v>"Veuillez confirmer l'exécution du déverrouillage à distance"</v>
      </c>
      <c r="Q865" t="str">
        <f t="shared" ca="1" si="309"/>
        <v>"Bitte bestätigen Sie die Remote-Entriegelung"</v>
      </c>
      <c r="R865" t="str">
        <f t="shared" ca="1" si="310"/>
        <v>"Presione Confirmar para realizar el desbloqueo remoto."</v>
      </c>
      <c r="S865" t="str">
        <f t="shared" ca="1" si="311"/>
        <v>"Premere conferma per eseguire sblocco remoto"</v>
      </c>
      <c r="T865" t="str">
        <f t="shared" ca="1" si="312"/>
        <v>"Bevestig extern ontgrendelen"</v>
      </c>
      <c r="U865" s="8" t="str">
        <f t="shared" ca="1" si="297"/>
        <v>Veuillez confirmer l'exécution du déverrouillage à distance</v>
      </c>
      <c r="V865" s="8" t="str">
        <f t="shared" ca="1" si="297"/>
        <v>Bitte bestätigen Sie die Remote-Entriegelung</v>
      </c>
      <c r="W865" s="8" t="str">
        <f t="shared" ca="1" si="297"/>
        <v>Presione Confirmar para realizar el desbloqueo remoto.</v>
      </c>
      <c r="X865" s="8" t="str">
        <f t="shared" ca="1" si="297"/>
        <v>Premere conferma per eseguire sblocco remoto</v>
      </c>
      <c r="Y865" s="8" t="str">
        <f t="shared" ca="1" si="297"/>
        <v>Bevestig extern ontgrendelen</v>
      </c>
      <c r="Z865" s="7">
        <f t="shared" si="314"/>
        <v>5</v>
      </c>
      <c r="AA865">
        <f t="shared" si="315"/>
        <v>40</v>
      </c>
      <c r="AB865">
        <f t="shared" si="316"/>
        <v>77</v>
      </c>
      <c r="AC865" t="str">
        <f t="shared" si="317"/>
        <v>&lt;string name="UI_confirm_gw_unlock"&gt;</v>
      </c>
      <c r="AD865" t="str">
        <f t="shared" ca="1" si="318"/>
        <v>&lt;string name="UI_confirm_gw_unlock"&gt;Veuillez confirmer l'exécution du déverrouillage à distance&lt;/string&gt;</v>
      </c>
      <c r="AE865" t="str">
        <f t="shared" ca="1" si="319"/>
        <v>&lt;string name="UI_confirm_gw_unlock"&gt;Bitte bestätigen Sie die Remote-Entriegelung&lt;/string&gt;</v>
      </c>
      <c r="AF865" t="str">
        <f t="shared" ca="1" si="320"/>
        <v>&lt;string name="UI_confirm_gw_unlock"&gt;Presione Confirmar para realizar el desbloqueo remoto.&lt;/string&gt;</v>
      </c>
      <c r="AG865" t="str">
        <f t="shared" ca="1" si="321"/>
        <v>&lt;string name="UI_confirm_gw_unlock"&gt;Premere conferma per eseguire sblocco remoto&lt;/string&gt;</v>
      </c>
      <c r="AH865" t="str">
        <f t="shared" ca="1" si="322"/>
        <v>&lt;string name="UI_confirm_gw_unlock"&gt;Bevestig extern ontgrendelen&lt;/string&gt;</v>
      </c>
    </row>
    <row r="866" spans="1:34">
      <c r="A866" s="1" t="s">
        <v>385</v>
      </c>
      <c r="J866">
        <f t="shared" si="286"/>
        <v>38</v>
      </c>
      <c r="K866">
        <f t="shared" si="287"/>
        <v>73</v>
      </c>
      <c r="L866" t="str">
        <f t="shared" si="285"/>
        <v>Press confirm to do remote locking</v>
      </c>
      <c r="M866" t="e">
        <f>MATCH(L866,Sam_Eng!K:K,0)</f>
        <v>#N/A</v>
      </c>
      <c r="N866" t="str">
        <f>IF(ISNA(M866), VLOOKUP(L866,Sam_Eng!F:F,1,FALSE), VLOOKUP(L866,Sam_Eng!K:K,1,FALSE))</f>
        <v>Press confirm to do remote locking</v>
      </c>
      <c r="O866" s="8">
        <f>IF(ISNA(M866), MATCH(N866,Sam_Eng!F:F,0), MATCH(N866,Sam_Eng!K:K,0))</f>
        <v>422</v>
      </c>
      <c r="P866" t="str">
        <f t="shared" ca="1" si="308"/>
        <v>"Veuillez confirmer l'exécution du verrouillage à distance"</v>
      </c>
      <c r="Q866" t="str">
        <f t="shared" ca="1" si="309"/>
        <v>"Bitte bestätigen Sie die Remote-Verriegelung"</v>
      </c>
      <c r="R866" t="str">
        <f t="shared" ca="1" si="310"/>
        <v>"Presione Confirmar para realizar el bloqueo remoto."</v>
      </c>
      <c r="S866" t="str">
        <f t="shared" ca="1" si="311"/>
        <v>"Premere conferma per eseguire blocco remoto"</v>
      </c>
      <c r="T866" t="str">
        <f t="shared" ca="1" si="312"/>
        <v>"Bevestig extern vergrendelen"</v>
      </c>
      <c r="U866" s="8" t="str">
        <f t="shared" ca="1" si="297"/>
        <v>Veuillez confirmer l'exécution du verrouillage à distance</v>
      </c>
      <c r="V866" s="8" t="str">
        <f t="shared" ca="1" si="297"/>
        <v>Bitte bestätigen Sie die Remote-Verriegelung</v>
      </c>
      <c r="W866" s="8" t="str">
        <f t="shared" ca="1" si="297"/>
        <v>Presione Confirmar para realizar el bloqueo remoto.</v>
      </c>
      <c r="X866" s="8" t="str">
        <f t="shared" ca="1" si="297"/>
        <v>Premere conferma per eseguire blocco remoto</v>
      </c>
      <c r="Y866" s="8" t="str">
        <f t="shared" ca="1" si="297"/>
        <v>Bevestig extern vergrendelen</v>
      </c>
      <c r="Z866" s="7">
        <f t="shared" si="314"/>
        <v>5</v>
      </c>
      <c r="AA866">
        <f t="shared" si="315"/>
        <v>38</v>
      </c>
      <c r="AB866">
        <f t="shared" si="316"/>
        <v>73</v>
      </c>
      <c r="AC866" t="str">
        <f t="shared" si="317"/>
        <v>&lt;string name="UI_confirm_gw_lock"&gt;</v>
      </c>
      <c r="AD866" t="str">
        <f t="shared" ca="1" si="318"/>
        <v>&lt;string name="UI_confirm_gw_lock"&gt;Veuillez confirmer l'exécution du verrouillage à distance&lt;/string&gt;</v>
      </c>
      <c r="AE866" t="str">
        <f t="shared" ca="1" si="319"/>
        <v>&lt;string name="UI_confirm_gw_lock"&gt;Bitte bestätigen Sie die Remote-Verriegelung&lt;/string&gt;</v>
      </c>
      <c r="AF866" t="str">
        <f t="shared" ca="1" si="320"/>
        <v>&lt;string name="UI_confirm_gw_lock"&gt;Presione Confirmar para realizar el bloqueo remoto.&lt;/string&gt;</v>
      </c>
      <c r="AG866" t="str">
        <f t="shared" ca="1" si="321"/>
        <v>&lt;string name="UI_confirm_gw_lock"&gt;Premere conferma per eseguire blocco remoto&lt;/string&gt;</v>
      </c>
      <c r="AH866" t="str">
        <f t="shared" ca="1" si="322"/>
        <v>&lt;string name="UI_confirm_gw_lock"&gt;Bevestig extern vergrendelen&lt;/string&gt;</v>
      </c>
    </row>
    <row r="867" spans="1:34">
      <c r="A867" s="1" t="s">
        <v>3123</v>
      </c>
      <c r="J867">
        <f t="shared" si="286"/>
        <v>37</v>
      </c>
      <c r="K867">
        <f t="shared" si="287"/>
        <v>62</v>
      </c>
      <c r="L867" t="str">
        <f t="shared" ref="L867:L923" si="323">IF(A867&lt;&gt;"", MID(A867,J867+1, K867-J867 - 1), "")</f>
        <v>Remote unlocking %s.....</v>
      </c>
      <c r="M867" t="e">
        <f>MATCH(L867,Sam_Eng!K:K,0)</f>
        <v>#N/A</v>
      </c>
      <c r="N867" t="e">
        <f>IF(ISNA(M867), VLOOKUP(L867,Sam_Eng!F:F,1,FALSE), VLOOKUP(L867,Sam_Eng!K:K,1,FALSE))</f>
        <v>#N/A</v>
      </c>
      <c r="O867" s="5">
        <v>449</v>
      </c>
      <c r="P867" t="str">
        <f t="shared" ca="1" si="308"/>
        <v>"Déverrouillage à distance de %@..."</v>
      </c>
      <c r="Q867" t="str">
        <f t="shared" ca="1" si="309"/>
        <v>"Remote-Entriegelung von %@ erfolgt ..."</v>
      </c>
      <c r="R867" t="str">
        <f t="shared" ca="1" si="310"/>
        <v>"Desbloqueo remoto de %@..."</v>
      </c>
      <c r="S867" t="str">
        <f t="shared" ca="1" si="311"/>
        <v>"Sblocco Remoto %@"</v>
      </c>
      <c r="T867" t="str">
        <f t="shared" ca="1" si="312"/>
        <v>"%@ op afstand ontgrendelen "</v>
      </c>
      <c r="U867" s="8" t="str">
        <f t="shared" ca="1" si="297"/>
        <v>Déverrouillage à distance de %@...</v>
      </c>
      <c r="V867" s="8" t="str">
        <f t="shared" ca="1" si="297"/>
        <v>Remote-Entriegelung von %@ erfolgt ...</v>
      </c>
      <c r="W867" s="8" t="str">
        <f t="shared" ca="1" si="297"/>
        <v>Desbloqueo remoto de %@...</v>
      </c>
      <c r="X867" s="8" t="str">
        <f t="shared" ca="1" si="297"/>
        <v>Sblocco Remoto %@</v>
      </c>
      <c r="Y867" s="8" t="str">
        <f t="shared" ca="1" si="297"/>
        <v xml:space="preserve">%@ op afstand ontgrendelen </v>
      </c>
      <c r="Z867" s="7">
        <f t="shared" si="314"/>
        <v>5</v>
      </c>
      <c r="AA867">
        <f t="shared" si="315"/>
        <v>37</v>
      </c>
      <c r="AB867">
        <f t="shared" si="316"/>
        <v>62</v>
      </c>
      <c r="AC867" t="str">
        <f t="shared" si="317"/>
        <v>&lt;string name="UI_send_gw_unlock"&gt;</v>
      </c>
      <c r="AD867" t="str">
        <f t="shared" ca="1" si="318"/>
        <v>&lt;string name="UI_send_gw_unlock"&gt;Déverrouillage à distance de %@...&lt;/string&gt;</v>
      </c>
      <c r="AE867" t="str">
        <f t="shared" ca="1" si="319"/>
        <v>&lt;string name="UI_send_gw_unlock"&gt;Remote-Entriegelung von %@ erfolgt ...&lt;/string&gt;</v>
      </c>
      <c r="AF867" t="str">
        <f t="shared" ca="1" si="320"/>
        <v>&lt;string name="UI_send_gw_unlock"&gt;Desbloqueo remoto de %@...&lt;/string&gt;</v>
      </c>
      <c r="AG867" t="str">
        <f t="shared" ca="1" si="321"/>
        <v>&lt;string name="UI_send_gw_unlock"&gt;Sblocco Remoto %@&lt;/string&gt;</v>
      </c>
      <c r="AH867" t="str">
        <f t="shared" ca="1" si="322"/>
        <v>&lt;string name="UI_send_gw_unlock"&gt;%@ op afstand ontgrendelen &lt;/string&gt;</v>
      </c>
    </row>
    <row r="868" spans="1:34">
      <c r="A868" s="1" t="s">
        <v>10387</v>
      </c>
      <c r="J868">
        <f t="shared" si="286"/>
        <v>35</v>
      </c>
      <c r="K868">
        <f t="shared" si="287"/>
        <v>58</v>
      </c>
      <c r="L868" t="str">
        <f t="shared" si="323"/>
        <v>Remote locking %s.....</v>
      </c>
      <c r="M868" t="e">
        <f>MATCH(L868,Sam_Eng!K:K,0)</f>
        <v>#N/A</v>
      </c>
      <c r="N868" t="e">
        <f>IF(ISNA(M868), VLOOKUP(L868,Sam_Eng!F:F,1,FALSE), VLOOKUP(L868,Sam_Eng!K:K,1,FALSE))</f>
        <v>#N/A</v>
      </c>
      <c r="O868" s="5">
        <v>450</v>
      </c>
      <c r="P868" t="str">
        <f t="shared" ca="1" si="308"/>
        <v>"Verrouillage à distance de %@..."</v>
      </c>
      <c r="Q868" t="str">
        <f t="shared" ca="1" si="309"/>
        <v>"Remote-Verriegelung von %@ erfolgt ..."</v>
      </c>
      <c r="R868" t="str">
        <f t="shared" ca="1" si="310"/>
        <v>"Bloqueo remoto de %@..."</v>
      </c>
      <c r="S868" t="str">
        <f t="shared" ca="1" si="311"/>
        <v>"Blocco Remoto %@"</v>
      </c>
      <c r="T868" t="str">
        <f t="shared" ca="1" si="312"/>
        <v>"%@ op afstand vergrendelen"</v>
      </c>
      <c r="U868" s="8" t="str">
        <f t="shared" ca="1" si="297"/>
        <v>Verrouillage à distance de %@...</v>
      </c>
      <c r="V868" s="8" t="str">
        <f t="shared" ca="1" si="297"/>
        <v>Remote-Verriegelung von %@ erfolgt ...</v>
      </c>
      <c r="W868" s="8" t="str">
        <f t="shared" ca="1" si="297"/>
        <v>Bloqueo remoto de %@...</v>
      </c>
      <c r="X868" s="8" t="str">
        <f t="shared" ca="1" si="297"/>
        <v>Blocco Remoto %@</v>
      </c>
      <c r="Y868" s="8" t="str">
        <f t="shared" ca="1" si="297"/>
        <v>%@ op afstand vergrendelen</v>
      </c>
      <c r="Z868" s="7">
        <f t="shared" si="314"/>
        <v>5</v>
      </c>
      <c r="AA868">
        <f t="shared" si="315"/>
        <v>35</v>
      </c>
      <c r="AB868">
        <f t="shared" si="316"/>
        <v>58</v>
      </c>
      <c r="AC868" t="str">
        <f t="shared" si="317"/>
        <v>&lt;string name="UI_send_gw_lock"&gt;</v>
      </c>
      <c r="AD868" t="str">
        <f t="shared" ca="1" si="318"/>
        <v>&lt;string name="UI_send_gw_lock"&gt;Verrouillage à distance de %@...&lt;/string&gt;</v>
      </c>
      <c r="AE868" t="str">
        <f t="shared" ca="1" si="319"/>
        <v>&lt;string name="UI_send_gw_lock"&gt;Remote-Verriegelung von %@ erfolgt ...&lt;/string&gt;</v>
      </c>
      <c r="AF868" t="str">
        <f t="shared" ca="1" si="320"/>
        <v>&lt;string name="UI_send_gw_lock"&gt;Bloqueo remoto de %@...&lt;/string&gt;</v>
      </c>
      <c r="AG868" t="str">
        <f t="shared" ca="1" si="321"/>
        <v>&lt;string name="UI_send_gw_lock"&gt;Blocco Remoto %@&lt;/string&gt;</v>
      </c>
      <c r="AH868" t="str">
        <f t="shared" ca="1" si="322"/>
        <v>&lt;string name="UI_send_gw_lock"&gt;%@ op afstand vergrendelen&lt;/string&gt;</v>
      </c>
    </row>
    <row r="869" spans="1:34">
      <c r="A869" s="1" t="s">
        <v>3124</v>
      </c>
      <c r="J869">
        <f t="shared" si="286"/>
        <v>40</v>
      </c>
      <c r="K869">
        <f t="shared" si="287"/>
        <v>68</v>
      </c>
      <c r="L869" t="str">
        <f t="shared" si="323"/>
        <v>%s is successfully unlocked</v>
      </c>
      <c r="M869" t="e">
        <f>MATCH(L869,Sam_Eng!K:K,0)</f>
        <v>#N/A</v>
      </c>
      <c r="N869" t="e">
        <f>IF(ISNA(M869), VLOOKUP(L869,Sam_Eng!F:F,1,FALSE), VLOOKUP(L869,Sam_Eng!K:K,1,FALSE))</f>
        <v>#N/A</v>
      </c>
      <c r="O869" s="5">
        <v>451</v>
      </c>
      <c r="P869" t="str">
        <f t="shared" ca="1" si="308"/>
        <v>"%@ est déverrouillée avec succès"</v>
      </c>
      <c r="Q869" t="str">
        <f t="shared" ca="1" si="309"/>
        <v>"%@ erfolgreich entriegelt"</v>
      </c>
      <c r="R869" t="str">
        <f t="shared" ca="1" si="310"/>
        <v>"%@ se ha desbloqueado correctamente"</v>
      </c>
      <c r="S869" t="str">
        <f t="shared" ca="1" si="311"/>
        <v>"%@ sbloccato correttamente"</v>
      </c>
      <c r="T869" t="str">
        <f t="shared" ca="1" si="312"/>
        <v>"%@ is ontgrendeld"</v>
      </c>
      <c r="U869" s="8" t="str">
        <f t="shared" ca="1" si="297"/>
        <v>%@ est déverrouillée avec succès</v>
      </c>
      <c r="V869" s="8" t="str">
        <f t="shared" ca="1" si="297"/>
        <v>%@ erfolgreich entriegelt</v>
      </c>
      <c r="W869" s="8" t="str">
        <f t="shared" ca="1" si="297"/>
        <v>%@ se ha desbloqueado correctamente</v>
      </c>
      <c r="X869" s="8" t="str">
        <f t="shared" ca="1" si="297"/>
        <v>%@ sbloccato correttamente</v>
      </c>
      <c r="Y869" s="8" t="str">
        <f t="shared" ca="1" si="297"/>
        <v>%@ is ontgrendeld</v>
      </c>
      <c r="Z869" s="7">
        <f t="shared" si="314"/>
        <v>5</v>
      </c>
      <c r="AA869">
        <f t="shared" si="315"/>
        <v>40</v>
      </c>
      <c r="AB869">
        <f t="shared" si="316"/>
        <v>68</v>
      </c>
      <c r="AC869" t="str">
        <f t="shared" si="317"/>
        <v>&lt;string name="UI_gw_unlock_OK_cont"&gt;</v>
      </c>
      <c r="AD869" t="str">
        <f t="shared" ca="1" si="318"/>
        <v>&lt;string name="UI_gw_unlock_OK_cont"&gt;%@ est déverrouillée avec succès&lt;/string&gt;</v>
      </c>
      <c r="AE869" t="str">
        <f t="shared" ca="1" si="319"/>
        <v>&lt;string name="UI_gw_unlock_OK_cont"&gt;%@ erfolgreich entriegelt&lt;/string&gt;</v>
      </c>
      <c r="AF869" t="str">
        <f t="shared" ca="1" si="320"/>
        <v>&lt;string name="UI_gw_unlock_OK_cont"&gt;%@ se ha desbloqueado correctamente&lt;/string&gt;</v>
      </c>
      <c r="AG869" t="str">
        <f t="shared" ca="1" si="321"/>
        <v>&lt;string name="UI_gw_unlock_OK_cont"&gt;%@ sbloccato correttamente&lt;/string&gt;</v>
      </c>
      <c r="AH869" t="str">
        <f t="shared" ca="1" si="322"/>
        <v>&lt;string name="UI_gw_unlock_OK_cont"&gt;%@ is ontgrendeld&lt;/string&gt;</v>
      </c>
    </row>
    <row r="870" spans="1:34">
      <c r="A870" s="1" t="s">
        <v>3125</v>
      </c>
      <c r="J870">
        <f t="shared" si="286"/>
        <v>38</v>
      </c>
      <c r="K870">
        <f t="shared" si="287"/>
        <v>64</v>
      </c>
      <c r="L870" t="str">
        <f t="shared" si="323"/>
        <v>%s is successfully locked</v>
      </c>
      <c r="M870" t="e">
        <f>MATCH(L870,Sam_Eng!K:K,0)</f>
        <v>#N/A</v>
      </c>
      <c r="N870" t="e">
        <f>IF(ISNA(M870), VLOOKUP(L870,Sam_Eng!F:F,1,FALSE), VLOOKUP(L870,Sam_Eng!K:K,1,FALSE))</f>
        <v>#N/A</v>
      </c>
      <c r="O870" s="5">
        <v>452</v>
      </c>
      <c r="P870" t="str">
        <f t="shared" ca="1" si="308"/>
        <v>"%@ est verrouillée avec succès"</v>
      </c>
      <c r="Q870" t="str">
        <f t="shared" ca="1" si="309"/>
        <v>"%@ erfolgreich verriegelt"</v>
      </c>
      <c r="R870" t="str">
        <f t="shared" ca="1" si="310"/>
        <v>"%@ se ha bloqueado correctamente"</v>
      </c>
      <c r="S870" t="str">
        <f t="shared" ca="1" si="311"/>
        <v>"%@ bloccato correttamente"</v>
      </c>
      <c r="T870" t="str">
        <f t="shared" ca="1" si="312"/>
        <v>"%@ is vergrendeld"</v>
      </c>
      <c r="U870" s="8" t="str">
        <f t="shared" ca="1" si="297"/>
        <v>%@ est verrouillée avec succès</v>
      </c>
      <c r="V870" s="8" t="str">
        <f t="shared" ca="1" si="297"/>
        <v>%@ erfolgreich verriegelt</v>
      </c>
      <c r="W870" s="8" t="str">
        <f t="shared" ca="1" si="297"/>
        <v>%@ se ha bloqueado correctamente</v>
      </c>
      <c r="X870" s="8" t="str">
        <f t="shared" ca="1" si="297"/>
        <v>%@ bloccato correttamente</v>
      </c>
      <c r="Y870" s="8" t="str">
        <f t="shared" ca="1" si="297"/>
        <v>%@ is vergrendeld</v>
      </c>
      <c r="Z870" s="7">
        <f t="shared" si="314"/>
        <v>5</v>
      </c>
      <c r="AA870">
        <f t="shared" si="315"/>
        <v>38</v>
      </c>
      <c r="AB870">
        <f t="shared" si="316"/>
        <v>64</v>
      </c>
      <c r="AC870" t="str">
        <f t="shared" si="317"/>
        <v>&lt;string name="UI_gw_lock_OK_cont"&gt;</v>
      </c>
      <c r="AD870" t="str">
        <f t="shared" ca="1" si="318"/>
        <v>&lt;string name="UI_gw_lock_OK_cont"&gt;%@ est verrouillée avec succès&lt;/string&gt;</v>
      </c>
      <c r="AE870" t="str">
        <f t="shared" ca="1" si="319"/>
        <v>&lt;string name="UI_gw_lock_OK_cont"&gt;%@ erfolgreich verriegelt&lt;/string&gt;</v>
      </c>
      <c r="AF870" t="str">
        <f t="shared" ca="1" si="320"/>
        <v>&lt;string name="UI_gw_lock_OK_cont"&gt;%@ se ha bloqueado correctamente&lt;/string&gt;</v>
      </c>
      <c r="AG870" t="str">
        <f t="shared" ca="1" si="321"/>
        <v>&lt;string name="UI_gw_lock_OK_cont"&gt;%@ bloccato correttamente&lt;/string&gt;</v>
      </c>
      <c r="AH870" t="str">
        <f t="shared" ca="1" si="322"/>
        <v>&lt;string name="UI_gw_lock_OK_cont"&gt;%@ is vergrendeld&lt;/string&gt;</v>
      </c>
    </row>
    <row r="871" spans="1:34">
      <c r="A871" s="1" t="s">
        <v>3127</v>
      </c>
      <c r="J871">
        <f t="shared" si="286"/>
        <v>42</v>
      </c>
      <c r="K871">
        <f t="shared" si="287"/>
        <v>172</v>
      </c>
      <c r="L871" t="str">
        <f t="shared" si="323"/>
        <v>You have sent a remote command and the response is not back yet, please wait until it\'s done. (it will be expired in %s seconds)</v>
      </c>
      <c r="M871" t="e">
        <f>MATCH(L871,Sam_Eng!K:K,0)</f>
        <v>#N/A</v>
      </c>
      <c r="N871" t="e">
        <f>IF(ISNA(M871), VLOOKUP(L871,Sam_Eng!F:F,1,FALSE), VLOOKUP(L871,Sam_Eng!K:K,1,FALSE))</f>
        <v>#N/A</v>
      </c>
      <c r="O871" s="5">
        <v>419</v>
      </c>
      <c r="P871" t="str">
        <f t="shared" ca="1" si="308"/>
        <v>"Vous avez envoyé une commande à distance et la réponse n'est pas encore reçue, veuillez attendre que le processus soit terminé. (Il va expirer dans %d secondes)"</v>
      </c>
      <c r="Q871" t="str">
        <f t="shared" ca="1" si="309"/>
        <v>"Sie haben einen Remote-Befehl gesendet, und die Antwort ist noch nicht eingetroffen. Bitte warten Sie, bis der Vorgang abgeschlossen ist. (Er läuft in %d Sekunden ab.)"</v>
      </c>
      <c r="R871" t="str">
        <f t="shared" ca="1" si="310"/>
        <v>"Ha enviado un comando remoto y la respuesta todavía no ha llegado. Espere hasta que se realice. (Expirará en %d segundos)."</v>
      </c>
      <c r="S871" t="str">
        <f t="shared" ca="1" si="311"/>
        <v>"Hai inviato un comando remoto e non è stata ricevuta ancora risposta, attendere fino al completamento. (Scadrà tra %d secondi)"</v>
      </c>
      <c r="T871" t="str">
        <f t="shared" ca="1" si="312"/>
        <v>"U hebt een externe opdracht verzonden en het antwoord is nog niet terug, wacht tot dit klaar is. (Het verloopt over %d seconden)"</v>
      </c>
      <c r="U871" s="8" t="str">
        <f t="shared" ca="1" si="297"/>
        <v>Vous avez envoyé une commande à distance et la réponse n'est pas encore reçue, veuillez attendre que le processus soit terminé. (Il va expirer dans %d secondes)</v>
      </c>
      <c r="V871" s="8" t="str">
        <f t="shared" ca="1" si="297"/>
        <v>Sie haben einen Remote-Befehl gesendet, und die Antwort ist noch nicht eingetroffen. Bitte warten Sie, bis der Vorgang abgeschlossen ist. (Er läuft in %d Sekunden ab.)</v>
      </c>
      <c r="W871" s="8" t="str">
        <f t="shared" ca="1" si="297"/>
        <v>Ha enviado un comando remoto y la respuesta todavía no ha llegado. Espere hasta que se realice. (Expirará en %d segundos).</v>
      </c>
      <c r="X871" s="8" t="str">
        <f t="shared" ca="1" si="297"/>
        <v>Hai inviato un comando remoto e non è stata ricevuta ancora risposta, attendere fino al completamento. (Scadrà tra %d secondi)</v>
      </c>
      <c r="Y871" s="8" t="str">
        <f t="shared" ca="1" si="297"/>
        <v>U hebt een externe opdracht verzonden en het antwoord is nog niet terug, wacht tot dit klaar is. (Het verloopt over %d seconden)</v>
      </c>
      <c r="Z871" s="7">
        <f t="shared" si="314"/>
        <v>5</v>
      </c>
      <c r="AA871">
        <f t="shared" si="315"/>
        <v>42</v>
      </c>
      <c r="AB871">
        <f t="shared" si="316"/>
        <v>172</v>
      </c>
      <c r="AC871" t="str">
        <f t="shared" si="317"/>
        <v>&lt;string name="UI_gw_unlock_warn_cont"&gt;</v>
      </c>
      <c r="AD871" t="str">
        <f t="shared" ca="1" si="318"/>
        <v>&lt;string name="UI_gw_unlock_warn_cont"&gt;Vous avez envoyé une commande à distance et la réponse n'est pas encore reçue, veuillez attendre que le processus soit terminé. (Il va expirer dans %d secondes)&lt;/string&gt;</v>
      </c>
      <c r="AE871" t="str">
        <f t="shared" ca="1" si="319"/>
        <v>&lt;string name="UI_gw_unlock_warn_cont"&gt;Sie haben einen Remote-Befehl gesendet, und die Antwort ist noch nicht eingetroffen. Bitte warten Sie, bis der Vorgang abgeschlossen ist. (Er läuft in %d Sekunden ab.)&lt;/string&gt;</v>
      </c>
      <c r="AF871" t="str">
        <f t="shared" ca="1" si="320"/>
        <v>&lt;string name="UI_gw_unlock_warn_cont"&gt;Ha enviado un comando remoto y la respuesta todavía no ha llegado. Espere hasta que se realice. (Expirará en %d segundos).&lt;/string&gt;</v>
      </c>
      <c r="AG871" t="str">
        <f t="shared" ca="1" si="321"/>
        <v>&lt;string name="UI_gw_unlock_warn_cont"&gt;Hai inviato un comando remoto e non è stata ricevuta ancora risposta, attendere fino al completamento. (Scadrà tra %d secondi)&lt;/string&gt;</v>
      </c>
      <c r="AH871" t="str">
        <f t="shared" ca="1" si="322"/>
        <v>&lt;string name="UI_gw_unlock_warn_cont"&gt;U hebt een externe opdracht verzonden en het antwoord is nog niet terug, wacht tot dit klaar is. (Het verloopt over %d seconden)&lt;/string&gt;</v>
      </c>
    </row>
    <row r="872" spans="1:34">
      <c r="A872" s="1" t="s">
        <v>1813</v>
      </c>
      <c r="J872">
        <f t="shared" si="286"/>
        <v>36</v>
      </c>
      <c r="K872">
        <f t="shared" si="287"/>
        <v>62</v>
      </c>
      <c r="L872" t="str">
        <f t="shared" si="323"/>
        <v>Transfer Firmware to Lock</v>
      </c>
      <c r="M872" t="e">
        <f>MATCH(L872,Sam_Eng!K:K,0)</f>
        <v>#N/A</v>
      </c>
      <c r="N872" t="str">
        <f>IF(ISNA(M872), VLOOKUP(L872,Sam_Eng!F:F,1,FALSE), VLOOKUP(L872,Sam_Eng!K:K,1,FALSE))</f>
        <v>Transfer Firmware to Lock</v>
      </c>
      <c r="O872" s="8">
        <f>IF(ISNA(M872), MATCH(N872,Sam_Eng!F:F,0), MATCH(N872,Sam_Eng!K:K,0))</f>
        <v>250</v>
      </c>
      <c r="P872" t="str">
        <f t="shared" ca="1" si="308"/>
        <v>"Transférer le firmware à la serrure"</v>
      </c>
      <c r="Q872" t="str">
        <f t="shared" ca="1" si="309"/>
        <v>"Firmware auf Schloss übertragen"</v>
      </c>
      <c r="R872" t="str">
        <f t="shared" ca="1" si="310"/>
        <v>"Transferir firmware a la cerradura"</v>
      </c>
      <c r="S872" t="str">
        <f t="shared" ca="1" si="311"/>
        <v>"Trasferisci Firmware a Serratura"</v>
      </c>
      <c r="T872" t="str">
        <f t="shared" ca="1" si="312"/>
        <v>"Firmware naar slot overbrengen"</v>
      </c>
      <c r="U872" s="8" t="str">
        <f t="shared" ca="1" si="297"/>
        <v>Transférer le firmware à la serrure</v>
      </c>
      <c r="V872" s="8" t="str">
        <f t="shared" ca="1" si="297"/>
        <v>Firmware auf Schloss übertragen</v>
      </c>
      <c r="W872" s="8" t="str">
        <f t="shared" ca="1" si="297"/>
        <v>Transferir firmware a la cerradura</v>
      </c>
      <c r="X872" s="8" t="str">
        <f t="shared" ca="1" si="297"/>
        <v>Trasferisci Firmware a Serratura</v>
      </c>
      <c r="Y872" s="8" t="str">
        <f t="shared" ca="1" si="297"/>
        <v>Firmware naar slot overbrengen</v>
      </c>
      <c r="Z872" s="7">
        <f t="shared" si="314"/>
        <v>5</v>
      </c>
      <c r="AA872">
        <f t="shared" si="315"/>
        <v>36</v>
      </c>
      <c r="AB872">
        <f t="shared" si="316"/>
        <v>62</v>
      </c>
      <c r="AC872" t="str">
        <f t="shared" si="317"/>
        <v>&lt;string name="UI_fw_update_btn"&gt;</v>
      </c>
      <c r="AD872" t="str">
        <f t="shared" ca="1" si="318"/>
        <v>&lt;string name="UI_fw_update_btn"&gt;Transférer le firmware à la serrure&lt;/string&gt;</v>
      </c>
      <c r="AE872" t="str">
        <f t="shared" ca="1" si="319"/>
        <v>&lt;string name="UI_fw_update_btn"&gt;Firmware auf Schloss übertragen&lt;/string&gt;</v>
      </c>
      <c r="AF872" t="str">
        <f t="shared" ca="1" si="320"/>
        <v>&lt;string name="UI_fw_update_btn"&gt;Transferir firmware a la cerradura&lt;/string&gt;</v>
      </c>
      <c r="AG872" t="str">
        <f t="shared" ca="1" si="321"/>
        <v>&lt;string name="UI_fw_update_btn"&gt;Trasferisci Firmware a Serratura&lt;/string&gt;</v>
      </c>
      <c r="AH872" t="str">
        <f t="shared" ca="1" si="322"/>
        <v>&lt;string name="UI_fw_update_btn"&gt;Firmware naar slot overbrengen&lt;/string&gt;</v>
      </c>
    </row>
    <row r="873" spans="1:34">
      <c r="A873" s="1" t="s">
        <v>3129</v>
      </c>
      <c r="J873">
        <f t="shared" si="286"/>
        <v>38</v>
      </c>
      <c r="K873">
        <f t="shared" si="287"/>
        <v>56</v>
      </c>
      <c r="L873" t="str">
        <f t="shared" si="323"/>
        <v>Download Firmware</v>
      </c>
      <c r="M873" t="e">
        <f>MATCH(L873,Sam_Eng!K:K,0)</f>
        <v>#N/A</v>
      </c>
      <c r="N873" t="str">
        <f>IF(ISNA(M873), VLOOKUP(L873,Sam_Eng!F:F,1,FALSE), VLOOKUP(L873,Sam_Eng!K:K,1,FALSE))</f>
        <v>Download Firmware</v>
      </c>
      <c r="O873" s="8">
        <f>IF(ISNA(M873), MATCH(N873,Sam_Eng!F:F,0), MATCH(N873,Sam_Eng!K:K,0))</f>
        <v>249</v>
      </c>
      <c r="P873" t="str">
        <f t="shared" ca="1" si="308"/>
        <v>"Télécharger le firmware"</v>
      </c>
      <c r="Q873" t="str">
        <f t="shared" ca="1" si="309"/>
        <v>"Firmware herunterladen"</v>
      </c>
      <c r="R873" t="str">
        <f t="shared" ca="1" si="310"/>
        <v>"Descargar firmware"</v>
      </c>
      <c r="S873" t="str">
        <f t="shared" ca="1" si="311"/>
        <v>"Scarica Firmware"</v>
      </c>
      <c r="T873" t="str">
        <f t="shared" ca="1" si="312"/>
        <v>"Firmware downloaden"</v>
      </c>
      <c r="U873" s="8" t="str">
        <f t="shared" ca="1" si="297"/>
        <v>Télécharger le firmware</v>
      </c>
      <c r="V873" s="8" t="str">
        <f t="shared" ca="1" si="297"/>
        <v>Firmware herunterladen</v>
      </c>
      <c r="W873" s="8" t="str">
        <f t="shared" ca="1" si="297"/>
        <v>Descargar firmware</v>
      </c>
      <c r="X873" s="8" t="str">
        <f t="shared" ca="1" si="297"/>
        <v>Scarica Firmware</v>
      </c>
      <c r="Y873" s="8" t="str">
        <f t="shared" ca="1" si="297"/>
        <v>Firmware downloaden</v>
      </c>
      <c r="Z873" s="7">
        <f t="shared" si="314"/>
        <v>5</v>
      </c>
      <c r="AA873">
        <f t="shared" si="315"/>
        <v>38</v>
      </c>
      <c r="AB873">
        <f t="shared" si="316"/>
        <v>56</v>
      </c>
      <c r="AC873" t="str">
        <f t="shared" si="317"/>
        <v>&lt;string name="UI_fw_download_btn"&gt;</v>
      </c>
      <c r="AD873" t="str">
        <f t="shared" ca="1" si="318"/>
        <v>&lt;string name="UI_fw_download_btn"&gt;Télécharger le firmware&lt;/string&gt;</v>
      </c>
      <c r="AE873" t="str">
        <f t="shared" ca="1" si="319"/>
        <v>&lt;string name="UI_fw_download_btn"&gt;Firmware herunterladen&lt;/string&gt;</v>
      </c>
      <c r="AF873" t="str">
        <f t="shared" ca="1" si="320"/>
        <v>&lt;string name="UI_fw_download_btn"&gt;Descargar firmware&lt;/string&gt;</v>
      </c>
      <c r="AG873" t="str">
        <f t="shared" ca="1" si="321"/>
        <v>&lt;string name="UI_fw_download_btn"&gt;Scarica Firmware&lt;/string&gt;</v>
      </c>
      <c r="AH873" t="str">
        <f t="shared" ca="1" si="322"/>
        <v>&lt;string name="UI_fw_download_btn"&gt;Firmware downloaden&lt;/string&gt;</v>
      </c>
    </row>
    <row r="874" spans="1:34">
      <c r="A874" s="1" t="s">
        <v>3118</v>
      </c>
      <c r="J874">
        <f t="shared" si="286"/>
        <v>48</v>
      </c>
      <c r="K874">
        <f t="shared" si="287"/>
        <v>76</v>
      </c>
      <c r="L874" t="str">
        <f t="shared" si="323"/>
        <v>New firmware available (%s)</v>
      </c>
      <c r="M874" t="e">
        <f>MATCH(L874,Sam_Eng!K:K,0)</f>
        <v>#N/A</v>
      </c>
      <c r="N874" t="e">
        <f>IF(ISNA(M874), VLOOKUP(L874,Sam_Eng!F:F,1,FALSE), VLOOKUP(L874,Sam_Eng!K:K,1,FALSE))</f>
        <v>#N/A</v>
      </c>
      <c r="O874" s="5">
        <v>613</v>
      </c>
      <c r="P874" t="str">
        <f t="shared" ca="1" si="308"/>
        <v>"Nouveau firmware disponible (%@)"</v>
      </c>
      <c r="Q874" t="str">
        <f t="shared" ca="1" si="309"/>
        <v>"Neue Firmware verfügbar (%@)"</v>
      </c>
      <c r="R874" t="str">
        <f t="shared" ca="1" si="310"/>
        <v>"Nuevo firmware disponible (%@)"</v>
      </c>
      <c r="S874" t="str">
        <f t="shared" ca="1" si="311"/>
        <v>"Nuovo firmware disponibile (%@)"</v>
      </c>
      <c r="T874" t="str">
        <f t="shared" ca="1" si="312"/>
        <v>"Nieuwe firmware beschikbaar (%@)"</v>
      </c>
      <c r="U874" s="8" t="str">
        <f t="shared" ca="1" si="297"/>
        <v>Nouveau firmware disponible (%@)</v>
      </c>
      <c r="V874" s="8" t="str">
        <f t="shared" ca="1" si="297"/>
        <v>Neue Firmware verfügbar (%@)</v>
      </c>
      <c r="W874" s="8" t="str">
        <f t="shared" ca="1" si="297"/>
        <v>Nuevo firmware disponible (%@)</v>
      </c>
      <c r="X874" s="8" t="str">
        <f t="shared" ca="1" si="297"/>
        <v>Nuovo firmware disponibile (%@)</v>
      </c>
      <c r="Y874" s="8" t="str">
        <f t="shared" ca="1" si="297"/>
        <v>Nieuwe firmware beschikbaar (%@)</v>
      </c>
      <c r="Z874" s="7">
        <f t="shared" si="314"/>
        <v>5</v>
      </c>
      <c r="AA874">
        <f t="shared" si="315"/>
        <v>48</v>
      </c>
      <c r="AB874">
        <f t="shared" si="316"/>
        <v>76</v>
      </c>
      <c r="AC874" t="str">
        <f t="shared" si="317"/>
        <v>&lt;string name="New_FW_Ver" formatted="false"&gt;</v>
      </c>
      <c r="AD874" t="str">
        <f t="shared" ca="1" si="318"/>
        <v>&lt;string name="New_FW_Ver" formatted="false"&gt;Nouveau firmware disponible (%@)&lt;/string&gt;</v>
      </c>
      <c r="AE874" t="str">
        <f t="shared" ca="1" si="319"/>
        <v>&lt;string name="New_FW_Ver" formatted="false"&gt;Neue Firmware verfügbar (%@)&lt;/string&gt;</v>
      </c>
      <c r="AF874" t="str">
        <f t="shared" ca="1" si="320"/>
        <v>&lt;string name="New_FW_Ver" formatted="false"&gt;Nuevo firmware disponible (%@)&lt;/string&gt;</v>
      </c>
      <c r="AG874" t="str">
        <f t="shared" ca="1" si="321"/>
        <v>&lt;string name="New_FW_Ver" formatted="false"&gt;Nuovo firmware disponibile (%@)&lt;/string&gt;</v>
      </c>
      <c r="AH874" t="str">
        <f t="shared" ca="1" si="322"/>
        <v>&lt;string name="New_FW_Ver" formatted="false"&gt;Nieuwe firmware beschikbaar (%@)&lt;/string&gt;</v>
      </c>
    </row>
    <row r="875" spans="1:34">
      <c r="A875" s="1" t="s">
        <v>387</v>
      </c>
      <c r="J875">
        <f t="shared" si="286"/>
        <v>32</v>
      </c>
      <c r="K875">
        <f t="shared" si="287"/>
        <v>39</v>
      </c>
      <c r="L875" t="str">
        <f t="shared" si="323"/>
        <v>Status</v>
      </c>
      <c r="M875" t="e">
        <f>MATCH(L875,Sam_Eng!K:K,0)</f>
        <v>#N/A</v>
      </c>
      <c r="N875" t="str">
        <f>IF(ISNA(M875), VLOOKUP(L875,Sam_Eng!F:F,1,FALSE), VLOOKUP(L875,Sam_Eng!K:K,1,FALSE))</f>
        <v>Status</v>
      </c>
      <c r="O875" s="8">
        <f>IF(ISNA(M875), MATCH(N875,Sam_Eng!F:F,0), MATCH(N875,Sam_Eng!K:K,0))</f>
        <v>182</v>
      </c>
      <c r="P875" t="str">
        <f t="shared" ca="1" si="308"/>
        <v>"État"</v>
      </c>
      <c r="Q875" t="str">
        <f t="shared" ca="1" si="309"/>
        <v>"Status"</v>
      </c>
      <c r="R875" t="str">
        <f t="shared" ca="1" si="310"/>
        <v>"Estado"</v>
      </c>
      <c r="S875" t="str">
        <f t="shared" ca="1" si="311"/>
        <v>"Stato"</v>
      </c>
      <c r="T875" t="str">
        <f t="shared" ca="1" si="312"/>
        <v>"Status"</v>
      </c>
      <c r="U875" s="8" t="str">
        <f t="shared" ca="1" si="297"/>
        <v>État</v>
      </c>
      <c r="V875" s="8" t="str">
        <f t="shared" ca="1" si="297"/>
        <v>Status</v>
      </c>
      <c r="W875" s="8" t="str">
        <f t="shared" ca="1" si="297"/>
        <v>Estado</v>
      </c>
      <c r="X875" s="8" t="str">
        <f t="shared" ca="1" si="297"/>
        <v>Stato</v>
      </c>
      <c r="Y875" s="8" t="str">
        <f t="shared" ca="1" si="297"/>
        <v>Status</v>
      </c>
      <c r="Z875" s="7">
        <f t="shared" si="314"/>
        <v>5</v>
      </c>
      <c r="AA875">
        <f t="shared" si="315"/>
        <v>32</v>
      </c>
      <c r="AB875">
        <f t="shared" si="316"/>
        <v>39</v>
      </c>
      <c r="AC875" t="str">
        <f t="shared" si="317"/>
        <v>&lt;string name="UI_AR_Status"&gt;</v>
      </c>
      <c r="AD875" t="str">
        <f t="shared" ca="1" si="318"/>
        <v>&lt;string name="UI_AR_Status"&gt;État&lt;/string&gt;</v>
      </c>
      <c r="AE875" t="str">
        <f t="shared" ca="1" si="319"/>
        <v>&lt;string name="UI_AR_Status"&gt;Status&lt;/string&gt;</v>
      </c>
      <c r="AF875" t="str">
        <f t="shared" ca="1" si="320"/>
        <v>&lt;string name="UI_AR_Status"&gt;Estado&lt;/string&gt;</v>
      </c>
      <c r="AG875" t="str">
        <f t="shared" ca="1" si="321"/>
        <v>&lt;string name="UI_AR_Status"&gt;Stato&lt;/string&gt;</v>
      </c>
      <c r="AH875" t="str">
        <f t="shared" ca="1" si="322"/>
        <v>&lt;string name="UI_AR_Status"&gt;Status&lt;/string&gt;</v>
      </c>
    </row>
    <row r="876" spans="1:34">
      <c r="A876" s="1" t="s">
        <v>388</v>
      </c>
      <c r="J876">
        <f t="shared" si="286"/>
        <v>32</v>
      </c>
      <c r="K876">
        <f t="shared" si="287"/>
        <v>39</v>
      </c>
      <c r="L876" t="str">
        <f t="shared" si="323"/>
        <v>Normal</v>
      </c>
      <c r="M876" t="e">
        <f>MATCH(L876,Sam_Eng!K:K,0)</f>
        <v>#N/A</v>
      </c>
      <c r="N876" t="str">
        <f>IF(ISNA(M876), VLOOKUP(L876,Sam_Eng!F:F,1,FALSE), VLOOKUP(L876,Sam_Eng!K:K,1,FALSE))</f>
        <v>Normal</v>
      </c>
      <c r="O876" s="8">
        <f>IF(ISNA(M876), MATCH(N876,Sam_Eng!F:F,0), MATCH(N876,Sam_Eng!K:K,0))</f>
        <v>231</v>
      </c>
      <c r="P876" t="str">
        <f t="shared" ca="1" si="308"/>
        <v>"Normal"</v>
      </c>
      <c r="Q876" t="str">
        <f t="shared" ca="1" si="309"/>
        <v>"Normal"</v>
      </c>
      <c r="R876" t="str">
        <f t="shared" ca="1" si="310"/>
        <v>"Normal"</v>
      </c>
      <c r="S876" t="str">
        <f t="shared" ca="1" si="311"/>
        <v>"Normale"</v>
      </c>
      <c r="T876" t="str">
        <f t="shared" ca="1" si="312"/>
        <v>"Normaal"</v>
      </c>
      <c r="U876" s="8" t="str">
        <f t="shared" ca="1" si="297"/>
        <v>Normal</v>
      </c>
      <c r="V876" s="8" t="str">
        <f t="shared" ca="1" si="297"/>
        <v>Normal</v>
      </c>
      <c r="W876" s="8" t="str">
        <f t="shared" ca="1" si="297"/>
        <v>Normal</v>
      </c>
      <c r="X876" s="8" t="str">
        <f t="shared" ca="1" si="297"/>
        <v>Normale</v>
      </c>
      <c r="Y876" s="8" t="str">
        <f t="shared" ca="1" si="297"/>
        <v>Normaal</v>
      </c>
      <c r="Z876" s="7">
        <f t="shared" si="314"/>
        <v>5</v>
      </c>
      <c r="AA876">
        <f t="shared" si="315"/>
        <v>32</v>
      </c>
      <c r="AB876">
        <f t="shared" si="316"/>
        <v>39</v>
      </c>
      <c r="AC876" t="str">
        <f t="shared" si="317"/>
        <v>&lt;string name="UI_AR_Normal"&gt;</v>
      </c>
      <c r="AD876" t="str">
        <f t="shared" ca="1" si="318"/>
        <v>&lt;string name="UI_AR_Normal"&gt;Normal&lt;/string&gt;</v>
      </c>
      <c r="AE876" t="str">
        <f t="shared" ca="1" si="319"/>
        <v>&lt;string name="UI_AR_Normal"&gt;Normal&lt;/string&gt;</v>
      </c>
      <c r="AF876" t="str">
        <f t="shared" ca="1" si="320"/>
        <v>&lt;string name="UI_AR_Normal"&gt;Normal&lt;/string&gt;</v>
      </c>
      <c r="AG876" t="str">
        <f t="shared" ca="1" si="321"/>
        <v>&lt;string name="UI_AR_Normal"&gt;Normale&lt;/string&gt;</v>
      </c>
      <c r="AH876" t="str">
        <f t="shared" ca="1" si="322"/>
        <v>&lt;string name="UI_AR_Normal"&gt;Normaal&lt;/string&gt;</v>
      </c>
    </row>
    <row r="877" spans="1:34">
      <c r="A877" s="1" t="s">
        <v>10381</v>
      </c>
      <c r="J877">
        <f t="shared" si="286"/>
        <v>37</v>
      </c>
      <c r="K877">
        <f t="shared" si="287"/>
        <v>50</v>
      </c>
      <c r="L877" t="str">
        <f t="shared" si="323"/>
        <v>(click here)</v>
      </c>
      <c r="M877" t="e">
        <f>MATCH(L877,Sam_Eng!K:K,0)</f>
        <v>#N/A</v>
      </c>
      <c r="N877" t="e">
        <f>IF(ISNA(M877), VLOOKUP(L877,Sam_Eng!F:F,1,FALSE), VLOOKUP(L877,Sam_Eng!K:K,1,FALSE))</f>
        <v>#N/A</v>
      </c>
      <c r="O877" s="8">
        <v>412</v>
      </c>
      <c r="P877" t="str">
        <f t="shared" ca="1" si="308"/>
        <v>"cliquez ici"</v>
      </c>
      <c r="Q877" t="str">
        <f t="shared" ca="1" si="309"/>
        <v>"hier klicken"</v>
      </c>
      <c r="R877" t="str">
        <f t="shared" ca="1" si="310"/>
        <v>"haga clic aquí"</v>
      </c>
      <c r="S877" t="str">
        <f t="shared" ca="1" si="311"/>
        <v>"fare clic qui"</v>
      </c>
      <c r="T877" t="str">
        <f t="shared" ca="1" si="312"/>
        <v>"klik hier"</v>
      </c>
      <c r="U877" s="8" t="str">
        <f t="shared" ca="1" si="297"/>
        <v>cliquez ici</v>
      </c>
      <c r="V877" s="8" t="str">
        <f t="shared" ca="1" si="297"/>
        <v>hier klicken</v>
      </c>
      <c r="W877" s="8" t="str">
        <f t="shared" ca="1" si="297"/>
        <v>haga clic aquí</v>
      </c>
      <c r="X877" s="8" t="str">
        <f t="shared" ca="1" si="297"/>
        <v>fare clic qui</v>
      </c>
      <c r="Y877" s="8" t="str">
        <f t="shared" ca="1" si="297"/>
        <v>klik hier</v>
      </c>
      <c r="Z877" s="7">
        <f t="shared" si="314"/>
        <v>5</v>
      </c>
      <c r="AA877">
        <f t="shared" si="315"/>
        <v>37</v>
      </c>
      <c r="AB877">
        <f t="shared" si="316"/>
        <v>50</v>
      </c>
      <c r="AC877" t="str">
        <f t="shared" si="317"/>
        <v>&lt;string name="UI_IPA_click_here"&gt;</v>
      </c>
      <c r="AD877" t="s">
        <v>10382</v>
      </c>
      <c r="AE877" t="s">
        <v>10383</v>
      </c>
      <c r="AF877" t="s">
        <v>10384</v>
      </c>
      <c r="AG877" t="s">
        <v>10385</v>
      </c>
      <c r="AH877" t="s">
        <v>10386</v>
      </c>
    </row>
    <row r="878" spans="1:34">
      <c r="A878" s="1" t="s">
        <v>390</v>
      </c>
      <c r="J878">
        <f t="shared" si="286"/>
        <v>34</v>
      </c>
      <c r="K878">
        <f t="shared" si="287"/>
        <v>47</v>
      </c>
      <c r="L878" t="str">
        <f t="shared" si="323"/>
        <v>Keep Waiting</v>
      </c>
      <c r="M878" t="e">
        <f>MATCH(L878,Sam_Eng!K:K,0)</f>
        <v>#N/A</v>
      </c>
      <c r="N878" t="str">
        <f>IF(ISNA(M878), VLOOKUP(L878,Sam_Eng!F:F,1,FALSE), VLOOKUP(L878,Sam_Eng!K:K,1,FALSE))</f>
        <v>Keep Waiting</v>
      </c>
      <c r="O878" s="8">
        <f>IF(ISNA(M878), MATCH(N878,Sam_Eng!F:F,0), MATCH(N878,Sam_Eng!K:K,0))</f>
        <v>342</v>
      </c>
      <c r="P878" t="str">
        <f t="shared" ca="1" si="308"/>
        <v>"Continuer à attendre"</v>
      </c>
      <c r="Q878" t="str">
        <f t="shared" ca="1" si="309"/>
        <v>"Weiter warten"</v>
      </c>
      <c r="R878" t="str">
        <f t="shared" ca="1" si="310"/>
        <v>"Seguir esperando"</v>
      </c>
      <c r="S878" t="str">
        <f t="shared" ca="1" si="311"/>
        <v>"Continua ad Attendere"</v>
      </c>
      <c r="T878" t="str">
        <f t="shared" ca="1" si="312"/>
        <v>"Blijf wachten"</v>
      </c>
      <c r="U878" s="8" t="str">
        <f t="shared" ca="1" si="297"/>
        <v>Continuer à attendre</v>
      </c>
      <c r="V878" s="8" t="str">
        <f t="shared" ca="1" si="297"/>
        <v>Weiter warten</v>
      </c>
      <c r="W878" s="8" t="str">
        <f t="shared" ca="1" si="297"/>
        <v>Seguir esperando</v>
      </c>
      <c r="X878" s="8" t="str">
        <f t="shared" ca="1" si="297"/>
        <v>Continua ad Attendere</v>
      </c>
      <c r="Y878" s="8" t="str">
        <f t="shared" ca="1" si="297"/>
        <v>Blijf wachten</v>
      </c>
      <c r="Z878" s="7">
        <f t="shared" si="314"/>
        <v>5</v>
      </c>
      <c r="AA878">
        <f t="shared" si="315"/>
        <v>34</v>
      </c>
      <c r="AB878">
        <f t="shared" si="316"/>
        <v>47</v>
      </c>
      <c r="AC878" t="str">
        <f t="shared" si="317"/>
        <v>&lt;string name="UI_Remote_Keep"&gt;</v>
      </c>
      <c r="AD878" t="str">
        <f t="shared" ref="AD878:AH881" ca="1" si="324">$AC878 &amp; U878 &amp; $AC$1</f>
        <v>&lt;string name="UI_Remote_Keep"&gt;Continuer à attendre&lt;/string&gt;</v>
      </c>
      <c r="AE878" t="str">
        <f t="shared" ca="1" si="324"/>
        <v>&lt;string name="UI_Remote_Keep"&gt;Weiter warten&lt;/string&gt;</v>
      </c>
      <c r="AF878" t="str">
        <f t="shared" ca="1" si="324"/>
        <v>&lt;string name="UI_Remote_Keep"&gt;Seguir esperando&lt;/string&gt;</v>
      </c>
      <c r="AG878" t="str">
        <f t="shared" ca="1" si="324"/>
        <v>&lt;string name="UI_Remote_Keep"&gt;Continua ad Attendere&lt;/string&gt;</v>
      </c>
      <c r="AH878" t="str">
        <f t="shared" ca="1" si="324"/>
        <v>&lt;string name="UI_Remote_Keep"&gt;Blijf wachten&lt;/string&gt;</v>
      </c>
    </row>
    <row r="879" spans="1:34">
      <c r="A879" s="1" t="s">
        <v>3132</v>
      </c>
      <c r="J879">
        <f t="shared" ref="J879:J941" si="325">FIND("&gt;",A879)</f>
        <v>34</v>
      </c>
      <c r="K879">
        <f t="shared" ref="K879:K941" si="326">FIND("&lt;/", A879)</f>
        <v>117</v>
      </c>
      <c r="L879" t="str">
        <f t="shared" si="323"/>
        <v>A remote command has already been sent through Internet and it cannot be cancelled</v>
      </c>
      <c r="M879" t="e">
        <f>MATCH(L879,Sam_Eng!K:K,0)</f>
        <v>#N/A</v>
      </c>
      <c r="N879" t="str">
        <f>IF(ISNA(M879), VLOOKUP(L879,Sam_Eng!F:F,1,FALSE), VLOOKUP(L879,Sam_Eng!K:K,1,FALSE))</f>
        <v>A remote command has already been sent through Internet and it cannot be cancelled</v>
      </c>
      <c r="O879" s="8">
        <f>IF(ISNA(M879), MATCH(N879,Sam_Eng!F:F,0), MATCH(N879,Sam_Eng!K:K,0))</f>
        <v>420</v>
      </c>
      <c r="P879" t="str">
        <f t="shared" ca="1" si="308"/>
        <v>"Une commande à distance a déjà été envoyée via Internet et elle ne peut pas être annulée."</v>
      </c>
      <c r="Q879" t="str">
        <f t="shared" ca="1" si="309"/>
        <v>"Es wurde bereits ein Remote-Befehl über das Internet gesendet, und er kann nicht abgebrochen werden"</v>
      </c>
      <c r="R879" t="str">
        <f t="shared" ca="1" si="310"/>
        <v>"Ya se ha enviado un comando remoto a través de Internet y no se puede cancelar."</v>
      </c>
      <c r="S879" t="str">
        <f t="shared" ca="1" si="311"/>
        <v>"Comando già inviato tramite internet che non può essere annullato"</v>
      </c>
      <c r="T879" t="str">
        <f t="shared" ca="1" si="312"/>
        <v>"Een externe opdracht is reeds via internet verzonden en kan niet worden geannuleerd."</v>
      </c>
      <c r="U879" s="8" t="str">
        <f t="shared" ca="1" si="297"/>
        <v>Une commande à distance a déjà été envoyée via Internet et elle ne peut pas être annulée.</v>
      </c>
      <c r="V879" s="8" t="str">
        <f t="shared" ca="1" si="297"/>
        <v>Es wurde bereits ein Remote-Befehl über das Internet gesendet, und er kann nicht abgebrochen werden</v>
      </c>
      <c r="W879" s="8" t="str">
        <f t="shared" ca="1" si="297"/>
        <v>Ya se ha enviado un comando remoto a través de Internet y no se puede cancelar.</v>
      </c>
      <c r="X879" s="8" t="str">
        <f t="shared" ca="1" si="297"/>
        <v>Comando già inviato tramite internet che non può essere annullato</v>
      </c>
      <c r="Y879" s="8" t="str">
        <f t="shared" ca="1" si="297"/>
        <v>Een externe opdracht is reeds via internet verzonden en kan niet worden geannuleerd.</v>
      </c>
      <c r="Z879" s="7">
        <f t="shared" si="314"/>
        <v>5</v>
      </c>
      <c r="AA879">
        <f t="shared" si="315"/>
        <v>34</v>
      </c>
      <c r="AB879">
        <f t="shared" si="316"/>
        <v>117</v>
      </c>
      <c r="AC879" t="str">
        <f t="shared" si="317"/>
        <v>&lt;string name="UI_Remote_Warn"&gt;</v>
      </c>
      <c r="AD879" t="str">
        <f t="shared" ca="1" si="324"/>
        <v>&lt;string name="UI_Remote_Warn"&gt;Une commande à distance a déjà été envoyée via Internet et elle ne peut pas être annulée.&lt;/string&gt;</v>
      </c>
      <c r="AE879" t="str">
        <f t="shared" ca="1" si="324"/>
        <v>&lt;string name="UI_Remote_Warn"&gt;Es wurde bereits ein Remote-Befehl über das Internet gesendet, und er kann nicht abgebrochen werden&lt;/string&gt;</v>
      </c>
      <c r="AF879" t="str">
        <f t="shared" ca="1" si="324"/>
        <v>&lt;string name="UI_Remote_Warn"&gt;Ya se ha enviado un comando remoto a través de Internet y no se puede cancelar.&lt;/string&gt;</v>
      </c>
      <c r="AG879" t="str">
        <f t="shared" ca="1" si="324"/>
        <v>&lt;string name="UI_Remote_Warn"&gt;Comando già inviato tramite internet che non può essere annullato&lt;/string&gt;</v>
      </c>
      <c r="AH879" t="str">
        <f t="shared" ca="1" si="324"/>
        <v>&lt;string name="UI_Remote_Warn"&gt;Een externe opdracht is reeds via internet verzonden en kan niet worden geannuleerd.&lt;/string&gt;</v>
      </c>
    </row>
    <row r="880" spans="1:34">
      <c r="A880" s="1" t="s">
        <v>3115</v>
      </c>
      <c r="J880">
        <f t="shared" si="325"/>
        <v>36</v>
      </c>
      <c r="K880">
        <f t="shared" si="326"/>
        <v>46</v>
      </c>
      <c r="L880" t="str">
        <f t="shared" si="323"/>
        <v>Timed Out</v>
      </c>
      <c r="M880" t="e">
        <f>MATCH(L880,Sam_Eng!K:K,0)</f>
        <v>#N/A</v>
      </c>
      <c r="N880" t="str">
        <f>IF(ISNA(M880), VLOOKUP(L880,Sam_Eng!F:F,1,FALSE), VLOOKUP(L880,Sam_Eng!K:K,1,FALSE))</f>
        <v>Timed out</v>
      </c>
      <c r="O880" s="8">
        <f>IF(ISNA(M880), MATCH(N880,Sam_Eng!F:F,0), MATCH(N880,Sam_Eng!K:K,0))</f>
        <v>634</v>
      </c>
      <c r="P880" t="str">
        <f t="shared" ca="1" si="308"/>
        <v>"Délai écoulé"</v>
      </c>
      <c r="Q880" t="str">
        <f t="shared" ca="1" si="309"/>
        <v>"Zeitüberschreitung"</v>
      </c>
      <c r="R880" t="str">
        <f t="shared" ca="1" si="310"/>
        <v>"Tiempo de espera superado"</v>
      </c>
      <c r="S880" t="str">
        <f t="shared" ca="1" si="311"/>
        <v>"Scaduto"</v>
      </c>
      <c r="T880" t="str">
        <f t="shared" ca="1" si="312"/>
        <v>"Onderbroken"</v>
      </c>
      <c r="U880" s="8" t="str">
        <f t="shared" ca="1" si="297"/>
        <v>Délai écoulé</v>
      </c>
      <c r="V880" s="8" t="str">
        <f t="shared" ca="1" si="297"/>
        <v>Zeitüberschreitung</v>
      </c>
      <c r="W880" s="8" t="str">
        <f t="shared" ca="1" si="297"/>
        <v>Tiempo de espera superado</v>
      </c>
      <c r="X880" s="8" t="str">
        <f t="shared" ca="1" si="297"/>
        <v>Scaduto</v>
      </c>
      <c r="Y880" s="8" t="str">
        <f t="shared" ca="1" si="297"/>
        <v>Onderbroken</v>
      </c>
      <c r="Z880" s="7">
        <f t="shared" si="314"/>
        <v>5</v>
      </c>
      <c r="AA880">
        <f t="shared" si="315"/>
        <v>36</v>
      </c>
      <c r="AB880">
        <f t="shared" si="316"/>
        <v>46</v>
      </c>
      <c r="AC880" t="str">
        <f t="shared" si="317"/>
        <v>&lt;string name="UI_Timeout_title"&gt;</v>
      </c>
      <c r="AD880" t="str">
        <f t="shared" ca="1" si="324"/>
        <v>&lt;string name="UI_Timeout_title"&gt;Délai écoulé&lt;/string&gt;</v>
      </c>
      <c r="AE880" t="str">
        <f t="shared" ca="1" si="324"/>
        <v>&lt;string name="UI_Timeout_title"&gt;Zeitüberschreitung&lt;/string&gt;</v>
      </c>
      <c r="AF880" t="str">
        <f t="shared" ca="1" si="324"/>
        <v>&lt;string name="UI_Timeout_title"&gt;Tiempo de espera superado&lt;/string&gt;</v>
      </c>
      <c r="AG880" t="str">
        <f t="shared" ca="1" si="324"/>
        <v>&lt;string name="UI_Timeout_title"&gt;Scaduto&lt;/string&gt;</v>
      </c>
      <c r="AH880" t="str">
        <f t="shared" ca="1" si="324"/>
        <v>&lt;string name="UI_Timeout_title"&gt;Onderbroken&lt;/string&gt;</v>
      </c>
    </row>
    <row r="881" spans="1:34">
      <c r="A881" s="1" t="s">
        <v>10380</v>
      </c>
      <c r="J881">
        <f t="shared" si="325"/>
        <v>39</v>
      </c>
      <c r="K881">
        <f t="shared" si="326"/>
        <v>128</v>
      </c>
      <c r="L881" t="str">
        <f t="shared" si="323"/>
        <v>The lock is not responding; please check if the lock is working correctly and try again.</v>
      </c>
      <c r="M881" t="e">
        <f>MATCH(L881,Sam_Eng!K:K,0)</f>
        <v>#N/A</v>
      </c>
      <c r="N881" t="e">
        <f>IF(ISNA(M881), VLOOKUP(L881,Sam_Eng!F:F,1,FALSE), VLOOKUP(L881,Sam_Eng!K:K,1,FALSE))</f>
        <v>#N/A</v>
      </c>
      <c r="O881" s="8">
        <v>588</v>
      </c>
      <c r="P881" t="str">
        <f t="shared" ca="1" si="308"/>
        <v>"La serrure ne répond pas. Veuillez vérifier si la serrure fonctionne correctement et réessayez."</v>
      </c>
      <c r="Q881" t="str">
        <f t="shared" ca="1" si="309"/>
        <v>"Das Schloss reagiert nicht; bitte überprüfen Sie, ob das Schloss ordnungsgemäß funktioniert, und versuchen Sie es erneut."</v>
      </c>
      <c r="R881" t="str">
        <f t="shared" ca="1" si="310"/>
        <v>"La cerradura no responde. Compruebe si funciona correctamente e inténtelo de nuevo."</v>
      </c>
      <c r="S881" t="str">
        <f t="shared" ca="1" si="311"/>
        <v>"La serratura non risponde; controllare se la serratura funziona correttamente e ritentare."</v>
      </c>
      <c r="T881" t="str">
        <f t="shared" ca="1" si="312"/>
        <v>"Het slot reageert niet; controleer of het slot goed werkt en probeer het opnieuw."</v>
      </c>
      <c r="U881" s="8" t="str">
        <f t="shared" ca="1" si="297"/>
        <v>La serrure ne répond pas. Veuillez vérifier si la serrure fonctionne correctement et réessayez.</v>
      </c>
      <c r="V881" s="8" t="str">
        <f t="shared" ca="1" si="297"/>
        <v>Das Schloss reagiert nicht; bitte überprüfen Sie, ob das Schloss ordnungsgemäß funktioniert, und versuchen Sie es erneut.</v>
      </c>
      <c r="W881" s="8" t="str">
        <f t="shared" ca="1" si="297"/>
        <v>La cerradura no responde. Compruebe si funciona correctamente e inténtelo de nuevo.</v>
      </c>
      <c r="X881" s="8" t="str">
        <f t="shared" ca="1" si="297"/>
        <v>La serratura non risponde; controllare se la serratura funziona correttamente e ritentare.</v>
      </c>
      <c r="Y881" s="8" t="str">
        <f t="shared" ca="1" si="297"/>
        <v>Het slot reageert niet; controleer of het slot goed werkt en probeer het opnieuw.</v>
      </c>
      <c r="Z881" s="7">
        <f t="shared" si="314"/>
        <v>5</v>
      </c>
      <c r="AA881">
        <f t="shared" si="315"/>
        <v>39</v>
      </c>
      <c r="AB881">
        <f t="shared" si="316"/>
        <v>128</v>
      </c>
      <c r="AC881" t="str">
        <f t="shared" si="317"/>
        <v>&lt;string name="UI_Timeout_add_cont"&gt;</v>
      </c>
      <c r="AD881" t="str">
        <f t="shared" ca="1" si="324"/>
        <v>&lt;string name="UI_Timeout_add_cont"&gt;La serrure ne répond pas. Veuillez vérifier si la serrure fonctionne correctement et réessayez.&lt;/string&gt;</v>
      </c>
      <c r="AE881" t="str">
        <f t="shared" ca="1" si="324"/>
        <v>&lt;string name="UI_Timeout_add_cont"&gt;Das Schloss reagiert nicht; bitte überprüfen Sie, ob das Schloss ordnungsgemäß funktioniert, und versuchen Sie es erneut.&lt;/string&gt;</v>
      </c>
      <c r="AF881" t="str">
        <f t="shared" ca="1" si="324"/>
        <v>&lt;string name="UI_Timeout_add_cont"&gt;La cerradura no responde. Compruebe si funciona correctamente e inténtelo de nuevo.&lt;/string&gt;</v>
      </c>
      <c r="AG881" t="str">
        <f t="shared" ca="1" si="324"/>
        <v>&lt;string name="UI_Timeout_add_cont"&gt;La serratura non risponde; controllare se la serratura funziona correttamente e ritentare.&lt;/string&gt;</v>
      </c>
      <c r="AH881" t="str">
        <f t="shared" ca="1" si="324"/>
        <v>&lt;string name="UI_Timeout_add_cont"&gt;Het slot reageert niet; controleer of het slot goed werkt en probeer het opnieuw.&lt;/string&gt;</v>
      </c>
    </row>
    <row r="882" spans="1:34">
      <c r="A882" s="1"/>
    </row>
    <row r="883" spans="1:34">
      <c r="A883" s="1" t="s">
        <v>3069</v>
      </c>
      <c r="J883">
        <f t="shared" si="325"/>
        <v>40</v>
      </c>
      <c r="K883">
        <f t="shared" si="326"/>
        <v>56</v>
      </c>
      <c r="L883" t="str">
        <f t="shared" si="323"/>
        <v>Require Syncing</v>
      </c>
      <c r="M883" t="e">
        <f>MATCH(L883,Sam_Eng!K:K,0)</f>
        <v>#N/A</v>
      </c>
      <c r="N883" t="str">
        <f>IF(ISNA(M883), VLOOKUP(L883,Sam_Eng!F:F,1,FALSE), VLOOKUP(L883,Sam_Eng!K:K,1,FALSE))</f>
        <v>Require Syncing</v>
      </c>
      <c r="O883" s="8">
        <f>IF(ISNA(M883), MATCH(N883,Sam_Eng!F:F,0), MATCH(N883,Sam_Eng!K:K,0))</f>
        <v>37</v>
      </c>
      <c r="P883" t="str">
        <f t="shared" ca="1" si="308"/>
        <v>"Demander synchronisation"</v>
      </c>
      <c r="Q883" t="str">
        <f t="shared" ca="1" si="309"/>
        <v>"Synchronisierung erzwingen"</v>
      </c>
      <c r="R883" t="str">
        <f t="shared" ca="1" si="310"/>
        <v>"Sincronización requerida"</v>
      </c>
      <c r="S883" t="str">
        <f t="shared" ca="1" si="311"/>
        <v>"Occorre Sincronizzare"</v>
      </c>
      <c r="T883" t="str">
        <f t="shared" ca="1" si="312"/>
        <v>"Sync vereisen"</v>
      </c>
      <c r="U883" s="8" t="str">
        <f t="shared" ref="U883:Y944" ca="1" si="327">SUBSTITUTE(P883,"""","")</f>
        <v>Demander synchronisation</v>
      </c>
      <c r="V883" s="8" t="str">
        <f t="shared" ca="1" si="327"/>
        <v>Synchronisierung erzwingen</v>
      </c>
      <c r="W883" s="8" t="str">
        <f t="shared" ca="1" si="327"/>
        <v>Sincronización requerida</v>
      </c>
      <c r="X883" s="8" t="str">
        <f t="shared" ca="1" si="327"/>
        <v>Occorre Sincronizzare</v>
      </c>
      <c r="Y883" s="8" t="str">
        <f t="shared" ca="1" si="327"/>
        <v>Sync vereisen</v>
      </c>
      <c r="Z883" s="7">
        <f t="shared" ref="Z883:Z891" si="328">FIND("&lt;",A883)</f>
        <v>5</v>
      </c>
      <c r="AA883">
        <f t="shared" ref="AA883:AA891" si="329">FIND("&gt;",A883)</f>
        <v>40</v>
      </c>
      <c r="AB883">
        <f t="shared" ref="AB883:AB891" si="330" xml:space="preserve"> FIND("&lt;/",A883)</f>
        <v>56</v>
      </c>
      <c r="AC883" t="str">
        <f t="shared" ref="AC883:AC891" si="331">MID(A883, Z883, AA883-Z883+ 1)</f>
        <v>&lt;string name="UI_RequireSync_title"&gt;</v>
      </c>
      <c r="AD883" t="str">
        <f t="shared" ref="AD883:AH884" ca="1" si="332">$AC883 &amp; U883 &amp; $AC$1</f>
        <v>&lt;string name="UI_RequireSync_title"&gt;Demander synchronisation&lt;/string&gt;</v>
      </c>
      <c r="AE883" t="str">
        <f t="shared" ca="1" si="332"/>
        <v>&lt;string name="UI_RequireSync_title"&gt;Synchronisierung erzwingen&lt;/string&gt;</v>
      </c>
      <c r="AF883" t="str">
        <f t="shared" ca="1" si="332"/>
        <v>&lt;string name="UI_RequireSync_title"&gt;Sincronización requerida&lt;/string&gt;</v>
      </c>
      <c r="AG883" t="str">
        <f t="shared" ca="1" si="332"/>
        <v>&lt;string name="UI_RequireSync_title"&gt;Occorre Sincronizzare&lt;/string&gt;</v>
      </c>
      <c r="AH883" t="str">
        <f t="shared" ca="1" si="332"/>
        <v>&lt;string name="UI_RequireSync_title"&gt;Sync vereisen&lt;/string&gt;</v>
      </c>
    </row>
    <row r="884" spans="1:34">
      <c r="A884" s="1" t="s">
        <v>391</v>
      </c>
      <c r="J884">
        <f t="shared" si="325"/>
        <v>39</v>
      </c>
      <c r="K884">
        <f t="shared" si="326"/>
        <v>96</v>
      </c>
      <c r="L884" t="str">
        <f t="shared" si="323"/>
        <v>Please synchronize with the lock to complete the process</v>
      </c>
      <c r="M884" t="e">
        <f>MATCH(L884,Sam_Eng!K:K,0)</f>
        <v>#N/A</v>
      </c>
      <c r="N884" t="str">
        <f>IF(ISNA(M884), VLOOKUP(L884,Sam_Eng!F:F,1,FALSE), VLOOKUP(L884,Sam_Eng!K:K,1,FALSE))</f>
        <v>Please synchronize with the lock to complete the process</v>
      </c>
      <c r="O884" s="8">
        <f>IF(ISNA(M884), MATCH(N884,Sam_Eng!F:F,0), MATCH(N884,Sam_Eng!K:K,0))</f>
        <v>506</v>
      </c>
      <c r="P884" t="str">
        <f t="shared" ca="1" si="308"/>
        <v>"Veuillez synchroniser avec la serrure pour finaliser le processus"</v>
      </c>
      <c r="Q884" t="str">
        <f t="shared" ca="1" si="309"/>
        <v>"Bitte synchronisieren Sie mit dem Schloss, um den Vorgang abzuschließen"</v>
      </c>
      <c r="R884" t="str">
        <f t="shared" ca="1" si="310"/>
        <v>"Realice la sincronización con la cerradura para completar el proceso."</v>
      </c>
      <c r="S884" t="str">
        <f t="shared" ca="1" si="311"/>
        <v>"Sincronizzare la serratura per completare il processo"</v>
      </c>
      <c r="T884" t="str">
        <f t="shared" ca="1" si="312"/>
        <v>"Synchroniseer met het slot om het proces af te ronden "</v>
      </c>
      <c r="U884" s="8" t="str">
        <f t="shared" ca="1" si="327"/>
        <v>Veuillez synchroniser avec la serrure pour finaliser le processus</v>
      </c>
      <c r="V884" s="8" t="str">
        <f t="shared" ca="1" si="327"/>
        <v>Bitte synchronisieren Sie mit dem Schloss, um den Vorgang abzuschließen</v>
      </c>
      <c r="W884" s="8" t="str">
        <f t="shared" ca="1" si="327"/>
        <v>Realice la sincronización con la cerradura para completar el proceso.</v>
      </c>
      <c r="X884" s="8" t="str">
        <f t="shared" ca="1" si="327"/>
        <v>Sincronizzare la serratura per completare il processo</v>
      </c>
      <c r="Y884" s="8" t="str">
        <f t="shared" ca="1" si="327"/>
        <v xml:space="preserve">Synchroniseer met het slot om het proces af te ronden </v>
      </c>
      <c r="Z884" s="7">
        <f t="shared" si="328"/>
        <v>5</v>
      </c>
      <c r="AA884">
        <f t="shared" si="329"/>
        <v>39</v>
      </c>
      <c r="AB884">
        <f t="shared" si="330"/>
        <v>96</v>
      </c>
      <c r="AC884" t="str">
        <f t="shared" si="331"/>
        <v>&lt;string name="UI_RequireSync_cont"&gt;</v>
      </c>
      <c r="AD884" t="str">
        <f t="shared" ca="1" si="332"/>
        <v>&lt;string name="UI_RequireSync_cont"&gt;Veuillez synchroniser avec la serrure pour finaliser le processus&lt;/string&gt;</v>
      </c>
      <c r="AE884" t="str">
        <f t="shared" ca="1" si="332"/>
        <v>&lt;string name="UI_RequireSync_cont"&gt;Bitte synchronisieren Sie mit dem Schloss, um den Vorgang abzuschließen&lt;/string&gt;</v>
      </c>
      <c r="AF884" t="str">
        <f t="shared" ca="1" si="332"/>
        <v>&lt;string name="UI_RequireSync_cont"&gt;Realice la sincronización con la cerradura para completar el proceso.&lt;/string&gt;</v>
      </c>
      <c r="AG884" t="str">
        <f t="shared" ca="1" si="332"/>
        <v>&lt;string name="UI_RequireSync_cont"&gt;Sincronizzare la serratura per completare il processo&lt;/string&gt;</v>
      </c>
      <c r="AH884" t="str">
        <f t="shared" ca="1" si="332"/>
        <v>&lt;string name="UI_RequireSync_cont"&gt;Synchroniseer met het slot om het proces af te ronden &lt;/string&gt;</v>
      </c>
    </row>
    <row r="885" spans="1:34">
      <c r="A885" s="1" t="s">
        <v>3130</v>
      </c>
      <c r="J885">
        <f t="shared" si="325"/>
        <v>31</v>
      </c>
      <c r="K885">
        <f t="shared" si="326"/>
        <v>40</v>
      </c>
      <c r="L885" t="str">
        <f t="shared" si="323"/>
        <v>Updating</v>
      </c>
      <c r="M885" t="e">
        <f>MATCH(L885,Sam_Eng!K:K,0)</f>
        <v>#N/A</v>
      </c>
      <c r="N885" t="e">
        <f>IF(ISNA(M885), VLOOKUP(L885,Sam_Eng!F:F,1,FALSE), VLOOKUP(L885,Sam_Eng!K:K,1,FALSE))</f>
        <v>#N/A</v>
      </c>
      <c r="O885" s="8">
        <v>575</v>
      </c>
      <c r="P885" t="str">
        <f t="shared" ca="1" si="308"/>
        <v>"Mise à jour de %@"</v>
      </c>
      <c r="Q885" t="str">
        <f t="shared" ca="1" si="309"/>
        <v>"%@ wird aktualisiert"</v>
      </c>
      <c r="R885" t="str">
        <f t="shared" ca="1" si="310"/>
        <v>"Actualizando %@"</v>
      </c>
      <c r="S885" t="str">
        <f t="shared" ca="1" si="311"/>
        <v>"Aggiornamento %@"</v>
      </c>
      <c r="T885" t="str">
        <f t="shared" ca="1" si="312"/>
        <v>"Bezig met bijwerken van %@"</v>
      </c>
      <c r="U885" s="8" t="str">
        <f t="shared" ca="1" si="327"/>
        <v>Mise à jour de %@</v>
      </c>
      <c r="V885" s="8" t="str">
        <f t="shared" ca="1" si="327"/>
        <v>%@ wird aktualisiert</v>
      </c>
      <c r="W885" s="8" t="str">
        <f t="shared" ca="1" si="327"/>
        <v>Actualizando %@</v>
      </c>
      <c r="X885" s="8" t="str">
        <f t="shared" ca="1" si="327"/>
        <v>Aggiornamento %@</v>
      </c>
      <c r="Y885" s="8" t="str">
        <f t="shared" ca="1" si="327"/>
        <v>Bezig met bijwerken van %@</v>
      </c>
      <c r="Z885" s="7">
        <f t="shared" si="328"/>
        <v>5</v>
      </c>
      <c r="AA885">
        <f t="shared" si="329"/>
        <v>31</v>
      </c>
      <c r="AB885">
        <f t="shared" si="330"/>
        <v>40</v>
      </c>
      <c r="AC885" t="str">
        <f t="shared" si="331"/>
        <v>&lt;string name="UI_Updating"&gt;</v>
      </c>
      <c r="AD885" t="s">
        <v>10374</v>
      </c>
      <c r="AE885" t="s">
        <v>10375</v>
      </c>
      <c r="AF885" t="s">
        <v>10376</v>
      </c>
      <c r="AG885" t="s">
        <v>10377</v>
      </c>
      <c r="AH885" t="s">
        <v>10378</v>
      </c>
    </row>
    <row r="886" spans="1:34">
      <c r="A886" s="1" t="s">
        <v>10373</v>
      </c>
      <c r="J886">
        <f t="shared" si="325"/>
        <v>43</v>
      </c>
      <c r="K886">
        <f t="shared" si="326"/>
        <v>84</v>
      </c>
      <c r="L886" t="str">
        <f t="shared" si="323"/>
        <v>Prepare adding lock ....\n Progress: 50%</v>
      </c>
      <c r="M886" t="e">
        <f>MATCH(L886,Sam_Eng!K:K,0)</f>
        <v>#N/A</v>
      </c>
      <c r="N886" t="e">
        <f>IF(ISNA(M886), VLOOKUP(L886,Sam_Eng!F:F,1,FALSE), VLOOKUP(L886,Sam_Eng!K:K,1,FALSE))</f>
        <v>#N/A</v>
      </c>
      <c r="O886" s="54">
        <v>434</v>
      </c>
      <c r="P886" t="str">
        <f t="shared" ca="1" si="308"/>
        <v>"Se préparer à ajouter une serrure"</v>
      </c>
      <c r="Q886" t="str">
        <f t="shared" ca="1" si="309"/>
        <v>"Hinzufügen von Schloss vorbereiten"</v>
      </c>
      <c r="R886" t="str">
        <f t="shared" ca="1" si="310"/>
        <v>"Preparar la adición de cerradura"</v>
      </c>
      <c r="S886" t="str">
        <f t="shared" ca="1" si="311"/>
        <v>"Prepara aggiunta serratura"</v>
      </c>
      <c r="T886" t="str">
        <f t="shared" ca="1" si="312"/>
        <v>"Toevoegen slot voorbereiden"</v>
      </c>
      <c r="U886" s="8" t="str">
        <f t="shared" ca="1" si="327"/>
        <v>Se préparer à ajouter une serrure</v>
      </c>
      <c r="V886" s="8" t="str">
        <f t="shared" ca="1" si="327"/>
        <v>Hinzufügen von Schloss vorbereiten</v>
      </c>
      <c r="W886" s="8" t="str">
        <f t="shared" ca="1" si="327"/>
        <v>Preparar la adición de cerradura</v>
      </c>
      <c r="X886" s="8" t="str">
        <f t="shared" ca="1" si="327"/>
        <v>Prepara aggiunta serratura</v>
      </c>
      <c r="Y886" s="8" t="str">
        <f t="shared" ca="1" si="327"/>
        <v>Toevoegen slot voorbereiden</v>
      </c>
      <c r="Z886" s="7">
        <f t="shared" si="328"/>
        <v>5</v>
      </c>
      <c r="AA886">
        <f t="shared" si="329"/>
        <v>43</v>
      </c>
      <c r="AB886">
        <f t="shared" si="330"/>
        <v>84</v>
      </c>
      <c r="AC886" t="str">
        <f t="shared" si="331"/>
        <v>&lt;string name="GatewayEnterAdd_50_cont"&gt;</v>
      </c>
      <c r="AD886" t="str">
        <f t="shared" ref="AD886:AH891" ca="1" si="333">$AC886 &amp; U886 &amp; $AC$1</f>
        <v>&lt;string name="GatewayEnterAdd_50_cont"&gt;Se préparer à ajouter une serrure&lt;/string&gt;</v>
      </c>
      <c r="AE886" t="str">
        <f t="shared" ca="1" si="333"/>
        <v>&lt;string name="GatewayEnterAdd_50_cont"&gt;Hinzufügen von Schloss vorbereiten&lt;/string&gt;</v>
      </c>
      <c r="AF886" t="str">
        <f t="shared" ca="1" si="333"/>
        <v>&lt;string name="GatewayEnterAdd_50_cont"&gt;Preparar la adición de cerradura&lt;/string&gt;</v>
      </c>
      <c r="AG886" t="str">
        <f t="shared" ca="1" si="333"/>
        <v>&lt;string name="GatewayEnterAdd_50_cont"&gt;Prepara aggiunta serratura&lt;/string&gt;</v>
      </c>
      <c r="AH886" t="str">
        <f t="shared" ca="1" si="333"/>
        <v>&lt;string name="GatewayEnterAdd_50_cont"&gt;Toevoegen slot voorbereiden&lt;/string&gt;</v>
      </c>
    </row>
    <row r="887" spans="1:34">
      <c r="A887" s="1" t="s">
        <v>393</v>
      </c>
      <c r="J887">
        <f t="shared" si="325"/>
        <v>39</v>
      </c>
      <c r="K887">
        <f t="shared" si="326"/>
        <v>56</v>
      </c>
      <c r="L887" t="str">
        <f t="shared" si="323"/>
        <v>Diagnose Gateway</v>
      </c>
      <c r="M887" t="e">
        <f>MATCH(L887,Sam_Eng!K:K,0)</f>
        <v>#N/A</v>
      </c>
      <c r="N887" t="str">
        <f>IF(ISNA(M887), VLOOKUP(L887,Sam_Eng!F:F,1,FALSE), VLOOKUP(L887,Sam_Eng!K:K,1,FALSE))</f>
        <v>Diagnose Gateway</v>
      </c>
      <c r="O887" s="8">
        <f>IF(ISNA(M887), MATCH(N887,Sam_Eng!F:F,0), MATCH(N887,Sam_Eng!K:K,0))</f>
        <v>163</v>
      </c>
      <c r="P887" t="str">
        <f t="shared" ca="1" si="308"/>
        <v>"Diagnostiquer la passerelle"</v>
      </c>
      <c r="Q887" t="str">
        <f t="shared" ca="1" si="309"/>
        <v>"Gateway-Diagnose"</v>
      </c>
      <c r="R887" t="str">
        <f t="shared" ca="1" si="310"/>
        <v>"Diagnosticar puerta de enlace"</v>
      </c>
      <c r="S887" t="str">
        <f t="shared" ca="1" si="311"/>
        <v>"Diagnostica Gateway"</v>
      </c>
      <c r="T887" t="str">
        <f t="shared" ca="1" si="312"/>
        <v>"Diagnose gateway"</v>
      </c>
      <c r="U887" s="8" t="str">
        <f t="shared" ca="1" si="327"/>
        <v>Diagnostiquer la passerelle</v>
      </c>
      <c r="V887" s="8" t="str">
        <f t="shared" ca="1" si="327"/>
        <v>Gateway-Diagnose</v>
      </c>
      <c r="W887" s="8" t="str">
        <f t="shared" ca="1" si="327"/>
        <v>Diagnosticar puerta de enlace</v>
      </c>
      <c r="X887" s="8" t="str">
        <f t="shared" ca="1" si="327"/>
        <v>Diagnostica Gateway</v>
      </c>
      <c r="Y887" s="8" t="str">
        <f t="shared" ca="1" si="327"/>
        <v>Diagnose gateway</v>
      </c>
      <c r="Z887" s="7">
        <f t="shared" si="328"/>
        <v>5</v>
      </c>
      <c r="AA887">
        <f t="shared" si="329"/>
        <v>39</v>
      </c>
      <c r="AB887">
        <f t="shared" si="330"/>
        <v>56</v>
      </c>
      <c r="AC887" t="str">
        <f t="shared" si="331"/>
        <v>&lt;string name="UI_DiagnoseGW_title"&gt;</v>
      </c>
      <c r="AD887" t="str">
        <f t="shared" ca="1" si="333"/>
        <v>&lt;string name="UI_DiagnoseGW_title"&gt;Diagnostiquer la passerelle&lt;/string&gt;</v>
      </c>
      <c r="AE887" t="str">
        <f t="shared" ca="1" si="333"/>
        <v>&lt;string name="UI_DiagnoseGW_title"&gt;Gateway-Diagnose&lt;/string&gt;</v>
      </c>
      <c r="AF887" t="str">
        <f t="shared" ca="1" si="333"/>
        <v>&lt;string name="UI_DiagnoseGW_title"&gt;Diagnosticar puerta de enlace&lt;/string&gt;</v>
      </c>
      <c r="AG887" t="str">
        <f t="shared" ca="1" si="333"/>
        <v>&lt;string name="UI_DiagnoseGW_title"&gt;Diagnostica Gateway&lt;/string&gt;</v>
      </c>
      <c r="AH887" t="str">
        <f t="shared" ca="1" si="333"/>
        <v>&lt;string name="UI_DiagnoseGW_title"&gt;Diagnose gateway&lt;/string&gt;</v>
      </c>
    </row>
    <row r="888" spans="1:34">
      <c r="A888" s="1" t="s">
        <v>10372</v>
      </c>
      <c r="J888">
        <f t="shared" si="325"/>
        <v>39</v>
      </c>
      <c r="K888">
        <f t="shared" si="326"/>
        <v>83</v>
      </c>
      <c r="L888" t="str">
        <f t="shared" si="323"/>
        <v>Connecting...\n This may take a few minutes</v>
      </c>
      <c r="M888" t="e">
        <f>MATCH(L888,Sam_Eng!K:K,0)</f>
        <v>#N/A</v>
      </c>
      <c r="N888" t="e">
        <f>IF(ISNA(M888), VLOOKUP(L888,Sam_Eng!F:F,1,FALSE), VLOOKUP(L888,Sam_Eng!K:K,1,FALSE))</f>
        <v>#N/A</v>
      </c>
      <c r="O888" s="54">
        <v>410</v>
      </c>
      <c r="P888" t="str">
        <f t="shared" ca="1" si="308"/>
        <v>"Cela peut prendre quelques minutes"</v>
      </c>
      <c r="Q888" t="str">
        <f t="shared" ca="1" si="309"/>
        <v>"Dieser Vorgang kann einige Minuten dauern"</v>
      </c>
      <c r="R888" t="str">
        <f t="shared" ca="1" si="310"/>
        <v>"Esta operación puede tardar varios minutos."</v>
      </c>
      <c r="S888" t="str">
        <f t="shared" ca="1" si="311"/>
        <v>"Possono occorrere alcuni minuti"</v>
      </c>
      <c r="T888" t="str">
        <f t="shared" ca="1" si="312"/>
        <v>"Onderdeelnr.inkt"</v>
      </c>
      <c r="U888" s="8" t="str">
        <f t="shared" ca="1" si="327"/>
        <v>Cela peut prendre quelques minutes</v>
      </c>
      <c r="V888" s="8" t="str">
        <f t="shared" ca="1" si="327"/>
        <v>Dieser Vorgang kann einige Minuten dauern</v>
      </c>
      <c r="W888" s="8" t="str">
        <f t="shared" ca="1" si="327"/>
        <v>Esta operación puede tardar varios minutos.</v>
      </c>
      <c r="X888" s="8" t="str">
        <f t="shared" ca="1" si="327"/>
        <v>Possono occorrere alcuni minuti</v>
      </c>
      <c r="Y888" s="8" t="str">
        <f t="shared" ca="1" si="327"/>
        <v>Onderdeelnr.inkt</v>
      </c>
      <c r="Z888" s="7">
        <f t="shared" si="328"/>
        <v>5</v>
      </c>
      <c r="AA888">
        <f t="shared" si="329"/>
        <v>39</v>
      </c>
      <c r="AB888">
        <f t="shared" si="330"/>
        <v>83</v>
      </c>
      <c r="AC888" t="str">
        <f t="shared" si="331"/>
        <v>&lt;string name="UI_DiagnoseGW_cont1"&gt;</v>
      </c>
      <c r="AD888" t="str">
        <f t="shared" ca="1" si="333"/>
        <v>&lt;string name="UI_DiagnoseGW_cont1"&gt;Cela peut prendre quelques minutes&lt;/string&gt;</v>
      </c>
      <c r="AE888" t="str">
        <f t="shared" ca="1" si="333"/>
        <v>&lt;string name="UI_DiagnoseGW_cont1"&gt;Dieser Vorgang kann einige Minuten dauern&lt;/string&gt;</v>
      </c>
      <c r="AF888" t="str">
        <f t="shared" ca="1" si="333"/>
        <v>&lt;string name="UI_DiagnoseGW_cont1"&gt;Esta operación puede tardar varios minutos.&lt;/string&gt;</v>
      </c>
      <c r="AG888" t="str">
        <f t="shared" ca="1" si="333"/>
        <v>&lt;string name="UI_DiagnoseGW_cont1"&gt;Possono occorrere alcuni minuti&lt;/string&gt;</v>
      </c>
      <c r="AH888" t="str">
        <f t="shared" ca="1" si="333"/>
        <v>&lt;string name="UI_DiagnoseGW_cont1"&gt;Onderdeelnr.inkt&lt;/string&gt;</v>
      </c>
    </row>
    <row r="889" spans="1:34">
      <c r="A889" s="1" t="s">
        <v>10371</v>
      </c>
      <c r="J889">
        <f t="shared" si="325"/>
        <v>39</v>
      </c>
      <c r="K889">
        <f t="shared" si="326"/>
        <v>95</v>
      </c>
      <c r="L889" t="str">
        <f t="shared" si="323"/>
        <v>Acquiring gateway info...\n This may take a few minutes</v>
      </c>
      <c r="M889" t="e">
        <f>MATCH(L889,Sam_Eng!K:K,0)</f>
        <v>#N/A</v>
      </c>
      <c r="N889" t="e">
        <f>IF(ISNA(M889), VLOOKUP(L889,Sam_Eng!F:F,1,FALSE), VLOOKUP(L889,Sam_Eng!K:K,1,FALSE))</f>
        <v>#N/A</v>
      </c>
      <c r="O889" s="54">
        <v>445</v>
      </c>
      <c r="P889" t="str">
        <f t="shared" ca="1" si="308"/>
        <v>"Acquisition des informations de la passerelle..."</v>
      </c>
      <c r="Q889" t="str">
        <f t="shared" ca="1" si="309"/>
        <v>"Gateway-Informationen werden bezogen ..."</v>
      </c>
      <c r="R889" t="str">
        <f t="shared" ca="1" si="310"/>
        <v>"Adquiriendo información de puerta de enlace..."</v>
      </c>
      <c r="S889" t="str">
        <f t="shared" ca="1" si="311"/>
        <v>"Acquisizione informazioni sul gateway..."</v>
      </c>
      <c r="T889" t="str">
        <f t="shared" ca="1" si="312"/>
        <v>"Gateway-informatie ophalen..."</v>
      </c>
      <c r="U889" s="8" t="str">
        <f t="shared" ca="1" si="327"/>
        <v>Acquisition des informations de la passerelle...</v>
      </c>
      <c r="V889" s="8" t="str">
        <f t="shared" ca="1" si="327"/>
        <v>Gateway-Informationen werden bezogen ...</v>
      </c>
      <c r="W889" s="8" t="str">
        <f t="shared" ca="1" si="327"/>
        <v>Adquiriendo información de puerta de enlace...</v>
      </c>
      <c r="X889" s="8" t="str">
        <f t="shared" ca="1" si="327"/>
        <v>Acquisizione informazioni sul gateway...</v>
      </c>
      <c r="Y889" s="8" t="str">
        <f t="shared" ca="1" si="327"/>
        <v>Gateway-informatie ophalen...</v>
      </c>
      <c r="Z889" s="7">
        <f t="shared" si="328"/>
        <v>5</v>
      </c>
      <c r="AA889">
        <f t="shared" si="329"/>
        <v>39</v>
      </c>
      <c r="AB889">
        <f t="shared" si="330"/>
        <v>95</v>
      </c>
      <c r="AC889" t="str">
        <f t="shared" si="331"/>
        <v>&lt;string name="UI_DiagnoseGW_cont2"&gt;</v>
      </c>
      <c r="AD889" t="str">
        <f t="shared" ca="1" si="333"/>
        <v>&lt;string name="UI_DiagnoseGW_cont2"&gt;Acquisition des informations de la passerelle...&lt;/string&gt;</v>
      </c>
      <c r="AE889" t="str">
        <f t="shared" ca="1" si="333"/>
        <v>&lt;string name="UI_DiagnoseGW_cont2"&gt;Gateway-Informationen werden bezogen ...&lt;/string&gt;</v>
      </c>
      <c r="AF889" t="str">
        <f t="shared" ca="1" si="333"/>
        <v>&lt;string name="UI_DiagnoseGW_cont2"&gt;Adquiriendo información de puerta de enlace...&lt;/string&gt;</v>
      </c>
      <c r="AG889" t="str">
        <f t="shared" ca="1" si="333"/>
        <v>&lt;string name="UI_DiagnoseGW_cont2"&gt;Acquisizione informazioni sul gateway...&lt;/string&gt;</v>
      </c>
      <c r="AH889" t="str">
        <f t="shared" ca="1" si="333"/>
        <v>&lt;string name="UI_DiagnoseGW_cont2"&gt;Gateway-informatie ophalen...&lt;/string&gt;</v>
      </c>
    </row>
    <row r="890" spans="1:34">
      <c r="A890" s="1" t="s">
        <v>396</v>
      </c>
      <c r="J890">
        <f t="shared" si="325"/>
        <v>46</v>
      </c>
      <c r="K890">
        <f t="shared" si="326"/>
        <v>62</v>
      </c>
      <c r="L890" t="str">
        <f t="shared" si="323"/>
        <v>Diagnose Result</v>
      </c>
      <c r="M890" t="e">
        <f>MATCH(L890,Sam_Eng!K:K,0)</f>
        <v>#N/A</v>
      </c>
      <c r="N890" t="str">
        <f>IF(ISNA(M890), VLOOKUP(L890,Sam_Eng!F:F,1,FALSE), VLOOKUP(L890,Sam_Eng!K:K,1,FALSE))</f>
        <v>Diagnose Result</v>
      </c>
      <c r="O890" s="8">
        <f>IF(ISNA(M890), MATCH(N890,Sam_Eng!F:F,0), MATCH(N890,Sam_Eng!K:K,0))</f>
        <v>188</v>
      </c>
      <c r="P890" t="str">
        <f t="shared" ca="1" si="308"/>
        <v>"Résultat du diagnostic"</v>
      </c>
      <c r="Q890" t="str">
        <f t="shared" ca="1" si="309"/>
        <v>"Diagnose-Ergebnis"</v>
      </c>
      <c r="R890" t="str">
        <f t="shared" ca="1" si="310"/>
        <v>"Diagnosticar resultado"</v>
      </c>
      <c r="S890" t="str">
        <f t="shared" ca="1" si="311"/>
        <v>"Risultato Diagnostica"</v>
      </c>
      <c r="T890" t="str">
        <f t="shared" ca="1" si="312"/>
        <v>"Resultaat diagnose"</v>
      </c>
      <c r="U890" s="8" t="str">
        <f t="shared" ca="1" si="327"/>
        <v>Résultat du diagnostic</v>
      </c>
      <c r="V890" s="8" t="str">
        <f t="shared" ca="1" si="327"/>
        <v>Diagnose-Ergebnis</v>
      </c>
      <c r="W890" s="8" t="str">
        <f t="shared" ca="1" si="327"/>
        <v>Diagnosticar resultado</v>
      </c>
      <c r="X890" s="8" t="str">
        <f t="shared" ca="1" si="327"/>
        <v>Risultato Diagnostica</v>
      </c>
      <c r="Y890" s="8" t="str">
        <f t="shared" ca="1" si="327"/>
        <v>Resultaat diagnose</v>
      </c>
      <c r="Z890" s="7">
        <f t="shared" si="328"/>
        <v>5</v>
      </c>
      <c r="AA890">
        <f t="shared" si="329"/>
        <v>46</v>
      </c>
      <c r="AB890">
        <f t="shared" si="330"/>
        <v>62</v>
      </c>
      <c r="AC890" t="str">
        <f t="shared" si="331"/>
        <v>&lt;string name="UI_DiagnoseGW_result_title"&gt;</v>
      </c>
      <c r="AD890" t="str">
        <f t="shared" ca="1" si="333"/>
        <v>&lt;string name="UI_DiagnoseGW_result_title"&gt;Résultat du diagnostic&lt;/string&gt;</v>
      </c>
      <c r="AE890" t="str">
        <f t="shared" ca="1" si="333"/>
        <v>&lt;string name="UI_DiagnoseGW_result_title"&gt;Diagnose-Ergebnis&lt;/string&gt;</v>
      </c>
      <c r="AF890" t="str">
        <f t="shared" ca="1" si="333"/>
        <v>&lt;string name="UI_DiagnoseGW_result_title"&gt;Diagnosticar resultado&lt;/string&gt;</v>
      </c>
      <c r="AG890" t="str">
        <f t="shared" ca="1" si="333"/>
        <v>&lt;string name="UI_DiagnoseGW_result_title"&gt;Risultato Diagnostica&lt;/string&gt;</v>
      </c>
      <c r="AH890" t="str">
        <f t="shared" ca="1" si="333"/>
        <v>&lt;string name="UI_DiagnoseGW_result_title"&gt;Resultaat diagnose&lt;/string&gt;</v>
      </c>
    </row>
    <row r="891" spans="1:34">
      <c r="A891" s="1" t="s">
        <v>10370</v>
      </c>
      <c r="J891">
        <f t="shared" si="325"/>
        <v>63</v>
      </c>
      <c r="K891">
        <f t="shared" si="326"/>
        <v>187</v>
      </c>
      <c r="L891" t="str">
        <f t="shared" si="323"/>
        <v>Wi-Fi AP Signal: %s \n Gateway BLE Signal: %s \n The communication between the lock and the app is successfully established</v>
      </c>
      <c r="M891" t="e">
        <f>MATCH(L891,Sam_Eng!K:K,0)</f>
        <v>#N/A</v>
      </c>
      <c r="N891" t="e">
        <f>IF(ISNA(M891), VLOOKUP(L891,Sam_Eng!F:F,1,FALSE), VLOOKUP(L891,Sam_Eng!K:K,1,FALSE))</f>
        <v>#N/A</v>
      </c>
      <c r="O891" s="54">
        <v>403</v>
      </c>
      <c r="P891" t="str">
        <f t="shared" ca="1" si="308"/>
        <v>"La communication entre la serrure et l'application est établie avec succès."</v>
      </c>
      <c r="Q891" t="str">
        <f t="shared" ca="1" si="309"/>
        <v>"Die Kommunikation zwischen dem Schloss und der App wurde erfolgreich hergestellt."</v>
      </c>
      <c r="R891" t="str">
        <f t="shared" ca="1" si="310"/>
        <v>"La comunicación entre la cerradura y la aplicación se ha establecido correctamente."</v>
      </c>
      <c r="S891" t="str">
        <f t="shared" ca="1" si="311"/>
        <v>"La comunicazione tra la serratura e l'app è stata stabilita correttamente."</v>
      </c>
      <c r="T891" t="str">
        <f t="shared" ca="1" si="312"/>
        <v>"De communicatie tussen slot en app is ingesteld."</v>
      </c>
      <c r="U891" s="8" t="str">
        <f t="shared" ca="1" si="327"/>
        <v>La communication entre la serrure et l'application est établie avec succès.</v>
      </c>
      <c r="V891" s="8" t="str">
        <f t="shared" ca="1" si="327"/>
        <v>Die Kommunikation zwischen dem Schloss und der App wurde erfolgreich hergestellt.</v>
      </c>
      <c r="W891" s="8" t="str">
        <f t="shared" ca="1" si="327"/>
        <v>La comunicación entre la cerradura y la aplicación se ha establecido correctamente.</v>
      </c>
      <c r="X891" s="8" t="str">
        <f t="shared" ca="1" si="327"/>
        <v>La comunicazione tra la serratura e l'app è stata stabilita correttamente.</v>
      </c>
      <c r="Y891" s="8" t="str">
        <f t="shared" ca="1" si="327"/>
        <v>De communicatie tussen slot en app is ingesteld.</v>
      </c>
      <c r="Z891" s="7">
        <f t="shared" si="328"/>
        <v>5</v>
      </c>
      <c r="AA891">
        <f t="shared" si="329"/>
        <v>63</v>
      </c>
      <c r="AB891">
        <f t="shared" si="330"/>
        <v>187</v>
      </c>
      <c r="AC891" t="str">
        <f t="shared" si="331"/>
        <v>&lt;string name="UI_DiagnoseGW_result_cont" formatted="false"&gt;</v>
      </c>
      <c r="AD891" t="str">
        <f t="shared" ca="1" si="333"/>
        <v>&lt;string name="UI_DiagnoseGW_result_cont" formatted="false"&gt;La communication entre la serrure et l'application est établie avec succès.&lt;/string&gt;</v>
      </c>
      <c r="AE891" t="str">
        <f t="shared" ca="1" si="333"/>
        <v>&lt;string name="UI_DiagnoseGW_result_cont" formatted="false"&gt;Die Kommunikation zwischen dem Schloss und der App wurde erfolgreich hergestellt.&lt;/string&gt;</v>
      </c>
      <c r="AF891" t="str">
        <f t="shared" ca="1" si="333"/>
        <v>&lt;string name="UI_DiagnoseGW_result_cont" formatted="false"&gt;La comunicación entre la cerradura y la aplicación se ha establecido correctamente.&lt;/string&gt;</v>
      </c>
      <c r="AG891" t="str">
        <f t="shared" ca="1" si="333"/>
        <v>&lt;string name="UI_DiagnoseGW_result_cont" formatted="false"&gt;La comunicazione tra la serratura e l'app è stata stabilita correttamente.&lt;/string&gt;</v>
      </c>
      <c r="AH891" t="str">
        <f t="shared" ca="1" si="333"/>
        <v>&lt;string name="UI_DiagnoseGW_result_cont" formatted="false"&gt;De communicatie tussen slot en app is ingesteld.&lt;/string&gt;</v>
      </c>
    </row>
    <row r="892" spans="1:34">
      <c r="A892" s="1"/>
    </row>
    <row r="893" spans="1:34">
      <c r="A893" s="1" t="s">
        <v>3142</v>
      </c>
      <c r="J893">
        <f t="shared" si="325"/>
        <v>39</v>
      </c>
      <c r="K893">
        <f t="shared" si="326"/>
        <v>70</v>
      </c>
      <c r="L893" t="str">
        <f t="shared" si="323"/>
        <v>Gateway is paired successfully</v>
      </c>
      <c r="M893" t="e">
        <f>MATCH(L893,Sam_Eng!K:K,0)</f>
        <v>#N/A</v>
      </c>
      <c r="N893" t="e">
        <f>IF(ISNA(M893), VLOOKUP(L893,Sam_Eng!F:F,1,FALSE), VLOOKUP(L893,Sam_Eng!K:K,1,FALSE))</f>
        <v>#N/A</v>
      </c>
      <c r="O893" s="8">
        <v>620</v>
      </c>
      <c r="P893" t="str">
        <f t="shared" ca="1" si="308"/>
        <v>"La passerelle est appairée avec succès (%@)"</v>
      </c>
      <c r="Q893" t="str">
        <f t="shared" ca="1" si="309"/>
        <v>"Gateway erfolgreich gekoppelt (%@)"</v>
      </c>
      <c r="R893" t="str">
        <f t="shared" ca="1" si="310"/>
        <v>"La puerta de enlace está asociada correctamente (%@)"</v>
      </c>
      <c r="S893" t="str">
        <f t="shared" ca="1" si="311"/>
        <v>"Gateway abbinato correttamente (%@)"</v>
      </c>
      <c r="T893" t="str">
        <f t="shared" ca="1" si="312"/>
        <v>"Gateway is met succes gekoppeld (%@)"</v>
      </c>
      <c r="U893" s="8" t="str">
        <f t="shared" ca="1" si="327"/>
        <v>La passerelle est appairée avec succès (%@)</v>
      </c>
      <c r="V893" s="8" t="str">
        <f t="shared" ca="1" si="327"/>
        <v>Gateway erfolgreich gekoppelt (%@)</v>
      </c>
      <c r="W893" s="8" t="str">
        <f t="shared" ca="1" si="327"/>
        <v>La puerta de enlace está asociada correctamente (%@)</v>
      </c>
      <c r="X893" s="8" t="str">
        <f t="shared" ca="1" si="327"/>
        <v>Gateway abbinato correttamente (%@)</v>
      </c>
      <c r="Y893" s="8" t="str">
        <f t="shared" ca="1" si="327"/>
        <v>Gateway is met succes gekoppeld (%@)</v>
      </c>
      <c r="Z893" s="7">
        <f>FIND("&lt;",A893)</f>
        <v>5</v>
      </c>
      <c r="AA893">
        <f>FIND("&gt;",A893)</f>
        <v>39</v>
      </c>
      <c r="AB893">
        <f xml:space="preserve"> FIND("&lt;/",A893)</f>
        <v>70</v>
      </c>
      <c r="AC893" t="str">
        <f>MID(A893, Z893, AA893-Z893+ 1)</f>
        <v>&lt;string name="UI_GW_PairDone_cont"&gt;</v>
      </c>
      <c r="AD893" t="str">
        <f t="shared" ref="AD893:AH895" ca="1" si="334">$AC893 &amp; U893 &amp; $AC$1</f>
        <v>&lt;string name="UI_GW_PairDone_cont"&gt;La passerelle est appairée avec succès (%@)&lt;/string&gt;</v>
      </c>
      <c r="AE893" t="str">
        <f t="shared" ca="1" si="334"/>
        <v>&lt;string name="UI_GW_PairDone_cont"&gt;Gateway erfolgreich gekoppelt (%@)&lt;/string&gt;</v>
      </c>
      <c r="AF893" t="str">
        <f t="shared" ca="1" si="334"/>
        <v>&lt;string name="UI_GW_PairDone_cont"&gt;La puerta de enlace está asociada correctamente (%@)&lt;/string&gt;</v>
      </c>
      <c r="AG893" t="str">
        <f t="shared" ca="1" si="334"/>
        <v>&lt;string name="UI_GW_PairDone_cont"&gt;Gateway abbinato correttamente (%@)&lt;/string&gt;</v>
      </c>
      <c r="AH893" t="str">
        <f t="shared" ca="1" si="334"/>
        <v>&lt;string name="UI_GW_PairDone_cont"&gt;Gateway is met succes gekoppeld (%@)&lt;/string&gt;</v>
      </c>
    </row>
    <row r="894" spans="1:34">
      <c r="A894" s="1" t="s">
        <v>398</v>
      </c>
      <c r="J894">
        <f t="shared" si="325"/>
        <v>38</v>
      </c>
      <c r="K894">
        <f t="shared" si="326"/>
        <v>51</v>
      </c>
      <c r="L894" t="str">
        <f t="shared" si="323"/>
        <v>Days of Week</v>
      </c>
      <c r="M894" t="e">
        <f>MATCH(L894,Sam_Eng!K:K,0)</f>
        <v>#N/A</v>
      </c>
      <c r="N894" t="str">
        <f>IF(ISNA(M894), VLOOKUP(L894,Sam_Eng!F:F,1,FALSE), VLOOKUP(L894,Sam_Eng!K:K,1,FALSE))</f>
        <v>Days of Week</v>
      </c>
      <c r="O894" s="8">
        <f>IF(ISNA(M894), MATCH(N894,Sam_Eng!F:F,0), MATCH(N894,Sam_Eng!K:K,0))</f>
        <v>220</v>
      </c>
      <c r="P894" t="str">
        <f t="shared" ca="1" si="308"/>
        <v>"Jours de la semaine"</v>
      </c>
      <c r="Q894" t="str">
        <f t="shared" ca="1" si="309"/>
        <v>"Wochentage"</v>
      </c>
      <c r="R894" t="str">
        <f t="shared" ca="1" si="310"/>
        <v>"Días de la semana"</v>
      </c>
      <c r="S894" t="str">
        <f t="shared" ca="1" si="311"/>
        <v>"Giorni della Settimana"</v>
      </c>
      <c r="T894" t="str">
        <f t="shared" ca="1" si="312"/>
        <v>"Weekdagen"</v>
      </c>
      <c r="U894" s="8" t="str">
        <f t="shared" ca="1" si="327"/>
        <v>Jours de la semaine</v>
      </c>
      <c r="V894" s="8" t="str">
        <f t="shared" ca="1" si="327"/>
        <v>Wochentage</v>
      </c>
      <c r="W894" s="8" t="str">
        <f t="shared" ca="1" si="327"/>
        <v>Días de la semana</v>
      </c>
      <c r="X894" s="8" t="str">
        <f t="shared" ca="1" si="327"/>
        <v>Giorni della Settimana</v>
      </c>
      <c r="Y894" s="8" t="str">
        <f t="shared" ca="1" si="327"/>
        <v>Weekdagen</v>
      </c>
      <c r="Z894" s="7">
        <f>FIND("&lt;",A894)</f>
        <v>5</v>
      </c>
      <c r="AA894">
        <f>FIND("&gt;",A894)</f>
        <v>38</v>
      </c>
      <c r="AB894">
        <f xml:space="preserve"> FIND("&lt;/",A894)</f>
        <v>51</v>
      </c>
      <c r="AC894" t="str">
        <f>MID(A894, Z894, AA894-Z894+ 1)</f>
        <v>&lt;string name="UI_DetailDay_title"&gt;</v>
      </c>
      <c r="AD894" t="str">
        <f t="shared" ca="1" si="334"/>
        <v>&lt;string name="UI_DetailDay_title"&gt;Jours de la semaine&lt;/string&gt;</v>
      </c>
      <c r="AE894" t="str">
        <f t="shared" ca="1" si="334"/>
        <v>&lt;string name="UI_DetailDay_title"&gt;Wochentage&lt;/string&gt;</v>
      </c>
      <c r="AF894" t="str">
        <f t="shared" ca="1" si="334"/>
        <v>&lt;string name="UI_DetailDay_title"&gt;Días de la semana&lt;/string&gt;</v>
      </c>
      <c r="AG894" t="str">
        <f t="shared" ca="1" si="334"/>
        <v>&lt;string name="UI_DetailDay_title"&gt;Giorni della Settimana&lt;/string&gt;</v>
      </c>
      <c r="AH894" t="str">
        <f t="shared" ca="1" si="334"/>
        <v>&lt;string name="UI_DetailDay_title"&gt;Weekdagen&lt;/string&gt;</v>
      </c>
    </row>
    <row r="895" spans="1:34">
      <c r="A895" s="1" t="s">
        <v>399</v>
      </c>
      <c r="J895">
        <f t="shared" si="325"/>
        <v>37</v>
      </c>
      <c r="K895">
        <f t="shared" si="326"/>
        <v>68</v>
      </c>
      <c r="L895" t="str">
        <f t="shared" si="323"/>
        <v>Please select at least one day</v>
      </c>
      <c r="M895" t="e">
        <f>MATCH(L895,Sam_Eng!K:K,0)</f>
        <v>#N/A</v>
      </c>
      <c r="N895" t="str">
        <f>IF(ISNA(M895), VLOOKUP(L895,Sam_Eng!F:F,1,FALSE), VLOOKUP(L895,Sam_Eng!K:K,1,FALSE))</f>
        <v>Please select at least one day</v>
      </c>
      <c r="O895" s="8">
        <f>IF(ISNA(M895), MATCH(N895,Sam_Eng!F:F,0), MATCH(N895,Sam_Eng!K:K,0))</f>
        <v>547</v>
      </c>
      <c r="P895" t="str">
        <f t="shared" ca="1" si="308"/>
        <v>"Veuillez sélectionner au moins un jour"</v>
      </c>
      <c r="Q895" t="str">
        <f t="shared" ca="1" si="309"/>
        <v>"Bitte wählen Sie mindestens einen Tag"</v>
      </c>
      <c r="R895" t="str">
        <f t="shared" ca="1" si="310"/>
        <v>"Seleccione al menos un día."</v>
      </c>
      <c r="S895" t="str">
        <f t="shared" ca="1" si="311"/>
        <v>"Selezionare almeno un giorno"</v>
      </c>
      <c r="T895" t="str">
        <f t="shared" ca="1" si="312"/>
        <v>"Selecteer tenminste één dag"</v>
      </c>
      <c r="U895" s="8" t="str">
        <f t="shared" ca="1" si="327"/>
        <v>Veuillez sélectionner au moins un jour</v>
      </c>
      <c r="V895" s="8" t="str">
        <f t="shared" ca="1" si="327"/>
        <v>Bitte wählen Sie mindestens einen Tag</v>
      </c>
      <c r="W895" s="8" t="str">
        <f t="shared" ca="1" si="327"/>
        <v>Seleccione al menos un día.</v>
      </c>
      <c r="X895" s="8" t="str">
        <f t="shared" ca="1" si="327"/>
        <v>Selezionare almeno un giorno</v>
      </c>
      <c r="Y895" s="8" t="str">
        <f t="shared" ca="1" si="327"/>
        <v>Selecteer tenminste één dag</v>
      </c>
      <c r="Z895" s="7">
        <f>FIND("&lt;",A895)</f>
        <v>5</v>
      </c>
      <c r="AA895">
        <f>FIND("&gt;",A895)</f>
        <v>37</v>
      </c>
      <c r="AB895">
        <f xml:space="preserve"> FIND("&lt;/",A895)</f>
        <v>68</v>
      </c>
      <c r="AC895" t="str">
        <f>MID(A895, Z895, AA895-Z895+ 1)</f>
        <v>&lt;string name="UI_DetailDay_cont"&gt;</v>
      </c>
      <c r="AD895" t="str">
        <f t="shared" ca="1" si="334"/>
        <v>&lt;string name="UI_DetailDay_cont"&gt;Veuillez sélectionner au moins un jour&lt;/string&gt;</v>
      </c>
      <c r="AE895" t="str">
        <f t="shared" ca="1" si="334"/>
        <v>&lt;string name="UI_DetailDay_cont"&gt;Bitte wählen Sie mindestens einen Tag&lt;/string&gt;</v>
      </c>
      <c r="AF895" t="str">
        <f t="shared" ca="1" si="334"/>
        <v>&lt;string name="UI_DetailDay_cont"&gt;Seleccione al menos un día.&lt;/string&gt;</v>
      </c>
      <c r="AG895" t="str">
        <f t="shared" ca="1" si="334"/>
        <v>&lt;string name="UI_DetailDay_cont"&gt;Selezionare almeno un giorno&lt;/string&gt;</v>
      </c>
      <c r="AH895" t="str">
        <f t="shared" ca="1" si="334"/>
        <v>&lt;string name="UI_DetailDay_cont"&gt;Selecteer tenminste één dag&lt;/string&gt;</v>
      </c>
    </row>
    <row r="896" spans="1:34">
      <c r="A896" s="1"/>
    </row>
    <row r="897" spans="1:34">
      <c r="A897" s="1" t="s">
        <v>3140</v>
      </c>
      <c r="J897">
        <f t="shared" si="325"/>
        <v>39</v>
      </c>
      <c r="K897">
        <f t="shared" si="326"/>
        <v>148</v>
      </c>
      <c r="L897" t="str">
        <f t="shared" si="323"/>
        <v>Please check if the gateway device is nearby, and if the setup button on the gateway is pressed and released</v>
      </c>
      <c r="M897" t="e">
        <f>MATCH(L897,Sam_Eng!K:K,0)</f>
        <v>#N/A</v>
      </c>
      <c r="N897" t="str">
        <f>IF(ISNA(M897), VLOOKUP(L897,Sam_Eng!F:F,1,FALSE), VLOOKUP(L897,Sam_Eng!K:K,1,FALSE))</f>
        <v>Please check if the gateway device is nearby, and if the setup button on the gateway is pressed and released</v>
      </c>
      <c r="O897" s="8">
        <f>IF(ISNA(M897), MATCH(N897,Sam_Eng!F:F,0), MATCH(N897,Sam_Eng!K:K,0))</f>
        <v>682</v>
      </c>
      <c r="P897" t="str">
        <f t="shared" ca="1" si="308"/>
        <v>"Veuillez vérifier si le périphérique de la passerelle est à proximité et si le bouton de configuration de la passerelle est appuyé puis relâché"</v>
      </c>
      <c r="Q897" t="str">
        <f t="shared" ca="1" si="309"/>
        <v>"Bitte überprüfen Sie, ob sich das Gateway-Gerät in der Nähe befindet und ob die Konfigurationstaste am Gateway gedrückt und wieder losgelassen wurde"</v>
      </c>
      <c r="R897" t="str">
        <f t="shared" ca="1" si="310"/>
        <v>"Compruebe si el dispositivo de la puerta de enlace está cerca y si el botón de configuración de dicha puerta se ha presionado y soltado."</v>
      </c>
      <c r="S897" t="str">
        <f t="shared" ca="1" si="311"/>
        <v>"Controllare se il dispositivo gateway è nelle vicinanze, e se il pulsante di configurazione sul gateway è stato premuto e rilasciato."</v>
      </c>
      <c r="T897" t="str">
        <f t="shared" ca="1" si="312"/>
        <v>"Controleer of het gateway-apparaat in de buurt is, en of de instelknop op de gateway is ingedrukt en losgelaten"</v>
      </c>
      <c r="U897" s="8" t="str">
        <f t="shared" ca="1" si="327"/>
        <v>Veuillez vérifier si le périphérique de la passerelle est à proximité et si le bouton de configuration de la passerelle est appuyé puis relâché</v>
      </c>
      <c r="V897" s="8" t="str">
        <f t="shared" ca="1" si="327"/>
        <v>Bitte überprüfen Sie, ob sich das Gateway-Gerät in der Nähe befindet und ob die Konfigurationstaste am Gateway gedrückt und wieder losgelassen wurde</v>
      </c>
      <c r="W897" s="8" t="str">
        <f t="shared" ca="1" si="327"/>
        <v>Compruebe si el dispositivo de la puerta de enlace está cerca y si el botón de configuración de dicha puerta se ha presionado y soltado.</v>
      </c>
      <c r="X897" s="8" t="str">
        <f t="shared" ca="1" si="327"/>
        <v>Controllare se il dispositivo gateway è nelle vicinanze, e se il pulsante di configurazione sul gateway è stato premuto e rilasciato.</v>
      </c>
      <c r="Y897" s="8" t="str">
        <f t="shared" ca="1" si="327"/>
        <v>Controleer of het gateway-apparaat in de buurt is, en of de instelknop op de gateway is ingedrukt en losgelaten</v>
      </c>
      <c r="Z897" s="7">
        <f>FIND("&lt;",A897)</f>
        <v>5</v>
      </c>
      <c r="AA897">
        <f>FIND("&gt;",A897)</f>
        <v>39</v>
      </c>
      <c r="AB897">
        <f t="shared" ref="AB897:AB911" si="335" xml:space="preserve"> FIND("&lt;/",A897)</f>
        <v>148</v>
      </c>
      <c r="AC897" t="str">
        <f t="shared" ref="AC897:AC911" si="336">MID(A897, Z897, AA897-Z897+ 1)</f>
        <v>&lt;string name="UI_GW_NotFound_cont"&gt;</v>
      </c>
      <c r="AD897" t="str">
        <f t="shared" ref="AD897:AH898" ca="1" si="337">$AC897 &amp; U897 &amp; $AC$1</f>
        <v>&lt;string name="UI_GW_NotFound_cont"&gt;Veuillez vérifier si le périphérique de la passerelle est à proximité et si le bouton de configuration de la passerelle est appuyé puis relâché&lt;/string&gt;</v>
      </c>
      <c r="AE897" t="str">
        <f t="shared" ca="1" si="337"/>
        <v>&lt;string name="UI_GW_NotFound_cont"&gt;Bitte überprüfen Sie, ob sich das Gateway-Gerät in der Nähe befindet und ob die Konfigurationstaste am Gateway gedrückt und wieder losgelassen wurde&lt;/string&gt;</v>
      </c>
      <c r="AF897" t="str">
        <f t="shared" ca="1" si="337"/>
        <v>&lt;string name="UI_GW_NotFound_cont"&gt;Compruebe si el dispositivo de la puerta de enlace está cerca y si el botón de configuración de dicha puerta se ha presionado y soltado.&lt;/string&gt;</v>
      </c>
      <c r="AG897" t="str">
        <f t="shared" ca="1" si="337"/>
        <v>&lt;string name="UI_GW_NotFound_cont"&gt;Controllare se il dispositivo gateway è nelle vicinanze, e se il pulsante di configurazione sul gateway è stato premuto e rilasciato.&lt;/string&gt;</v>
      </c>
      <c r="AH897" t="str">
        <f t="shared" ca="1" si="337"/>
        <v>&lt;string name="UI_GW_NotFound_cont"&gt;Controleer of het gateway-apparaat in de buurt is, en of de instelknop op de gateway is ingedrukt en losgelaten&lt;/string&gt;</v>
      </c>
    </row>
    <row r="898" spans="1:34">
      <c r="A898" s="1" t="s">
        <v>10369</v>
      </c>
      <c r="J898">
        <f t="shared" si="325"/>
        <v>49</v>
      </c>
      <c r="K898">
        <f t="shared" si="326"/>
        <v>72</v>
      </c>
      <c r="L898" t="str">
        <f t="shared" si="323"/>
        <v>New App available (%s)</v>
      </c>
      <c r="M898" t="e">
        <f>MATCH(L898,Sam_Eng!K:K,0)</f>
        <v>#N/A</v>
      </c>
      <c r="N898" t="e">
        <f>IF(ISNA(M898), VLOOKUP(L898,Sam_Eng!F:F,1,FALSE), VLOOKUP(L898,Sam_Eng!K:K,1,FALSE))</f>
        <v>#N/A</v>
      </c>
      <c r="O898" s="5">
        <v>391</v>
      </c>
      <c r="P898" t="str">
        <f t="shared" ca="1" si="308"/>
        <v>"Nouvelle application disponible"</v>
      </c>
      <c r="Q898" t="str">
        <f t="shared" ca="1" si="309"/>
        <v>"Neue App verfügbar"</v>
      </c>
      <c r="R898" t="str">
        <f t="shared" ca="1" si="310"/>
        <v>"Nueva aplicación disponible"</v>
      </c>
      <c r="S898" t="str">
        <f t="shared" ca="1" si="311"/>
        <v>"Nuova App Disponibile"</v>
      </c>
      <c r="T898" t="str">
        <f t="shared" ca="1" si="312"/>
        <v>"Nieuwe app beschikbaar"</v>
      </c>
      <c r="U898" s="8" t="str">
        <f t="shared" ca="1" si="327"/>
        <v>Nouvelle application disponible</v>
      </c>
      <c r="V898" s="8" t="str">
        <f t="shared" ca="1" si="327"/>
        <v>Neue App verfügbar</v>
      </c>
      <c r="W898" s="8" t="str">
        <f t="shared" ca="1" si="327"/>
        <v>Nueva aplicación disponible</v>
      </c>
      <c r="X898" s="8" t="str">
        <f t="shared" ca="1" si="327"/>
        <v>Nuova App Disponibile</v>
      </c>
      <c r="Y898" s="8" t="str">
        <f t="shared" ca="1" si="327"/>
        <v>Nieuwe app beschikbaar</v>
      </c>
      <c r="Z898" s="7">
        <f>FIND("&lt;",A898)</f>
        <v>5</v>
      </c>
      <c r="AA898">
        <f>FIND("&gt;",A898)</f>
        <v>49</v>
      </c>
      <c r="AB898">
        <f t="shared" si="335"/>
        <v>72</v>
      </c>
      <c r="AC898" t="str">
        <f t="shared" si="336"/>
        <v>&lt;string name="New_App_Ver" formatted="false"&gt;</v>
      </c>
      <c r="AD898" t="str">
        <f t="shared" ca="1" si="337"/>
        <v>&lt;string name="New_App_Ver" formatted="false"&gt;Nouvelle application disponible&lt;/string&gt;</v>
      </c>
      <c r="AE898" t="str">
        <f t="shared" ca="1" si="337"/>
        <v>&lt;string name="New_App_Ver" formatted="false"&gt;Neue App verfügbar&lt;/string&gt;</v>
      </c>
      <c r="AF898" t="str">
        <f t="shared" ca="1" si="337"/>
        <v>&lt;string name="New_App_Ver" formatted="false"&gt;Nueva aplicación disponible&lt;/string&gt;</v>
      </c>
      <c r="AG898" t="str">
        <f t="shared" ca="1" si="337"/>
        <v>&lt;string name="New_App_Ver" formatted="false"&gt;Nuova App Disponibile&lt;/string&gt;</v>
      </c>
      <c r="AH898" t="str">
        <f t="shared" ca="1" si="337"/>
        <v>&lt;string name="New_App_Ver" formatted="false"&gt;Nieuwe app beschikbaar&lt;/string&gt;</v>
      </c>
    </row>
    <row r="899" spans="1:34">
      <c r="A899" s="1" t="s">
        <v>401</v>
      </c>
      <c r="J899">
        <f t="shared" si="325"/>
        <v>38</v>
      </c>
      <c r="K899">
        <f t="shared" si="326"/>
        <v>48</v>
      </c>
      <c r="L899" t="str">
        <f t="shared" si="323"/>
        <v>Excellent</v>
      </c>
      <c r="M899" t="e">
        <f>MATCH(L899,Sam_Eng!K:K,0)</f>
        <v>#N/A</v>
      </c>
      <c r="N899" t="str">
        <f>IF(ISNA(M899), VLOOKUP(L899,Sam_Eng!F:F,1,FALSE), VLOOKUP(L899,Sam_Eng!K:K,1,FALSE))</f>
        <v>Excellent</v>
      </c>
      <c r="O899" s="8">
        <f>IF(ISNA(M899), MATCH(N899,Sam_Eng!F:F,0), MATCH(N899,Sam_Eng!K:K,0))</f>
        <v>352</v>
      </c>
      <c r="P899" t="str">
        <f t="shared" ca="1" si="308"/>
        <v>"Excellent"</v>
      </c>
      <c r="Q899" t="str">
        <f t="shared" ca="1" si="309"/>
        <v>"Hervorragend"</v>
      </c>
      <c r="R899" t="str">
        <f t="shared" ca="1" si="310"/>
        <v>"Excelente"</v>
      </c>
      <c r="S899" t="str">
        <f t="shared" ca="1" si="311"/>
        <v>"Eccellente"</v>
      </c>
      <c r="T899" t="str">
        <f t="shared" ca="1" si="312"/>
        <v>"Uitstekend"</v>
      </c>
      <c r="U899" s="8" t="str">
        <f t="shared" ca="1" si="327"/>
        <v>Excellent</v>
      </c>
      <c r="V899" s="8" t="str">
        <f t="shared" ca="1" si="327"/>
        <v>Hervorragend</v>
      </c>
      <c r="W899" s="8" t="str">
        <f t="shared" ca="1" si="327"/>
        <v>Excelente</v>
      </c>
      <c r="X899" s="8" t="str">
        <f t="shared" ca="1" si="327"/>
        <v>Eccellente</v>
      </c>
      <c r="Y899" s="8" t="str">
        <f t="shared" ca="1" si="327"/>
        <v>Uitstekend</v>
      </c>
      <c r="Z899" s="7">
        <f t="shared" ref="Z899:Z962" si="338">FIND("&lt;",A899)</f>
        <v>5</v>
      </c>
      <c r="AA899">
        <f t="shared" ref="AA899:AA962" si="339">FIND("&gt;",A899)</f>
        <v>38</v>
      </c>
      <c r="AB899">
        <f t="shared" si="335"/>
        <v>48</v>
      </c>
      <c r="AC899" t="str">
        <f t="shared" si="336"/>
        <v>&lt;string name="UI_GW_AP_Excellent"&gt;</v>
      </c>
      <c r="AD899" t="str">
        <f t="shared" ref="AD899:AH962" ca="1" si="340">$AC899 &amp; U899 &amp; $AC$1</f>
        <v>&lt;string name="UI_GW_AP_Excellent"&gt;Excellent&lt;/string&gt;</v>
      </c>
      <c r="AE899" t="str">
        <f t="shared" ca="1" si="340"/>
        <v>&lt;string name="UI_GW_AP_Excellent"&gt;Hervorragend&lt;/string&gt;</v>
      </c>
      <c r="AF899" t="str">
        <f t="shared" ca="1" si="340"/>
        <v>&lt;string name="UI_GW_AP_Excellent"&gt;Excelente&lt;/string&gt;</v>
      </c>
      <c r="AG899" t="str">
        <f t="shared" ca="1" si="340"/>
        <v>&lt;string name="UI_GW_AP_Excellent"&gt;Eccellente&lt;/string&gt;</v>
      </c>
      <c r="AH899" t="str">
        <f t="shared" ca="1" si="340"/>
        <v>&lt;string name="UI_GW_AP_Excellent"&gt;Uitstekend&lt;/string&gt;</v>
      </c>
    </row>
    <row r="900" spans="1:34">
      <c r="A900" s="1" t="s">
        <v>402</v>
      </c>
      <c r="J900">
        <f t="shared" si="325"/>
        <v>40</v>
      </c>
      <c r="K900">
        <f t="shared" si="326"/>
        <v>50</v>
      </c>
      <c r="L900" t="str">
        <f t="shared" si="323"/>
        <v>Excellent</v>
      </c>
      <c r="M900" t="e">
        <f>MATCH(L900,Sam_Eng!K:K,0)</f>
        <v>#N/A</v>
      </c>
      <c r="N900" t="str">
        <f>IF(ISNA(M900), VLOOKUP(L900,Sam_Eng!F:F,1,FALSE), VLOOKUP(L900,Sam_Eng!K:K,1,FALSE))</f>
        <v>Excellent</v>
      </c>
      <c r="O900" s="8">
        <f>IF(ISNA(M900), MATCH(N900,Sam_Eng!F:F,0), MATCH(N900,Sam_Eng!K:K,0))</f>
        <v>352</v>
      </c>
      <c r="P900" t="str">
        <f t="shared" ca="1" si="308"/>
        <v>"Excellent"</v>
      </c>
      <c r="Q900" t="str">
        <f t="shared" ca="1" si="309"/>
        <v>"Hervorragend"</v>
      </c>
      <c r="R900" t="str">
        <f t="shared" ca="1" si="310"/>
        <v>"Excelente"</v>
      </c>
      <c r="S900" t="str">
        <f t="shared" ca="1" si="311"/>
        <v>"Eccellente"</v>
      </c>
      <c r="T900" t="str">
        <f t="shared" ca="1" si="312"/>
        <v>"Uitstekend"</v>
      </c>
      <c r="U900" s="8" t="str">
        <f t="shared" ca="1" si="327"/>
        <v>Excellent</v>
      </c>
      <c r="V900" s="8" t="str">
        <f t="shared" ca="1" si="327"/>
        <v>Hervorragend</v>
      </c>
      <c r="W900" s="8" t="str">
        <f t="shared" ca="1" si="327"/>
        <v>Excelente</v>
      </c>
      <c r="X900" s="8" t="str">
        <f t="shared" ca="1" si="327"/>
        <v>Eccellente</v>
      </c>
      <c r="Y900" s="8" t="str">
        <f t="shared" ca="1" si="327"/>
        <v>Uitstekend</v>
      </c>
      <c r="Z900" s="7">
        <f t="shared" si="338"/>
        <v>5</v>
      </c>
      <c r="AA900">
        <f t="shared" si="339"/>
        <v>40</v>
      </c>
      <c r="AB900">
        <f t="shared" si="335"/>
        <v>50</v>
      </c>
      <c r="AC900" t="str">
        <f t="shared" si="336"/>
        <v>&lt;string name="UI_GW_RSSI_Excellent"&gt;</v>
      </c>
      <c r="AD900" t="str">
        <f t="shared" ca="1" si="340"/>
        <v>&lt;string name="UI_GW_RSSI_Excellent"&gt;Excellent&lt;/string&gt;</v>
      </c>
      <c r="AE900" t="str">
        <f t="shared" ca="1" si="340"/>
        <v>&lt;string name="UI_GW_RSSI_Excellent"&gt;Hervorragend&lt;/string&gt;</v>
      </c>
      <c r="AF900" t="str">
        <f t="shared" ca="1" si="340"/>
        <v>&lt;string name="UI_GW_RSSI_Excellent"&gt;Excelente&lt;/string&gt;</v>
      </c>
      <c r="AG900" t="str">
        <f t="shared" ca="1" si="340"/>
        <v>&lt;string name="UI_GW_RSSI_Excellent"&gt;Eccellente&lt;/string&gt;</v>
      </c>
      <c r="AH900" t="str">
        <f t="shared" ca="1" si="340"/>
        <v>&lt;string name="UI_GW_RSSI_Excellent"&gt;Uitstekend&lt;/string&gt;</v>
      </c>
    </row>
    <row r="901" spans="1:34">
      <c r="A901" s="1" t="s">
        <v>403</v>
      </c>
      <c r="J901">
        <f t="shared" si="325"/>
        <v>35</v>
      </c>
      <c r="K901">
        <f t="shared" si="326"/>
        <v>40</v>
      </c>
      <c r="L901" t="str">
        <f t="shared" si="323"/>
        <v>Good</v>
      </c>
      <c r="M901" t="e">
        <f>MATCH(L901,Sam_Eng!K:K,0)</f>
        <v>#N/A</v>
      </c>
      <c r="N901" t="str">
        <f>IF(ISNA(M901), VLOOKUP(L901,Sam_Eng!F:F,1,FALSE), VLOOKUP(L901,Sam_Eng!K:K,1,FALSE))</f>
        <v>Good</v>
      </c>
      <c r="O901" s="8">
        <f>IF(ISNA(M901), MATCH(N901,Sam_Eng!F:F,0), MATCH(N901,Sam_Eng!K:K,0))</f>
        <v>353</v>
      </c>
      <c r="P901" t="str">
        <f t="shared" ca="1" si="308"/>
        <v>"Bon"</v>
      </c>
      <c r="Q901" t="str">
        <f t="shared" ca="1" si="309"/>
        <v>"Gut"</v>
      </c>
      <c r="R901" t="str">
        <f t="shared" ca="1" si="310"/>
        <v>"Buena"</v>
      </c>
      <c r="S901" t="str">
        <f t="shared" ca="1" si="311"/>
        <v>"Buono"</v>
      </c>
      <c r="T901" t="str">
        <f t="shared" ca="1" si="312"/>
        <v>"Goed"</v>
      </c>
      <c r="U901" s="8" t="str">
        <f t="shared" ca="1" si="327"/>
        <v>Bon</v>
      </c>
      <c r="V901" s="8" t="str">
        <f t="shared" ca="1" si="327"/>
        <v>Gut</v>
      </c>
      <c r="W901" s="8" t="str">
        <f t="shared" ca="1" si="327"/>
        <v>Buena</v>
      </c>
      <c r="X901" s="8" t="str">
        <f t="shared" ca="1" si="327"/>
        <v>Buono</v>
      </c>
      <c r="Y901" s="8" t="str">
        <f t="shared" ca="1" si="327"/>
        <v>Goed</v>
      </c>
      <c r="Z901" s="7">
        <f t="shared" si="338"/>
        <v>5</v>
      </c>
      <c r="AA901">
        <f t="shared" si="339"/>
        <v>35</v>
      </c>
      <c r="AB901">
        <f t="shared" si="335"/>
        <v>40</v>
      </c>
      <c r="AC901" t="str">
        <f t="shared" si="336"/>
        <v>&lt;string name="UI_GW_RSSI_Good"&gt;</v>
      </c>
      <c r="AD901" t="str">
        <f t="shared" ca="1" si="340"/>
        <v>&lt;string name="UI_GW_RSSI_Good"&gt;Bon&lt;/string&gt;</v>
      </c>
      <c r="AE901" t="str">
        <f t="shared" ca="1" si="340"/>
        <v>&lt;string name="UI_GW_RSSI_Good"&gt;Gut&lt;/string&gt;</v>
      </c>
      <c r="AF901" t="str">
        <f t="shared" ca="1" si="340"/>
        <v>&lt;string name="UI_GW_RSSI_Good"&gt;Buena&lt;/string&gt;</v>
      </c>
      <c r="AG901" t="str">
        <f t="shared" ca="1" si="340"/>
        <v>&lt;string name="UI_GW_RSSI_Good"&gt;Buono&lt;/string&gt;</v>
      </c>
      <c r="AH901" t="str">
        <f t="shared" ca="1" si="340"/>
        <v>&lt;string name="UI_GW_RSSI_Good"&gt;Goed&lt;/string&gt;</v>
      </c>
    </row>
    <row r="902" spans="1:34">
      <c r="A902" s="1" t="s">
        <v>404</v>
      </c>
      <c r="J902">
        <f t="shared" si="325"/>
        <v>35</v>
      </c>
      <c r="K902">
        <f t="shared" si="326"/>
        <v>40</v>
      </c>
      <c r="L902" t="str">
        <f t="shared" si="323"/>
        <v>Poor</v>
      </c>
      <c r="M902" t="e">
        <f>MATCH(L902,Sam_Eng!K:K,0)</f>
        <v>#N/A</v>
      </c>
      <c r="N902" t="str">
        <f>IF(ISNA(M902), VLOOKUP(L902,Sam_Eng!F:F,1,FALSE), VLOOKUP(L902,Sam_Eng!K:K,1,FALSE))</f>
        <v>Poor</v>
      </c>
      <c r="O902" s="8">
        <f>IF(ISNA(M902), MATCH(N902,Sam_Eng!F:F,0), MATCH(N902,Sam_Eng!K:K,0))</f>
        <v>354</v>
      </c>
      <c r="P902" t="str">
        <f t="shared" ca="1" si="308"/>
        <v>"Faible"</v>
      </c>
      <c r="Q902" t="str">
        <f t="shared" ca="1" si="309"/>
        <v>"Schlecht"</v>
      </c>
      <c r="R902" t="str">
        <f t="shared" ca="1" si="310"/>
        <v>"Deficiente"</v>
      </c>
      <c r="S902" t="str">
        <f t="shared" ca="1" si="311"/>
        <v>"Scarso"</v>
      </c>
      <c r="T902" t="str">
        <f t="shared" ca="1" si="312"/>
        <v>"Slecht"</v>
      </c>
      <c r="U902" s="8" t="str">
        <f t="shared" ca="1" si="327"/>
        <v>Faible</v>
      </c>
      <c r="V902" s="8" t="str">
        <f t="shared" ca="1" si="327"/>
        <v>Schlecht</v>
      </c>
      <c r="W902" s="8" t="str">
        <f t="shared" ca="1" si="327"/>
        <v>Deficiente</v>
      </c>
      <c r="X902" s="8" t="str">
        <f t="shared" ca="1" si="327"/>
        <v>Scarso</v>
      </c>
      <c r="Y902" s="8" t="str">
        <f t="shared" ca="1" si="327"/>
        <v>Slecht</v>
      </c>
      <c r="Z902" s="7">
        <f t="shared" si="338"/>
        <v>5</v>
      </c>
      <c r="AA902">
        <f t="shared" si="339"/>
        <v>35</v>
      </c>
      <c r="AB902">
        <f t="shared" si="335"/>
        <v>40</v>
      </c>
      <c r="AC902" t="str">
        <f t="shared" si="336"/>
        <v>&lt;string name="UI_GW_RSSI_Poor"&gt;</v>
      </c>
      <c r="AD902" t="str">
        <f t="shared" ca="1" si="340"/>
        <v>&lt;string name="UI_GW_RSSI_Poor"&gt;Faible&lt;/string&gt;</v>
      </c>
      <c r="AE902" t="str">
        <f t="shared" ca="1" si="340"/>
        <v>&lt;string name="UI_GW_RSSI_Poor"&gt;Schlecht&lt;/string&gt;</v>
      </c>
      <c r="AF902" t="str">
        <f t="shared" ca="1" si="340"/>
        <v>&lt;string name="UI_GW_RSSI_Poor"&gt;Deficiente&lt;/string&gt;</v>
      </c>
      <c r="AG902" t="str">
        <f t="shared" ca="1" si="340"/>
        <v>&lt;string name="UI_GW_RSSI_Poor"&gt;Scarso&lt;/string&gt;</v>
      </c>
      <c r="AH902" t="str">
        <f t="shared" ca="1" si="340"/>
        <v>&lt;string name="UI_GW_RSSI_Poor"&gt;Slecht&lt;/string&gt;</v>
      </c>
    </row>
    <row r="903" spans="1:34">
      <c r="A903" s="1" t="s">
        <v>405</v>
      </c>
      <c r="J903">
        <f t="shared" si="325"/>
        <v>35</v>
      </c>
      <c r="K903">
        <f t="shared" si="326"/>
        <v>45</v>
      </c>
      <c r="L903" t="str">
        <f t="shared" si="323"/>
        <v>No Signal</v>
      </c>
      <c r="M903" t="e">
        <f>MATCH(L903,Sam_Eng!K:K,0)</f>
        <v>#N/A</v>
      </c>
      <c r="N903" t="str">
        <f>IF(ISNA(M903), VLOOKUP(L903,Sam_Eng!F:F,1,FALSE), VLOOKUP(L903,Sam_Eng!K:K,1,FALSE))</f>
        <v>No Signal</v>
      </c>
      <c r="O903" s="8">
        <f>IF(ISNA(M903), MATCH(N903,Sam_Eng!F:F,0), MATCH(N903,Sam_Eng!K:K,0))</f>
        <v>355</v>
      </c>
      <c r="P903" t="str">
        <f t="shared" ca="1" si="308"/>
        <v>"Aucun signal"</v>
      </c>
      <c r="Q903" t="str">
        <f t="shared" ca="1" si="309"/>
        <v>"Kein Signal"</v>
      </c>
      <c r="R903" t="str">
        <f t="shared" ca="1" si="310"/>
        <v>"No hay señal"</v>
      </c>
      <c r="S903" t="str">
        <f t="shared" ca="1" si="311"/>
        <v>"Nessun Segnale"</v>
      </c>
      <c r="T903" t="str">
        <f t="shared" ca="1" si="312"/>
        <v>"Geen signaal"</v>
      </c>
      <c r="U903" s="8" t="str">
        <f t="shared" ca="1" si="327"/>
        <v>Aucun signal</v>
      </c>
      <c r="V903" s="8" t="str">
        <f t="shared" ca="1" si="327"/>
        <v>Kein Signal</v>
      </c>
      <c r="W903" s="8" t="str">
        <f t="shared" ca="1" si="327"/>
        <v>No hay señal</v>
      </c>
      <c r="X903" s="8" t="str">
        <f t="shared" ca="1" si="327"/>
        <v>Nessun Segnale</v>
      </c>
      <c r="Y903" s="8" t="str">
        <f t="shared" ca="1" si="327"/>
        <v>Geen signaal</v>
      </c>
      <c r="Z903" s="7">
        <f t="shared" si="338"/>
        <v>5</v>
      </c>
      <c r="AA903">
        <f t="shared" si="339"/>
        <v>35</v>
      </c>
      <c r="AB903">
        <f t="shared" si="335"/>
        <v>45</v>
      </c>
      <c r="AC903" t="str">
        <f t="shared" si="336"/>
        <v>&lt;string name="UI_GW_RSSI_None"&gt;</v>
      </c>
      <c r="AD903" t="str">
        <f t="shared" ca="1" si="340"/>
        <v>&lt;string name="UI_GW_RSSI_None"&gt;Aucun signal&lt;/string&gt;</v>
      </c>
      <c r="AE903" t="str">
        <f t="shared" ca="1" si="340"/>
        <v>&lt;string name="UI_GW_RSSI_None"&gt;Kein Signal&lt;/string&gt;</v>
      </c>
      <c r="AF903" t="str">
        <f t="shared" ca="1" si="340"/>
        <v>&lt;string name="UI_GW_RSSI_None"&gt;No hay señal&lt;/string&gt;</v>
      </c>
      <c r="AG903" t="str">
        <f t="shared" ca="1" si="340"/>
        <v>&lt;string name="UI_GW_RSSI_None"&gt;Nessun Segnale&lt;/string&gt;</v>
      </c>
      <c r="AH903" t="str">
        <f t="shared" ca="1" si="340"/>
        <v>&lt;string name="UI_GW_RSSI_None"&gt;Geen signaal&lt;/string&gt;</v>
      </c>
    </row>
    <row r="904" spans="1:34">
      <c r="A904" s="1" t="s">
        <v>3161</v>
      </c>
      <c r="J904">
        <f t="shared" si="325"/>
        <v>44</v>
      </c>
      <c r="K904">
        <f t="shared" si="326"/>
        <v>62</v>
      </c>
      <c r="L904" t="str">
        <f t="shared" si="323"/>
        <v>New App Available</v>
      </c>
      <c r="M904" t="e">
        <f>MATCH(L904,Sam_Eng!K:K,0)</f>
        <v>#N/A</v>
      </c>
      <c r="N904" t="str">
        <f>IF(ISNA(M904), VLOOKUP(L904,Sam_Eng!F:F,1,FALSE), VLOOKUP(L904,Sam_Eng!K:K,1,FALSE))</f>
        <v>New App available</v>
      </c>
      <c r="O904" s="8">
        <f>IF(ISNA(M904), MATCH(N904,Sam_Eng!F:F,0), MATCH(N904,Sam_Eng!K:K,0))</f>
        <v>391</v>
      </c>
      <c r="P904" t="str">
        <f t="shared" ca="1" si="308"/>
        <v>"Nouvelle application disponible"</v>
      </c>
      <c r="Q904" t="str">
        <f t="shared" ca="1" si="309"/>
        <v>"Neue App verfügbar"</v>
      </c>
      <c r="R904" t="str">
        <f t="shared" ca="1" si="310"/>
        <v>"Nueva aplicación disponible"</v>
      </c>
      <c r="S904" t="str">
        <f t="shared" ca="1" si="311"/>
        <v>"Nuova App Disponibile"</v>
      </c>
      <c r="T904" t="str">
        <f t="shared" ca="1" si="312"/>
        <v>"Nieuwe app beschikbaar"</v>
      </c>
      <c r="U904" s="8" t="str">
        <f t="shared" ca="1" si="327"/>
        <v>Nouvelle application disponible</v>
      </c>
      <c r="V904" s="8" t="str">
        <f t="shared" ca="1" si="327"/>
        <v>Neue App verfügbar</v>
      </c>
      <c r="W904" s="8" t="str">
        <f t="shared" ca="1" si="327"/>
        <v>Nueva aplicación disponible</v>
      </c>
      <c r="X904" s="8" t="str">
        <f t="shared" ca="1" si="327"/>
        <v>Nuova App Disponibile</v>
      </c>
      <c r="Y904" s="8" t="str">
        <f t="shared" ca="1" si="327"/>
        <v>Nieuwe app beschikbaar</v>
      </c>
      <c r="Z904" s="7">
        <f t="shared" si="338"/>
        <v>5</v>
      </c>
      <c r="AA904">
        <f t="shared" si="339"/>
        <v>44</v>
      </c>
      <c r="AB904">
        <f t="shared" si="335"/>
        <v>62</v>
      </c>
      <c r="AC904" t="str">
        <f t="shared" si="336"/>
        <v>&lt;string name="UI_NewAppAvailable_title"&gt;</v>
      </c>
      <c r="AD904" t="str">
        <f t="shared" ca="1" si="340"/>
        <v>&lt;string name="UI_NewAppAvailable_title"&gt;Nouvelle application disponible&lt;/string&gt;</v>
      </c>
      <c r="AE904" t="str">
        <f t="shared" ca="1" si="340"/>
        <v>&lt;string name="UI_NewAppAvailable_title"&gt;Neue App verfügbar&lt;/string&gt;</v>
      </c>
      <c r="AF904" t="str">
        <f t="shared" ca="1" si="340"/>
        <v>&lt;string name="UI_NewAppAvailable_title"&gt;Nueva aplicación disponible&lt;/string&gt;</v>
      </c>
      <c r="AG904" t="str">
        <f t="shared" ca="1" si="340"/>
        <v>&lt;string name="UI_NewAppAvailable_title"&gt;Nuova App Disponibile&lt;/string&gt;</v>
      </c>
      <c r="AH904" t="str">
        <f t="shared" ca="1" si="340"/>
        <v>&lt;string name="UI_NewAppAvailable_title"&gt;Nieuwe app beschikbaar&lt;/string&gt;</v>
      </c>
    </row>
    <row r="905" spans="1:34">
      <c r="A905" s="1" t="s">
        <v>3111</v>
      </c>
      <c r="J905" s="5">
        <f t="shared" si="325"/>
        <v>43</v>
      </c>
      <c r="K905" s="5">
        <f t="shared" si="326"/>
        <v>120</v>
      </c>
      <c r="L905" s="5" t="str">
        <f t="shared" si="323"/>
        <v>A newer version of App is available; please update it from GooglePlay Store.</v>
      </c>
      <c r="M905">
        <f>MATCH(L905,Sam_Eng!K:K,0)</f>
        <v>755</v>
      </c>
      <c r="N905" t="str">
        <f>IF(ISNA(M905), VLOOKUP(L905,Sam_Eng!F:F,1,FALSE), VLOOKUP(L905,Sam_Eng!K:K,1,FALSE))</f>
        <v>A newer version of App is available; please update it from GooglePlay Store.</v>
      </c>
      <c r="O905" s="8">
        <f>IF(ISNA(M905), MATCH(N905,Sam_Eng!F:F,0), MATCH(N905,Sam_Eng!K:K,0))</f>
        <v>755</v>
      </c>
      <c r="P905" t="str">
        <f t="shared" ca="1" si="308"/>
        <v>Une version plus récente de l'application est disponible, veuillez la mettre à jour depuis GooglePlay Store.</v>
      </c>
      <c r="Q905" t="str">
        <f t="shared" ca="1" si="309"/>
        <v>Eine neuere Version der App ist verfügbar; bitte aktualisieren Sie die App aus dem Google Play Store.</v>
      </c>
      <c r="R905" t="str">
        <f t="shared" ca="1" si="310"/>
        <v>Hay disponible una versión más reciente de la aplicación; actualícela desde GooglePlay Store.</v>
      </c>
      <c r="S905" t="str">
        <f t="shared" ca="1" si="311"/>
        <v>È disponibile una nuova versione%s dell'app; aggiornarla da Google Play Store.</v>
      </c>
      <c r="T905" t="str">
        <f t="shared" ca="1" si="312"/>
        <v>Er is een nieuwere versie van de app beschikbaar; werk deze bij vanuit de GooglePlay Store.</v>
      </c>
      <c r="U905" s="8" t="str">
        <f t="shared" ca="1" si="327"/>
        <v>Une version plus récente de l'application est disponible, veuillez la mettre à jour depuis GooglePlay Store.</v>
      </c>
      <c r="V905" s="8" t="str">
        <f t="shared" ca="1" si="327"/>
        <v>Eine neuere Version der App ist verfügbar; bitte aktualisieren Sie die App aus dem Google Play Store.</v>
      </c>
      <c r="W905" s="8" t="str">
        <f t="shared" ca="1" si="327"/>
        <v>Hay disponible una versión más reciente de la aplicación; actualícela desde GooglePlay Store.</v>
      </c>
      <c r="X905" s="8" t="str">
        <f t="shared" ca="1" si="327"/>
        <v>È disponibile una nuova versione%s dell'app; aggiornarla da Google Play Store.</v>
      </c>
      <c r="Y905" s="8" t="str">
        <f t="shared" ca="1" si="327"/>
        <v>Er is een nieuwere versie van de app beschikbaar; werk deze bij vanuit de GooglePlay Store.</v>
      </c>
      <c r="Z905" s="7">
        <f t="shared" si="338"/>
        <v>5</v>
      </c>
      <c r="AA905">
        <f t="shared" si="339"/>
        <v>43</v>
      </c>
      <c r="AB905">
        <f t="shared" si="335"/>
        <v>120</v>
      </c>
      <c r="AC905" t="str">
        <f t="shared" si="336"/>
        <v>&lt;string name="UI_NewAppAvailable_cont"&gt;</v>
      </c>
      <c r="AD905" t="str">
        <f t="shared" ca="1" si="340"/>
        <v>&lt;string name="UI_NewAppAvailable_cont"&gt;Une version plus récente de l'application est disponible, veuillez la mettre à jour depuis GooglePlay Store.&lt;/string&gt;</v>
      </c>
      <c r="AE905" t="str">
        <f t="shared" ca="1" si="340"/>
        <v>&lt;string name="UI_NewAppAvailable_cont"&gt;Eine neuere Version der App ist verfügbar; bitte aktualisieren Sie die App aus dem Google Play Store.&lt;/string&gt;</v>
      </c>
      <c r="AF905" t="str">
        <f t="shared" ca="1" si="340"/>
        <v>&lt;string name="UI_NewAppAvailable_cont"&gt;Hay disponible una versión más reciente de la aplicación; actualícela desde GooglePlay Store.&lt;/string&gt;</v>
      </c>
      <c r="AG905" t="str">
        <f t="shared" ca="1" si="340"/>
        <v>&lt;string name="UI_NewAppAvailable_cont"&gt;È disponibile una nuova versione%s dell'app; aggiornarla da Google Play Store.&lt;/string&gt;</v>
      </c>
      <c r="AH905" t="str">
        <f t="shared" ca="1" si="340"/>
        <v>&lt;string name="UI_NewAppAvailable_cont"&gt;Er is een nieuwere versie van de app beschikbaar; werk deze bij vanuit de GooglePlay Store.&lt;/string&gt;</v>
      </c>
    </row>
    <row r="906" spans="1:34">
      <c r="A906" s="1" t="s">
        <v>3112</v>
      </c>
      <c r="J906" s="5">
        <f t="shared" si="325"/>
        <v>35</v>
      </c>
      <c r="K906" s="5">
        <f t="shared" si="326"/>
        <v>58</v>
      </c>
      <c r="L906" s="5" t="str">
        <f t="shared" si="323"/>
        <v>Go to GooglePlay Store</v>
      </c>
      <c r="M906">
        <f>MATCH(L906,Sam_Eng!K:K,0)</f>
        <v>756</v>
      </c>
      <c r="N906" t="str">
        <f>IF(ISNA(M906), VLOOKUP(L906,Sam_Eng!F:F,1,FALSE), VLOOKUP(L906,Sam_Eng!K:K,1,FALSE))</f>
        <v>Go to GooglePlay Store</v>
      </c>
      <c r="O906" s="8">
        <f>IF(ISNA(M906), MATCH(N906,Sam_Eng!F:F,0), MATCH(N906,Sam_Eng!K:K,0))</f>
        <v>756</v>
      </c>
      <c r="P906" t="str">
        <f t="shared" ca="1" si="308"/>
        <v>Aller à GooglePlay Store</v>
      </c>
      <c r="Q906" t="str">
        <f t="shared" ca="1" si="309"/>
        <v>Google Play Store besuchen</v>
      </c>
      <c r="R906" t="str">
        <f t="shared" ca="1" si="310"/>
        <v>Ir a GooglePlay Store</v>
      </c>
      <c r="S906" t="str">
        <f t="shared" ca="1" si="311"/>
        <v>Vai a Google Play Store</v>
      </c>
      <c r="T906" t="str">
        <f t="shared" ca="1" si="312"/>
        <v>Ga naar de GooglePlay Store</v>
      </c>
      <c r="U906" s="8" t="str">
        <f t="shared" ca="1" si="327"/>
        <v>Aller à GooglePlay Store</v>
      </c>
      <c r="V906" s="8" t="str">
        <f t="shared" ca="1" si="327"/>
        <v>Google Play Store besuchen</v>
      </c>
      <c r="W906" s="8" t="str">
        <f t="shared" ca="1" si="327"/>
        <v>Ir a GooglePlay Store</v>
      </c>
      <c r="X906" s="8" t="str">
        <f t="shared" ca="1" si="327"/>
        <v>Vai a Google Play Store</v>
      </c>
      <c r="Y906" s="8" t="str">
        <f t="shared" ca="1" si="327"/>
        <v>Ga naar de GooglePlay Store</v>
      </c>
      <c r="Z906" s="7">
        <f t="shared" si="338"/>
        <v>5</v>
      </c>
      <c r="AA906">
        <f t="shared" si="339"/>
        <v>35</v>
      </c>
      <c r="AB906">
        <f t="shared" si="335"/>
        <v>58</v>
      </c>
      <c r="AC906" t="str">
        <f t="shared" si="336"/>
        <v>&lt;string name="UI_GoGooglePlay"&gt;</v>
      </c>
      <c r="AD906" t="str">
        <f t="shared" ca="1" si="340"/>
        <v>&lt;string name="UI_GoGooglePlay"&gt;Aller à GooglePlay Store&lt;/string&gt;</v>
      </c>
      <c r="AE906" t="str">
        <f t="shared" ca="1" si="340"/>
        <v>&lt;string name="UI_GoGooglePlay"&gt;Google Play Store besuchen&lt;/string&gt;</v>
      </c>
      <c r="AF906" t="str">
        <f t="shared" ca="1" si="340"/>
        <v>&lt;string name="UI_GoGooglePlay"&gt;Ir a GooglePlay Store&lt;/string&gt;</v>
      </c>
      <c r="AG906" t="str">
        <f t="shared" ca="1" si="340"/>
        <v>&lt;string name="UI_GoGooglePlay"&gt;Vai a Google Play Store&lt;/string&gt;</v>
      </c>
      <c r="AH906" t="str">
        <f t="shared" ca="1" si="340"/>
        <v>&lt;string name="UI_GoGooglePlay"&gt;Ga naar de GooglePlay Store&lt;/string&gt;</v>
      </c>
    </row>
    <row r="907" spans="1:34">
      <c r="A907" s="1" t="s">
        <v>406</v>
      </c>
      <c r="J907">
        <f t="shared" si="325"/>
        <v>36</v>
      </c>
      <c r="K907">
        <f t="shared" si="326"/>
        <v>66</v>
      </c>
      <c r="L907" t="str">
        <f t="shared" si="323"/>
        <v>The SSID or password is wrong</v>
      </c>
      <c r="M907" t="e">
        <f>MATCH(L907,Sam_Eng!K:K,0)</f>
        <v>#N/A</v>
      </c>
      <c r="N907" t="str">
        <f>IF(ISNA(M907), VLOOKUP(L907,Sam_Eng!F:F,1,FALSE), VLOOKUP(L907,Sam_Eng!K:K,1,FALSE))</f>
        <v>The SSID or password is wrong</v>
      </c>
      <c r="O907" s="8">
        <f>IF(ISNA(M907), MATCH(N907,Sam_Eng!F:F,0), MATCH(N907,Sam_Eng!K:K,0))</f>
        <v>677</v>
      </c>
      <c r="P907" t="str">
        <f t="shared" ca="1" si="308"/>
        <v>"Le SSID ou le mot de passe est erroné"</v>
      </c>
      <c r="Q907" t="str">
        <f t="shared" ca="1" si="309"/>
        <v>"SSID oder Kennwort ist ungültig"</v>
      </c>
      <c r="R907" t="str">
        <f t="shared" ca="1" si="310"/>
        <v>"SSID o contraseña incorrecta."</v>
      </c>
      <c r="S907" t="str">
        <f t="shared" ca="1" si="311"/>
        <v>"SSID o password errati"</v>
      </c>
      <c r="T907" t="str">
        <f t="shared" ca="1" si="312"/>
        <v>"SSID of wachtwoord is onjuist"</v>
      </c>
      <c r="U907" s="8" t="str">
        <f t="shared" ca="1" si="327"/>
        <v>Le SSID ou le mot de passe est erroné</v>
      </c>
      <c r="V907" s="8" t="str">
        <f t="shared" ca="1" si="327"/>
        <v>SSID oder Kennwort ist ungültig</v>
      </c>
      <c r="W907" s="8" t="str">
        <f t="shared" ca="1" si="327"/>
        <v>SSID o contraseña incorrecta.</v>
      </c>
      <c r="X907" s="8" t="str">
        <f t="shared" ca="1" si="327"/>
        <v>SSID o password errati</v>
      </c>
      <c r="Y907" s="8" t="str">
        <f t="shared" ca="1" si="327"/>
        <v>SSID of wachtwoord is onjuist</v>
      </c>
      <c r="Z907" s="7">
        <f t="shared" si="338"/>
        <v>5</v>
      </c>
      <c r="AA907">
        <f t="shared" si="339"/>
        <v>36</v>
      </c>
      <c r="AB907">
        <f t="shared" si="335"/>
        <v>66</v>
      </c>
      <c r="AC907" t="str">
        <f t="shared" si="336"/>
        <v>&lt;string name="UI_GW_SSID_Wrong"&gt;</v>
      </c>
      <c r="AD907" t="str">
        <f t="shared" ca="1" si="340"/>
        <v>&lt;string name="UI_GW_SSID_Wrong"&gt;Le SSID ou le mot de passe est erroné&lt;/string&gt;</v>
      </c>
      <c r="AE907" t="str">
        <f t="shared" ca="1" si="340"/>
        <v>&lt;string name="UI_GW_SSID_Wrong"&gt;SSID oder Kennwort ist ungültig&lt;/string&gt;</v>
      </c>
      <c r="AF907" t="str">
        <f t="shared" ca="1" si="340"/>
        <v>&lt;string name="UI_GW_SSID_Wrong"&gt;SSID o contraseña incorrecta.&lt;/string&gt;</v>
      </c>
      <c r="AG907" t="str">
        <f t="shared" ca="1" si="340"/>
        <v>&lt;string name="UI_GW_SSID_Wrong"&gt;SSID o password errati&lt;/string&gt;</v>
      </c>
      <c r="AH907" t="str">
        <f t="shared" ca="1" si="340"/>
        <v>&lt;string name="UI_GW_SSID_Wrong"&gt;SSID of wachtwoord is onjuist&lt;/string&gt;</v>
      </c>
    </row>
    <row r="908" spans="1:34">
      <c r="A908" s="1" t="s">
        <v>3114</v>
      </c>
      <c r="J908">
        <f t="shared" si="325"/>
        <v>41</v>
      </c>
      <c r="K908">
        <f t="shared" si="326"/>
        <v>125</v>
      </c>
      <c r="L908" t="str">
        <f t="shared" si="323"/>
        <v>The battery level is currently low, please replace the old batteries with new ones.</v>
      </c>
      <c r="M908" t="e">
        <f>MATCH(L908,Sam_Eng!K:K,0)</f>
        <v>#N/A</v>
      </c>
      <c r="N908" t="str">
        <f>IF(ISNA(M908), VLOOKUP(L908,Sam_Eng!F:F,1,FALSE), VLOOKUP(L908,Sam_Eng!K:K,1,FALSE))</f>
        <v>The battery level is currently low, please replace the old batteries with new ones.</v>
      </c>
      <c r="O908" s="8">
        <f>IF(ISNA(M908), MATCH(N908,Sam_Eng!F:F,0), MATCH(N908,Sam_Eng!K:K,0))</f>
        <v>527</v>
      </c>
      <c r="P908" t="str">
        <f t="shared" ca="1" si="308"/>
        <v>"Le niveau des piles est actuellement faible, veuillez remplacer les piles usagées par des neuves."</v>
      </c>
      <c r="Q908" t="str">
        <f t="shared" ca="1" si="309"/>
        <v>"Die Batterieleistung ist derzeit schwach, bitte ersetzen Sie die alten Batterien durch neue."</v>
      </c>
      <c r="R908" t="str">
        <f t="shared" ca="1" si="310"/>
        <v>"En este momento, el nivel de carga de las pilas es bajo. Cambie las pilas antiguas por otras nuevas."</v>
      </c>
      <c r="S908" t="str">
        <f t="shared" ca="1" si="311"/>
        <v>"Il livello della batteria è al momento basso, sostituire le vecchie batterie con delle nuove."</v>
      </c>
      <c r="T908" t="str">
        <f t="shared" ca="1" si="312"/>
        <v>"De batterijspanning is laag, vervang de oude batterijen door nieuwe."</v>
      </c>
      <c r="U908" s="8" t="str">
        <f t="shared" ca="1" si="327"/>
        <v>Le niveau des piles est actuellement faible, veuillez remplacer les piles usagées par des neuves.</v>
      </c>
      <c r="V908" s="8" t="str">
        <f t="shared" ca="1" si="327"/>
        <v>Die Batterieleistung ist derzeit schwach, bitte ersetzen Sie die alten Batterien durch neue.</v>
      </c>
      <c r="W908" s="8" t="str">
        <f t="shared" ca="1" si="327"/>
        <v>En este momento, el nivel de carga de las pilas es bajo. Cambie las pilas antiguas por otras nuevas.</v>
      </c>
      <c r="X908" s="8" t="str">
        <f t="shared" ca="1" si="327"/>
        <v>Il livello della batteria è al momento basso, sostituire le vecchie batterie con delle nuove.</v>
      </c>
      <c r="Y908" s="8" t="str">
        <f t="shared" ca="1" si="327"/>
        <v>De batterijspanning is laag, vervang de oude batterijen door nieuwe.</v>
      </c>
      <c r="Z908" s="7">
        <f t="shared" si="338"/>
        <v>5</v>
      </c>
      <c r="AA908">
        <f t="shared" si="339"/>
        <v>41</v>
      </c>
      <c r="AB908">
        <f t="shared" si="335"/>
        <v>125</v>
      </c>
      <c r="AC908" t="str">
        <f t="shared" si="336"/>
        <v>&lt;string name="UI_LowBattery_FW_cont"&gt;</v>
      </c>
      <c r="AD908" t="str">
        <f t="shared" ca="1" si="340"/>
        <v>&lt;string name="UI_LowBattery_FW_cont"&gt;Le niveau des piles est actuellement faible, veuillez remplacer les piles usagées par des neuves.&lt;/string&gt;</v>
      </c>
      <c r="AE908" t="str">
        <f t="shared" ca="1" si="340"/>
        <v>&lt;string name="UI_LowBattery_FW_cont"&gt;Die Batterieleistung ist derzeit schwach, bitte ersetzen Sie die alten Batterien durch neue.&lt;/string&gt;</v>
      </c>
      <c r="AF908" t="str">
        <f t="shared" ca="1" si="340"/>
        <v>&lt;string name="UI_LowBattery_FW_cont"&gt;En este momento, el nivel de carga de las pilas es bajo. Cambie las pilas antiguas por otras nuevas.&lt;/string&gt;</v>
      </c>
      <c r="AG908" t="str">
        <f t="shared" ca="1" si="340"/>
        <v>&lt;string name="UI_LowBattery_FW_cont"&gt;Il livello della batteria è al momento basso, sostituire le vecchie batterie con delle nuove.&lt;/string&gt;</v>
      </c>
      <c r="AH908" t="str">
        <f t="shared" ca="1" si="340"/>
        <v>&lt;string name="UI_LowBattery_FW_cont"&gt;De batterijspanning is laag, vervang de oude batterijen door nieuwe.&lt;/string&gt;</v>
      </c>
    </row>
    <row r="909" spans="1:34">
      <c r="A909" s="1" t="s">
        <v>407</v>
      </c>
      <c r="J909">
        <f t="shared" si="325"/>
        <v>39</v>
      </c>
      <c r="K909">
        <f t="shared" si="326"/>
        <v>53</v>
      </c>
      <c r="L909" t="str">
        <f t="shared" si="323"/>
        <v>Edit Nickname</v>
      </c>
      <c r="M909" t="e">
        <f>MATCH(L909,Sam_Eng!K:K,0)</f>
        <v>#N/A</v>
      </c>
      <c r="N909" t="str">
        <f>IF(ISNA(M909), VLOOKUP(L909,Sam_Eng!F:F,1,FALSE), VLOOKUP(L909,Sam_Eng!K:K,1,FALSE))</f>
        <v>Edit Nickname</v>
      </c>
      <c r="O909" s="8">
        <f>IF(ISNA(M909), MATCH(N909,Sam_Eng!F:F,0), MATCH(N909,Sam_Eng!K:K,0))</f>
        <v>50</v>
      </c>
      <c r="P909" t="str">
        <f t="shared" ca="1" si="308"/>
        <v>"Modifier le pseudonyme"</v>
      </c>
      <c r="Q909" t="str">
        <f t="shared" ca="1" si="309"/>
        <v>"Anzeigenamen bearbeiten"</v>
      </c>
      <c r="R909" t="str">
        <f t="shared" ca="1" si="310"/>
        <v>"Editar sobrenombre"</v>
      </c>
      <c r="S909" t="str">
        <f t="shared" ca="1" si="311"/>
        <v>"Modifica Nickname"</v>
      </c>
      <c r="T909" t="str">
        <f t="shared" ca="1" si="312"/>
        <v>"Bijnaam bewerken"</v>
      </c>
      <c r="U909" s="8" t="str">
        <f t="shared" ca="1" si="327"/>
        <v>Modifier le pseudonyme</v>
      </c>
      <c r="V909" s="8" t="str">
        <f t="shared" ca="1" si="327"/>
        <v>Anzeigenamen bearbeiten</v>
      </c>
      <c r="W909" s="8" t="str">
        <f t="shared" ca="1" si="327"/>
        <v>Editar sobrenombre</v>
      </c>
      <c r="X909" s="8" t="str">
        <f t="shared" ca="1" si="327"/>
        <v>Modifica Nickname</v>
      </c>
      <c r="Y909" s="8" t="str">
        <f t="shared" ca="1" si="327"/>
        <v>Bijnaam bewerken</v>
      </c>
      <c r="Z909" s="7">
        <f t="shared" si="338"/>
        <v>5</v>
      </c>
      <c r="AA909">
        <f t="shared" si="339"/>
        <v>39</v>
      </c>
      <c r="AB909">
        <f t="shared" si="335"/>
        <v>53</v>
      </c>
      <c r="AC909" t="str">
        <f t="shared" si="336"/>
        <v>&lt;string name="UI_change_nick_name"&gt;</v>
      </c>
      <c r="AD909" t="str">
        <f t="shared" ca="1" si="340"/>
        <v>&lt;string name="UI_change_nick_name"&gt;Modifier le pseudonyme&lt;/string&gt;</v>
      </c>
      <c r="AE909" t="str">
        <f t="shared" ca="1" si="340"/>
        <v>&lt;string name="UI_change_nick_name"&gt;Anzeigenamen bearbeiten&lt;/string&gt;</v>
      </c>
      <c r="AF909" t="str">
        <f t="shared" ca="1" si="340"/>
        <v>&lt;string name="UI_change_nick_name"&gt;Editar sobrenombre&lt;/string&gt;</v>
      </c>
      <c r="AG909" t="str">
        <f t="shared" ca="1" si="340"/>
        <v>&lt;string name="UI_change_nick_name"&gt;Modifica Nickname&lt;/string&gt;</v>
      </c>
      <c r="AH909" t="str">
        <f t="shared" ca="1" si="340"/>
        <v>&lt;string name="UI_change_nick_name"&gt;Bijnaam bewerken&lt;/string&gt;</v>
      </c>
    </row>
    <row r="910" spans="1:34">
      <c r="A910" s="1" t="s">
        <v>408</v>
      </c>
      <c r="J910">
        <f t="shared" si="325"/>
        <v>32</v>
      </c>
      <c r="K910">
        <f t="shared" si="326"/>
        <v>42</v>
      </c>
      <c r="L910" t="str">
        <f t="shared" si="323"/>
        <v>Restoring</v>
      </c>
      <c r="M910" t="e">
        <f>MATCH(L910,Sam_Eng!K:K,0)</f>
        <v>#N/A</v>
      </c>
      <c r="N910" t="str">
        <f>IF(ISNA(M910), VLOOKUP(L910,Sam_Eng!F:F,1,FALSE), VLOOKUP(L910,Sam_Eng!K:K,1,FALSE))</f>
        <v>Restoring</v>
      </c>
      <c r="O910" s="8">
        <f>IF(ISNA(M910), MATCH(N910,Sam_Eng!F:F,0), MATCH(N910,Sam_Eng!K:K,0))</f>
        <v>234</v>
      </c>
      <c r="P910" t="str">
        <f t="shared" ca="1" si="308"/>
        <v>"Restauration"</v>
      </c>
      <c r="Q910" t="str">
        <f t="shared" ca="1" si="309"/>
        <v>"Wiederherstellen erfolgt"</v>
      </c>
      <c r="R910" t="str">
        <f t="shared" ca="1" si="310"/>
        <v>"Restauración"</v>
      </c>
      <c r="S910" t="str">
        <f t="shared" ca="1" si="311"/>
        <v>"Ripristino in Corso"</v>
      </c>
      <c r="T910" t="str">
        <f t="shared" ca="1" si="312"/>
        <v>"Herstellen"</v>
      </c>
      <c r="U910" s="8" t="str">
        <f t="shared" ca="1" si="327"/>
        <v>Restauration</v>
      </c>
      <c r="V910" s="8" t="str">
        <f t="shared" ca="1" si="327"/>
        <v>Wiederherstellen erfolgt</v>
      </c>
      <c r="W910" s="8" t="str">
        <f t="shared" ca="1" si="327"/>
        <v>Restauración</v>
      </c>
      <c r="X910" s="8" t="str">
        <f t="shared" ca="1" si="327"/>
        <v>Ripristino in Corso</v>
      </c>
      <c r="Y910" s="8" t="str">
        <f t="shared" ca="1" si="327"/>
        <v>Herstellen</v>
      </c>
      <c r="Z910" s="7">
        <f t="shared" si="338"/>
        <v>5</v>
      </c>
      <c r="AA910">
        <f t="shared" si="339"/>
        <v>32</v>
      </c>
      <c r="AB910">
        <f t="shared" si="335"/>
        <v>42</v>
      </c>
      <c r="AC910" t="str">
        <f t="shared" si="336"/>
        <v>&lt;string name="UI_Restoring"&gt;</v>
      </c>
      <c r="AD910" t="str">
        <f t="shared" ca="1" si="340"/>
        <v>&lt;string name="UI_Restoring"&gt;Restauration&lt;/string&gt;</v>
      </c>
      <c r="AE910" t="str">
        <f t="shared" ca="1" si="340"/>
        <v>&lt;string name="UI_Restoring"&gt;Wiederherstellen erfolgt&lt;/string&gt;</v>
      </c>
      <c r="AF910" t="str">
        <f t="shared" ca="1" si="340"/>
        <v>&lt;string name="UI_Restoring"&gt;Restauración&lt;/string&gt;</v>
      </c>
      <c r="AG910" t="str">
        <f t="shared" ca="1" si="340"/>
        <v>&lt;string name="UI_Restoring"&gt;Ripristino in Corso&lt;/string&gt;</v>
      </c>
      <c r="AH910" t="str">
        <f t="shared" ca="1" si="340"/>
        <v>&lt;string name="UI_Restoring"&gt;Herstellen&lt;/string&gt;</v>
      </c>
    </row>
    <row r="911" spans="1:34">
      <c r="A911" s="1" t="s">
        <v>409</v>
      </c>
      <c r="J911">
        <f t="shared" si="325"/>
        <v>25</v>
      </c>
      <c r="K911">
        <f t="shared" si="326"/>
        <v>31</v>
      </c>
      <c r="L911" t="str">
        <f t="shared" si="323"/>
        <v>Locks</v>
      </c>
      <c r="M911" t="e">
        <f>MATCH(L911,Sam_Eng!K:K,0)</f>
        <v>#N/A</v>
      </c>
      <c r="N911" t="str">
        <f>IF(ISNA(M911), VLOOKUP(L911,Sam_Eng!F:F,1,FALSE), VLOOKUP(L911,Sam_Eng!K:K,1,FALSE))</f>
        <v>Locks</v>
      </c>
      <c r="O911" s="8">
        <f>IF(ISNA(M911), MATCH(N911,Sam_Eng!F:F,0), MATCH(N911,Sam_Eng!K:K,0))</f>
        <v>29</v>
      </c>
      <c r="P911" t="str">
        <f t="shared" ca="1" si="308"/>
        <v>"Serrures"</v>
      </c>
      <c r="Q911" t="str">
        <f t="shared" ca="1" si="309"/>
        <v>"Schlösser"</v>
      </c>
      <c r="R911" t="str">
        <f t="shared" ca="1" si="310"/>
        <v>"Cerraduras"</v>
      </c>
      <c r="S911" t="str">
        <f t="shared" ca="1" si="311"/>
        <v>"Serrature"</v>
      </c>
      <c r="T911" t="str">
        <f t="shared" ca="1" si="312"/>
        <v>"Sloten"</v>
      </c>
      <c r="U911" s="8" t="str">
        <f t="shared" ca="1" si="327"/>
        <v>Serrures</v>
      </c>
      <c r="V911" s="8" t="str">
        <f t="shared" ca="1" si="327"/>
        <v>Schlösser</v>
      </c>
      <c r="W911" s="8" t="str">
        <f t="shared" ca="1" si="327"/>
        <v>Cerraduras</v>
      </c>
      <c r="X911" s="8" t="str">
        <f t="shared" ca="1" si="327"/>
        <v>Serrature</v>
      </c>
      <c r="Y911" s="8" t="str">
        <f t="shared" ca="1" si="327"/>
        <v>Sloten</v>
      </c>
      <c r="Z911" s="7">
        <f t="shared" si="338"/>
        <v>5</v>
      </c>
      <c r="AA911">
        <f t="shared" si="339"/>
        <v>25</v>
      </c>
      <c r="AB911">
        <f t="shared" si="335"/>
        <v>31</v>
      </c>
      <c r="AC911" t="str">
        <f t="shared" si="336"/>
        <v>&lt;string name="locks"&gt;</v>
      </c>
      <c r="AD911" t="str">
        <f t="shared" ca="1" si="340"/>
        <v>&lt;string name="locks"&gt;Serrures&lt;/string&gt;</v>
      </c>
      <c r="AE911" t="str">
        <f t="shared" ca="1" si="340"/>
        <v>&lt;string name="locks"&gt;Schlösser&lt;/string&gt;</v>
      </c>
      <c r="AF911" t="str">
        <f t="shared" ca="1" si="340"/>
        <v>&lt;string name="locks"&gt;Cerraduras&lt;/string&gt;</v>
      </c>
      <c r="AG911" t="str">
        <f t="shared" ca="1" si="340"/>
        <v>&lt;string name="locks"&gt;Serrature&lt;/string&gt;</v>
      </c>
      <c r="AH911" t="str">
        <f t="shared" ca="1" si="340"/>
        <v>&lt;string name="locks"&gt;Sloten&lt;/string&gt;</v>
      </c>
    </row>
    <row r="912" spans="1:34">
      <c r="A912" s="1"/>
    </row>
    <row r="913" spans="1:34">
      <c r="A913" s="1"/>
    </row>
    <row r="914" spans="1:34">
      <c r="A914" s="1" t="s">
        <v>410</v>
      </c>
      <c r="J914">
        <f t="shared" si="325"/>
        <v>33</v>
      </c>
      <c r="K914">
        <f t="shared" si="326"/>
        <v>78</v>
      </c>
      <c r="L914" t="str">
        <f t="shared" si="323"/>
        <v>The gateway is updated to the latest version</v>
      </c>
      <c r="M914" t="e">
        <f>MATCH(L914,Sam_Eng!K:K,0)</f>
        <v>#N/A</v>
      </c>
      <c r="N914" t="str">
        <f>IF(ISNA(M914), VLOOKUP(L914,Sam_Eng!F:F,1,FALSE), VLOOKUP(L914,Sam_Eng!K:K,1,FALSE))</f>
        <v>The gateway is updated to the latest version</v>
      </c>
      <c r="O914" s="8">
        <f>IF(ISNA(M914), MATCH(N914,Sam_Eng!F:F,0), MATCH(N914,Sam_Eng!K:K,0))</f>
        <v>408</v>
      </c>
      <c r="P914" t="str">
        <f t="shared" ref="P914:P977" ca="1" si="341">INDIRECT("'Sam_Eng'!" &amp; "M" &amp; $O914)</f>
        <v>"La passerelle est mise à jour à la dernière version"</v>
      </c>
      <c r="Q914" t="str">
        <f t="shared" ref="Q914:Q977" ca="1" si="342">INDIRECT("'Sam_Eng'!" &amp; "N" &amp; $O914)</f>
        <v>"Das Gateway wird auf die neueste Version aktualisiert"</v>
      </c>
      <c r="R914" t="str">
        <f t="shared" ref="R914:R977" ca="1" si="343">INDIRECT("'Sam_Eng'!" &amp; "O" &amp; $O914)</f>
        <v>"La puerta de enlace está actualizada a la versión más reciente."</v>
      </c>
      <c r="S914" t="str">
        <f t="shared" ref="S914:S977" ca="1" si="344">INDIRECT("'Sam_Eng'!" &amp; "P" &amp; $O914)</f>
        <v>"Il gateway è aggiornato all'ultima versione"</v>
      </c>
      <c r="T914" t="str">
        <f t="shared" ref="T914:T977" ca="1" si="345">INDIRECT("'Sam_Eng'!" &amp; "Q" &amp; $O914)</f>
        <v>"De gateway is bijgewerkt naar de nieuwste versie."</v>
      </c>
      <c r="U914" s="8" t="str">
        <f t="shared" ca="1" si="327"/>
        <v>La passerelle est mise à jour à la dernière version</v>
      </c>
      <c r="V914" s="8" t="str">
        <f t="shared" ca="1" si="327"/>
        <v>Das Gateway wird auf die neueste Version aktualisiert</v>
      </c>
      <c r="W914" s="8" t="str">
        <f t="shared" ca="1" si="327"/>
        <v>La puerta de enlace está actualizada a la versión más reciente.</v>
      </c>
      <c r="X914" s="8" t="str">
        <f t="shared" ca="1" si="327"/>
        <v>Il gateway è aggiornato all'ultima versione</v>
      </c>
      <c r="Y914" s="8" t="str">
        <f t="shared" ca="1" si="327"/>
        <v>De gateway is bijgewerkt naar de nieuwste versie.</v>
      </c>
      <c r="Z914" s="7">
        <f t="shared" si="338"/>
        <v>5</v>
      </c>
      <c r="AA914">
        <f t="shared" si="339"/>
        <v>33</v>
      </c>
      <c r="AB914">
        <f t="shared" ref="AB914:AB923" si="346" xml:space="preserve"> FIND("&lt;/",A914)</f>
        <v>78</v>
      </c>
      <c r="AC914" t="str">
        <f t="shared" ref="AC914:AC923" si="347">MID(A914, Z914, AA914-Z914+ 1)</f>
        <v>&lt;string name="GW_FW_OK_cont"&gt;</v>
      </c>
      <c r="AD914" t="str">
        <f t="shared" ca="1" si="340"/>
        <v>&lt;string name="GW_FW_OK_cont"&gt;La passerelle est mise à jour à la dernière version&lt;/string&gt;</v>
      </c>
      <c r="AE914" t="str">
        <f t="shared" ca="1" si="340"/>
        <v>&lt;string name="GW_FW_OK_cont"&gt;Das Gateway wird auf die neueste Version aktualisiert&lt;/string&gt;</v>
      </c>
      <c r="AF914" t="str">
        <f t="shared" ca="1" si="340"/>
        <v>&lt;string name="GW_FW_OK_cont"&gt;La puerta de enlace está actualizada a la versión más reciente.&lt;/string&gt;</v>
      </c>
      <c r="AG914" t="str">
        <f t="shared" ca="1" si="340"/>
        <v>&lt;string name="GW_FW_OK_cont"&gt;Il gateway è aggiornato all'ultima versione&lt;/string&gt;</v>
      </c>
      <c r="AH914" t="str">
        <f t="shared" ca="1" si="340"/>
        <v>&lt;string name="GW_FW_OK_cont"&gt;De gateway is bijgewerkt naar de nieuwste versie.&lt;/string&gt;</v>
      </c>
    </row>
    <row r="915" spans="1:34">
      <c r="A915" s="1" t="s">
        <v>3134</v>
      </c>
      <c r="J915">
        <f t="shared" si="325"/>
        <v>32</v>
      </c>
      <c r="K915">
        <f t="shared" si="326"/>
        <v>56</v>
      </c>
      <c r="L915" t="str">
        <f t="shared" si="323"/>
        <v>Gateway updating result</v>
      </c>
      <c r="M915" t="e">
        <f>MATCH(L915,Sam_Eng!K:K,0)</f>
        <v>#N/A</v>
      </c>
      <c r="N915" t="e">
        <f>IF(ISNA(M915), VLOOKUP(L915,Sam_Eng!F:F,1,FALSE), VLOOKUP(L915,Sam_Eng!K:K,1,FALSE))</f>
        <v>#N/A</v>
      </c>
      <c r="O915" s="8">
        <v>615</v>
      </c>
      <c r="P915" t="str">
        <f t="shared" ca="1" si="341"/>
        <v>"Résultat de mise à jour de la passerelle (%@)"</v>
      </c>
      <c r="Q915" t="str">
        <f t="shared" ca="1" si="342"/>
        <v>"Ergebnis der Gateway-Aktualisierung (%@)"</v>
      </c>
      <c r="R915" t="str">
        <f t="shared" ca="1" si="343"/>
        <v>"Resultado de la actualización de la puerta de enlace (%@)"</v>
      </c>
      <c r="S915" t="str">
        <f t="shared" ca="1" si="344"/>
        <v>"Risultati aggiornamento gateway (%@)"</v>
      </c>
      <c r="T915" t="str">
        <f t="shared" ca="1" si="345"/>
        <v>"Resultaat bijwerken gateway (%@)"</v>
      </c>
      <c r="U915" s="8" t="str">
        <f t="shared" ca="1" si="327"/>
        <v>Résultat de mise à jour de la passerelle (%@)</v>
      </c>
      <c r="V915" s="8" t="str">
        <f t="shared" ca="1" si="327"/>
        <v>Ergebnis der Gateway-Aktualisierung (%@)</v>
      </c>
      <c r="W915" s="8" t="str">
        <f t="shared" ca="1" si="327"/>
        <v>Resultado de la actualización de la puerta de enlace (%@)</v>
      </c>
      <c r="X915" s="8" t="str">
        <f t="shared" ca="1" si="327"/>
        <v>Risultati aggiornamento gateway (%@)</v>
      </c>
      <c r="Y915" s="8" t="str">
        <f t="shared" ca="1" si="327"/>
        <v>Resultaat bijwerken gateway (%@)</v>
      </c>
      <c r="Z915" s="7">
        <f t="shared" si="338"/>
        <v>5</v>
      </c>
      <c r="AA915">
        <f t="shared" si="339"/>
        <v>32</v>
      </c>
      <c r="AB915">
        <f t="shared" si="346"/>
        <v>56</v>
      </c>
      <c r="AC915" t="str">
        <f t="shared" si="347"/>
        <v>&lt;string name="GW_FW_result"&gt;</v>
      </c>
      <c r="AD915" t="s">
        <v>10388</v>
      </c>
      <c r="AE915" t="s">
        <v>10389</v>
      </c>
      <c r="AF915" t="s">
        <v>10390</v>
      </c>
      <c r="AG915" t="s">
        <v>10391</v>
      </c>
      <c r="AH915" t="s">
        <v>10392</v>
      </c>
    </row>
    <row r="916" spans="1:34">
      <c r="A916" s="1" t="s">
        <v>411</v>
      </c>
      <c r="J916">
        <f t="shared" si="325"/>
        <v>37</v>
      </c>
      <c r="K916">
        <f t="shared" si="326"/>
        <v>45</v>
      </c>
      <c r="L916" t="str">
        <f t="shared" si="323"/>
        <v>Success</v>
      </c>
      <c r="M916" t="e">
        <f>MATCH(L916,Sam_Eng!K:K,0)</f>
        <v>#N/A</v>
      </c>
      <c r="N916" t="str">
        <f>IF(ISNA(M916), VLOOKUP(L916,Sam_Eng!F:F,1,FALSE), VLOOKUP(L916,Sam_Eng!K:K,1,FALSE))</f>
        <v>Success</v>
      </c>
      <c r="O916" s="8">
        <f>IF(ISNA(M916), MATCH(N916,Sam_Eng!F:F,0), MATCH(N916,Sam_Eng!K:K,0))</f>
        <v>23</v>
      </c>
      <c r="P916" t="str">
        <f t="shared" ca="1" si="341"/>
        <v>"Succès"</v>
      </c>
      <c r="Q916" t="str">
        <f t="shared" ca="1" si="342"/>
        <v>"Erfolgreich"</v>
      </c>
      <c r="R916" t="str">
        <f t="shared" ca="1" si="343"/>
        <v>"Operación correcta"</v>
      </c>
      <c r="S916" t="str">
        <f t="shared" ca="1" si="344"/>
        <v>"Riuscito"</v>
      </c>
      <c r="T916" t="str">
        <f t="shared" ca="1" si="345"/>
        <v>"Geslaagd"</v>
      </c>
      <c r="U916" s="8" t="str">
        <f t="shared" ca="1" si="327"/>
        <v>Succès</v>
      </c>
      <c r="V916" s="8" t="str">
        <f t="shared" ca="1" si="327"/>
        <v>Erfolgreich</v>
      </c>
      <c r="W916" s="8" t="str">
        <f t="shared" ca="1" si="327"/>
        <v>Operación correcta</v>
      </c>
      <c r="X916" s="8" t="str">
        <f t="shared" ca="1" si="327"/>
        <v>Riuscito</v>
      </c>
      <c r="Y916" s="8" t="str">
        <f t="shared" ca="1" si="327"/>
        <v>Geslaagd</v>
      </c>
      <c r="Z916" s="7">
        <f t="shared" si="338"/>
        <v>5</v>
      </c>
      <c r="AA916">
        <f t="shared" si="339"/>
        <v>37</v>
      </c>
      <c r="AB916">
        <f t="shared" si="346"/>
        <v>45</v>
      </c>
      <c r="AC916" t="str">
        <f t="shared" si="347"/>
        <v>&lt;string name="LockFW_Done_title"&gt;</v>
      </c>
      <c r="AD916" t="str">
        <f t="shared" ca="1" si="340"/>
        <v>&lt;string name="LockFW_Done_title"&gt;Succès&lt;/string&gt;</v>
      </c>
      <c r="AE916" t="str">
        <f t="shared" ca="1" si="340"/>
        <v>&lt;string name="LockFW_Done_title"&gt;Erfolgreich&lt;/string&gt;</v>
      </c>
      <c r="AF916" t="str">
        <f t="shared" ca="1" si="340"/>
        <v>&lt;string name="LockFW_Done_title"&gt;Operación correcta&lt;/string&gt;</v>
      </c>
      <c r="AG916" t="str">
        <f t="shared" ca="1" si="340"/>
        <v>&lt;string name="LockFW_Done_title"&gt;Riuscito&lt;/string&gt;</v>
      </c>
      <c r="AH916" t="str">
        <f t="shared" ca="1" si="340"/>
        <v>&lt;string name="LockFW_Done_title"&gt;Geslaagd&lt;/string&gt;</v>
      </c>
    </row>
    <row r="917" spans="1:34">
      <c r="A917" s="1" t="s">
        <v>3136</v>
      </c>
      <c r="J917">
        <f t="shared" si="325"/>
        <v>36</v>
      </c>
      <c r="K917">
        <f t="shared" si="326"/>
        <v>84</v>
      </c>
      <c r="L917" t="str">
        <f t="shared" si="323"/>
        <v>The lock has been updated to the latest version</v>
      </c>
      <c r="M917" t="e">
        <f>MATCH(L917,Sam_Eng!K:K,0)</f>
        <v>#N/A</v>
      </c>
      <c r="N917" t="str">
        <f>IF(ISNA(M917), VLOOKUP(L917,Sam_Eng!F:F,1,FALSE), VLOOKUP(L917,Sam_Eng!K:K,1,FALSE))</f>
        <v>The lock has been updated to the latest version</v>
      </c>
      <c r="O917" s="8">
        <f>IF(ISNA(M917), MATCH(N917,Sam_Eng!F:F,0), MATCH(N917,Sam_Eng!K:K,0))</f>
        <v>584</v>
      </c>
      <c r="P917" t="str">
        <f t="shared" ca="1" si="341"/>
        <v>"La serrure a été mise à jour à la dernière version"</v>
      </c>
      <c r="Q917" t="str">
        <f t="shared" ca="1" si="342"/>
        <v>"Das Schloss wurde auf die neueste Version aktualisiert"</v>
      </c>
      <c r="R917" t="str">
        <f t="shared" ca="1" si="343"/>
        <v>"La cerradura se ha actualizado a la versión más reciente."</v>
      </c>
      <c r="S917" t="str">
        <f t="shared" ca="1" si="344"/>
        <v>"La serratura è stata aggiornata all'ultima versione"</v>
      </c>
      <c r="T917" t="str">
        <f t="shared" ca="1" si="345"/>
        <v>"Het slot is bijgewerkt naar de nieuwste versie."</v>
      </c>
      <c r="U917" s="8" t="str">
        <f t="shared" ca="1" si="327"/>
        <v>La serrure a été mise à jour à la dernière version</v>
      </c>
      <c r="V917" s="8" t="str">
        <f t="shared" ca="1" si="327"/>
        <v>Das Schloss wurde auf die neueste Version aktualisiert</v>
      </c>
      <c r="W917" s="8" t="str">
        <f t="shared" ca="1" si="327"/>
        <v>La cerradura se ha actualizado a la versión más reciente.</v>
      </c>
      <c r="X917" s="8" t="str">
        <f t="shared" ca="1" si="327"/>
        <v>La serratura è stata aggiornata all'ultima versione</v>
      </c>
      <c r="Y917" s="8" t="str">
        <f t="shared" ca="1" si="327"/>
        <v>Het slot is bijgewerkt naar de nieuwste versie.</v>
      </c>
      <c r="Z917" s="7">
        <f t="shared" si="338"/>
        <v>5</v>
      </c>
      <c r="AA917">
        <f t="shared" si="339"/>
        <v>36</v>
      </c>
      <c r="AB917">
        <f t="shared" si="346"/>
        <v>84</v>
      </c>
      <c r="AC917" t="str">
        <f t="shared" si="347"/>
        <v>&lt;string name="LockFW_Done_cont"&gt;</v>
      </c>
      <c r="AD917" t="str">
        <f t="shared" ca="1" si="340"/>
        <v>&lt;string name="LockFW_Done_cont"&gt;La serrure a été mise à jour à la dernière version&lt;/string&gt;</v>
      </c>
      <c r="AE917" t="str">
        <f t="shared" ca="1" si="340"/>
        <v>&lt;string name="LockFW_Done_cont"&gt;Das Schloss wurde auf die neueste Version aktualisiert&lt;/string&gt;</v>
      </c>
      <c r="AF917" t="str">
        <f t="shared" ca="1" si="340"/>
        <v>&lt;string name="LockFW_Done_cont"&gt;La cerradura se ha actualizado a la versión más reciente.&lt;/string&gt;</v>
      </c>
      <c r="AG917" t="str">
        <f t="shared" ca="1" si="340"/>
        <v>&lt;string name="LockFW_Done_cont"&gt;La serratura è stata aggiornata all'ultima versione&lt;/string&gt;</v>
      </c>
      <c r="AH917" t="str">
        <f t="shared" ca="1" si="340"/>
        <v>&lt;string name="LockFW_Done_cont"&gt;Het slot is bijgewerkt naar de nieuwste versie.&lt;/string&gt;</v>
      </c>
    </row>
    <row r="918" spans="1:34">
      <c r="A918" s="1" t="s">
        <v>412</v>
      </c>
      <c r="J918">
        <f t="shared" si="325"/>
        <v>38</v>
      </c>
      <c r="K918">
        <f t="shared" si="326"/>
        <v>84</v>
      </c>
      <c r="L918" t="str">
        <f t="shared" si="323"/>
        <v>The lock is not updated to the latest version</v>
      </c>
      <c r="M918" t="e">
        <f>MATCH(L918,Sam_Eng!K:K,0)</f>
        <v>#N/A</v>
      </c>
      <c r="N918" t="str">
        <f>IF(ISNA(M918), VLOOKUP(L918,Sam_Eng!F:F,1,FALSE), VLOOKUP(L918,Sam_Eng!K:K,1,FALSE))</f>
        <v>The lock is not updated to the latest version</v>
      </c>
      <c r="O918" s="8">
        <f>IF(ISNA(M918), MATCH(N918,Sam_Eng!F:F,0), MATCH(N918,Sam_Eng!K:K,0))</f>
        <v>585</v>
      </c>
      <c r="P918" t="str">
        <f t="shared" ca="1" si="341"/>
        <v>"La serrure n'est pas mise à jour à la dernière version"</v>
      </c>
      <c r="Q918" t="str">
        <f t="shared" ca="1" si="342"/>
        <v>"Das Schloss wurde nicht auf die neueste Version aktualisiert"</v>
      </c>
      <c r="R918" t="str">
        <f t="shared" ca="1" si="343"/>
        <v>"La cerradura no está actualizada a la versión más reciente."</v>
      </c>
      <c r="S918" t="str">
        <f t="shared" ca="1" si="344"/>
        <v>"La serratura non è aggiornata all'ultima versione"</v>
      </c>
      <c r="T918" t="str">
        <f t="shared" ca="1" si="345"/>
        <v>"Het slot is niet bijgewerkt naar de nieuwste versie."</v>
      </c>
      <c r="U918" s="8" t="str">
        <f t="shared" ca="1" si="327"/>
        <v>La serrure n'est pas mise à jour à la dernière version</v>
      </c>
      <c r="V918" s="8" t="str">
        <f t="shared" ca="1" si="327"/>
        <v>Das Schloss wurde nicht auf die neueste Version aktualisiert</v>
      </c>
      <c r="W918" s="8" t="str">
        <f t="shared" ca="1" si="327"/>
        <v>La cerradura no está actualizada a la versión más reciente.</v>
      </c>
      <c r="X918" s="8" t="str">
        <f t="shared" ca="1" si="327"/>
        <v>La serratura non è aggiornata all'ultima versione</v>
      </c>
      <c r="Y918" s="8" t="str">
        <f t="shared" ca="1" si="327"/>
        <v>Het slot is niet bijgewerkt naar de nieuwste versie.</v>
      </c>
      <c r="Z918" s="7">
        <f t="shared" si="338"/>
        <v>5</v>
      </c>
      <c r="AA918">
        <f t="shared" si="339"/>
        <v>38</v>
      </c>
      <c r="AB918">
        <f t="shared" si="346"/>
        <v>84</v>
      </c>
      <c r="AC918" t="str">
        <f t="shared" si="347"/>
        <v>&lt;string name="LockFW_DoneNG_cont"&gt;</v>
      </c>
      <c r="AD918" t="str">
        <f t="shared" ca="1" si="340"/>
        <v>&lt;string name="LockFW_DoneNG_cont"&gt;La serrure n'est pas mise à jour à la dernière version&lt;/string&gt;</v>
      </c>
      <c r="AE918" t="str">
        <f t="shared" ca="1" si="340"/>
        <v>&lt;string name="LockFW_DoneNG_cont"&gt;Das Schloss wurde nicht auf die neueste Version aktualisiert&lt;/string&gt;</v>
      </c>
      <c r="AF918" t="str">
        <f t="shared" ca="1" si="340"/>
        <v>&lt;string name="LockFW_DoneNG_cont"&gt;La cerradura no está actualizada a la versión más reciente.&lt;/string&gt;</v>
      </c>
      <c r="AG918" t="str">
        <f t="shared" ca="1" si="340"/>
        <v>&lt;string name="LockFW_DoneNG_cont"&gt;La serratura non è aggiornata all'ultima versione&lt;/string&gt;</v>
      </c>
      <c r="AH918" t="str">
        <f t="shared" ca="1" si="340"/>
        <v>&lt;string name="LockFW_DoneNG_cont"&gt;Het slot is niet bijgewerkt naar de nieuwste versie.&lt;/string&gt;</v>
      </c>
    </row>
    <row r="919" spans="1:34">
      <c r="A919" s="1" t="s">
        <v>413</v>
      </c>
      <c r="J919">
        <f t="shared" si="325"/>
        <v>39</v>
      </c>
      <c r="K919">
        <f t="shared" si="326"/>
        <v>50</v>
      </c>
      <c r="L919" t="str">
        <f t="shared" si="323"/>
        <v>Setup Mode</v>
      </c>
      <c r="M919" t="e">
        <f>MATCH(L919,Sam_Eng!K:K,0)</f>
        <v>#N/A</v>
      </c>
      <c r="N919" t="str">
        <f>IF(ISNA(M919), VLOOKUP(L919,Sam_Eng!F:F,1,FALSE), VLOOKUP(L919,Sam_Eng!K:K,1,FALSE))</f>
        <v>Setup Mode</v>
      </c>
      <c r="O919" s="8">
        <f>IF(ISNA(M919), MATCH(N919,Sam_Eng!F:F,0), MATCH(N919,Sam_Eng!K:K,0))</f>
        <v>12</v>
      </c>
      <c r="P919" t="str">
        <f t="shared" ca="1" si="341"/>
        <v>"Mode configuration"</v>
      </c>
      <c r="Q919" t="str">
        <f t="shared" ca="1" si="342"/>
        <v>"Konfigurationsmodus"</v>
      </c>
      <c r="R919" t="str">
        <f t="shared" ca="1" si="343"/>
        <v>"Modo de configuración"</v>
      </c>
      <c r="S919" t="str">
        <f t="shared" ca="1" si="344"/>
        <v>"Modalità di Configurazione"</v>
      </c>
      <c r="T919" t="str">
        <f t="shared" ca="1" si="345"/>
        <v>"Instellingsmodus"</v>
      </c>
      <c r="U919" s="8" t="str">
        <f t="shared" ca="1" si="327"/>
        <v>Mode configuration</v>
      </c>
      <c r="V919" s="8" t="str">
        <f t="shared" ca="1" si="327"/>
        <v>Konfigurationsmodus</v>
      </c>
      <c r="W919" s="8" t="str">
        <f t="shared" ca="1" si="327"/>
        <v>Modo de configuración</v>
      </c>
      <c r="X919" s="8" t="str">
        <f t="shared" ca="1" si="327"/>
        <v>Modalità di Configurazione</v>
      </c>
      <c r="Y919" s="8" t="str">
        <f t="shared" ca="1" si="327"/>
        <v>Instellingsmodus</v>
      </c>
      <c r="Z919" s="7">
        <f t="shared" si="338"/>
        <v>5</v>
      </c>
      <c r="AA919">
        <f t="shared" si="339"/>
        <v>39</v>
      </c>
      <c r="AB919">
        <f t="shared" si="346"/>
        <v>50</v>
      </c>
      <c r="AC919" t="str">
        <f t="shared" si="347"/>
        <v>&lt;string name="LockFW_Search_title"&gt;</v>
      </c>
      <c r="AD919" t="str">
        <f t="shared" ca="1" si="340"/>
        <v>&lt;string name="LockFW_Search_title"&gt;Mode configuration&lt;/string&gt;</v>
      </c>
      <c r="AE919" t="str">
        <f t="shared" ca="1" si="340"/>
        <v>&lt;string name="LockFW_Search_title"&gt;Konfigurationsmodus&lt;/string&gt;</v>
      </c>
      <c r="AF919" t="str">
        <f t="shared" ca="1" si="340"/>
        <v>&lt;string name="LockFW_Search_title"&gt;Modo de configuración&lt;/string&gt;</v>
      </c>
      <c r="AG919" t="str">
        <f t="shared" ca="1" si="340"/>
        <v>&lt;string name="LockFW_Search_title"&gt;Modalità di Configurazione&lt;/string&gt;</v>
      </c>
      <c r="AH919" t="str">
        <f t="shared" ca="1" si="340"/>
        <v>&lt;string name="LockFW_Search_title"&gt;Instellingsmodus&lt;/string&gt;</v>
      </c>
    </row>
    <row r="920" spans="1:34">
      <c r="A920" s="1" t="s">
        <v>414</v>
      </c>
      <c r="J920">
        <f t="shared" si="325"/>
        <v>38</v>
      </c>
      <c r="K920">
        <f t="shared" si="326"/>
        <v>80</v>
      </c>
      <c r="L920" t="str">
        <f t="shared" si="323"/>
        <v>Please make the lock enter the setup mode</v>
      </c>
      <c r="M920" t="e">
        <f>MATCH(L920,Sam_Eng!K:K,0)</f>
        <v>#N/A</v>
      </c>
      <c r="N920" t="str">
        <f>IF(ISNA(M920), VLOOKUP(L920,Sam_Eng!F:F,1,FALSE), VLOOKUP(L920,Sam_Eng!K:K,1,FALSE))</f>
        <v>Please make the lock enter the setup mode</v>
      </c>
      <c r="O920" s="8">
        <f>IF(ISNA(M920), MATCH(N920,Sam_Eng!F:F,0), MATCH(N920,Sam_Eng!K:K,0))</f>
        <v>454</v>
      </c>
      <c r="P920" t="str">
        <f t="shared" ca="1" si="341"/>
        <v>"Veuillez faire entrer la serrure en mode configuration"</v>
      </c>
      <c r="Q920" t="str">
        <f t="shared" ca="1" si="342"/>
        <v>"Bitte versetzen Sie das Schloss in den Konfigurationsmodus"</v>
      </c>
      <c r="R920" t="str">
        <f t="shared" ca="1" si="343"/>
        <v>"Haga que la cerradura entre en el modo de configuración."</v>
      </c>
      <c r="S920" t="str">
        <f t="shared" ca="1" si="344"/>
        <v>"Accertarsi che la serratura entri in modalità di configurazione"</v>
      </c>
      <c r="T920" t="str">
        <f t="shared" ca="1" si="345"/>
        <v>"Laat het slot naar de instelmodus gaan"</v>
      </c>
      <c r="U920" s="8" t="str">
        <f t="shared" ca="1" si="327"/>
        <v>Veuillez faire entrer la serrure en mode configuration</v>
      </c>
      <c r="V920" s="8" t="str">
        <f t="shared" ca="1" si="327"/>
        <v>Bitte versetzen Sie das Schloss in den Konfigurationsmodus</v>
      </c>
      <c r="W920" s="8" t="str">
        <f t="shared" ca="1" si="327"/>
        <v>Haga que la cerradura entre en el modo de configuración.</v>
      </c>
      <c r="X920" s="8" t="str">
        <f t="shared" ca="1" si="327"/>
        <v>Accertarsi che la serratura entri in modalità di configurazione</v>
      </c>
      <c r="Y920" s="8" t="str">
        <f t="shared" ca="1" si="327"/>
        <v>Laat het slot naar de instelmodus gaan</v>
      </c>
      <c r="Z920" s="7">
        <f t="shared" si="338"/>
        <v>5</v>
      </c>
      <c r="AA920">
        <f t="shared" si="339"/>
        <v>38</v>
      </c>
      <c r="AB920">
        <f t="shared" si="346"/>
        <v>80</v>
      </c>
      <c r="AC920" t="str">
        <f t="shared" si="347"/>
        <v>&lt;string name="LockFW_Search_cont"&gt;</v>
      </c>
      <c r="AD920" t="str">
        <f t="shared" ca="1" si="340"/>
        <v>&lt;string name="LockFW_Search_cont"&gt;Veuillez faire entrer la serrure en mode configuration&lt;/string&gt;</v>
      </c>
      <c r="AE920" t="str">
        <f t="shared" ca="1" si="340"/>
        <v>&lt;string name="LockFW_Search_cont"&gt;Bitte versetzen Sie das Schloss in den Konfigurationsmodus&lt;/string&gt;</v>
      </c>
      <c r="AF920" t="str">
        <f t="shared" ca="1" si="340"/>
        <v>&lt;string name="LockFW_Search_cont"&gt;Haga que la cerradura entre en el modo de configuración.&lt;/string&gt;</v>
      </c>
      <c r="AG920" t="str">
        <f t="shared" ca="1" si="340"/>
        <v>&lt;string name="LockFW_Search_cont"&gt;Accertarsi che la serratura entri in modalità di configurazione&lt;/string&gt;</v>
      </c>
      <c r="AH920" t="str">
        <f t="shared" ca="1" si="340"/>
        <v>&lt;string name="LockFW_Search_cont"&gt;Laat het slot naar de instelmodus gaan&lt;/string&gt;</v>
      </c>
    </row>
    <row r="921" spans="1:34">
      <c r="A921" s="1" t="s">
        <v>415</v>
      </c>
      <c r="J921">
        <f t="shared" si="325"/>
        <v>36</v>
      </c>
      <c r="K921">
        <f t="shared" si="326"/>
        <v>47</v>
      </c>
      <c r="L921" t="str">
        <f t="shared" si="323"/>
        <v>Update Now</v>
      </c>
      <c r="M921" t="e">
        <f>MATCH(L921,Sam_Eng!K:K,0)</f>
        <v>#N/A</v>
      </c>
      <c r="N921" t="str">
        <f>IF(ISNA(M921), VLOOKUP(L921,Sam_Eng!F:F,1,FALSE), VLOOKUP(L921,Sam_Eng!K:K,1,FALSE))</f>
        <v>Update Now</v>
      </c>
      <c r="O921" s="8">
        <f>IF(ISNA(M921), MATCH(N921,Sam_Eng!F:F,0), MATCH(N921,Sam_Eng!K:K,0))</f>
        <v>69</v>
      </c>
      <c r="P921" t="str">
        <f t="shared" ca="1" si="341"/>
        <v>"Mettre à jour maintenant"</v>
      </c>
      <c r="Q921" t="str">
        <f t="shared" ca="1" si="342"/>
        <v>"Jetzt aktualisieren"</v>
      </c>
      <c r="R921" t="str">
        <f t="shared" ca="1" si="343"/>
        <v>"Actualizar ahora"</v>
      </c>
      <c r="S921" t="str">
        <f t="shared" ca="1" si="344"/>
        <v>"Aggiorna Subito"</v>
      </c>
      <c r="T921" t="str">
        <f t="shared" ca="1" si="345"/>
        <v>"Nu bijwerken"</v>
      </c>
      <c r="U921" s="8" t="str">
        <f t="shared" ca="1" si="327"/>
        <v>Mettre à jour maintenant</v>
      </c>
      <c r="V921" s="8" t="str">
        <f t="shared" ca="1" si="327"/>
        <v>Jetzt aktualisieren</v>
      </c>
      <c r="W921" s="8" t="str">
        <f t="shared" ca="1" si="327"/>
        <v>Actualizar ahora</v>
      </c>
      <c r="X921" s="8" t="str">
        <f t="shared" ca="1" si="327"/>
        <v>Aggiorna Subito</v>
      </c>
      <c r="Y921" s="8" t="str">
        <f t="shared" ca="1" si="327"/>
        <v>Nu bijwerken</v>
      </c>
      <c r="Z921" s="7">
        <f t="shared" si="338"/>
        <v>5</v>
      </c>
      <c r="AA921">
        <f t="shared" si="339"/>
        <v>36</v>
      </c>
      <c r="AB921">
        <f t="shared" si="346"/>
        <v>47</v>
      </c>
      <c r="AC921" t="str">
        <f t="shared" si="347"/>
        <v>&lt;string name="LockFW_UpdateNow"&gt;</v>
      </c>
      <c r="AD921" t="str">
        <f t="shared" ca="1" si="340"/>
        <v>&lt;string name="LockFW_UpdateNow"&gt;Mettre à jour maintenant&lt;/string&gt;</v>
      </c>
      <c r="AE921" t="str">
        <f t="shared" ca="1" si="340"/>
        <v>&lt;string name="LockFW_UpdateNow"&gt;Jetzt aktualisieren&lt;/string&gt;</v>
      </c>
      <c r="AF921" t="str">
        <f t="shared" ca="1" si="340"/>
        <v>&lt;string name="LockFW_UpdateNow"&gt;Actualizar ahora&lt;/string&gt;</v>
      </c>
      <c r="AG921" t="str">
        <f t="shared" ca="1" si="340"/>
        <v>&lt;string name="LockFW_UpdateNow"&gt;Aggiorna Subito&lt;/string&gt;</v>
      </c>
      <c r="AH921" t="str">
        <f t="shared" ca="1" si="340"/>
        <v>&lt;string name="LockFW_UpdateNow"&gt;Nu bijwerken&lt;/string&gt;</v>
      </c>
    </row>
    <row r="922" spans="1:34">
      <c r="A922" s="1" t="s">
        <v>416</v>
      </c>
      <c r="J922">
        <f t="shared" si="325"/>
        <v>33</v>
      </c>
      <c r="K922">
        <f t="shared" si="326"/>
        <v>44</v>
      </c>
      <c r="L922" t="str">
        <f t="shared" si="323"/>
        <v>Update Now</v>
      </c>
      <c r="M922" t="e">
        <f>MATCH(L922,Sam_Eng!K:K,0)</f>
        <v>#N/A</v>
      </c>
      <c r="N922" t="str">
        <f>IF(ISNA(M922), VLOOKUP(L922,Sam_Eng!F:F,1,FALSE), VLOOKUP(L922,Sam_Eng!K:K,1,FALSE))</f>
        <v>Update Now</v>
      </c>
      <c r="O922" s="8">
        <f>IF(ISNA(M922), MATCH(N922,Sam_Eng!F:F,0), MATCH(N922,Sam_Eng!K:K,0))</f>
        <v>69</v>
      </c>
      <c r="P922" t="str">
        <f t="shared" ca="1" si="341"/>
        <v>"Mettre à jour maintenant"</v>
      </c>
      <c r="Q922" t="str">
        <f t="shared" ca="1" si="342"/>
        <v>"Jetzt aktualisieren"</v>
      </c>
      <c r="R922" t="str">
        <f t="shared" ca="1" si="343"/>
        <v>"Actualizar ahora"</v>
      </c>
      <c r="S922" t="str">
        <f t="shared" ca="1" si="344"/>
        <v>"Aggiorna Subito"</v>
      </c>
      <c r="T922" t="str">
        <f t="shared" ca="1" si="345"/>
        <v>"Nu bijwerken"</v>
      </c>
      <c r="U922" s="8" t="str">
        <f t="shared" ca="1" si="327"/>
        <v>Mettre à jour maintenant</v>
      </c>
      <c r="V922" s="8" t="str">
        <f t="shared" ca="1" si="327"/>
        <v>Jetzt aktualisieren</v>
      </c>
      <c r="W922" s="8" t="str">
        <f t="shared" ca="1" si="327"/>
        <v>Actualizar ahora</v>
      </c>
      <c r="X922" s="8" t="str">
        <f t="shared" ca="1" si="327"/>
        <v>Aggiorna Subito</v>
      </c>
      <c r="Y922" s="8" t="str">
        <f t="shared" ca="1" si="327"/>
        <v>Nu bijwerken</v>
      </c>
      <c r="Z922" s="7">
        <f t="shared" si="338"/>
        <v>5</v>
      </c>
      <c r="AA922">
        <f t="shared" si="339"/>
        <v>33</v>
      </c>
      <c r="AB922">
        <f t="shared" si="346"/>
        <v>44</v>
      </c>
      <c r="AC922" t="str">
        <f t="shared" si="347"/>
        <v>&lt;string name="FW_Update_Now"&gt;</v>
      </c>
      <c r="AD922" t="str">
        <f t="shared" ca="1" si="340"/>
        <v>&lt;string name="FW_Update_Now"&gt;Mettre à jour maintenant&lt;/string&gt;</v>
      </c>
      <c r="AE922" t="str">
        <f t="shared" ca="1" si="340"/>
        <v>&lt;string name="FW_Update_Now"&gt;Jetzt aktualisieren&lt;/string&gt;</v>
      </c>
      <c r="AF922" t="str">
        <f t="shared" ca="1" si="340"/>
        <v>&lt;string name="FW_Update_Now"&gt;Actualizar ahora&lt;/string&gt;</v>
      </c>
      <c r="AG922" t="str">
        <f t="shared" ca="1" si="340"/>
        <v>&lt;string name="FW_Update_Now"&gt;Aggiorna Subito&lt;/string&gt;</v>
      </c>
      <c r="AH922" t="str">
        <f t="shared" ca="1" si="340"/>
        <v>&lt;string name="FW_Update_Now"&gt;Nu bijwerken&lt;/string&gt;</v>
      </c>
    </row>
    <row r="923" spans="1:34">
      <c r="A923" s="1" t="s">
        <v>10393</v>
      </c>
      <c r="J923">
        <f t="shared" si="325"/>
        <v>53</v>
      </c>
      <c r="K923">
        <f t="shared" si="326"/>
        <v>67</v>
      </c>
      <c r="L923" t="str">
        <f t="shared" si="323"/>
        <v>%s locking %s</v>
      </c>
      <c r="M923" t="e">
        <f>MATCH(L923,Sam_Eng!K:K,0)</f>
        <v>#N/A</v>
      </c>
      <c r="N923" t="e">
        <f>IF(ISNA(M923), VLOOKUP(L923,Sam_Eng!F:F,1,FALSE), VLOOKUP(L923,Sam_Eng!K:K,1,FALSE))</f>
        <v>#N/A</v>
      </c>
      <c r="O923" s="5">
        <v>453</v>
      </c>
      <c r="P923" t="str">
        <f t="shared" ca="1" si="341"/>
        <v>"Verrouillage de %@"</v>
      </c>
      <c r="Q923" t="str">
        <f t="shared" ca="1" si="342"/>
        <v>%@ wird verriegelt</v>
      </c>
      <c r="R923" t="str">
        <f t="shared" ca="1" si="343"/>
        <v>"Bloqueo de %@"</v>
      </c>
      <c r="S923" t="str">
        <f t="shared" ca="1" si="344"/>
        <v>"Blocco in Corso di %@"</v>
      </c>
      <c r="T923" t="str">
        <f t="shared" ca="1" si="345"/>
        <v>%@ wordt vergrendeld</v>
      </c>
      <c r="U923" s="8" t="str">
        <f t="shared" ca="1" si="327"/>
        <v>Verrouillage de %@</v>
      </c>
      <c r="V923" s="8" t="str">
        <f t="shared" ca="1" si="327"/>
        <v>%@ wird verriegelt</v>
      </c>
      <c r="W923" s="8" t="str">
        <f t="shared" ca="1" si="327"/>
        <v>Bloqueo de %@</v>
      </c>
      <c r="X923" s="8" t="str">
        <f t="shared" ca="1" si="327"/>
        <v>Blocco in Corso di %@</v>
      </c>
      <c r="Y923" s="8" t="str">
        <f t="shared" ca="1" si="327"/>
        <v>%@ wordt vergrendeld</v>
      </c>
      <c r="Z923" s="7">
        <f t="shared" si="338"/>
        <v>5</v>
      </c>
      <c r="AA923">
        <f t="shared" si="339"/>
        <v>53</v>
      </c>
      <c r="AB923">
        <f t="shared" si="346"/>
        <v>67</v>
      </c>
      <c r="AC923" t="str">
        <f t="shared" si="347"/>
        <v>&lt;string name="xxx_locking_xxx" formatted="false"&gt;</v>
      </c>
      <c r="AD923" t="str">
        <f t="shared" ca="1" si="340"/>
        <v>&lt;string name="xxx_locking_xxx" formatted="false"&gt;Verrouillage de %@&lt;/string&gt;</v>
      </c>
      <c r="AE923" t="str">
        <f t="shared" ca="1" si="340"/>
        <v>&lt;string name="xxx_locking_xxx" formatted="false"&gt;%@ wird verriegelt&lt;/string&gt;</v>
      </c>
      <c r="AF923" t="str">
        <f t="shared" ca="1" si="340"/>
        <v>&lt;string name="xxx_locking_xxx" formatted="false"&gt;Bloqueo de %@&lt;/string&gt;</v>
      </c>
      <c r="AG923" t="str">
        <f t="shared" ca="1" si="340"/>
        <v>&lt;string name="xxx_locking_xxx" formatted="false"&gt;Blocco in Corso di %@&lt;/string&gt;</v>
      </c>
      <c r="AH923" t="str">
        <f t="shared" ca="1" si="340"/>
        <v>&lt;string name="xxx_locking_xxx" formatted="false"&gt;%@ wordt vergrendeld&lt;/string&gt;</v>
      </c>
    </row>
    <row r="924" spans="1:34">
      <c r="A924" s="1"/>
    </row>
    <row r="925" spans="1:34">
      <c r="A925" s="2"/>
    </row>
    <row r="926" spans="1:34">
      <c r="A926" s="1" t="s">
        <v>418</v>
      </c>
      <c r="J926">
        <f t="shared" si="325"/>
        <v>43</v>
      </c>
      <c r="K926">
        <f t="shared" si="326"/>
        <v>55</v>
      </c>
      <c r="L926" t="str">
        <f t="shared" ref="L926:L977" si="348">IF(A926&lt;&gt;"", MID(A926,J926+1, K926-J926 - 1), "")</f>
        <v>Reset Power</v>
      </c>
      <c r="M926" t="e">
        <f>MATCH(L926,Sam_Eng!K:K,0)</f>
        <v>#N/A</v>
      </c>
      <c r="N926" t="str">
        <f>IF(ISNA(M926), VLOOKUP(L926,Sam_Eng!F:F,1,FALSE), VLOOKUP(L926,Sam_Eng!K:K,1,FALSE))</f>
        <v>Reset Power</v>
      </c>
      <c r="O926" s="8">
        <f>IF(ISNA(M926), MATCH(N926,Sam_Eng!F:F,0), MATCH(N926,Sam_Eng!K:K,0))</f>
        <v>372</v>
      </c>
      <c r="P926" t="str">
        <f t="shared" ca="1" si="341"/>
        <v>"Réinitialiser l'alimentation"</v>
      </c>
      <c r="Q926" t="str">
        <f t="shared" ca="1" si="342"/>
        <v>"Versorgung zurücksetzen"</v>
      </c>
      <c r="R926" t="str">
        <f t="shared" ca="1" si="343"/>
        <v>"Restablecer alimentación"</v>
      </c>
      <c r="S926" t="str">
        <f t="shared" ca="1" si="344"/>
        <v>"Ripristino Alimentazione"</v>
      </c>
      <c r="T926" t="str">
        <f t="shared" ca="1" si="345"/>
        <v>"Stroom resetten"</v>
      </c>
      <c r="U926" s="8" t="str">
        <f t="shared" ca="1" si="327"/>
        <v>Réinitialiser l'alimentation</v>
      </c>
      <c r="V926" s="8" t="str">
        <f t="shared" ca="1" si="327"/>
        <v>Versorgung zurücksetzen</v>
      </c>
      <c r="W926" s="8" t="str">
        <f t="shared" ca="1" si="327"/>
        <v>Restablecer alimentación</v>
      </c>
      <c r="X926" s="8" t="str">
        <f t="shared" ca="1" si="327"/>
        <v>Ripristino Alimentazione</v>
      </c>
      <c r="Y926" s="8" t="str">
        <f t="shared" ca="1" si="327"/>
        <v>Stroom resetten</v>
      </c>
      <c r="Z926" s="7">
        <f t="shared" si="338"/>
        <v>5</v>
      </c>
      <c r="AA926">
        <f t="shared" si="339"/>
        <v>43</v>
      </c>
      <c r="AB926">
        <f xml:space="preserve"> FIND("&lt;/",A926)</f>
        <v>55</v>
      </c>
      <c r="AC926" t="str">
        <f>MID(A926, Z926, AA926-Z926+ 1)</f>
        <v>&lt;string name="LockFW_ResetPower_title"&gt;</v>
      </c>
      <c r="AD926" t="str">
        <f t="shared" ca="1" si="340"/>
        <v>&lt;string name="LockFW_ResetPower_title"&gt;Réinitialiser l'alimentation&lt;/string&gt;</v>
      </c>
      <c r="AE926" t="str">
        <f t="shared" ca="1" si="340"/>
        <v>&lt;string name="LockFW_ResetPower_title"&gt;Versorgung zurücksetzen&lt;/string&gt;</v>
      </c>
      <c r="AF926" t="str">
        <f t="shared" ca="1" si="340"/>
        <v>&lt;string name="LockFW_ResetPower_title"&gt;Restablecer alimentación&lt;/string&gt;</v>
      </c>
      <c r="AG926" t="str">
        <f t="shared" ca="1" si="340"/>
        <v>&lt;string name="LockFW_ResetPower_title"&gt;Ripristino Alimentazione&lt;/string&gt;</v>
      </c>
      <c r="AH926" t="str">
        <f t="shared" ca="1" si="340"/>
        <v>&lt;string name="LockFW_ResetPower_title"&gt;Stroom resetten&lt;/string&gt;</v>
      </c>
    </row>
    <row r="927" spans="1:34">
      <c r="A927" s="1" t="s">
        <v>10394</v>
      </c>
      <c r="M927" t="e">
        <f>MATCH(L927,Sam_Eng!K:K,0)</f>
        <v>#N/A</v>
      </c>
      <c r="N927" t="e">
        <f>IF(ISNA(M927), VLOOKUP(L927,Sam_Eng!F:F,1,FALSE), VLOOKUP(L927,Sam_Eng!K:K,1,FALSE))</f>
        <v>#N/A</v>
      </c>
      <c r="O927" s="8">
        <v>390</v>
      </c>
      <c r="P927" t="str">
        <f t="shared" ca="1" si="341"/>
        <v>"Veuillez suivre les instructions ci-dessous pour démarrer la mise à jour du firmware :\n\n1. Retirez les piles de la serrure\n2. Appuyez sur n'importe quel bouton 3 fois \n3. Remplacez les piles\n4. Appuyez sur \"L'alimentation a été réinitialisée\" dans l'application"</v>
      </c>
      <c r="Q927" t="str">
        <f t="shared" ca="1" si="342"/>
        <v>"Bitte befolgen Sie die nachstehenden Anweisungen, um mit der Aktualisierung der Firmware zu beginnen:\n\n1. Entfernen Sie die Batterien aus dem Schloss\n2. Drücken Sie eine beliebige Taste dreimal\n3. Tauschen Sie die Batterien\n4. Tippen Sie auf \"Versorgung wurde zurückgesetzt\" in der App"</v>
      </c>
      <c r="R927" t="str">
        <f t="shared" ca="1" si="343"/>
        <v>"Siga las instrucciones que figuran a continuación para iniciar la actualización del firmware:\n\n1. Extraiga las pilas de la cerradura.\n2. Presione cualquier botón 3 veces.\n3. Cambie las pilas.\n4. Presione \"Alimentación restablecida\" en la aplicación."</v>
      </c>
      <c r="S927" t="str">
        <f t="shared" ca="1" si="344"/>
        <v>"Attenersi alle istruzioni di seguito per avviare l'aggiornamento del firmware:\n\n1. Rimuovere le batterie dalla serratura\n2. Premere un tasto qualsiasi 3 volte \n3. Sostituire le batterie\n4. Premere \"Alimentazione ripristina\" nell'app"</v>
      </c>
      <c r="T927" t="str">
        <f t="shared" ca="1" si="345"/>
        <v>"Volg de volgende aanwijzingen om de firmware bij te werken:\n\n1. Verwijder de batterijen uit het slot\n2. Druk 3 maal op een knop\n3. Vervang de batterijen\n4. Druk op \"Stroom is gereset\" in de app"</v>
      </c>
      <c r="U927" s="8" t="str">
        <f t="shared" ca="1" si="327"/>
        <v>Veuillez suivre les instructions ci-dessous pour démarrer la mise à jour du firmware :\n\n1. Retirez les piles de la serrure\n2. Appuyez sur n'importe quel bouton 3 fois \n3. Remplacez les piles\n4. Appuyez sur \L'alimentation a été réinitialisée\ dans l'application</v>
      </c>
      <c r="V927" s="8" t="str">
        <f t="shared" ca="1" si="327"/>
        <v>Bitte befolgen Sie die nachstehenden Anweisungen, um mit der Aktualisierung der Firmware zu beginnen:\n\n1. Entfernen Sie die Batterien aus dem Schloss\n2. Drücken Sie eine beliebige Taste dreimal\n3. Tauschen Sie die Batterien\n4. Tippen Sie auf \Versorgung wurde zurückgesetzt\ in der App</v>
      </c>
      <c r="W927" s="8" t="str">
        <f t="shared" ca="1" si="327"/>
        <v>Siga las instrucciones que figuran a continuación para iniciar la actualización del firmware:\n\n1. Extraiga las pilas de la cerradura.\n2. Presione cualquier botón 3 veces.\n3. Cambie las pilas.\n4. Presione \Alimentación restablecida\ en la aplicación.</v>
      </c>
      <c r="X927" s="8" t="str">
        <f t="shared" ca="1" si="327"/>
        <v>Attenersi alle istruzioni di seguito per avviare l'aggiornamento del firmware:\n\n1. Rimuovere le batterie dalla serratura\n2. Premere un tasto qualsiasi 3 volte \n3. Sostituire le batterie\n4. Premere \Alimentazione ripristina\ nell'app</v>
      </c>
      <c r="Y927" s="8" t="str">
        <f t="shared" ca="1" si="327"/>
        <v>Volg de volgende aanwijzingen om de firmware bij te werken:\n\n1. Verwijder de batterijen uit het slot\n2. Druk 3 maal op een knop\n3. Vervang de batterijen\n4. Druk op \Stroom is gereset\ in de app</v>
      </c>
      <c r="Z927" s="7">
        <f t="shared" si="338"/>
        <v>5</v>
      </c>
      <c r="AA927">
        <f t="shared" si="339"/>
        <v>42</v>
      </c>
      <c r="AB927" t="e">
        <f xml:space="preserve"> FIND("&lt;/",A927)</f>
        <v>#VALUE!</v>
      </c>
      <c r="AC927" t="str">
        <f>MID(A927, Z927, AA927-Z927+ 1)</f>
        <v>&lt;string name="LockFW_ResetPower_cont"&gt;</v>
      </c>
      <c r="AD927" t="s">
        <v>10399</v>
      </c>
      <c r="AE927" t="s">
        <v>10395</v>
      </c>
      <c r="AF927" t="s">
        <v>10396</v>
      </c>
      <c r="AG927" t="s">
        <v>10397</v>
      </c>
      <c r="AH927" t="s">
        <v>10398</v>
      </c>
    </row>
    <row r="928" spans="1:34">
      <c r="A928" s="1"/>
      <c r="O928" s="7"/>
    </row>
    <row r="929" spans="1:34">
      <c r="A929" s="1"/>
      <c r="O929" s="7"/>
    </row>
    <row r="930" spans="1:34">
      <c r="A930" s="1"/>
      <c r="O930" s="7"/>
    </row>
    <row r="931" spans="1:34">
      <c r="A931" s="1"/>
      <c r="O931" s="7"/>
    </row>
    <row r="932" spans="1:34">
      <c r="A932" s="1" t="s">
        <v>424</v>
      </c>
      <c r="J932">
        <f t="shared" si="325"/>
        <v>41</v>
      </c>
      <c r="K932">
        <f t="shared" si="326"/>
        <v>62</v>
      </c>
      <c r="L932" t="str">
        <f t="shared" si="348"/>
        <v>Power has been Reset</v>
      </c>
      <c r="M932" t="e">
        <f>MATCH(L932,Sam_Eng!K:K,0)</f>
        <v>#N/A</v>
      </c>
      <c r="N932" t="str">
        <f>IF(ISNA(M932), VLOOKUP(L932,Sam_Eng!F:F,1,FALSE), VLOOKUP(L932,Sam_Eng!K:K,1,FALSE))</f>
        <v>Power has been Reset</v>
      </c>
      <c r="O932" s="8">
        <f>IF(ISNA(M932), MATCH(N932,Sam_Eng!F:F,0), MATCH(N932,Sam_Eng!K:K,0))</f>
        <v>373</v>
      </c>
      <c r="P932" t="str">
        <f t="shared" ca="1" si="341"/>
        <v>"L'alimentation a été réinitialisée"</v>
      </c>
      <c r="Q932" t="str">
        <f t="shared" ca="1" si="342"/>
        <v>"Versorgung wurde zurückgesetzt"</v>
      </c>
      <c r="R932" t="str">
        <f t="shared" ca="1" si="343"/>
        <v>"Alimentación restablecida"</v>
      </c>
      <c r="S932" t="str">
        <f t="shared" ca="1" si="344"/>
        <v>"Alimentazione Ripristinata"</v>
      </c>
      <c r="T932" t="str">
        <f t="shared" ca="1" si="345"/>
        <v>"Stroom is gereset"</v>
      </c>
      <c r="U932" s="8" t="str">
        <f t="shared" ca="1" si="327"/>
        <v>L'alimentation a été réinitialisée</v>
      </c>
      <c r="V932" s="8" t="str">
        <f t="shared" ca="1" si="327"/>
        <v>Versorgung wurde zurückgesetzt</v>
      </c>
      <c r="W932" s="8" t="str">
        <f t="shared" ca="1" si="327"/>
        <v>Alimentación restablecida</v>
      </c>
      <c r="X932" s="8" t="str">
        <f t="shared" ca="1" si="327"/>
        <v>Alimentazione Ripristinata</v>
      </c>
      <c r="Y932" s="8" t="str">
        <f t="shared" ca="1" si="327"/>
        <v>Stroom is gereset</v>
      </c>
      <c r="Z932" s="7">
        <f t="shared" si="338"/>
        <v>5</v>
      </c>
      <c r="AA932">
        <f t="shared" si="339"/>
        <v>41</v>
      </c>
      <c r="AB932">
        <f t="shared" ref="AB932:AB941" si="349" xml:space="preserve"> FIND("&lt;/",A932)</f>
        <v>62</v>
      </c>
      <c r="AC932" t="str">
        <f t="shared" ref="AC932:AC941" si="350">MID(A932, Z932, AA932-Z932+ 1)</f>
        <v>&lt;string name="LockFW_ResetPower_btn"&gt;</v>
      </c>
      <c r="AD932" t="str">
        <f t="shared" ca="1" si="340"/>
        <v>&lt;string name="LockFW_ResetPower_btn"&gt;L'alimentation a été réinitialisée&lt;/string&gt;</v>
      </c>
      <c r="AE932" t="str">
        <f t="shared" ca="1" si="340"/>
        <v>&lt;string name="LockFW_ResetPower_btn"&gt;Versorgung wurde zurückgesetzt&lt;/string&gt;</v>
      </c>
      <c r="AF932" t="str">
        <f t="shared" ca="1" si="340"/>
        <v>&lt;string name="LockFW_ResetPower_btn"&gt;Alimentación restablecida&lt;/string&gt;</v>
      </c>
      <c r="AG932" t="str">
        <f t="shared" ca="1" si="340"/>
        <v>&lt;string name="LockFW_ResetPower_btn"&gt;Alimentazione Ripristinata&lt;/string&gt;</v>
      </c>
      <c r="AH932" t="str">
        <f t="shared" ca="1" si="340"/>
        <v>&lt;string name="LockFW_ResetPower_btn"&gt;Stroom is gereset&lt;/string&gt;</v>
      </c>
    </row>
    <row r="933" spans="1:34">
      <c r="A933" s="1" t="s">
        <v>425</v>
      </c>
      <c r="J933">
        <f t="shared" si="325"/>
        <v>32</v>
      </c>
      <c r="K933">
        <f t="shared" si="326"/>
        <v>46</v>
      </c>
      <c r="L933" t="str">
        <f t="shared" si="348"/>
        <v>REM Behaviour</v>
      </c>
      <c r="M933" t="e">
        <f>MATCH(L933,Sam_Eng!K:K,0)</f>
        <v>#N/A</v>
      </c>
      <c r="N933" t="str">
        <f>IF(ISNA(M933), VLOOKUP(L933,Sam_Eng!F:F,1,FALSE), VLOOKUP(L933,Sam_Eng!K:K,1,FALSE))</f>
        <v>REM Behaviour</v>
      </c>
      <c r="O933" s="8">
        <f>IF(ISNA(M933), MATCH(N933,Sam_Eng!F:F,0), MATCH(N933,Sam_Eng!K:K,0))</f>
        <v>366</v>
      </c>
      <c r="P933" t="str">
        <f t="shared" ca="1" si="341"/>
        <v>"Comportement REM"</v>
      </c>
      <c r="Q933" t="str">
        <f t="shared" ca="1" si="342"/>
        <v>"REM-Verhalten"</v>
      </c>
      <c r="R933" t="str">
        <f t="shared" ca="1" si="343"/>
        <v>"Comportamiento REM"</v>
      </c>
      <c r="S933" t="str">
        <f t="shared" ca="1" si="344"/>
        <v>"Comportamento REM"</v>
      </c>
      <c r="T933" t="str">
        <f t="shared" ca="1" si="345"/>
        <v>"REM-gedrag"</v>
      </c>
      <c r="U933" s="8" t="str">
        <f t="shared" ca="1" si="327"/>
        <v>Comportement REM</v>
      </c>
      <c r="V933" s="8" t="str">
        <f t="shared" ca="1" si="327"/>
        <v>REM-Verhalten</v>
      </c>
      <c r="W933" s="8" t="str">
        <f t="shared" ca="1" si="327"/>
        <v>Comportamiento REM</v>
      </c>
      <c r="X933" s="8" t="str">
        <f t="shared" ca="1" si="327"/>
        <v>Comportamento REM</v>
      </c>
      <c r="Y933" s="8" t="str">
        <f t="shared" ca="1" si="327"/>
        <v>REM-gedrag</v>
      </c>
      <c r="Z933" s="7">
        <f t="shared" si="338"/>
        <v>5</v>
      </c>
      <c r="AA933">
        <f t="shared" si="339"/>
        <v>32</v>
      </c>
      <c r="AB933">
        <f t="shared" si="349"/>
        <v>46</v>
      </c>
      <c r="AC933" t="str">
        <f t="shared" si="350"/>
        <v>&lt;string name="REM_Behavior"&gt;</v>
      </c>
      <c r="AD933" t="str">
        <f t="shared" ca="1" si="340"/>
        <v>&lt;string name="REM_Behavior"&gt;Comportement REM&lt;/string&gt;</v>
      </c>
      <c r="AE933" t="str">
        <f t="shared" ca="1" si="340"/>
        <v>&lt;string name="REM_Behavior"&gt;REM-Verhalten&lt;/string&gt;</v>
      </c>
      <c r="AF933" t="str">
        <f t="shared" ca="1" si="340"/>
        <v>&lt;string name="REM_Behavior"&gt;Comportamiento REM&lt;/string&gt;</v>
      </c>
      <c r="AG933" t="str">
        <f t="shared" ca="1" si="340"/>
        <v>&lt;string name="REM_Behavior"&gt;Comportamento REM&lt;/string&gt;</v>
      </c>
      <c r="AH933" t="str">
        <f t="shared" ca="1" si="340"/>
        <v>&lt;string name="REM_Behavior"&gt;REM-gedrag&lt;/string&gt;</v>
      </c>
    </row>
    <row r="934" spans="1:34">
      <c r="A934" s="1" t="s">
        <v>426</v>
      </c>
      <c r="J934">
        <f t="shared" si="325"/>
        <v>38</v>
      </c>
      <c r="K934">
        <f t="shared" si="326"/>
        <v>63</v>
      </c>
      <c r="L934" t="str">
        <f t="shared" si="348"/>
        <v>Default (Remote Release)</v>
      </c>
      <c r="M934" t="e">
        <f>MATCH(L934,Sam_Eng!K:K,0)</f>
        <v>#N/A</v>
      </c>
      <c r="N934" t="str">
        <f>IF(ISNA(M934), VLOOKUP(L934,Sam_Eng!F:F,1,FALSE), VLOOKUP(L934,Sam_Eng!K:K,1,FALSE))</f>
        <v>Default (Remote Release)</v>
      </c>
      <c r="O934" s="8">
        <f>IF(ISNA(M934), MATCH(N934,Sam_Eng!F:F,0), MATCH(N934,Sam_Eng!K:K,0))</f>
        <v>367</v>
      </c>
      <c r="P934" t="str">
        <f t="shared" ca="1" si="341"/>
        <v>"Par défaut (Libération à distance)"</v>
      </c>
      <c r="Q934" t="str">
        <f t="shared" ca="1" si="342"/>
        <v>"Standard (Remote-Freigabe)"</v>
      </c>
      <c r="R934" t="str">
        <f t="shared" ca="1" si="343"/>
        <v>"Predeterminado (desbloqueo remoto)"</v>
      </c>
      <c r="S934" t="str">
        <f t="shared" ca="1" si="344"/>
        <v>"Predefinito (Sgancio Remoto)"</v>
      </c>
      <c r="T934" t="str">
        <f t="shared" ca="1" si="345"/>
        <v>"Standaard (ontgrendelen op afstand)"</v>
      </c>
      <c r="U934" s="8" t="str">
        <f t="shared" ca="1" si="327"/>
        <v>Par défaut (Libération à distance)</v>
      </c>
      <c r="V934" s="8" t="str">
        <f t="shared" ca="1" si="327"/>
        <v>Standard (Remote-Freigabe)</v>
      </c>
      <c r="W934" s="8" t="str">
        <f t="shared" ca="1" si="327"/>
        <v>Predeterminado (desbloqueo remoto)</v>
      </c>
      <c r="X934" s="8" t="str">
        <f t="shared" ca="1" si="327"/>
        <v>Predefinito (Sgancio Remoto)</v>
      </c>
      <c r="Y934" s="8" t="str">
        <f t="shared" ca="1" si="327"/>
        <v>Standaard (ontgrendelen op afstand)</v>
      </c>
      <c r="Z934" s="7">
        <f t="shared" si="338"/>
        <v>5</v>
      </c>
      <c r="AA934">
        <f t="shared" si="339"/>
        <v>38</v>
      </c>
      <c r="AB934">
        <f t="shared" si="349"/>
        <v>63</v>
      </c>
      <c r="AC934" t="str">
        <f t="shared" si="350"/>
        <v>&lt;string name="REM_remote_release"&gt;</v>
      </c>
      <c r="AD934" t="str">
        <f t="shared" ca="1" si="340"/>
        <v>&lt;string name="REM_remote_release"&gt;Par défaut (Libération à distance)&lt;/string&gt;</v>
      </c>
      <c r="AE934" t="str">
        <f t="shared" ca="1" si="340"/>
        <v>&lt;string name="REM_remote_release"&gt;Standard (Remote-Freigabe)&lt;/string&gt;</v>
      </c>
      <c r="AF934" t="str">
        <f t="shared" ca="1" si="340"/>
        <v>&lt;string name="REM_remote_release"&gt;Predeterminado (desbloqueo remoto)&lt;/string&gt;</v>
      </c>
      <c r="AG934" t="str">
        <f t="shared" ca="1" si="340"/>
        <v>&lt;string name="REM_remote_release"&gt;Predefinito (Sgancio Remoto)&lt;/string&gt;</v>
      </c>
      <c r="AH934" t="str">
        <f t="shared" ca="1" si="340"/>
        <v>&lt;string name="REM_remote_release"&gt;Standaard (ontgrendelen op afstand)&lt;/string&gt;</v>
      </c>
    </row>
    <row r="935" spans="1:34">
      <c r="A935" s="1" t="s">
        <v>427</v>
      </c>
      <c r="J935">
        <f t="shared" si="325"/>
        <v>35</v>
      </c>
      <c r="K935">
        <f t="shared" si="326"/>
        <v>47</v>
      </c>
      <c r="L935" t="str">
        <f t="shared" si="348"/>
        <v>Sensor Mode</v>
      </c>
      <c r="M935" t="e">
        <f>MATCH(L935,Sam_Eng!K:K,0)</f>
        <v>#N/A</v>
      </c>
      <c r="N935" t="str">
        <f>IF(ISNA(M935), VLOOKUP(L935,Sam_Eng!F:F,1,FALSE), VLOOKUP(L935,Sam_Eng!K:K,1,FALSE))</f>
        <v>Sensor Mode</v>
      </c>
      <c r="O935" s="8">
        <f>IF(ISNA(M935), MATCH(N935,Sam_Eng!F:F,0), MATCH(N935,Sam_Eng!K:K,0))</f>
        <v>368</v>
      </c>
      <c r="P935" t="str">
        <f t="shared" ca="1" si="341"/>
        <v>"Mode capteur"</v>
      </c>
      <c r="Q935" t="str">
        <f t="shared" ca="1" si="342"/>
        <v>"Sensormodus"</v>
      </c>
      <c r="R935" t="str">
        <f t="shared" ca="1" si="343"/>
        <v>"Modo de sensor"</v>
      </c>
      <c r="S935" t="str">
        <f t="shared" ca="1" si="344"/>
        <v>"Modalità Sensore"</v>
      </c>
      <c r="T935" t="str">
        <f t="shared" ca="1" si="345"/>
        <v>"Sensormodus"</v>
      </c>
      <c r="U935" s="8" t="str">
        <f t="shared" ca="1" si="327"/>
        <v>Mode capteur</v>
      </c>
      <c r="V935" s="8" t="str">
        <f t="shared" ca="1" si="327"/>
        <v>Sensormodus</v>
      </c>
      <c r="W935" s="8" t="str">
        <f t="shared" ca="1" si="327"/>
        <v>Modo de sensor</v>
      </c>
      <c r="X935" s="8" t="str">
        <f t="shared" ca="1" si="327"/>
        <v>Modalità Sensore</v>
      </c>
      <c r="Y935" s="8" t="str">
        <f t="shared" ca="1" si="327"/>
        <v>Sensormodus</v>
      </c>
      <c r="Z935" s="7">
        <f t="shared" si="338"/>
        <v>5</v>
      </c>
      <c r="AA935">
        <f t="shared" si="339"/>
        <v>35</v>
      </c>
      <c r="AB935">
        <f t="shared" si="349"/>
        <v>47</v>
      </c>
      <c r="AC935" t="str">
        <f t="shared" si="350"/>
        <v>&lt;string name="REM_sensor_mode"&gt;</v>
      </c>
      <c r="AD935" t="str">
        <f t="shared" ca="1" si="340"/>
        <v>&lt;string name="REM_sensor_mode"&gt;Mode capteur&lt;/string&gt;</v>
      </c>
      <c r="AE935" t="str">
        <f t="shared" ca="1" si="340"/>
        <v>&lt;string name="REM_sensor_mode"&gt;Sensormodus&lt;/string&gt;</v>
      </c>
      <c r="AF935" t="str">
        <f t="shared" ca="1" si="340"/>
        <v>&lt;string name="REM_sensor_mode"&gt;Modo de sensor&lt;/string&gt;</v>
      </c>
      <c r="AG935" t="str">
        <f t="shared" ca="1" si="340"/>
        <v>&lt;string name="REM_sensor_mode"&gt;Modalità Sensore&lt;/string&gt;</v>
      </c>
      <c r="AH935" t="str">
        <f t="shared" ca="1" si="340"/>
        <v>&lt;string name="REM_sensor_mode"&gt;Sensormodus&lt;/string&gt;</v>
      </c>
    </row>
    <row r="936" spans="1:34">
      <c r="A936" s="1" t="s">
        <v>428</v>
      </c>
      <c r="J936">
        <f t="shared" si="325"/>
        <v>36</v>
      </c>
      <c r="K936">
        <f t="shared" si="326"/>
        <v>51</v>
      </c>
      <c r="L936" t="str">
        <f t="shared" si="348"/>
        <v>Sensor + Alert</v>
      </c>
      <c r="M936" t="e">
        <f>MATCH(L936,Sam_Eng!K:K,0)</f>
        <v>#N/A</v>
      </c>
      <c r="N936" t="str">
        <f>IF(ISNA(M936), VLOOKUP(L936,Sam_Eng!F:F,1,FALSE), VLOOKUP(L936,Sam_Eng!K:K,1,FALSE))</f>
        <v>Sensor + Alert</v>
      </c>
      <c r="O936" s="8">
        <f>IF(ISNA(M936), MATCH(N936,Sam_Eng!F:F,0), MATCH(N936,Sam_Eng!K:K,0))</f>
        <v>369</v>
      </c>
      <c r="P936" t="str">
        <f t="shared" ca="1" si="341"/>
        <v>"Capteur + Alerte"</v>
      </c>
      <c r="Q936" t="str">
        <f t="shared" ca="1" si="342"/>
        <v>"Sensor + Warnung"</v>
      </c>
      <c r="R936" t="str">
        <f t="shared" ca="1" si="343"/>
        <v>"Sensor + Alerta"</v>
      </c>
      <c r="S936" t="str">
        <f t="shared" ca="1" si="344"/>
        <v>"Sensore + Allarme"</v>
      </c>
      <c r="T936" t="str">
        <f t="shared" ca="1" si="345"/>
        <v>"Sensor + waarschuwing"</v>
      </c>
      <c r="U936" s="8" t="str">
        <f t="shared" ca="1" si="327"/>
        <v>Capteur + Alerte</v>
      </c>
      <c r="V936" s="8" t="str">
        <f t="shared" ca="1" si="327"/>
        <v>Sensor + Warnung</v>
      </c>
      <c r="W936" s="8" t="str">
        <f t="shared" ca="1" si="327"/>
        <v>Sensor + Alerta</v>
      </c>
      <c r="X936" s="8" t="str">
        <f t="shared" ca="1" si="327"/>
        <v>Sensore + Allarme</v>
      </c>
      <c r="Y936" s="8" t="str">
        <f t="shared" ca="1" si="327"/>
        <v>Sensor + waarschuwing</v>
      </c>
      <c r="Z936" s="7">
        <f t="shared" si="338"/>
        <v>5</v>
      </c>
      <c r="AA936">
        <f t="shared" si="339"/>
        <v>36</v>
      </c>
      <c r="AB936">
        <f t="shared" si="349"/>
        <v>51</v>
      </c>
      <c r="AC936" t="str">
        <f t="shared" si="350"/>
        <v>&lt;string name="REM_sensor_alert"&gt;</v>
      </c>
      <c r="AD936" t="str">
        <f t="shared" ca="1" si="340"/>
        <v>&lt;string name="REM_sensor_alert"&gt;Capteur + Alerte&lt;/string&gt;</v>
      </c>
      <c r="AE936" t="str">
        <f t="shared" ca="1" si="340"/>
        <v>&lt;string name="REM_sensor_alert"&gt;Sensor + Warnung&lt;/string&gt;</v>
      </c>
      <c r="AF936" t="str">
        <f t="shared" ca="1" si="340"/>
        <v>&lt;string name="REM_sensor_alert"&gt;Sensor + Alerta&lt;/string&gt;</v>
      </c>
      <c r="AG936" t="str">
        <f t="shared" ca="1" si="340"/>
        <v>&lt;string name="REM_sensor_alert"&gt;Sensore + Allarme&lt;/string&gt;</v>
      </c>
      <c r="AH936" t="str">
        <f t="shared" ca="1" si="340"/>
        <v>&lt;string name="REM_sensor_alert"&gt;Sensor + waarschuwing&lt;/string&gt;</v>
      </c>
    </row>
    <row r="937" spans="1:34">
      <c r="A937" s="1" t="s">
        <v>429</v>
      </c>
      <c r="J937">
        <f t="shared" si="325"/>
        <v>39</v>
      </c>
      <c r="K937">
        <f t="shared" si="326"/>
        <v>58</v>
      </c>
      <c r="L937" t="str">
        <f t="shared" si="348"/>
        <v>Unlock + Lock Down</v>
      </c>
      <c r="M937" t="e">
        <f>MATCH(L937,Sam_Eng!K:K,0)</f>
        <v>#N/A</v>
      </c>
      <c r="N937" t="str">
        <f>IF(ISNA(M937), VLOOKUP(L937,Sam_Eng!F:F,1,FALSE), VLOOKUP(L937,Sam_Eng!K:K,1,FALSE))</f>
        <v>Unlock + Lock Down</v>
      </c>
      <c r="O937" s="8">
        <f>IF(ISNA(M937), MATCH(N937,Sam_Eng!F:F,0), MATCH(N937,Sam_Eng!K:K,0))</f>
        <v>370</v>
      </c>
      <c r="P937" t="str">
        <f t="shared" ca="1" si="341"/>
        <v>"Déverrouiller + Verrouiller"</v>
      </c>
      <c r="Q937" t="str">
        <f t="shared" ca="1" si="342"/>
        <v>"Entriegeln + Sperren"</v>
      </c>
      <c r="R937" t="str">
        <f t="shared" ca="1" si="343"/>
        <v>"Desbloqueo + Bloqueo"</v>
      </c>
      <c r="S937" t="str">
        <f t="shared" ca="1" si="344"/>
        <v>"Sblocco + Blocco"</v>
      </c>
      <c r="T937" t="str">
        <f t="shared" ca="1" si="345"/>
        <v>"Ontgrendelen + afsluiten"</v>
      </c>
      <c r="U937" s="8" t="str">
        <f t="shared" ca="1" si="327"/>
        <v>Déverrouiller + Verrouiller</v>
      </c>
      <c r="V937" s="8" t="str">
        <f t="shared" ca="1" si="327"/>
        <v>Entriegeln + Sperren</v>
      </c>
      <c r="W937" s="8" t="str">
        <f t="shared" ca="1" si="327"/>
        <v>Desbloqueo + Bloqueo</v>
      </c>
      <c r="X937" s="8" t="str">
        <f t="shared" ca="1" si="327"/>
        <v>Sblocco + Blocco</v>
      </c>
      <c r="Y937" s="8" t="str">
        <f t="shared" ca="1" si="327"/>
        <v>Ontgrendelen + afsluiten</v>
      </c>
      <c r="Z937" s="7">
        <f t="shared" si="338"/>
        <v>5</v>
      </c>
      <c r="AA937">
        <f t="shared" si="339"/>
        <v>39</v>
      </c>
      <c r="AB937">
        <f t="shared" si="349"/>
        <v>58</v>
      </c>
      <c r="AC937" t="str">
        <f t="shared" si="350"/>
        <v>&lt;string name="REM_unlock_lockdown"&gt;</v>
      </c>
      <c r="AD937" t="str">
        <f t="shared" ca="1" si="340"/>
        <v>&lt;string name="REM_unlock_lockdown"&gt;Déverrouiller + Verrouiller&lt;/string&gt;</v>
      </c>
      <c r="AE937" t="str">
        <f t="shared" ca="1" si="340"/>
        <v>&lt;string name="REM_unlock_lockdown"&gt;Entriegeln + Sperren&lt;/string&gt;</v>
      </c>
      <c r="AF937" t="str">
        <f t="shared" ca="1" si="340"/>
        <v>&lt;string name="REM_unlock_lockdown"&gt;Desbloqueo + Bloqueo&lt;/string&gt;</v>
      </c>
      <c r="AG937" t="str">
        <f t="shared" ca="1" si="340"/>
        <v>&lt;string name="REM_unlock_lockdown"&gt;Sblocco + Blocco&lt;/string&gt;</v>
      </c>
      <c r="AH937" t="str">
        <f t="shared" ca="1" si="340"/>
        <v>&lt;string name="REM_unlock_lockdown"&gt;Ontgrendelen + afsluiten&lt;/string&gt;</v>
      </c>
    </row>
    <row r="938" spans="1:34">
      <c r="A938" s="1" t="s">
        <v>3029</v>
      </c>
      <c r="J938">
        <f t="shared" si="325"/>
        <v>39</v>
      </c>
      <c r="K938">
        <f t="shared" si="326"/>
        <v>60</v>
      </c>
      <c r="L938" t="str">
        <f t="shared" si="348"/>
        <v>NetCode Grace Period</v>
      </c>
      <c r="M938" t="e">
        <f>MATCH(L938,Sam_Eng!K:K,0)</f>
        <v>#N/A</v>
      </c>
      <c r="N938" t="e">
        <f>IF(ISNA(M938), VLOOKUP(L938,Sam_Eng!F:F,1,FALSE), VLOOKUP(L938,Sam_Eng!K:K,1,FALSE))</f>
        <v>#N/A</v>
      </c>
      <c r="O938" s="8">
        <v>11</v>
      </c>
      <c r="P938" t="str">
        <f t="shared" ca="1" si="341"/>
        <v>Délai de grâce % @</v>
      </c>
      <c r="Q938" t="str">
        <f t="shared" ca="1" si="342"/>
        <v>%@ Spielraum</v>
      </c>
      <c r="R938" t="str">
        <f t="shared" ca="1" si="343"/>
        <v>Período de cortesía de %@</v>
      </c>
      <c r="S938" t="str">
        <f t="shared" ca="1" si="344"/>
        <v>%@ Periodo di Tolleranza</v>
      </c>
      <c r="T938" t="str">
        <f t="shared" ca="1" si="345"/>
        <v>%@ respijtperiode</v>
      </c>
      <c r="U938" s="8" t="str">
        <f t="shared" ca="1" si="327"/>
        <v>Délai de grâce % @</v>
      </c>
      <c r="V938" s="8" t="str">
        <f t="shared" ca="1" si="327"/>
        <v>%@ Spielraum</v>
      </c>
      <c r="W938" s="8" t="str">
        <f t="shared" ca="1" si="327"/>
        <v>Período de cortesía de %@</v>
      </c>
      <c r="X938" s="8" t="str">
        <f t="shared" ca="1" si="327"/>
        <v>%@ Periodo di Tolleranza</v>
      </c>
      <c r="Y938" s="8" t="str">
        <f t="shared" ca="1" si="327"/>
        <v>%@ respijtperiode</v>
      </c>
      <c r="Z938" s="7">
        <f t="shared" si="338"/>
        <v>5</v>
      </c>
      <c r="AA938">
        <f t="shared" si="339"/>
        <v>39</v>
      </c>
      <c r="AB938">
        <f t="shared" si="349"/>
        <v>60</v>
      </c>
      <c r="AC938" t="str">
        <f t="shared" si="350"/>
        <v>&lt;string name="NetCodeGrace_Period"&gt;</v>
      </c>
      <c r="AD938" t="s">
        <v>10404</v>
      </c>
      <c r="AE938" t="s">
        <v>10405</v>
      </c>
      <c r="AF938" t="s">
        <v>10406</v>
      </c>
      <c r="AG938" t="s">
        <v>10407</v>
      </c>
      <c r="AH938" t="s">
        <v>10408</v>
      </c>
    </row>
    <row r="939" spans="1:34">
      <c r="A939" s="1" t="s">
        <v>10409</v>
      </c>
      <c r="J939">
        <f t="shared" si="325"/>
        <v>44</v>
      </c>
      <c r="K939">
        <f t="shared" si="326"/>
        <v>48</v>
      </c>
      <c r="L939" t="str">
        <f t="shared" si="348"/>
        <v>min</v>
      </c>
      <c r="M939" t="e">
        <f>MATCH(L939,Sam_Eng!K:K,0)</f>
        <v>#N/A</v>
      </c>
      <c r="N939" t="str">
        <f>IF(ISNA(M939), VLOOKUP(L939,Sam_Eng!F:F,1,FALSE), VLOOKUP(L939,Sam_Eng!K:K,1,FALSE))</f>
        <v>min</v>
      </c>
      <c r="O939" s="8">
        <f>IF(ISNA(M939), MATCH(N939,Sam_Eng!F:F,0), MATCH(N939,Sam_Eng!K:K,0))</f>
        <v>9</v>
      </c>
      <c r="P939" t="str">
        <f t="shared" ca="1" si="341"/>
        <v>"min"</v>
      </c>
      <c r="Q939" t="str">
        <f t="shared" ca="1" si="342"/>
        <v>"Min."</v>
      </c>
      <c r="R939" t="str">
        <f t="shared" ca="1" si="343"/>
        <v>"min"</v>
      </c>
      <c r="S939" t="str">
        <f t="shared" ca="1" si="344"/>
        <v>"min"</v>
      </c>
      <c r="T939" t="str">
        <f t="shared" ca="1" si="345"/>
        <v>"min"</v>
      </c>
      <c r="U939" s="8" t="str">
        <f t="shared" ca="1" si="327"/>
        <v>min</v>
      </c>
      <c r="V939" s="8" t="str">
        <f t="shared" ca="1" si="327"/>
        <v>Min.</v>
      </c>
      <c r="W939" s="8" t="str">
        <f t="shared" ca="1" si="327"/>
        <v>min</v>
      </c>
      <c r="X939" s="8" t="str">
        <f t="shared" ca="1" si="327"/>
        <v>min</v>
      </c>
      <c r="Y939" s="8" t="str">
        <f t="shared" ca="1" si="327"/>
        <v>min</v>
      </c>
      <c r="Z939" s="7">
        <f t="shared" si="338"/>
        <v>5</v>
      </c>
      <c r="AA939">
        <f t="shared" si="339"/>
        <v>44</v>
      </c>
      <c r="AB939">
        <f t="shared" si="349"/>
        <v>48</v>
      </c>
      <c r="AC939" t="str">
        <f t="shared" si="350"/>
        <v>&lt;string name="NetCodeGrace_Period_cont"&gt;</v>
      </c>
      <c r="AD939" t="str">
        <f t="shared" ca="1" si="340"/>
        <v>&lt;string name="NetCodeGrace_Period_cont"&gt;min&lt;/string&gt;</v>
      </c>
      <c r="AE939" t="str">
        <f t="shared" ca="1" si="340"/>
        <v>&lt;string name="NetCodeGrace_Period_cont"&gt;Min.&lt;/string&gt;</v>
      </c>
      <c r="AF939" t="str">
        <f t="shared" ca="1" si="340"/>
        <v>&lt;string name="NetCodeGrace_Period_cont"&gt;min&lt;/string&gt;</v>
      </c>
      <c r="AG939" t="str">
        <f t="shared" ca="1" si="340"/>
        <v>&lt;string name="NetCodeGrace_Period_cont"&gt;min&lt;/string&gt;</v>
      </c>
      <c r="AH939" t="str">
        <f t="shared" ca="1" si="340"/>
        <v>&lt;string name="NetCodeGrace_Period_cont"&gt;min&lt;/string&gt;</v>
      </c>
    </row>
    <row r="940" spans="1:34">
      <c r="A940" s="1" t="s">
        <v>10410</v>
      </c>
      <c r="J940">
        <f t="shared" si="325"/>
        <v>44</v>
      </c>
      <c r="K940">
        <f t="shared" si="326"/>
        <v>52</v>
      </c>
      <c r="L940" t="str">
        <f t="shared" si="348"/>
        <v>Minutes</v>
      </c>
      <c r="M940" t="e">
        <f>MATCH(L940,Sam_Eng!K:K,0)</f>
        <v>#N/A</v>
      </c>
      <c r="N940" t="str">
        <f>IF(ISNA(M940), VLOOKUP(L940,Sam_Eng!F:F,1,FALSE), VLOOKUP(L940,Sam_Eng!K:K,1,FALSE))</f>
        <v>Minutes</v>
      </c>
      <c r="O940" s="8">
        <f>IF(ISNA(M940), MATCH(N940,Sam_Eng!F:F,0), MATCH(N940,Sam_Eng!K:K,0))</f>
        <v>374</v>
      </c>
      <c r="P940" t="str">
        <f t="shared" ca="1" si="341"/>
        <v>"Minutes"</v>
      </c>
      <c r="Q940" t="str">
        <f t="shared" ca="1" si="342"/>
        <v>"Minuten"</v>
      </c>
      <c r="R940" t="str">
        <f t="shared" ca="1" si="343"/>
        <v>"Minutos"</v>
      </c>
      <c r="S940" t="str">
        <f t="shared" ca="1" si="344"/>
        <v>"Minuti"</v>
      </c>
      <c r="T940" t="str">
        <f t="shared" ca="1" si="345"/>
        <v>"Minuten"</v>
      </c>
      <c r="U940" s="8" t="str">
        <f t="shared" ca="1" si="327"/>
        <v>Minutes</v>
      </c>
      <c r="V940" s="8" t="str">
        <f t="shared" ca="1" si="327"/>
        <v>Minuten</v>
      </c>
      <c r="W940" s="8" t="str">
        <f t="shared" ca="1" si="327"/>
        <v>Minutos</v>
      </c>
      <c r="X940" s="8" t="str">
        <f t="shared" ca="1" si="327"/>
        <v>Minuti</v>
      </c>
      <c r="Y940" s="8" t="str">
        <f t="shared" ca="1" si="327"/>
        <v>Minuten</v>
      </c>
      <c r="Z940" s="7">
        <f t="shared" si="338"/>
        <v>5</v>
      </c>
      <c r="AA940">
        <f t="shared" si="339"/>
        <v>44</v>
      </c>
      <c r="AB940">
        <f t="shared" si="349"/>
        <v>52</v>
      </c>
      <c r="AC940" t="str">
        <f t="shared" si="350"/>
        <v>&lt;string name="NetCodeGrace_Period_unit"&gt;</v>
      </c>
      <c r="AD940" t="str">
        <f t="shared" ca="1" si="340"/>
        <v>&lt;string name="NetCodeGrace_Period_unit"&gt;Minutes&lt;/string&gt;</v>
      </c>
      <c r="AE940" t="str">
        <f t="shared" ca="1" si="340"/>
        <v>&lt;string name="NetCodeGrace_Period_unit"&gt;Minuten&lt;/string&gt;</v>
      </c>
      <c r="AF940" t="str">
        <f t="shared" ca="1" si="340"/>
        <v>&lt;string name="NetCodeGrace_Period_unit"&gt;Minutos&lt;/string&gt;</v>
      </c>
      <c r="AG940" t="str">
        <f t="shared" ca="1" si="340"/>
        <v>&lt;string name="NetCodeGrace_Period_unit"&gt;Minuti&lt;/string&gt;</v>
      </c>
      <c r="AH940" t="str">
        <f t="shared" ca="1" si="340"/>
        <v>&lt;string name="NetCodeGrace_Period_unit"&gt;Minuten&lt;/string&gt;</v>
      </c>
    </row>
    <row r="941" spans="1:34">
      <c r="A941" s="1" t="s">
        <v>432</v>
      </c>
      <c r="J941">
        <f t="shared" si="325"/>
        <v>41</v>
      </c>
      <c r="K941">
        <f t="shared" si="326"/>
        <v>61</v>
      </c>
      <c r="L941" t="str">
        <f t="shared" si="348"/>
        <v>New Blocks Previous</v>
      </c>
      <c r="M941" t="e">
        <f>MATCH(L941,Sam_Eng!K:K,0)</f>
        <v>#N/A</v>
      </c>
      <c r="N941" t="str">
        <f>IF(ISNA(M941), VLOOKUP(L941,Sam_Eng!F:F,1,FALSE), VLOOKUP(L941,Sam_Eng!K:K,1,FALSE))</f>
        <v>New Blocks Previous</v>
      </c>
      <c r="O941" s="8">
        <f>IF(ISNA(M941), MATCH(N941,Sam_Eng!F:F,0), MATCH(N941,Sam_Eng!K:K,0))</f>
        <v>10</v>
      </c>
      <c r="P941" t="str">
        <f t="shared" ca="1" si="341"/>
        <v>"Nouveaux blocs précédents"</v>
      </c>
      <c r="Q941" t="str">
        <f t="shared" ca="1" si="342"/>
        <v>"Neuer Code sperrt alten"</v>
      </c>
      <c r="R941" t="str">
        <f t="shared" ca="1" si="343"/>
        <v>"El nuevo bloquea a los anteriores"</v>
      </c>
      <c r="S941" t="str">
        <f t="shared" ca="1" si="344"/>
        <v>"Nuovo Blocca Precedente"</v>
      </c>
      <c r="T941" t="str">
        <f t="shared" ca="1" si="345"/>
        <v>"Nieuw Blokken Vorige"</v>
      </c>
      <c r="U941" s="8" t="str">
        <f t="shared" ca="1" si="327"/>
        <v>Nouveaux blocs précédents</v>
      </c>
      <c r="V941" s="8" t="str">
        <f t="shared" ca="1" si="327"/>
        <v>Neuer Code sperrt alten</v>
      </c>
      <c r="W941" s="8" t="str">
        <f t="shared" ca="1" si="327"/>
        <v>El nuevo bloquea a los anteriores</v>
      </c>
      <c r="X941" s="8" t="str">
        <f t="shared" ca="1" si="327"/>
        <v>Nuovo Blocca Precedente</v>
      </c>
      <c r="Y941" s="8" t="str">
        <f t="shared" ca="1" si="327"/>
        <v>Nieuw Blokken Vorige</v>
      </c>
      <c r="Z941" s="7">
        <f t="shared" si="338"/>
        <v>5</v>
      </c>
      <c r="AA941">
        <f t="shared" si="339"/>
        <v>41</v>
      </c>
      <c r="AB941">
        <f t="shared" si="349"/>
        <v>61</v>
      </c>
      <c r="AC941" t="str">
        <f t="shared" si="350"/>
        <v>&lt;string name="NetCodeBlock_Previous"&gt;</v>
      </c>
      <c r="AD941" t="str">
        <f t="shared" ca="1" si="340"/>
        <v>&lt;string name="NetCodeBlock_Previous"&gt;Nouveaux blocs précédents&lt;/string&gt;</v>
      </c>
      <c r="AE941" t="str">
        <f t="shared" ca="1" si="340"/>
        <v>&lt;string name="NetCodeBlock_Previous"&gt;Neuer Code sperrt alten&lt;/string&gt;</v>
      </c>
      <c r="AF941" t="str">
        <f t="shared" ca="1" si="340"/>
        <v>&lt;string name="NetCodeBlock_Previous"&gt;El nuevo bloquea a los anteriores&lt;/string&gt;</v>
      </c>
      <c r="AG941" t="str">
        <f t="shared" ca="1" si="340"/>
        <v>&lt;string name="NetCodeBlock_Previous"&gt;Nuovo Blocca Precedente&lt;/string&gt;</v>
      </c>
      <c r="AH941" t="str">
        <f t="shared" ca="1" si="340"/>
        <v>&lt;string name="NetCodeBlock_Previous"&gt;Nieuw Blokken Vorige&lt;/string&gt;</v>
      </c>
    </row>
    <row r="942" spans="1:34">
      <c r="A942" s="1"/>
    </row>
    <row r="943" spans="1:34">
      <c r="A943" s="1" t="s">
        <v>10403</v>
      </c>
      <c r="J943">
        <f t="shared" ref="J943:J977" si="351">FIND("&gt;",A943)</f>
        <v>34</v>
      </c>
      <c r="K943">
        <f t="shared" ref="K943:K977" si="352">FIND("&lt;/", A943)</f>
        <v>60</v>
      </c>
      <c r="L943" t="str">
        <f t="shared" si="348"/>
        <v>Sensor Alert(S/O)(REM %s)</v>
      </c>
      <c r="M943" t="e">
        <f>MATCH(L943,Sam_Eng!K:K,0)</f>
        <v>#N/A</v>
      </c>
      <c r="N943" t="e">
        <f>IF(ISNA(M943), VLOOKUP(L943,Sam_Eng!F:F,1,FALSE), VLOOKUP(L943,Sam_Eng!K:K,1,FALSE))</f>
        <v>#N/A</v>
      </c>
      <c r="O943" s="54">
        <v>706</v>
      </c>
      <c r="P943" t="str">
        <f t="shared" ca="1" si="341"/>
        <v>Alerte du capteur (S/C) (REM %d)</v>
      </c>
      <c r="Q943" t="str">
        <f t="shared" ca="1" si="342"/>
        <v>Sensorwarnung (S/C) (REM %d)</v>
      </c>
      <c r="R943" t="str">
        <f t="shared" ca="1" si="343"/>
        <v>Alerta de sensor (S/C) (REM %d)</v>
      </c>
      <c r="S943" t="str">
        <f t="shared" ca="1" si="344"/>
        <v>Allarme sensore (S/C) (REM %d)</v>
      </c>
      <c r="T943" t="str">
        <f t="shared" ca="1" si="345"/>
        <v>Sensorwaarschuwing (S/C) (REM %d)</v>
      </c>
      <c r="U943" s="8" t="str">
        <f t="shared" ca="1" si="327"/>
        <v>Alerte du capteur (S/C) (REM %d)</v>
      </c>
      <c r="V943" s="8" t="str">
        <f t="shared" ca="1" si="327"/>
        <v>Sensorwarnung (S/C) (REM %d)</v>
      </c>
      <c r="W943" s="8" t="str">
        <f t="shared" ca="1" si="327"/>
        <v>Alerta de sensor (S/C) (REM %d)</v>
      </c>
      <c r="X943" s="8" t="str">
        <f t="shared" ca="1" si="327"/>
        <v>Allarme sensore (S/C) (REM %d)</v>
      </c>
      <c r="Y943" s="8" t="str">
        <f t="shared" ca="1" si="327"/>
        <v>Sensorwaarschuwing (S/C) (REM %d)</v>
      </c>
      <c r="Z943" s="7">
        <f t="shared" si="338"/>
        <v>5</v>
      </c>
      <c r="AA943">
        <f t="shared" si="339"/>
        <v>34</v>
      </c>
      <c r="AB943">
        <f t="shared" ref="AB943:AB950" si="353" xml:space="preserve"> FIND("&lt;/",A943)</f>
        <v>60</v>
      </c>
      <c r="AC943" t="str">
        <f t="shared" ref="AC943:AC950" si="354">MID(A943, Z943, AA943-Z943+ 1)</f>
        <v>&lt;string name="log_rem_senser"&gt;</v>
      </c>
      <c r="AD943" t="str">
        <f t="shared" ca="1" si="340"/>
        <v>&lt;string name="log_rem_senser"&gt;Alerte du capteur (S/C) (REM %d)&lt;/string&gt;</v>
      </c>
      <c r="AE943" t="str">
        <f t="shared" ca="1" si="340"/>
        <v>&lt;string name="log_rem_senser"&gt;Sensorwarnung (S/C) (REM %d)&lt;/string&gt;</v>
      </c>
      <c r="AF943" t="str">
        <f t="shared" ca="1" si="340"/>
        <v>&lt;string name="log_rem_senser"&gt;Alerta de sensor (S/C) (REM %d)&lt;/string&gt;</v>
      </c>
      <c r="AG943" t="str">
        <f t="shared" ca="1" si="340"/>
        <v>&lt;string name="log_rem_senser"&gt;Allarme sensore (S/C) (REM %d)&lt;/string&gt;</v>
      </c>
      <c r="AH943" t="str">
        <f t="shared" ca="1" si="340"/>
        <v>&lt;string name="log_rem_senser"&gt;Sensorwaarschuwing (S/C) (REM %d)&lt;/string&gt;</v>
      </c>
    </row>
    <row r="944" spans="1:34">
      <c r="A944" s="1" t="s">
        <v>434</v>
      </c>
      <c r="J944">
        <f t="shared" si="351"/>
        <v>45</v>
      </c>
      <c r="K944">
        <f t="shared" si="352"/>
        <v>54</v>
      </c>
      <c r="L944" t="str">
        <f t="shared" si="348"/>
        <v>One Hour</v>
      </c>
      <c r="M944" t="e">
        <f>MATCH(L944,Sam_Eng!K:K,0)</f>
        <v>#N/A</v>
      </c>
      <c r="N944" t="str">
        <f>IF(ISNA(M944), VLOOKUP(L944,Sam_Eng!F:F,1,FALSE), VLOOKUP(L944,Sam_Eng!K:K,1,FALSE))</f>
        <v>One Hour</v>
      </c>
      <c r="O944" s="8">
        <f>IF(ISNA(M944), MATCH(N944,Sam_Eng!F:F,0), MATCH(N944,Sam_Eng!K:K,0))</f>
        <v>85</v>
      </c>
      <c r="P944" t="str">
        <f t="shared" ca="1" si="341"/>
        <v>"Une heure"</v>
      </c>
      <c r="Q944" t="str">
        <f t="shared" ca="1" si="342"/>
        <v>"Eine Stunde"</v>
      </c>
      <c r="R944" t="str">
        <f t="shared" ca="1" si="343"/>
        <v>"Una hora"</v>
      </c>
      <c r="S944" t="str">
        <f t="shared" ca="1" si="344"/>
        <v>"Un'Ora"</v>
      </c>
      <c r="T944" t="str">
        <f t="shared" ca="1" si="345"/>
        <v>"Een uur"</v>
      </c>
      <c r="U944" s="8" t="str">
        <f t="shared" ca="1" si="327"/>
        <v>Une heure</v>
      </c>
      <c r="V944" s="8" t="str">
        <f t="shared" ca="1" si="327"/>
        <v>Eine Stunde</v>
      </c>
      <c r="W944" s="8" t="str">
        <f t="shared" ca="1" si="327"/>
        <v>Una hora</v>
      </c>
      <c r="X944" s="8" t="str">
        <f t="shared" ca="1" si="327"/>
        <v>Un'Ora</v>
      </c>
      <c r="Y944" s="8" t="str">
        <f t="shared" ca="1" si="327"/>
        <v>Een uur</v>
      </c>
      <c r="Z944" s="7">
        <f t="shared" si="338"/>
        <v>5</v>
      </c>
      <c r="AA944">
        <f t="shared" si="339"/>
        <v>45</v>
      </c>
      <c r="AB944">
        <f t="shared" si="353"/>
        <v>54</v>
      </c>
      <c r="AC944" t="str">
        <f t="shared" si="354"/>
        <v>&lt;string name="NetCode_standard_one_hour"&gt;</v>
      </c>
      <c r="AD944" t="str">
        <f t="shared" ca="1" si="340"/>
        <v>&lt;string name="NetCode_standard_one_hour"&gt;Une heure&lt;/string&gt;</v>
      </c>
      <c r="AE944" t="str">
        <f t="shared" ca="1" si="340"/>
        <v>&lt;string name="NetCode_standard_one_hour"&gt;Eine Stunde&lt;/string&gt;</v>
      </c>
      <c r="AF944" t="str">
        <f t="shared" ca="1" si="340"/>
        <v>&lt;string name="NetCode_standard_one_hour"&gt;Una hora&lt;/string&gt;</v>
      </c>
      <c r="AG944" t="str">
        <f t="shared" ca="1" si="340"/>
        <v>&lt;string name="NetCode_standard_one_hour"&gt;Un'Ora&lt;/string&gt;</v>
      </c>
      <c r="AH944" t="str">
        <f t="shared" ca="1" si="340"/>
        <v>&lt;string name="NetCode_standard_one_hour"&gt;Een uur&lt;/string&gt;</v>
      </c>
    </row>
    <row r="945" spans="1:34">
      <c r="A945" s="1" t="s">
        <v>435</v>
      </c>
      <c r="J945">
        <f t="shared" si="351"/>
        <v>43</v>
      </c>
      <c r="K945">
        <f t="shared" si="352"/>
        <v>50</v>
      </c>
      <c r="L945" t="str">
        <f t="shared" si="348"/>
        <v>Normal</v>
      </c>
      <c r="M945" t="e">
        <f>MATCH(L945,Sam_Eng!K:K,0)</f>
        <v>#N/A</v>
      </c>
      <c r="N945" t="str">
        <f>IF(ISNA(M945), VLOOKUP(L945,Sam_Eng!F:F,1,FALSE), VLOOKUP(L945,Sam_Eng!K:K,1,FALSE))</f>
        <v>Normal</v>
      </c>
      <c r="O945" s="8">
        <f>IF(ISNA(M945), MATCH(N945,Sam_Eng!F:F,0), MATCH(N945,Sam_Eng!K:K,0))</f>
        <v>231</v>
      </c>
      <c r="P945" t="str">
        <f t="shared" ca="1" si="341"/>
        <v>"Normal"</v>
      </c>
      <c r="Q945" t="str">
        <f t="shared" ca="1" si="342"/>
        <v>"Normal"</v>
      </c>
      <c r="R945" t="str">
        <f t="shared" ca="1" si="343"/>
        <v>"Normal"</v>
      </c>
      <c r="S945" t="str">
        <f t="shared" ca="1" si="344"/>
        <v>"Normale"</v>
      </c>
      <c r="T945" t="str">
        <f t="shared" ca="1" si="345"/>
        <v>"Normaal"</v>
      </c>
      <c r="U945" s="8" t="str">
        <f t="shared" ref="U945:Y977" ca="1" si="355">SUBSTITUTE(P945,"""","")</f>
        <v>Normal</v>
      </c>
      <c r="V945" s="8" t="str">
        <f t="shared" ca="1" si="355"/>
        <v>Normal</v>
      </c>
      <c r="W945" s="8" t="str">
        <f t="shared" ca="1" si="355"/>
        <v>Normal</v>
      </c>
      <c r="X945" s="8" t="str">
        <f t="shared" ca="1" si="355"/>
        <v>Normale</v>
      </c>
      <c r="Y945" s="8" t="str">
        <f t="shared" ca="1" si="355"/>
        <v>Normaal</v>
      </c>
      <c r="Z945" s="7">
        <f t="shared" si="338"/>
        <v>5</v>
      </c>
      <c r="AA945">
        <f t="shared" si="339"/>
        <v>43</v>
      </c>
      <c r="AB945">
        <f t="shared" si="353"/>
        <v>50</v>
      </c>
      <c r="AC945" t="str">
        <f t="shared" si="354"/>
        <v>&lt;string name="NetCode_standard_Normal"&gt;</v>
      </c>
      <c r="AD945" t="str">
        <f t="shared" ca="1" si="340"/>
        <v>&lt;string name="NetCode_standard_Normal"&gt;Normal&lt;/string&gt;</v>
      </c>
      <c r="AE945" t="str">
        <f t="shared" ca="1" si="340"/>
        <v>&lt;string name="NetCode_standard_Normal"&gt;Normal&lt;/string&gt;</v>
      </c>
      <c r="AF945" t="str">
        <f t="shared" ca="1" si="340"/>
        <v>&lt;string name="NetCode_standard_Normal"&gt;Normal&lt;/string&gt;</v>
      </c>
      <c r="AG945" t="str">
        <f t="shared" ca="1" si="340"/>
        <v>&lt;string name="NetCode_standard_Normal"&gt;Normale&lt;/string&gt;</v>
      </c>
      <c r="AH945" t="str">
        <f t="shared" ca="1" si="340"/>
        <v>&lt;string name="NetCode_standard_Normal"&gt;Normaal&lt;/string&gt;</v>
      </c>
    </row>
    <row r="946" spans="1:34">
      <c r="A946" s="1" t="s">
        <v>436</v>
      </c>
      <c r="J946">
        <f t="shared" si="351"/>
        <v>37</v>
      </c>
      <c r="K946">
        <f t="shared" si="352"/>
        <v>54</v>
      </c>
      <c r="L946" t="str">
        <f t="shared" si="348"/>
        <v>Account Disabled</v>
      </c>
      <c r="M946" t="e">
        <f>MATCH(L946,Sam_Eng!K:K,0)</f>
        <v>#N/A</v>
      </c>
      <c r="N946" t="str">
        <f>IF(ISNA(M946), VLOOKUP(L946,Sam_Eng!F:F,1,FALSE), VLOOKUP(L946,Sam_Eng!K:K,1,FALSE))</f>
        <v>Account Disabled</v>
      </c>
      <c r="O946" s="8">
        <f>IF(ISNA(M946), MATCH(N946,Sam_Eng!F:F,0), MATCH(N946,Sam_Eng!K:K,0))</f>
        <v>117</v>
      </c>
      <c r="P946" t="str">
        <f t="shared" ca="1" si="341"/>
        <v>"Compte désactivé"</v>
      </c>
      <c r="Q946" t="str">
        <f t="shared" ca="1" si="342"/>
        <v>"Konto deaktiviert"</v>
      </c>
      <c r="R946" t="str">
        <f t="shared" ca="1" si="343"/>
        <v>"Cuenta deshabilitada"</v>
      </c>
      <c r="S946" t="str">
        <f t="shared" ca="1" si="344"/>
        <v>"Account Disattivato"</v>
      </c>
      <c r="T946" t="str">
        <f t="shared" ca="1" si="345"/>
        <v>"Rekening uitgeschakeld"</v>
      </c>
      <c r="U946" s="8" t="str">
        <f t="shared" ca="1" si="355"/>
        <v>Compte désactivé</v>
      </c>
      <c r="V946" s="8" t="str">
        <f t="shared" ca="1" si="355"/>
        <v>Konto deaktiviert</v>
      </c>
      <c r="W946" s="8" t="str">
        <f t="shared" ca="1" si="355"/>
        <v>Cuenta deshabilitada</v>
      </c>
      <c r="X946" s="8" t="str">
        <f t="shared" ca="1" si="355"/>
        <v>Account Disattivato</v>
      </c>
      <c r="Y946" s="8" t="str">
        <f t="shared" ca="1" si="355"/>
        <v>Rekening uitgeschakeld</v>
      </c>
      <c r="Z946" s="7">
        <f t="shared" si="338"/>
        <v>5</v>
      </c>
      <c r="AA946">
        <f t="shared" si="339"/>
        <v>37</v>
      </c>
      <c r="AB946">
        <f t="shared" si="353"/>
        <v>54</v>
      </c>
      <c r="AC946" t="str">
        <f t="shared" si="354"/>
        <v>&lt;string name="UI_InvalidAccount"&gt;</v>
      </c>
      <c r="AD946" t="str">
        <f t="shared" ca="1" si="340"/>
        <v>&lt;string name="UI_InvalidAccount"&gt;Compte désactivé&lt;/string&gt;</v>
      </c>
      <c r="AE946" t="str">
        <f t="shared" ca="1" si="340"/>
        <v>&lt;string name="UI_InvalidAccount"&gt;Konto deaktiviert&lt;/string&gt;</v>
      </c>
      <c r="AF946" t="str">
        <f t="shared" ca="1" si="340"/>
        <v>&lt;string name="UI_InvalidAccount"&gt;Cuenta deshabilitada&lt;/string&gt;</v>
      </c>
      <c r="AG946" t="str">
        <f t="shared" ca="1" si="340"/>
        <v>&lt;string name="UI_InvalidAccount"&gt;Account Disattivato&lt;/string&gt;</v>
      </c>
      <c r="AH946" t="str">
        <f t="shared" ca="1" si="340"/>
        <v>&lt;string name="UI_InvalidAccount"&gt;Rekening uitgeschakeld&lt;/string&gt;</v>
      </c>
    </row>
    <row r="947" spans="1:34">
      <c r="A947" s="1" t="s">
        <v>437</v>
      </c>
      <c r="J947">
        <f t="shared" si="351"/>
        <v>36</v>
      </c>
      <c r="K947">
        <f t="shared" si="352"/>
        <v>54</v>
      </c>
      <c r="L947" t="str">
        <f t="shared" si="348"/>
        <v>Choose Known Card</v>
      </c>
      <c r="M947" t="e">
        <f>MATCH(L947,Sam_Eng!K:K,0)</f>
        <v>#N/A</v>
      </c>
      <c r="N947" t="str">
        <f>IF(ISNA(M947), VLOOKUP(L947,Sam_Eng!F:F,1,FALSE), VLOOKUP(L947,Sam_Eng!K:K,1,FALSE))</f>
        <v>Choose Known Card</v>
      </c>
      <c r="O947" s="8">
        <f>IF(ISNA(M947), MATCH(N947,Sam_Eng!F:F,0), MATCH(N947,Sam_Eng!K:K,0))</f>
        <v>363</v>
      </c>
      <c r="P947" t="str">
        <f t="shared" ca="1" si="341"/>
        <v>"Choisir une carte connue"</v>
      </c>
      <c r="Q947" t="str">
        <f t="shared" ca="1" si="342"/>
        <v>"Bekannte Karte wählen"</v>
      </c>
      <c r="R947" t="str">
        <f t="shared" ca="1" si="343"/>
        <v>"Elegir tarjeta conocida"</v>
      </c>
      <c r="S947" t="str">
        <f t="shared" ca="1" si="344"/>
        <v>"Scegli Scheda Conosciuta"</v>
      </c>
      <c r="T947" t="str">
        <f t="shared" ca="1" si="345"/>
        <v>"Bekende kaart kiezen"</v>
      </c>
      <c r="U947" s="8" t="str">
        <f t="shared" ca="1" si="355"/>
        <v>Choisir une carte connue</v>
      </c>
      <c r="V947" s="8" t="str">
        <f t="shared" ca="1" si="355"/>
        <v>Bekannte Karte wählen</v>
      </c>
      <c r="W947" s="8" t="str">
        <f t="shared" ca="1" si="355"/>
        <v>Elegir tarjeta conocida</v>
      </c>
      <c r="X947" s="8" t="str">
        <f t="shared" ca="1" si="355"/>
        <v>Scegli Scheda Conosciuta</v>
      </c>
      <c r="Y947" s="8" t="str">
        <f t="shared" ca="1" si="355"/>
        <v>Bekende kaart kiezen</v>
      </c>
      <c r="Z947" s="7">
        <f t="shared" si="338"/>
        <v>5</v>
      </c>
      <c r="AA947">
        <f t="shared" si="339"/>
        <v>36</v>
      </c>
      <c r="AB947">
        <f t="shared" si="353"/>
        <v>54</v>
      </c>
      <c r="AC947" t="str">
        <f t="shared" si="354"/>
        <v>&lt;string name="from_known_cards"&gt;</v>
      </c>
      <c r="AD947" t="str">
        <f t="shared" ca="1" si="340"/>
        <v>&lt;string name="from_known_cards"&gt;Choisir une carte connue&lt;/string&gt;</v>
      </c>
      <c r="AE947" t="str">
        <f t="shared" ca="1" si="340"/>
        <v>&lt;string name="from_known_cards"&gt;Bekannte Karte wählen&lt;/string&gt;</v>
      </c>
      <c r="AF947" t="str">
        <f t="shared" ca="1" si="340"/>
        <v>&lt;string name="from_known_cards"&gt;Elegir tarjeta conocida&lt;/string&gt;</v>
      </c>
      <c r="AG947" t="str">
        <f t="shared" ca="1" si="340"/>
        <v>&lt;string name="from_known_cards"&gt;Scegli Scheda Conosciuta&lt;/string&gt;</v>
      </c>
      <c r="AH947" t="str">
        <f t="shared" ca="1" si="340"/>
        <v>&lt;string name="from_known_cards"&gt;Bekende kaart kiezen&lt;/string&gt;</v>
      </c>
    </row>
    <row r="948" spans="1:34">
      <c r="A948" s="1" t="s">
        <v>438</v>
      </c>
      <c r="J948">
        <f t="shared" si="351"/>
        <v>33</v>
      </c>
      <c r="K948">
        <f t="shared" si="352"/>
        <v>40</v>
      </c>
      <c r="L948" t="str">
        <f t="shared" si="348"/>
        <v>Adding</v>
      </c>
      <c r="M948" t="e">
        <f>MATCH(L948,Sam_Eng!K:K,0)</f>
        <v>#N/A</v>
      </c>
      <c r="N948" t="str">
        <f>IF(ISNA(M948), VLOOKUP(L948,Sam_Eng!F:F,1,FALSE), VLOOKUP(L948,Sam_Eng!K:K,1,FALSE))</f>
        <v>Adding</v>
      </c>
      <c r="O948" s="8">
        <f>IF(ISNA(M948), MATCH(N948,Sam_Eng!F:F,0), MATCH(N948,Sam_Eng!K:K,0))</f>
        <v>230</v>
      </c>
      <c r="P948" t="str">
        <f t="shared" ca="1" si="341"/>
        <v>"Ajout"</v>
      </c>
      <c r="Q948" t="str">
        <f t="shared" ca="1" si="342"/>
        <v>"Hinzufügen erfolgt"</v>
      </c>
      <c r="R948" t="str">
        <f t="shared" ca="1" si="343"/>
        <v>"Adición"</v>
      </c>
      <c r="S948" t="str">
        <f t="shared" ca="1" si="344"/>
        <v>"Aggiunta in Corso"</v>
      </c>
      <c r="T948" t="str">
        <f t="shared" ca="1" si="345"/>
        <v>"Toevoegen"</v>
      </c>
      <c r="U948" s="8" t="str">
        <f t="shared" ca="1" si="355"/>
        <v>Ajout</v>
      </c>
      <c r="V948" s="8" t="str">
        <f t="shared" ca="1" si="355"/>
        <v>Hinzufügen erfolgt</v>
      </c>
      <c r="W948" s="8" t="str">
        <f t="shared" ca="1" si="355"/>
        <v>Adición</v>
      </c>
      <c r="X948" s="8" t="str">
        <f t="shared" ca="1" si="355"/>
        <v>Aggiunta in Corso</v>
      </c>
      <c r="Y948" s="8" t="str">
        <f t="shared" ca="1" si="355"/>
        <v>Toevoegen</v>
      </c>
      <c r="Z948" s="7">
        <f t="shared" si="338"/>
        <v>5</v>
      </c>
      <c r="AA948">
        <f t="shared" si="339"/>
        <v>33</v>
      </c>
      <c r="AB948">
        <f t="shared" si="353"/>
        <v>40</v>
      </c>
      <c r="AC948" t="str">
        <f t="shared" si="354"/>
        <v>&lt;string name="Status_Adding"&gt;</v>
      </c>
      <c r="AD948" t="str">
        <f t="shared" ca="1" si="340"/>
        <v>&lt;string name="Status_Adding"&gt;Ajout&lt;/string&gt;</v>
      </c>
      <c r="AE948" t="str">
        <f t="shared" ca="1" si="340"/>
        <v>&lt;string name="Status_Adding"&gt;Hinzufügen erfolgt&lt;/string&gt;</v>
      </c>
      <c r="AF948" t="str">
        <f t="shared" ca="1" si="340"/>
        <v>&lt;string name="Status_Adding"&gt;Adición&lt;/string&gt;</v>
      </c>
      <c r="AG948" t="str">
        <f t="shared" ca="1" si="340"/>
        <v>&lt;string name="Status_Adding"&gt;Aggiunta in Corso&lt;/string&gt;</v>
      </c>
      <c r="AH948" t="str">
        <f t="shared" ca="1" si="340"/>
        <v>&lt;string name="Status_Adding"&gt;Toevoegen&lt;/string&gt;</v>
      </c>
    </row>
    <row r="949" spans="1:34">
      <c r="A949" s="1" t="s">
        <v>439</v>
      </c>
      <c r="J949">
        <f t="shared" si="351"/>
        <v>42</v>
      </c>
      <c r="K949">
        <f t="shared" si="352"/>
        <v>56</v>
      </c>
      <c r="L949" t="str">
        <f t="shared" si="348"/>
        <v>No More Locks</v>
      </c>
      <c r="M949" t="e">
        <f>MATCH(L949,Sam_Eng!K:K,0)</f>
        <v>#N/A</v>
      </c>
      <c r="N949" t="str">
        <f>IF(ISNA(M949), VLOOKUP(L949,Sam_Eng!F:F,1,FALSE), VLOOKUP(L949,Sam_Eng!K:K,1,FALSE))</f>
        <v>No More Locks</v>
      </c>
      <c r="O949" s="8">
        <f>IF(ISNA(M949), MATCH(N949,Sam_Eng!F:F,0), MATCH(N949,Sam_Eng!K:K,0))</f>
        <v>103</v>
      </c>
      <c r="P949" t="str">
        <f t="shared" ca="1" si="341"/>
        <v>"Plus aucune serrure"</v>
      </c>
      <c r="Q949" t="str">
        <f t="shared" ca="1" si="342"/>
        <v>"Keine weiteren Schlösser"</v>
      </c>
      <c r="R949" t="str">
        <f t="shared" ca="1" si="343"/>
        <v>"No más cerraduras"</v>
      </c>
      <c r="S949" t="str">
        <f t="shared" ca="1" si="344"/>
        <v>"Nessun Altra Serratura"</v>
      </c>
      <c r="T949" t="str">
        <f t="shared" ca="1" si="345"/>
        <v>"Verder geen sloten"</v>
      </c>
      <c r="U949" s="8" t="str">
        <f t="shared" ca="1" si="355"/>
        <v>Plus aucune serrure</v>
      </c>
      <c r="V949" s="8" t="str">
        <f t="shared" ca="1" si="355"/>
        <v>Keine weiteren Schlösser</v>
      </c>
      <c r="W949" s="8" t="str">
        <f t="shared" ca="1" si="355"/>
        <v>No más cerraduras</v>
      </c>
      <c r="X949" s="8" t="str">
        <f t="shared" ca="1" si="355"/>
        <v>Nessun Altra Serratura</v>
      </c>
      <c r="Y949" s="8" t="str">
        <f t="shared" ca="1" si="355"/>
        <v>Verder geen sloten</v>
      </c>
      <c r="Z949" s="7">
        <f t="shared" si="338"/>
        <v>5</v>
      </c>
      <c r="AA949">
        <f t="shared" si="339"/>
        <v>42</v>
      </c>
      <c r="AB949">
        <f t="shared" si="353"/>
        <v>56</v>
      </c>
      <c r="AC949" t="str">
        <f t="shared" si="354"/>
        <v>&lt;string name="KnownCard_NoLock_title"&gt;</v>
      </c>
      <c r="AD949" t="str">
        <f t="shared" ca="1" si="340"/>
        <v>&lt;string name="KnownCard_NoLock_title"&gt;Plus aucune serrure&lt;/string&gt;</v>
      </c>
      <c r="AE949" t="str">
        <f t="shared" ca="1" si="340"/>
        <v>&lt;string name="KnownCard_NoLock_title"&gt;Keine weiteren Schlösser&lt;/string&gt;</v>
      </c>
      <c r="AF949" t="str">
        <f t="shared" ca="1" si="340"/>
        <v>&lt;string name="KnownCard_NoLock_title"&gt;No más cerraduras&lt;/string&gt;</v>
      </c>
      <c r="AG949" t="str">
        <f t="shared" ca="1" si="340"/>
        <v>&lt;string name="KnownCard_NoLock_title"&gt;Nessun Altra Serratura&lt;/string&gt;</v>
      </c>
      <c r="AH949" t="str">
        <f t="shared" ca="1" si="340"/>
        <v>&lt;string name="KnownCard_NoLock_title"&gt;Verder geen sloten&lt;/string&gt;</v>
      </c>
    </row>
    <row r="950" spans="1:34">
      <c r="A950" s="1" t="s">
        <v>440</v>
      </c>
      <c r="J950">
        <f t="shared" si="351"/>
        <v>41</v>
      </c>
      <c r="K950">
        <f t="shared" si="352"/>
        <v>71</v>
      </c>
      <c r="L950" t="str">
        <f t="shared" si="348"/>
        <v>No more locks for this client</v>
      </c>
      <c r="M950" t="e">
        <f>MATCH(L950,Sam_Eng!K:K,0)</f>
        <v>#N/A</v>
      </c>
      <c r="N950" t="str">
        <f>IF(ISNA(M950), VLOOKUP(L950,Sam_Eng!F:F,1,FALSE), VLOOKUP(L950,Sam_Eng!K:K,1,FALSE))</f>
        <v>No more locks for this client</v>
      </c>
      <c r="O950" s="8">
        <f>IF(ISNA(M950), MATCH(N950,Sam_Eng!F:F,0), MATCH(N950,Sam_Eng!K:K,0))</f>
        <v>477</v>
      </c>
      <c r="P950" t="str">
        <f t="shared" ca="1" si="341"/>
        <v>"Plus aucune serrure pour ce client"</v>
      </c>
      <c r="Q950" t="str">
        <f t="shared" ca="1" si="342"/>
        <v>"Keine weiteren Schlösser für diesen Client"</v>
      </c>
      <c r="R950" t="str">
        <f t="shared" ca="1" si="343"/>
        <v>"No hay más cerraduras para este cliente"</v>
      </c>
      <c r="S950" t="str">
        <f t="shared" ca="1" si="344"/>
        <v>"Nessun'altra serratura per questo client"</v>
      </c>
      <c r="T950" t="str">
        <f t="shared" ca="1" si="345"/>
        <v>"Geen sloten meer voor deze klant"</v>
      </c>
      <c r="U950" s="8" t="str">
        <f t="shared" ca="1" si="355"/>
        <v>Plus aucune serrure pour ce client</v>
      </c>
      <c r="V950" s="8" t="str">
        <f t="shared" ca="1" si="355"/>
        <v>Keine weiteren Schlösser für diesen Client</v>
      </c>
      <c r="W950" s="8" t="str">
        <f t="shared" ca="1" si="355"/>
        <v>No hay más cerraduras para este cliente</v>
      </c>
      <c r="X950" s="8" t="str">
        <f t="shared" ca="1" si="355"/>
        <v>Nessun'altra serratura per questo client</v>
      </c>
      <c r="Y950" s="8" t="str">
        <f t="shared" ca="1" si="355"/>
        <v>Geen sloten meer voor deze klant</v>
      </c>
      <c r="Z950" s="7">
        <f t="shared" si="338"/>
        <v>5</v>
      </c>
      <c r="AA950">
        <f t="shared" si="339"/>
        <v>41</v>
      </c>
      <c r="AB950">
        <f t="shared" si="353"/>
        <v>71</v>
      </c>
      <c r="AC950" t="str">
        <f t="shared" si="354"/>
        <v>&lt;string name="KnownCard_NoLock_cont"&gt;</v>
      </c>
      <c r="AD950" t="str">
        <f t="shared" ca="1" si="340"/>
        <v>&lt;string name="KnownCard_NoLock_cont"&gt;Plus aucune serrure pour ce client&lt;/string&gt;</v>
      </c>
      <c r="AE950" t="str">
        <f t="shared" ca="1" si="340"/>
        <v>&lt;string name="KnownCard_NoLock_cont"&gt;Keine weiteren Schlösser für diesen Client&lt;/string&gt;</v>
      </c>
      <c r="AF950" t="str">
        <f t="shared" ca="1" si="340"/>
        <v>&lt;string name="KnownCard_NoLock_cont"&gt;No hay más cerraduras para este cliente&lt;/string&gt;</v>
      </c>
      <c r="AG950" t="str">
        <f t="shared" ca="1" si="340"/>
        <v>&lt;string name="KnownCard_NoLock_cont"&gt;Nessun'altra serratura per questo client&lt;/string&gt;</v>
      </c>
      <c r="AH950" t="str">
        <f t="shared" ca="1" si="340"/>
        <v>&lt;string name="KnownCard_NoLock_cont"&gt;Geen sloten meer voor deze klant&lt;/string&gt;</v>
      </c>
    </row>
    <row r="951" spans="1:34">
      <c r="A951" s="1"/>
    </row>
    <row r="952" spans="1:34">
      <c r="A952" s="1"/>
    </row>
    <row r="953" spans="1:34">
      <c r="A953" s="1" t="s">
        <v>441</v>
      </c>
      <c r="J953">
        <f t="shared" si="351"/>
        <v>42</v>
      </c>
      <c r="K953">
        <f t="shared" si="352"/>
        <v>118</v>
      </c>
      <c r="L953" t="str">
        <f t="shared" si="348"/>
        <v>Your account has been disabled because you have signed in on another phone.</v>
      </c>
      <c r="M953" t="e">
        <f>MATCH(L953,Sam_Eng!K:K,0)</f>
        <v>#N/A</v>
      </c>
      <c r="N953" t="str">
        <f>IF(ISNA(M953), VLOOKUP(L953,Sam_Eng!F:F,1,FALSE), VLOOKUP(L953,Sam_Eng!K:K,1,FALSE))</f>
        <v>Your account has been disabled because you have signed in on another phone.</v>
      </c>
      <c r="O953" s="8">
        <f>IF(ISNA(M953), MATCH(N953,Sam_Eng!F:F,0), MATCH(N953,Sam_Eng!K:K,0))</f>
        <v>498</v>
      </c>
      <c r="P953" t="str">
        <f t="shared" ca="1" si="341"/>
        <v>"Votre compte a été désactivé car vous vous êtes connecté sur un autre téléphone."</v>
      </c>
      <c r="Q953" t="str">
        <f t="shared" ca="1" si="342"/>
        <v>"Ihr Konto wurde deaktiviert, weil Sie sich mit einem anderen Telefon angemeldet haben."</v>
      </c>
      <c r="R953" t="str">
        <f t="shared" ca="1" si="343"/>
        <v>"La cuenta se ha deshabilitado porque ha iniciado sesión en otro teléfono."</v>
      </c>
      <c r="S953" t="str">
        <f t="shared" ca="1" si="344"/>
        <v>"L'account è stato disattivato perché è stato eseguito l'accesso da un altro telefono."</v>
      </c>
      <c r="T953" t="str">
        <f t="shared" ca="1" si="345"/>
        <v>"Uw account is uitgeschakeld omdat u zich op een andere telefoon hebt aangemeld."</v>
      </c>
      <c r="U953" s="8" t="str">
        <f t="shared" ca="1" si="355"/>
        <v>Votre compte a été désactivé car vous vous êtes connecté sur un autre téléphone.</v>
      </c>
      <c r="V953" s="8" t="str">
        <f t="shared" ca="1" si="355"/>
        <v>Ihr Konto wurde deaktiviert, weil Sie sich mit einem anderen Telefon angemeldet haben.</v>
      </c>
      <c r="W953" s="8" t="str">
        <f t="shared" ca="1" si="355"/>
        <v>La cuenta se ha deshabilitado porque ha iniciado sesión en otro teléfono.</v>
      </c>
      <c r="X953" s="8" t="str">
        <f t="shared" ca="1" si="355"/>
        <v>L'account è stato disattivato perché è stato eseguito l'accesso da un altro telefono.</v>
      </c>
      <c r="Y953" s="8" t="str">
        <f t="shared" ca="1" si="355"/>
        <v>Uw account is uitgeschakeld omdat u zich op een andere telefoon hebt aangemeld.</v>
      </c>
      <c r="Z953" s="7">
        <f t="shared" si="338"/>
        <v>5</v>
      </c>
      <c r="AA953">
        <f t="shared" si="339"/>
        <v>42</v>
      </c>
      <c r="AB953">
        <f xml:space="preserve"> FIND("&lt;/",A953)</f>
        <v>118</v>
      </c>
      <c r="AC953" t="str">
        <f>MID(A953, Z953, AA953-Z953+ 1)</f>
        <v>&lt;string name="UI_InvalidAccount_cont"&gt;</v>
      </c>
      <c r="AD953" t="str">
        <f t="shared" ca="1" si="340"/>
        <v>&lt;string name="UI_InvalidAccount_cont"&gt;Votre compte a été désactivé car vous vous êtes connecté sur un autre téléphone.&lt;/string&gt;</v>
      </c>
      <c r="AE953" t="str">
        <f t="shared" ca="1" si="340"/>
        <v>&lt;string name="UI_InvalidAccount_cont"&gt;Ihr Konto wurde deaktiviert, weil Sie sich mit einem anderen Telefon angemeldet haben.&lt;/string&gt;</v>
      </c>
      <c r="AF953" t="str">
        <f t="shared" ca="1" si="340"/>
        <v>&lt;string name="UI_InvalidAccount_cont"&gt;La cuenta se ha deshabilitado porque ha iniciado sesión en otro teléfono.&lt;/string&gt;</v>
      </c>
      <c r="AG953" t="str">
        <f t="shared" ca="1" si="340"/>
        <v>&lt;string name="UI_InvalidAccount_cont"&gt;L'account è stato disattivato perché è stato eseguito l'accesso da un altro telefono.&lt;/string&gt;</v>
      </c>
      <c r="AH953" t="str">
        <f t="shared" ca="1" si="340"/>
        <v>&lt;string name="UI_InvalidAccount_cont"&gt;Uw account is uitgeschakeld omdat u zich op een andere telefoon hebt aangemeld.&lt;/string&gt;</v>
      </c>
    </row>
    <row r="954" spans="1:34">
      <c r="A954" s="2"/>
    </row>
    <row r="955" spans="1:34">
      <c r="A955" s="1" t="s">
        <v>442</v>
      </c>
      <c r="J955">
        <f t="shared" si="351"/>
        <v>40</v>
      </c>
      <c r="K955">
        <f t="shared" si="352"/>
        <v>50</v>
      </c>
      <c r="L955" t="str">
        <f t="shared" si="348"/>
        <v>Leashed !</v>
      </c>
      <c r="M955" t="e">
        <f>MATCH(L955,Sam_Eng!K:K,0)</f>
        <v>#N/A</v>
      </c>
      <c r="N955" t="str">
        <f>IF(ISNA(M955), VLOOKUP(L955,Sam_Eng!F:F,1,FALSE), VLOOKUP(L955,Sam_Eng!K:K,1,FALSE))</f>
        <v>Leashed !</v>
      </c>
      <c r="O955" s="8">
        <f>IF(ISNA(M955), MATCH(N955,Sam_Eng!F:F,0), MATCH(N955,Sam_Eng!K:K,0))</f>
        <v>375</v>
      </c>
      <c r="P955" t="str">
        <f t="shared" ca="1" si="341"/>
        <v>"Restreint !"</v>
      </c>
      <c r="Q955" t="str">
        <f t="shared" ca="1" si="342"/>
        <v>"Eingeschränkt!"</v>
      </c>
      <c r="R955" t="str">
        <f t="shared" ca="1" si="343"/>
        <v>"¡Bloqueado!"</v>
      </c>
      <c r="S955" t="str">
        <f t="shared" ca="1" si="344"/>
        <v>"Legato !"</v>
      </c>
      <c r="T955" t="str">
        <f t="shared" ca="1" si="345"/>
        <v>"Vergrendeld!"</v>
      </c>
      <c r="U955" s="8" t="str">
        <f t="shared" ca="1" si="355"/>
        <v>Restreint !</v>
      </c>
      <c r="V955" s="8" t="str">
        <f t="shared" ca="1" si="355"/>
        <v>Eingeschränkt!</v>
      </c>
      <c r="W955" s="8" t="str">
        <f t="shared" ca="1" si="355"/>
        <v>¡Bloqueado!</v>
      </c>
      <c r="X955" s="8" t="str">
        <f t="shared" ca="1" si="355"/>
        <v>Legato !</v>
      </c>
      <c r="Y955" s="8" t="str">
        <f t="shared" ca="1" si="355"/>
        <v>Vergrendeld!</v>
      </c>
      <c r="Z955" s="7">
        <f t="shared" si="338"/>
        <v>5</v>
      </c>
      <c r="AA955">
        <f t="shared" si="339"/>
        <v>40</v>
      </c>
      <c r="AB955">
        <f xml:space="preserve"> FIND("&lt;/",A955)</f>
        <v>50</v>
      </c>
      <c r="AC955" t="str">
        <f>MID(A955, Z955, AA955-Z955+ 1)</f>
        <v>&lt;string name="leash_lockinfo_title"&gt;</v>
      </c>
      <c r="AD955" t="str">
        <f t="shared" ca="1" si="340"/>
        <v>&lt;string name="leash_lockinfo_title"&gt;Restreint !&lt;/string&gt;</v>
      </c>
      <c r="AE955" t="str">
        <f t="shared" ca="1" si="340"/>
        <v>&lt;string name="leash_lockinfo_title"&gt;Eingeschränkt!&lt;/string&gt;</v>
      </c>
      <c r="AF955" t="str">
        <f t="shared" ca="1" si="340"/>
        <v>&lt;string name="leash_lockinfo_title"&gt;¡Bloqueado!&lt;/string&gt;</v>
      </c>
      <c r="AG955" t="str">
        <f t="shared" ca="1" si="340"/>
        <v>&lt;string name="leash_lockinfo_title"&gt;Legato !&lt;/string&gt;</v>
      </c>
      <c r="AH955" t="str">
        <f t="shared" ca="1" si="340"/>
        <v>&lt;string name="leash_lockinfo_title"&gt;Vergrendeld!&lt;/string&gt;</v>
      </c>
    </row>
    <row r="956" spans="1:34">
      <c r="A956" s="1" t="s">
        <v>443</v>
      </c>
      <c r="J956">
        <f t="shared" si="351"/>
        <v>39</v>
      </c>
      <c r="K956">
        <f t="shared" si="352"/>
        <v>137</v>
      </c>
      <c r="L956" t="str">
        <f t="shared" si="348"/>
        <v>The function is leased for lock %s, please check with lock supplier to get full function control.</v>
      </c>
      <c r="M956" t="e">
        <f>MATCH(L956,Sam_Eng!K:K,0)</f>
        <v>#N/A</v>
      </c>
      <c r="N956" t="e">
        <f>IF(ISNA(M956), VLOOKUP(L956,Sam_Eng!F:F,1,FALSE), VLOOKUP(L956,Sam_Eng!K:K,1,FALSE))</f>
        <v>#N/A</v>
      </c>
      <c r="O956" s="5">
        <v>389</v>
      </c>
      <c r="P956" t="str">
        <f t="shared" ca="1" si="341"/>
        <v>"La fonction est restreinte pour la serrure %@, veuillez consulter le fournisseur de la serrure pour obtenir le contrôle complet de la fonction."</v>
      </c>
      <c r="Q956" t="str">
        <f t="shared" ca="1" si="342"/>
        <v>"Die Funktion ist für Schloss %@ eingeschränkt, bitte erkundigen Sie sich bei Ihrem Schlosslieferanten, um die volle Kontrolle über die Funktion zu erlangen."</v>
      </c>
      <c r="R956" t="str">
        <f t="shared" ca="1" si="343"/>
        <v>"La función está bloqueada para la cerradura %@. Consulte al proveedor de la cerradura para obtener control total de las funciones."</v>
      </c>
      <c r="S956" t="str">
        <f t="shared" ca="1" si="344"/>
        <v>"La funzione è legata alla serratura %@, rivolgiti al fornitore della serratura per ottenere il controllo completo della funzione."</v>
      </c>
      <c r="T956" t="str">
        <f t="shared" ca="1" si="345"/>
        <v>"De functie is vergrendeld voor slot %@, neem contact op met de leverancier van het slot om alle functies te verkrijgen."</v>
      </c>
      <c r="U956" s="8" t="str">
        <f t="shared" ca="1" si="355"/>
        <v>La fonction est restreinte pour la serrure %@, veuillez consulter le fournisseur de la serrure pour obtenir le contrôle complet de la fonction.</v>
      </c>
      <c r="V956" s="8" t="str">
        <f t="shared" ca="1" si="355"/>
        <v>Die Funktion ist für Schloss %@ eingeschränkt, bitte erkundigen Sie sich bei Ihrem Schlosslieferanten, um die volle Kontrolle über die Funktion zu erlangen.</v>
      </c>
      <c r="W956" s="8" t="str">
        <f t="shared" ca="1" si="355"/>
        <v>La función está bloqueada para la cerradura %@. Consulte al proveedor de la cerradura para obtener control total de las funciones.</v>
      </c>
      <c r="X956" s="8" t="str">
        <f t="shared" ca="1" si="355"/>
        <v>La funzione è legata alla serratura %@, rivolgiti al fornitore della serratura per ottenere il controllo completo della funzione.</v>
      </c>
      <c r="Y956" s="8" t="str">
        <f t="shared" ca="1" si="355"/>
        <v>De functie is vergrendeld voor slot %@, neem contact op met de leverancier van het slot om alle functies te verkrijgen.</v>
      </c>
      <c r="Z956" s="7">
        <f t="shared" si="338"/>
        <v>5</v>
      </c>
      <c r="AA956">
        <f t="shared" si="339"/>
        <v>39</v>
      </c>
      <c r="AB956">
        <f xml:space="preserve"> FIND("&lt;/",A956)</f>
        <v>137</v>
      </c>
      <c r="AC956" t="str">
        <f>MID(A956, Z956, AA956-Z956+ 1)</f>
        <v>&lt;string name="leash_lockinfo_cont"&gt;</v>
      </c>
      <c r="AD956" t="str">
        <f t="shared" ca="1" si="340"/>
        <v>&lt;string name="leash_lockinfo_cont"&gt;La fonction est restreinte pour la serrure %@, veuillez consulter le fournisseur de la serrure pour obtenir le contrôle complet de la fonction.&lt;/string&gt;</v>
      </c>
      <c r="AE956" t="str">
        <f t="shared" ca="1" si="340"/>
        <v>&lt;string name="leash_lockinfo_cont"&gt;Die Funktion ist für Schloss %@ eingeschränkt, bitte erkundigen Sie sich bei Ihrem Schlosslieferanten, um die volle Kontrolle über die Funktion zu erlangen.&lt;/string&gt;</v>
      </c>
      <c r="AF956" t="str">
        <f t="shared" ca="1" si="340"/>
        <v>&lt;string name="leash_lockinfo_cont"&gt;La función está bloqueada para la cerradura %@. Consulte al proveedor de la cerradura para obtener control total de las funciones.&lt;/string&gt;</v>
      </c>
      <c r="AG956" t="str">
        <f t="shared" ca="1" si="340"/>
        <v>&lt;string name="leash_lockinfo_cont"&gt;La funzione è legata alla serratura %@, rivolgiti al fornitore della serratura per ottenere il controllo completo della funzione.&lt;/string&gt;</v>
      </c>
      <c r="AH956" t="str">
        <f t="shared" ca="1" si="340"/>
        <v>&lt;string name="leash_lockinfo_cont"&gt;De functie is vergrendeld voor slot %@, neem contact op met de leverancier van het slot om alle functies te verkrijgen.&lt;/string&gt;</v>
      </c>
    </row>
    <row r="957" spans="1:34">
      <c r="A957" s="1" t="s">
        <v>10402</v>
      </c>
      <c r="J957">
        <f t="shared" si="351"/>
        <v>57</v>
      </c>
      <c r="K957">
        <f t="shared" si="352"/>
        <v>133</v>
      </c>
      <c r="L957" t="str">
        <f t="shared" si="348"/>
        <v>Under Leashed Mode, only %s Varicode can be generated, and you have used %s</v>
      </c>
      <c r="M957" t="e">
        <f>MATCH(L957,Sam_Eng!K:K,0)</f>
        <v>#N/A</v>
      </c>
      <c r="N957" t="e">
        <f>IF(ISNA(M957), VLOOKUP(L957,Sam_Eng!F:F,1,FALSE), VLOOKUP(L957,Sam_Eng!K:K,1,FALSE))</f>
        <v>#N/A</v>
      </c>
      <c r="O957" s="54" t="e">
        <f>IF(ISNA(M957), MATCH(N957,Sam_Eng!F:F,0), MATCH(N957,Sam_Eng!K:K,0))</f>
        <v>#N/A</v>
      </c>
      <c r="P957" t="e">
        <f t="shared" ca="1" si="341"/>
        <v>#N/A</v>
      </c>
      <c r="Q957" t="e">
        <f t="shared" ca="1" si="342"/>
        <v>#N/A</v>
      </c>
      <c r="R957" t="e">
        <f t="shared" ca="1" si="343"/>
        <v>#N/A</v>
      </c>
      <c r="S957" t="e">
        <f t="shared" ca="1" si="344"/>
        <v>#N/A</v>
      </c>
      <c r="T957" t="e">
        <f t="shared" ca="1" si="345"/>
        <v>#N/A</v>
      </c>
      <c r="U957" s="8" t="e">
        <f t="shared" ca="1" si="355"/>
        <v>#N/A</v>
      </c>
      <c r="V957" s="8" t="e">
        <f t="shared" ca="1" si="355"/>
        <v>#N/A</v>
      </c>
      <c r="W957" s="8" t="e">
        <f t="shared" ca="1" si="355"/>
        <v>#N/A</v>
      </c>
      <c r="X957" s="8" t="e">
        <f t="shared" ca="1" si="355"/>
        <v>#N/A</v>
      </c>
      <c r="Y957" s="8" t="e">
        <f t="shared" ca="1" si="355"/>
        <v>#N/A</v>
      </c>
      <c r="Z957" s="7">
        <f t="shared" si="338"/>
        <v>5</v>
      </c>
      <c r="AA957">
        <f t="shared" si="339"/>
        <v>57</v>
      </c>
      <c r="AB957">
        <f xml:space="preserve"> FIND("&lt;/",A957)</f>
        <v>133</v>
      </c>
      <c r="AC957" t="str">
        <f>MID(A957, Z957, AA957-Z957+ 1)</f>
        <v>&lt;string name="leash_varicode_cont" formatted="false"&gt;</v>
      </c>
      <c r="AD957" t="e">
        <f t="shared" ca="1" si="340"/>
        <v>#N/A</v>
      </c>
      <c r="AE957" t="e">
        <f t="shared" ca="1" si="340"/>
        <v>#N/A</v>
      </c>
      <c r="AF957" t="e">
        <f t="shared" ca="1" si="340"/>
        <v>#N/A</v>
      </c>
      <c r="AG957" t="e">
        <f t="shared" ca="1" si="340"/>
        <v>#N/A</v>
      </c>
      <c r="AH957" t="e">
        <f t="shared" ca="1" si="340"/>
        <v>#N/A</v>
      </c>
    </row>
    <row r="958" spans="1:34">
      <c r="A958" s="2"/>
    </row>
    <row r="959" spans="1:34">
      <c r="A959" s="1" t="s">
        <v>445</v>
      </c>
      <c r="J959">
        <f t="shared" si="351"/>
        <v>31</v>
      </c>
      <c r="K959">
        <f t="shared" si="352"/>
        <v>43</v>
      </c>
      <c r="L959" t="str">
        <f t="shared" si="348"/>
        <v>APP Version</v>
      </c>
      <c r="M959" t="e">
        <f>MATCH(L959,Sam_Eng!K:K,0)</f>
        <v>#N/A</v>
      </c>
      <c r="N959" t="str">
        <f>IF(ISNA(M959), VLOOKUP(L959,Sam_Eng!F:F,1,FALSE), VLOOKUP(L959,Sam_Eng!K:K,1,FALSE))</f>
        <v>App Version</v>
      </c>
      <c r="O959" s="8">
        <f>IF(ISNA(M959), MATCH(N959,Sam_Eng!F:F,0), MATCH(N959,Sam_Eng!K:K,0))</f>
        <v>78</v>
      </c>
      <c r="P959" t="str">
        <f t="shared" ca="1" si="341"/>
        <v>"Version de l'application"</v>
      </c>
      <c r="Q959" t="str">
        <f t="shared" ca="1" si="342"/>
        <v>"App-Version"</v>
      </c>
      <c r="R959" t="str">
        <f t="shared" ca="1" si="343"/>
        <v>"Versión de la aplicación"</v>
      </c>
      <c r="S959" t="str">
        <f t="shared" ca="1" si="344"/>
        <v>"Versione App"</v>
      </c>
      <c r="T959" t="str">
        <f t="shared" ca="1" si="345"/>
        <v>"App-versie"</v>
      </c>
      <c r="U959" s="8" t="str">
        <f t="shared" ca="1" si="355"/>
        <v>Version de l'application</v>
      </c>
      <c r="V959" s="8" t="str">
        <f t="shared" ca="1" si="355"/>
        <v>App-Version</v>
      </c>
      <c r="W959" s="8" t="str">
        <f t="shared" ca="1" si="355"/>
        <v>Versión de la aplicación</v>
      </c>
      <c r="X959" s="8" t="str">
        <f t="shared" ca="1" si="355"/>
        <v>Versione App</v>
      </c>
      <c r="Y959" s="8" t="str">
        <f t="shared" ca="1" si="355"/>
        <v>App-versie</v>
      </c>
      <c r="Z959" s="7">
        <f t="shared" si="338"/>
        <v>5</v>
      </c>
      <c r="AA959">
        <f t="shared" si="339"/>
        <v>31</v>
      </c>
      <c r="AB959">
        <f xml:space="preserve"> FIND("&lt;/",A959)</f>
        <v>43</v>
      </c>
      <c r="AC959" t="str">
        <f>MID(A959, Z959, AA959-Z959+ 1)</f>
        <v>&lt;string name="app_version"&gt;</v>
      </c>
      <c r="AD959" t="str">
        <f t="shared" ca="1" si="340"/>
        <v>&lt;string name="app_version"&gt;Version de l'application&lt;/string&gt;</v>
      </c>
      <c r="AE959" t="str">
        <f t="shared" ca="1" si="340"/>
        <v>&lt;string name="app_version"&gt;App-Version&lt;/string&gt;</v>
      </c>
      <c r="AF959" t="str">
        <f t="shared" ca="1" si="340"/>
        <v>&lt;string name="app_version"&gt;Versión de la aplicación&lt;/string&gt;</v>
      </c>
      <c r="AG959" t="str">
        <f t="shared" ca="1" si="340"/>
        <v>&lt;string name="app_version"&gt;Versione App&lt;/string&gt;</v>
      </c>
      <c r="AH959" t="str">
        <f t="shared" ca="1" si="340"/>
        <v>&lt;string name="app_version"&gt;App-versie&lt;/string&gt;</v>
      </c>
    </row>
    <row r="960" spans="1:34">
      <c r="A960" s="1" t="s">
        <v>446</v>
      </c>
      <c r="J960">
        <f t="shared" si="351"/>
        <v>37</v>
      </c>
      <c r="K960">
        <f t="shared" si="352"/>
        <v>46</v>
      </c>
      <c r="L960" t="str">
        <f t="shared" si="348"/>
        <v>Previous</v>
      </c>
      <c r="M960" t="e">
        <f>MATCH(L960,Sam_Eng!K:K,0)</f>
        <v>#N/A</v>
      </c>
      <c r="N960" t="str">
        <f>IF(ISNA(M960), VLOOKUP(L960,Sam_Eng!F:F,1,FALSE), VLOOKUP(L960,Sam_Eng!K:K,1,FALSE))</f>
        <v>Previous</v>
      </c>
      <c r="O960" s="8">
        <f>IF(ISNA(M960), MATCH(N960,Sam_Eng!F:F,0), MATCH(N960,Sam_Eng!K:K,0))</f>
        <v>253</v>
      </c>
      <c r="P960" t="str">
        <f t="shared" ca="1" si="341"/>
        <v>"Précédent"</v>
      </c>
      <c r="Q960" t="str">
        <f t="shared" ca="1" si="342"/>
        <v>"Zurück"</v>
      </c>
      <c r="R960" t="str">
        <f t="shared" ca="1" si="343"/>
        <v>"Anterior"</v>
      </c>
      <c r="S960" t="str">
        <f t="shared" ca="1" si="344"/>
        <v>"Precedente"</v>
      </c>
      <c r="T960" t="str">
        <f t="shared" ca="1" si="345"/>
        <v>"Vorige"</v>
      </c>
      <c r="U960" s="8" t="str">
        <f t="shared" ca="1" si="355"/>
        <v>Précédent</v>
      </c>
      <c r="V960" s="8" t="str">
        <f t="shared" ca="1" si="355"/>
        <v>Zurück</v>
      </c>
      <c r="W960" s="8" t="str">
        <f t="shared" ca="1" si="355"/>
        <v>Anterior</v>
      </c>
      <c r="X960" s="8" t="str">
        <f t="shared" ca="1" si="355"/>
        <v>Precedente</v>
      </c>
      <c r="Y960" s="8" t="str">
        <f t="shared" ca="1" si="355"/>
        <v>Vorige</v>
      </c>
      <c r="Z960" s="7">
        <f t="shared" si="338"/>
        <v>5</v>
      </c>
      <c r="AA960">
        <f t="shared" si="339"/>
        <v>37</v>
      </c>
      <c r="AB960">
        <f xml:space="preserve"> FIND("&lt;/",A960)</f>
        <v>46</v>
      </c>
      <c r="AC960" t="str">
        <f>MID(A960, Z960, AA960-Z960+ 1)</f>
        <v>&lt;string name="Register_Previous"&gt;</v>
      </c>
      <c r="AD960" t="str">
        <f t="shared" ca="1" si="340"/>
        <v>&lt;string name="Register_Previous"&gt;Précédent&lt;/string&gt;</v>
      </c>
      <c r="AE960" t="str">
        <f t="shared" ca="1" si="340"/>
        <v>&lt;string name="Register_Previous"&gt;Zurück&lt;/string&gt;</v>
      </c>
      <c r="AF960" t="str">
        <f t="shared" ca="1" si="340"/>
        <v>&lt;string name="Register_Previous"&gt;Anterior&lt;/string&gt;</v>
      </c>
      <c r="AG960" t="str">
        <f t="shared" ca="1" si="340"/>
        <v>&lt;string name="Register_Previous"&gt;Precedente&lt;/string&gt;</v>
      </c>
      <c r="AH960" t="str">
        <f t="shared" ca="1" si="340"/>
        <v>&lt;string name="Register_Previous"&gt;Vorige&lt;/string&gt;</v>
      </c>
    </row>
    <row r="961" spans="1:34">
      <c r="A961" s="1" t="s">
        <v>447</v>
      </c>
      <c r="J961">
        <f t="shared" si="351"/>
        <v>32</v>
      </c>
      <c r="K961">
        <f t="shared" si="352"/>
        <v>55</v>
      </c>
      <c r="L961" t="str">
        <f t="shared" si="348"/>
        <v>Sending Diagnosis Logs</v>
      </c>
      <c r="M961" t="e">
        <f>MATCH(L961,Sam_Eng!K:K,0)</f>
        <v>#N/A</v>
      </c>
      <c r="N961" t="str">
        <f>IF(ISNA(M961), VLOOKUP(L961,Sam_Eng!F:F,1,FALSE), VLOOKUP(L961,Sam_Eng!K:K,1,FALSE))</f>
        <v>Sending Diagnosis Logs</v>
      </c>
      <c r="O961" s="8">
        <f>IF(ISNA(M961), MATCH(N961,Sam_Eng!F:F,0), MATCH(N961,Sam_Eng!K:K,0))</f>
        <v>376</v>
      </c>
      <c r="P961" t="str">
        <f t="shared" ca="1" si="341"/>
        <v>"Envoi des journaux de diagnostic"</v>
      </c>
      <c r="Q961" t="str">
        <f t="shared" ca="1" si="342"/>
        <v>"Diagnoseprotokolle werden gesendet"</v>
      </c>
      <c r="R961" t="str">
        <f t="shared" ca="1" si="343"/>
        <v>"Envío de registros de diagnóstico"</v>
      </c>
      <c r="S961" t="str">
        <f t="shared" ca="1" si="344"/>
        <v>"Invia Registri Diagnostica"</v>
      </c>
      <c r="T961" t="str">
        <f t="shared" ca="1" si="345"/>
        <v>"Diagnoselogboeken verzenden"</v>
      </c>
      <c r="U961" s="8" t="str">
        <f t="shared" ca="1" si="355"/>
        <v>Envoi des journaux de diagnostic</v>
      </c>
      <c r="V961" s="8" t="str">
        <f t="shared" ca="1" si="355"/>
        <v>Diagnoseprotokolle werden gesendet</v>
      </c>
      <c r="W961" s="8" t="str">
        <f t="shared" ca="1" si="355"/>
        <v>Envío de registros de diagnóstico</v>
      </c>
      <c r="X961" s="8" t="str">
        <f t="shared" ca="1" si="355"/>
        <v>Invia Registri Diagnostica</v>
      </c>
      <c r="Y961" s="8" t="str">
        <f t="shared" ca="1" si="355"/>
        <v>Diagnoselogboeken verzenden</v>
      </c>
      <c r="Z961" s="7">
        <f t="shared" si="338"/>
        <v>5</v>
      </c>
      <c r="AA961">
        <f t="shared" si="339"/>
        <v>32</v>
      </c>
      <c r="AB961">
        <f xml:space="preserve"> FIND("&lt;/",A961)</f>
        <v>55</v>
      </c>
      <c r="AC961" t="str">
        <f>MID(A961, Z961, AA961-Z961+ 1)</f>
        <v>&lt;string name="DiagnosisLog"&gt;</v>
      </c>
      <c r="AD961" t="str">
        <f t="shared" ca="1" si="340"/>
        <v>&lt;string name="DiagnosisLog"&gt;Envoi des journaux de diagnostic&lt;/string&gt;</v>
      </c>
      <c r="AE961" t="str">
        <f t="shared" ca="1" si="340"/>
        <v>&lt;string name="DiagnosisLog"&gt;Diagnoseprotokolle werden gesendet&lt;/string&gt;</v>
      </c>
      <c r="AF961" t="str">
        <f t="shared" ca="1" si="340"/>
        <v>&lt;string name="DiagnosisLog"&gt;Envío de registros de diagnóstico&lt;/string&gt;</v>
      </c>
      <c r="AG961" t="str">
        <f t="shared" ca="1" si="340"/>
        <v>&lt;string name="DiagnosisLog"&gt;Invia Registri Diagnostica&lt;/string&gt;</v>
      </c>
      <c r="AH961" t="str">
        <f t="shared" ca="1" si="340"/>
        <v>&lt;string name="DiagnosisLog"&gt;Diagnoselogboeken verzenden&lt;/string&gt;</v>
      </c>
    </row>
    <row r="962" spans="1:34">
      <c r="A962" s="1" t="s">
        <v>448</v>
      </c>
      <c r="J962">
        <f t="shared" si="351"/>
        <v>43</v>
      </c>
      <c r="K962">
        <f t="shared" si="352"/>
        <v>61</v>
      </c>
      <c r="L962" t="str">
        <f t="shared" si="348"/>
        <v>Privacy Agreement</v>
      </c>
      <c r="M962" t="e">
        <f>MATCH(L962,Sam_Eng!K:K,0)</f>
        <v>#N/A</v>
      </c>
      <c r="N962" t="str">
        <f>IF(ISNA(M962), VLOOKUP(L962,Sam_Eng!F:F,1,FALSE), VLOOKUP(L962,Sam_Eng!K:K,1,FALSE))</f>
        <v>Privacy Agreement</v>
      </c>
      <c r="O962" s="8">
        <f>IF(ISNA(M962), MATCH(N962,Sam_Eng!F:F,0), MATCH(N962,Sam_Eng!K:K,0))</f>
        <v>77</v>
      </c>
      <c r="P962" t="str">
        <f t="shared" ca="1" si="341"/>
        <v>"Accord de confidentialité"</v>
      </c>
      <c r="Q962" t="str">
        <f t="shared" ca="1" si="342"/>
        <v>"Datenschutzvereinbarung"</v>
      </c>
      <c r="R962" t="str">
        <f t="shared" ca="1" si="343"/>
        <v>"Acuerdo de privacidad"</v>
      </c>
      <c r="S962" t="str">
        <f t="shared" ca="1" si="344"/>
        <v>"Informativa sulla Privacy"</v>
      </c>
      <c r="T962" t="str">
        <f t="shared" ca="1" si="345"/>
        <v>"Privacy-overeenkomst"</v>
      </c>
      <c r="U962" s="8" t="str">
        <f t="shared" ca="1" si="355"/>
        <v>Accord de confidentialité</v>
      </c>
      <c r="V962" s="8" t="str">
        <f t="shared" ca="1" si="355"/>
        <v>Datenschutzvereinbarung</v>
      </c>
      <c r="W962" s="8" t="str">
        <f t="shared" ca="1" si="355"/>
        <v>Acuerdo de privacidad</v>
      </c>
      <c r="X962" s="8" t="str">
        <f t="shared" ca="1" si="355"/>
        <v>Informativa sulla Privacy</v>
      </c>
      <c r="Y962" s="8" t="str">
        <f t="shared" ca="1" si="355"/>
        <v>Privacy-overeenkomst</v>
      </c>
      <c r="Z962" s="7">
        <f t="shared" si="338"/>
        <v>5</v>
      </c>
      <c r="AA962">
        <f t="shared" si="339"/>
        <v>43</v>
      </c>
      <c r="AB962">
        <f xml:space="preserve"> FIND("&lt;/",A962)</f>
        <v>61</v>
      </c>
      <c r="AC962" t="str">
        <f>MID(A962, Z962, AA962-Z962+ 1)</f>
        <v>&lt;string name="DiagnosisLog_Warn_title"&gt;</v>
      </c>
      <c r="AD962" t="str">
        <f t="shared" ca="1" si="340"/>
        <v>&lt;string name="DiagnosisLog_Warn_title"&gt;Accord de confidentialité&lt;/string&gt;</v>
      </c>
      <c r="AE962" t="str">
        <f t="shared" ca="1" si="340"/>
        <v>&lt;string name="DiagnosisLog_Warn_title"&gt;Datenschutzvereinbarung&lt;/string&gt;</v>
      </c>
      <c r="AF962" t="str">
        <f t="shared" ca="1" si="340"/>
        <v>&lt;string name="DiagnosisLog_Warn_title"&gt;Acuerdo de privacidad&lt;/string&gt;</v>
      </c>
      <c r="AG962" t="str">
        <f t="shared" ca="1" si="340"/>
        <v>&lt;string name="DiagnosisLog_Warn_title"&gt;Informativa sulla Privacy&lt;/string&gt;</v>
      </c>
      <c r="AH962" t="str">
        <f t="shared" ca="1" si="340"/>
        <v>&lt;string name="DiagnosisLog_Warn_title"&gt;Privacy-overeenkomst&lt;/string&gt;</v>
      </c>
    </row>
    <row r="963" spans="1:34">
      <c r="A963" s="1" t="s">
        <v>1851</v>
      </c>
      <c r="J963">
        <f t="shared" si="351"/>
        <v>42</v>
      </c>
      <c r="K963">
        <f t="shared" si="352"/>
        <v>155</v>
      </c>
      <c r="L963" t="str">
        <f t="shared" si="348"/>
        <v>The diagnosis logs may contain some of your private information. Please confirm you agree to enable this option.</v>
      </c>
      <c r="M963" t="e">
        <f>MATCH(L963,Sam_Eng!K:K,0)</f>
        <v>#N/A</v>
      </c>
      <c r="N963" t="str">
        <f>IF(ISNA(M963), VLOOKUP(L963,Sam_Eng!F:F,1,FALSE), VLOOKUP(L963,Sam_Eng!K:K,1,FALSE))</f>
        <v>The diagnosis logs may contain some of your private information. Please confirm you agree to enable this option.</v>
      </c>
      <c r="O963" s="8">
        <f>IF(ISNA(M963), MATCH(N963,Sam_Eng!F:F,0), MATCH(N963,Sam_Eng!K:K,0))</f>
        <v>388</v>
      </c>
      <c r="P963" t="str">
        <f t="shared" ca="1" si="341"/>
        <v>"Les journaux de diagnostic peuvent contenir certaines de vos informations privées. Veuillez confirmer que vous acceptez d'activer cette option."</v>
      </c>
      <c r="Q963" t="str">
        <f t="shared" ca="1" si="342"/>
        <v>"Die Diagnoseprotokolle können persönliche Daten enthalten. Bitte bestätigen Sie Ihr Einverständnis, um diese Option zu aktivieren."</v>
      </c>
      <c r="R963" t="str">
        <f t="shared" ca="1" si="343"/>
        <v>"Los registros de diagnóstico pueden contener parte de su información privada. Confirme que acepta habilitar esta opción."</v>
      </c>
      <c r="S963" t="str">
        <f t="shared" ca="1" si="344"/>
        <v>"I registri diagnostici possono contenere alcune informazioni private. Conferma che accetti l'attivazione di questa opzione."</v>
      </c>
      <c r="T963" t="str">
        <f t="shared" ca="1" si="345"/>
        <v>"De diagnoselogboeken kunnen enige persoonlijke informatie bevatten. Bevestig dat u instemt met deze handeling."</v>
      </c>
      <c r="U963" s="8" t="str">
        <f t="shared" ca="1" si="355"/>
        <v>Les journaux de diagnostic peuvent contenir certaines de vos informations privées. Veuillez confirmer que vous acceptez d'activer cette option.</v>
      </c>
      <c r="V963" s="8" t="str">
        <f t="shared" ca="1" si="355"/>
        <v>Die Diagnoseprotokolle können persönliche Daten enthalten. Bitte bestätigen Sie Ihr Einverständnis, um diese Option zu aktivieren.</v>
      </c>
      <c r="W963" s="8" t="str">
        <f t="shared" ca="1" si="355"/>
        <v>Los registros de diagnóstico pueden contener parte de su información privada. Confirme que acepta habilitar esta opción.</v>
      </c>
      <c r="X963" s="8" t="str">
        <f t="shared" ca="1" si="355"/>
        <v>I registri diagnostici possono contenere alcune informazioni private. Conferma che accetti l'attivazione di questa opzione.</v>
      </c>
      <c r="Y963" s="8" t="str">
        <f t="shared" ca="1" si="355"/>
        <v>De diagnoselogboeken kunnen enige persoonlijke informatie bevatten. Bevestig dat u instemt met deze handeling.</v>
      </c>
      <c r="Z963" s="7">
        <f>FIND("&lt;",A963)</f>
        <v>5</v>
      </c>
      <c r="AA963">
        <f>FIND("&gt;",A963)</f>
        <v>42</v>
      </c>
      <c r="AB963">
        <f xml:space="preserve"> FIND("&lt;/",A963)</f>
        <v>155</v>
      </c>
      <c r="AC963" t="str">
        <f>MID(A963, Z963, AA963-Z963+ 1)</f>
        <v>&lt;string name="DiagnosisLog_Warn_cont"&gt;</v>
      </c>
      <c r="AD963" t="str">
        <f ca="1">$AC963 &amp; U963 &amp; $AC$1</f>
        <v>&lt;string name="DiagnosisLog_Warn_cont"&gt;Les journaux de diagnostic peuvent contenir certaines de vos informations privées. Veuillez confirmer que vous acceptez d'activer cette option.&lt;/string&gt;</v>
      </c>
      <c r="AE963" t="str">
        <f ca="1">$AC963 &amp; V963 &amp; $AC$1</f>
        <v>&lt;string name="DiagnosisLog_Warn_cont"&gt;Die Diagnoseprotokolle können persönliche Daten enthalten. Bitte bestätigen Sie Ihr Einverständnis, um diese Option zu aktivieren.&lt;/string&gt;</v>
      </c>
      <c r="AF963" t="str">
        <f ca="1">$AC963 &amp; W963 &amp; $AC$1</f>
        <v>&lt;string name="DiagnosisLog_Warn_cont"&gt;Los registros de diagnóstico pueden contener parte de su información privada. Confirme que acepta habilitar esta opción.&lt;/string&gt;</v>
      </c>
      <c r="AG963" t="str">
        <f ca="1">$AC963 &amp; X963 &amp; $AC$1</f>
        <v>&lt;string name="DiagnosisLog_Warn_cont"&gt;I registri diagnostici possono contenere alcune informazioni private. Conferma che accetti l'attivazione di questa opzione.&lt;/string&gt;</v>
      </c>
      <c r="AH963" t="str">
        <f ca="1">$AC963 &amp; Y963 &amp; $AC$1</f>
        <v>&lt;string name="DiagnosisLog_Warn_cont"&gt;De diagnoselogboeken kunnen enige persoonlijke informatie bevatten. Bevestig dat u instemt met deze handeling.&lt;/string&gt;</v>
      </c>
    </row>
    <row r="964" spans="1:34">
      <c r="A964" s="1"/>
    </row>
    <row r="965" spans="1:34">
      <c r="A965" s="1"/>
    </row>
    <row r="966" spans="1:34">
      <c r="A966" s="1" t="s">
        <v>10400</v>
      </c>
      <c r="J966">
        <f t="shared" si="351"/>
        <v>41</v>
      </c>
      <c r="K966">
        <f t="shared" si="352"/>
        <v>53</v>
      </c>
      <c r="L966" t="str">
        <f t="shared" si="348"/>
        <v>%s Blocking</v>
      </c>
      <c r="M966" t="e">
        <f>MATCH(L966,Sam_Eng!K:K,0)</f>
        <v>#N/A</v>
      </c>
      <c r="N966" t="e">
        <f>IF(ISNA(M966), VLOOKUP(L966,Sam_Eng!F:F,1,FALSE), VLOOKUP(L966,Sam_Eng!K:K,1,FALSE))</f>
        <v>#N/A</v>
      </c>
      <c r="O966" s="5">
        <v>704</v>
      </c>
      <c r="P966" t="str">
        <f t="shared" ca="1" si="341"/>
        <v>%@ bloqué</v>
      </c>
      <c r="Q966" t="str">
        <f t="shared" ca="1" si="342"/>
        <v>%@ blockiert</v>
      </c>
      <c r="R966" t="str">
        <f t="shared" ca="1" si="343"/>
        <v>%@ bloqueada</v>
      </c>
      <c r="S966" t="str">
        <f t="shared" ca="1" si="344"/>
        <v>%@ Bloccato</v>
      </c>
      <c r="T966" t="str">
        <f t="shared" ca="1" si="345"/>
        <v>%@ geblokkeerd</v>
      </c>
      <c r="U966" s="8" t="str">
        <f t="shared" ca="1" si="355"/>
        <v>%@ bloqué</v>
      </c>
      <c r="V966" s="8" t="str">
        <f t="shared" ca="1" si="355"/>
        <v>%@ blockiert</v>
      </c>
      <c r="W966" s="8" t="str">
        <f t="shared" ca="1" si="355"/>
        <v>%@ bloqueada</v>
      </c>
      <c r="X966" s="8" t="str">
        <f t="shared" ca="1" si="355"/>
        <v>%@ Bloccato</v>
      </c>
      <c r="Y966" s="8" t="str">
        <f t="shared" ca="1" si="355"/>
        <v>%@ geblokkeerd</v>
      </c>
      <c r="Z966" s="7">
        <f>FIND("&lt;",A966)</f>
        <v>5</v>
      </c>
      <c r="AA966">
        <f>FIND("&gt;",A966)</f>
        <v>41</v>
      </c>
      <c r="AB966">
        <f xml:space="preserve"> FIND("&lt;/",A966)</f>
        <v>53</v>
      </c>
      <c r="AC966" t="str">
        <f>MID(A966, Z966, AA966-Z966+ 1)</f>
        <v>&lt;string name="Tran_log_NetCodeBlock"&gt;</v>
      </c>
      <c r="AD966" t="str">
        <f t="shared" ref="AD966:AH967" ca="1" si="356">$AC966 &amp; U966 &amp; $AC$1</f>
        <v>&lt;string name="Tran_log_NetCodeBlock"&gt;%@ bloqué&lt;/string&gt;</v>
      </c>
      <c r="AE966" t="str">
        <f t="shared" ca="1" si="356"/>
        <v>&lt;string name="Tran_log_NetCodeBlock"&gt;%@ blockiert&lt;/string&gt;</v>
      </c>
      <c r="AF966" t="str">
        <f t="shared" ca="1" si="356"/>
        <v>&lt;string name="Tran_log_NetCodeBlock"&gt;%@ bloqueada&lt;/string&gt;</v>
      </c>
      <c r="AG966" t="str">
        <f t="shared" ca="1" si="356"/>
        <v>&lt;string name="Tran_log_NetCodeBlock"&gt;%@ Bloccato&lt;/string&gt;</v>
      </c>
      <c r="AH966" t="str">
        <f t="shared" ca="1" si="356"/>
        <v>&lt;string name="Tran_log_NetCodeBlock"&gt;%@ geblokkeerd&lt;/string&gt;</v>
      </c>
    </row>
    <row r="967" spans="1:34">
      <c r="A967" s="1" t="s">
        <v>10401</v>
      </c>
      <c r="J967">
        <f t="shared" si="351"/>
        <v>41</v>
      </c>
      <c r="K967">
        <f t="shared" si="352"/>
        <v>67</v>
      </c>
      <c r="L967" t="str">
        <f t="shared" si="348"/>
        <v>Sensor Alert(S/C)(REM %s)</v>
      </c>
      <c r="M967" t="e">
        <f>MATCH(L967,Sam_Eng!K:K,0)</f>
        <v>#N/A</v>
      </c>
      <c r="N967" t="e">
        <f>IF(ISNA(M967), VLOOKUP(L967,Sam_Eng!F:F,1,FALSE), VLOOKUP(L967,Sam_Eng!K:K,1,FALSE))</f>
        <v>#N/A</v>
      </c>
      <c r="O967" s="5">
        <v>706</v>
      </c>
      <c r="P967" t="str">
        <f t="shared" ca="1" si="341"/>
        <v>Alerte du capteur (S/C) (REM %d)</v>
      </c>
      <c r="Q967" t="str">
        <f t="shared" ca="1" si="342"/>
        <v>Sensorwarnung (S/C) (REM %d)</v>
      </c>
      <c r="R967" t="str">
        <f t="shared" ca="1" si="343"/>
        <v>Alerta de sensor (S/C) (REM %d)</v>
      </c>
      <c r="S967" t="str">
        <f t="shared" ca="1" si="344"/>
        <v>Allarme sensore (S/C) (REM %d)</v>
      </c>
      <c r="T967" t="str">
        <f t="shared" ca="1" si="345"/>
        <v>Sensorwaarschuwing (S/C) (REM %d)</v>
      </c>
      <c r="U967" s="8" t="str">
        <f t="shared" ca="1" si="355"/>
        <v>Alerte du capteur (S/C) (REM %d)</v>
      </c>
      <c r="V967" s="8" t="str">
        <f t="shared" ca="1" si="355"/>
        <v>Sensorwarnung (S/C) (REM %d)</v>
      </c>
      <c r="W967" s="8" t="str">
        <f t="shared" ca="1" si="355"/>
        <v>Alerta de sensor (S/C) (REM %d)</v>
      </c>
      <c r="X967" s="8" t="str">
        <f t="shared" ca="1" si="355"/>
        <v>Allarme sensore (S/C) (REM %d)</v>
      </c>
      <c r="Y967" s="8" t="str">
        <f t="shared" ca="1" si="355"/>
        <v>Sensorwaarschuwing (S/C) (REM %d)</v>
      </c>
      <c r="Z967" s="7">
        <f>FIND("&lt;",A967)</f>
        <v>5</v>
      </c>
      <c r="AA967">
        <f>FIND("&gt;",A967)</f>
        <v>41</v>
      </c>
      <c r="AB967">
        <f xml:space="preserve"> FIND("&lt;/",A967)</f>
        <v>67</v>
      </c>
      <c r="AC967" t="str">
        <f>MID(A967, Z967, AA967-Z967+ 1)</f>
        <v>&lt;string name="log_rem_sense_release"&gt;</v>
      </c>
      <c r="AD967" t="str">
        <f t="shared" ca="1" si="356"/>
        <v>&lt;string name="log_rem_sense_release"&gt;Alerte du capteur (S/C) (REM %d)&lt;/string&gt;</v>
      </c>
      <c r="AE967" t="str">
        <f t="shared" ca="1" si="356"/>
        <v>&lt;string name="log_rem_sense_release"&gt;Sensorwarnung (S/C) (REM %d)&lt;/string&gt;</v>
      </c>
      <c r="AF967" t="str">
        <f t="shared" ca="1" si="356"/>
        <v>&lt;string name="log_rem_sense_release"&gt;Alerta de sensor (S/C) (REM %d)&lt;/string&gt;</v>
      </c>
      <c r="AG967" t="str">
        <f t="shared" ca="1" si="356"/>
        <v>&lt;string name="log_rem_sense_release"&gt;Allarme sensore (S/C) (REM %d)&lt;/string&gt;</v>
      </c>
      <c r="AH967" t="str">
        <f t="shared" ca="1" si="356"/>
        <v>&lt;string name="log_rem_sense_release"&gt;Sensorwaarschuwing (S/C) (REM %d)&lt;/string&gt;</v>
      </c>
    </row>
    <row r="968" spans="1:34">
      <c r="A968" s="1"/>
    </row>
    <row r="969" spans="1:34">
      <c r="A969" s="1" t="s">
        <v>451</v>
      </c>
      <c r="J969">
        <f t="shared" si="351"/>
        <v>32</v>
      </c>
      <c r="K969">
        <f t="shared" si="352"/>
        <v>42</v>
      </c>
      <c r="L969" t="str">
        <f t="shared" si="348"/>
        <v>Lock Down</v>
      </c>
      <c r="M969">
        <f>MATCH(L969,Sam_Eng!K:K,0)</f>
        <v>768</v>
      </c>
      <c r="N969" t="str">
        <f>IF(ISNA(M969), VLOOKUP(L969,Sam_Eng!F:F,1,FALSE), VLOOKUP(L969,Sam_Eng!K:K,1,FALSE))</f>
        <v>Lock Down</v>
      </c>
      <c r="O969" s="8">
        <f>IF(ISNA(M969), MATCH(N969,Sam_Eng!F:F,0), MATCH(N969,Sam_Eng!K:K,0))</f>
        <v>768</v>
      </c>
      <c r="P969" t="str">
        <f t="shared" ca="1" si="341"/>
        <v>Verrouiller</v>
      </c>
      <c r="Q969" t="str">
        <f t="shared" ca="1" si="342"/>
        <v>Sperre</v>
      </c>
      <c r="R969" t="str">
        <f t="shared" ca="1" si="343"/>
        <v>Bloquear</v>
      </c>
      <c r="S969" t="str">
        <f t="shared" ca="1" si="344"/>
        <v>Blocca</v>
      </c>
      <c r="T969" t="str">
        <f t="shared" ca="1" si="345"/>
        <v>Slot uitgeschakeld</v>
      </c>
      <c r="U969" s="8" t="str">
        <f t="shared" ca="1" si="355"/>
        <v>Verrouiller</v>
      </c>
      <c r="V969" s="8" t="str">
        <f t="shared" ca="1" si="355"/>
        <v>Sperre</v>
      </c>
      <c r="W969" s="8" t="str">
        <f t="shared" ca="1" si="355"/>
        <v>Bloquear</v>
      </c>
      <c r="X969" s="8" t="str">
        <f t="shared" ca="1" si="355"/>
        <v>Blocca</v>
      </c>
      <c r="Y969" s="8" t="str">
        <f t="shared" ca="1" si="355"/>
        <v>Slot uitgeschakeld</v>
      </c>
      <c r="Z969" s="7">
        <f>FIND("&lt;",A969)</f>
        <v>5</v>
      </c>
      <c r="AA969">
        <f>FIND("&gt;",A969)</f>
        <v>32</v>
      </c>
      <c r="AB969">
        <f xml:space="preserve"> FIND("&lt;/",A969)</f>
        <v>42</v>
      </c>
      <c r="AC969" t="str">
        <f>MID(A969, Z969, AA969-Z969+ 1)</f>
        <v>&lt;string name="log_lockdown"&gt;</v>
      </c>
      <c r="AD969" t="str">
        <f ca="1">$AC969 &amp; U969 &amp; $AC$1</f>
        <v>&lt;string name="log_lockdown"&gt;Verrouiller&lt;/string&gt;</v>
      </c>
      <c r="AE969" t="str">
        <f ca="1">$AC969 &amp; V969 &amp; $AC$1</f>
        <v>&lt;string name="log_lockdown"&gt;Sperre&lt;/string&gt;</v>
      </c>
      <c r="AF969" t="str">
        <f ca="1">$AC969 &amp; W969 &amp; $AC$1</f>
        <v>&lt;string name="log_lockdown"&gt;Bloquear&lt;/string&gt;</v>
      </c>
      <c r="AG969" t="str">
        <f ca="1">$AC969 &amp; X969 &amp; $AC$1</f>
        <v>&lt;string name="log_lockdown"&gt;Blocca&lt;/string&gt;</v>
      </c>
      <c r="AH969" t="str">
        <f ca="1">$AC969 &amp; Y969 &amp; $AC$1</f>
        <v>&lt;string name="log_lockdown"&gt;Slot uitgeschakeld&lt;/string&gt;</v>
      </c>
    </row>
    <row r="970" spans="1:34">
      <c r="A970" s="2"/>
    </row>
    <row r="971" spans="1:34">
      <c r="A971" s="1" t="s">
        <v>3028</v>
      </c>
      <c r="J971">
        <f t="shared" si="351"/>
        <v>37</v>
      </c>
      <c r="K971">
        <f t="shared" si="352"/>
        <v>44</v>
      </c>
      <c r="L971" t="str">
        <f t="shared" si="348"/>
        <v>Failed</v>
      </c>
      <c r="M971" t="e">
        <f>MATCH(L971,Sam_Eng!K:K,0)</f>
        <v>#N/A</v>
      </c>
      <c r="N971" t="str">
        <f>IF(ISNA(M971), VLOOKUP(L971,Sam_Eng!F:F,1,FALSE), VLOOKUP(L971,Sam_Eng!K:K,1,FALSE))</f>
        <v>Failed</v>
      </c>
      <c r="O971" s="8">
        <f>IF(ISNA(M971), MATCH(N971,Sam_Eng!F:F,0), MATCH(N971,Sam_Eng!K:K,0))</f>
        <v>35</v>
      </c>
      <c r="P971" t="str">
        <f t="shared" ca="1" si="341"/>
        <v>"Échec"</v>
      </c>
      <c r="Q971" t="str">
        <f t="shared" ca="1" si="342"/>
        <v>"Fehlgeschlagen"</v>
      </c>
      <c r="R971" t="str">
        <f t="shared" ca="1" si="343"/>
        <v>"Error"</v>
      </c>
      <c r="S971" t="str">
        <f t="shared" ca="1" si="344"/>
        <v>"Non Riuscito"</v>
      </c>
      <c r="T971" t="str">
        <f t="shared" ca="1" si="345"/>
        <v>"Mislukt"</v>
      </c>
      <c r="U971" s="8" t="str">
        <f t="shared" ca="1" si="355"/>
        <v>Échec</v>
      </c>
      <c r="V971" s="8" t="str">
        <f t="shared" ca="1" si="355"/>
        <v>Fehlgeschlagen</v>
      </c>
      <c r="W971" s="8" t="str">
        <f t="shared" ca="1" si="355"/>
        <v>Error</v>
      </c>
      <c r="X971" s="8" t="str">
        <f t="shared" ca="1" si="355"/>
        <v>Non Riuscito</v>
      </c>
      <c r="Y971" s="8" t="str">
        <f t="shared" ca="1" si="355"/>
        <v>Mislukt</v>
      </c>
      <c r="Z971" s="7">
        <f>FIND("&lt;",A971)</f>
        <v>5</v>
      </c>
      <c r="AA971">
        <f>FIND("&gt;",A971)</f>
        <v>37</v>
      </c>
      <c r="AB971">
        <f xml:space="preserve"> FIND("&lt;/",A971)</f>
        <v>44</v>
      </c>
      <c r="AC971" t="str">
        <f>MID(A971, Z971, AA971-Z971+ 1)</f>
        <v>&lt;string name="LockFW_Fail_title"&gt;</v>
      </c>
      <c r="AD971" t="str">
        <f t="shared" ref="AD971:AH974" ca="1" si="357">$AC971 &amp; U971 &amp; $AC$1</f>
        <v>&lt;string name="LockFW_Fail_title"&gt;Échec&lt;/string&gt;</v>
      </c>
      <c r="AE971" t="str">
        <f t="shared" ca="1" si="357"/>
        <v>&lt;string name="LockFW_Fail_title"&gt;Fehlgeschlagen&lt;/string&gt;</v>
      </c>
      <c r="AF971" t="str">
        <f t="shared" ca="1" si="357"/>
        <v>&lt;string name="LockFW_Fail_title"&gt;Error&lt;/string&gt;</v>
      </c>
      <c r="AG971" t="str">
        <f t="shared" ca="1" si="357"/>
        <v>&lt;string name="LockFW_Fail_title"&gt;Non Riuscito&lt;/string&gt;</v>
      </c>
      <c r="AH971" t="str">
        <f t="shared" ca="1" si="357"/>
        <v>&lt;string name="LockFW_Fail_title"&gt;Mislukt&lt;/string&gt;</v>
      </c>
    </row>
    <row r="972" spans="1:34">
      <c r="A972" s="1" t="s">
        <v>3138</v>
      </c>
      <c r="J972">
        <f t="shared" si="351"/>
        <v>36</v>
      </c>
      <c r="K972">
        <f t="shared" si="352"/>
        <v>82</v>
      </c>
      <c r="L972" t="str">
        <f t="shared" si="348"/>
        <v>The lock is not updated to the latest version</v>
      </c>
      <c r="M972" t="e">
        <f>MATCH(L972,Sam_Eng!K:K,0)</f>
        <v>#N/A</v>
      </c>
      <c r="N972" t="str">
        <f>IF(ISNA(M972), VLOOKUP(L972,Sam_Eng!F:F,1,FALSE), VLOOKUP(L972,Sam_Eng!K:K,1,FALSE))</f>
        <v>The lock is not updated to the latest version</v>
      </c>
      <c r="O972" s="8">
        <f>IF(ISNA(M972), MATCH(N972,Sam_Eng!F:F,0), MATCH(N972,Sam_Eng!K:K,0))</f>
        <v>585</v>
      </c>
      <c r="P972" t="str">
        <f t="shared" ca="1" si="341"/>
        <v>"La serrure n'est pas mise à jour à la dernière version"</v>
      </c>
      <c r="Q972" t="str">
        <f t="shared" ca="1" si="342"/>
        <v>"Das Schloss wurde nicht auf die neueste Version aktualisiert"</v>
      </c>
      <c r="R972" t="str">
        <f t="shared" ca="1" si="343"/>
        <v>"La cerradura no está actualizada a la versión más reciente."</v>
      </c>
      <c r="S972" t="str">
        <f t="shared" ca="1" si="344"/>
        <v>"La serratura non è aggiornata all'ultima versione"</v>
      </c>
      <c r="T972" t="str">
        <f t="shared" ca="1" si="345"/>
        <v>"Het slot is niet bijgewerkt naar de nieuwste versie."</v>
      </c>
      <c r="U972" s="8" t="str">
        <f t="shared" ca="1" si="355"/>
        <v>La serrure n'est pas mise à jour à la dernière version</v>
      </c>
      <c r="V972" s="8" t="str">
        <f t="shared" ca="1" si="355"/>
        <v>Das Schloss wurde nicht auf die neueste Version aktualisiert</v>
      </c>
      <c r="W972" s="8" t="str">
        <f t="shared" ca="1" si="355"/>
        <v>La cerradura no está actualizada a la versión más reciente.</v>
      </c>
      <c r="X972" s="8" t="str">
        <f t="shared" ca="1" si="355"/>
        <v>La serratura non è aggiornata all'ultima versione</v>
      </c>
      <c r="Y972" s="8" t="str">
        <f t="shared" ca="1" si="355"/>
        <v>Het slot is niet bijgewerkt naar de nieuwste versie.</v>
      </c>
      <c r="Z972" s="7">
        <f>FIND("&lt;",A972)</f>
        <v>5</v>
      </c>
      <c r="AA972">
        <f>FIND("&gt;",A972)</f>
        <v>36</v>
      </c>
      <c r="AB972">
        <f xml:space="preserve"> FIND("&lt;/",A972)</f>
        <v>82</v>
      </c>
      <c r="AC972" t="str">
        <f>MID(A972, Z972, AA972-Z972+ 1)</f>
        <v>&lt;string name="LockFW_Fail_cont"&gt;</v>
      </c>
      <c r="AD972" t="str">
        <f t="shared" ca="1" si="357"/>
        <v>&lt;string name="LockFW_Fail_cont"&gt;La serrure n'est pas mise à jour à la dernière version&lt;/string&gt;</v>
      </c>
      <c r="AE972" t="str">
        <f t="shared" ca="1" si="357"/>
        <v>&lt;string name="LockFW_Fail_cont"&gt;Das Schloss wurde nicht auf die neueste Version aktualisiert&lt;/string&gt;</v>
      </c>
      <c r="AF972" t="str">
        <f t="shared" ca="1" si="357"/>
        <v>&lt;string name="LockFW_Fail_cont"&gt;La cerradura no está actualizada a la versión más reciente.&lt;/string&gt;</v>
      </c>
      <c r="AG972" t="str">
        <f t="shared" ca="1" si="357"/>
        <v>&lt;string name="LockFW_Fail_cont"&gt;La serratura non è aggiornata all'ultima versione&lt;/string&gt;</v>
      </c>
      <c r="AH972" t="str">
        <f t="shared" ca="1" si="357"/>
        <v>&lt;string name="LockFW_Fail_cont"&gt;Het slot is niet bijgewerkt naar de nieuwste versie.&lt;/string&gt;</v>
      </c>
    </row>
    <row r="973" spans="1:34">
      <c r="A973" s="1" t="s">
        <v>452</v>
      </c>
      <c r="J973">
        <f t="shared" si="351"/>
        <v>52</v>
      </c>
      <c r="K973">
        <f t="shared" si="352"/>
        <v>67</v>
      </c>
      <c r="L973" t="str">
        <f t="shared" si="348"/>
        <v>Diagnosis Logs</v>
      </c>
      <c r="M973">
        <f>MATCH(L973,Sam_Eng!K:K,0)</f>
        <v>708</v>
      </c>
      <c r="N973" t="str">
        <f>IF(ISNA(M973), VLOOKUP(L973,Sam_Eng!F:F,1,FALSE), VLOOKUP(L973,Sam_Eng!K:K,1,FALSE))</f>
        <v>Diagnosis Logs</v>
      </c>
      <c r="O973" s="8">
        <f>IF(ISNA(M973), MATCH(N973,Sam_Eng!F:F,0), MATCH(N973,Sam_Eng!K:K,0))</f>
        <v>708</v>
      </c>
      <c r="P973" t="str">
        <f t="shared" ca="1" si="341"/>
        <v>Journaux de diagnostic</v>
      </c>
      <c r="Q973" t="str">
        <f t="shared" ca="1" si="342"/>
        <v>Diagnoseprotokolle</v>
      </c>
      <c r="R973" t="str">
        <f t="shared" ca="1" si="343"/>
        <v>Registros de diagnóstico</v>
      </c>
      <c r="S973" t="str">
        <f t="shared" ca="1" si="344"/>
        <v>Registri Diagnostica</v>
      </c>
      <c r="T973" t="str">
        <f t="shared" ca="1" si="345"/>
        <v>Diagnoselogboeken</v>
      </c>
      <c r="U973" s="8" t="str">
        <f t="shared" ca="1" si="355"/>
        <v>Journaux de diagnostic</v>
      </c>
      <c r="V973" s="8" t="str">
        <f t="shared" ca="1" si="355"/>
        <v>Diagnoseprotokolle</v>
      </c>
      <c r="W973" s="8" t="str">
        <f t="shared" ca="1" si="355"/>
        <v>Registros de diagnóstico</v>
      </c>
      <c r="X973" s="8" t="str">
        <f t="shared" ca="1" si="355"/>
        <v>Registri Diagnostica</v>
      </c>
      <c r="Y973" s="8" t="str">
        <f t="shared" ca="1" si="355"/>
        <v>Diagnoselogboeken</v>
      </c>
      <c r="Z973" s="7">
        <f>FIND("&lt;",A973)</f>
        <v>5</v>
      </c>
      <c r="AA973">
        <f>FIND("&gt;",A973)</f>
        <v>52</v>
      </c>
      <c r="AB973">
        <f xml:space="preserve"> FIND("&lt;/",A973)</f>
        <v>67</v>
      </c>
      <c r="AC973" t="str">
        <f>MID(A973, Z973, AA973-Z973+ 1)</f>
        <v>&lt;string name="DiagnosisLog_Warn_IsBackup_title"&gt;</v>
      </c>
      <c r="AD973" t="str">
        <f t="shared" ca="1" si="357"/>
        <v>&lt;string name="DiagnosisLog_Warn_IsBackup_title"&gt;Journaux de diagnostic&lt;/string&gt;</v>
      </c>
      <c r="AE973" t="str">
        <f t="shared" ca="1" si="357"/>
        <v>&lt;string name="DiagnosisLog_Warn_IsBackup_title"&gt;Diagnoseprotokolle&lt;/string&gt;</v>
      </c>
      <c r="AF973" t="str">
        <f t="shared" ca="1" si="357"/>
        <v>&lt;string name="DiagnosisLog_Warn_IsBackup_title"&gt;Registros de diagnóstico&lt;/string&gt;</v>
      </c>
      <c r="AG973" t="str">
        <f t="shared" ca="1" si="357"/>
        <v>&lt;string name="DiagnosisLog_Warn_IsBackup_title"&gt;Registri Diagnostica&lt;/string&gt;</v>
      </c>
      <c r="AH973" t="str">
        <f t="shared" ca="1" si="357"/>
        <v>&lt;string name="DiagnosisLog_Warn_IsBackup_title"&gt;Diagnoselogboeken&lt;/string&gt;</v>
      </c>
    </row>
    <row r="974" spans="1:34">
      <c r="A974" s="1" t="s">
        <v>1849</v>
      </c>
      <c r="J974">
        <f t="shared" si="351"/>
        <v>51</v>
      </c>
      <c r="K974">
        <f t="shared" si="352"/>
        <v>109</v>
      </c>
      <c r="L974" t="str">
        <f t="shared" si="348"/>
        <v>Help us improve the product by sending the diagnosis logs</v>
      </c>
      <c r="M974">
        <f>MATCH(L974,Sam_Eng!K:K,0)</f>
        <v>715</v>
      </c>
      <c r="N974" t="str">
        <f>IF(ISNA(M974), VLOOKUP(L974,Sam_Eng!F:F,1,FALSE), VLOOKUP(L974,Sam_Eng!K:K,1,FALSE))</f>
        <v>Help us improve the product by sending the diagnosis logs</v>
      </c>
      <c r="O974" s="8">
        <f>IF(ISNA(M974), MATCH(N974,Sam_Eng!F:F,0), MATCH(N974,Sam_Eng!K:K,0))</f>
        <v>715</v>
      </c>
      <c r="P974" t="str">
        <f t="shared" ca="1" si="341"/>
        <v>Aidez-nous à améliorer le produit en nous envoyant les journaux de diagnostic</v>
      </c>
      <c r="Q974" t="str">
        <f t="shared" ca="1" si="342"/>
        <v>Helfen Sie uns, das Produkt zu verbessern, indem Sie uns die Diagnoseprotokolle übermitteln</v>
      </c>
      <c r="R974" t="str">
        <f t="shared" ca="1" si="343"/>
        <v>Ayúdenos a mejorar el producto enviándonos los registros de diagnóstico.</v>
      </c>
      <c r="S974" t="str">
        <f t="shared" ca="1" si="344"/>
        <v>Aiutaci a migliorare il prodotto inviando i registri diagnostici</v>
      </c>
      <c r="T974" t="str">
        <f t="shared" ca="1" si="345"/>
        <v>Help ons met het verbeteren van het product door de diagnostische logboeken op te sturen</v>
      </c>
      <c r="U974" s="8" t="str">
        <f t="shared" ca="1" si="355"/>
        <v>Aidez-nous à améliorer le produit en nous envoyant les journaux de diagnostic</v>
      </c>
      <c r="V974" s="8" t="str">
        <f t="shared" ca="1" si="355"/>
        <v>Helfen Sie uns, das Produkt zu verbessern, indem Sie uns die Diagnoseprotokolle übermitteln</v>
      </c>
      <c r="W974" s="8" t="str">
        <f t="shared" ca="1" si="355"/>
        <v>Ayúdenos a mejorar el producto enviándonos los registros de diagnóstico.</v>
      </c>
      <c r="X974" s="8" t="str">
        <f t="shared" ca="1" si="355"/>
        <v>Aiutaci a migliorare il prodotto inviando i registri diagnostici</v>
      </c>
      <c r="Y974" s="8" t="str">
        <f t="shared" ca="1" si="355"/>
        <v>Help ons met het verbeteren van het product door de diagnostische logboeken op te sturen</v>
      </c>
      <c r="Z974" s="7">
        <f>FIND("&lt;",A974)</f>
        <v>5</v>
      </c>
      <c r="AA974">
        <f>FIND("&gt;",A974)</f>
        <v>51</v>
      </c>
      <c r="AB974">
        <f xml:space="preserve"> FIND("&lt;/",A974)</f>
        <v>109</v>
      </c>
      <c r="AC974" t="str">
        <f>MID(A974, Z974, AA974-Z974+ 1)</f>
        <v>&lt;string name="DiagnosisLog_Warn_IsBackup_cont"&gt;</v>
      </c>
      <c r="AD974" t="str">
        <f t="shared" ca="1" si="357"/>
        <v>&lt;string name="DiagnosisLog_Warn_IsBackup_cont"&gt;Aidez-nous à améliorer le produit en nous envoyant les journaux de diagnostic&lt;/string&gt;</v>
      </c>
      <c r="AE974" t="str">
        <f t="shared" ca="1" si="357"/>
        <v>&lt;string name="DiagnosisLog_Warn_IsBackup_cont"&gt;Helfen Sie uns, das Produkt zu verbessern, indem Sie uns die Diagnoseprotokolle übermitteln&lt;/string&gt;</v>
      </c>
      <c r="AF974" t="str">
        <f t="shared" ca="1" si="357"/>
        <v>&lt;string name="DiagnosisLog_Warn_IsBackup_cont"&gt;Ayúdenos a mejorar el producto enviándonos los registros de diagnóstico.&lt;/string&gt;</v>
      </c>
      <c r="AG974" t="str">
        <f t="shared" ca="1" si="357"/>
        <v>&lt;string name="DiagnosisLog_Warn_IsBackup_cont"&gt;Aiutaci a migliorare il prodotto inviando i registri diagnostici&lt;/string&gt;</v>
      </c>
      <c r="AH974" t="str">
        <f t="shared" ca="1" si="357"/>
        <v>&lt;string name="DiagnosisLog_Warn_IsBackup_cont"&gt;Help ons met het verbeteren van het product door de diagnostische logboeken op te sturen&lt;/string&gt;</v>
      </c>
    </row>
    <row r="975" spans="1:34">
      <c r="A975" s="2"/>
    </row>
    <row r="976" spans="1:34">
      <c r="A976" s="1" t="s">
        <v>453</v>
      </c>
      <c r="J976">
        <f t="shared" si="351"/>
        <v>33</v>
      </c>
      <c r="K976">
        <f t="shared" si="352"/>
        <v>59</v>
      </c>
      <c r="L976" t="str">
        <f t="shared" si="348"/>
        <v>Require Updating Firmware</v>
      </c>
      <c r="M976">
        <f>MATCH(L976,Sam_Eng!K:K,0)</f>
        <v>709</v>
      </c>
      <c r="N976" t="str">
        <f>IF(ISNA(M976), VLOOKUP(L976,Sam_Eng!F:F,1,FALSE), VLOOKUP(L976,Sam_Eng!K:K,1,FALSE))</f>
        <v>Require Updating Firmware</v>
      </c>
      <c r="O976" s="8">
        <f>IF(ISNA(M976), MATCH(N976,Sam_Eng!F:F,0), MATCH(N976,Sam_Eng!K:K,0))</f>
        <v>709</v>
      </c>
      <c r="P976" t="str">
        <f t="shared" ca="1" si="341"/>
        <v>Mise à jour du firmware nécessaire</v>
      </c>
      <c r="Q976" t="str">
        <f t="shared" ca="1" si="342"/>
        <v>Aktualisieren der Firmware erzwingen</v>
      </c>
      <c r="R976" t="str">
        <f t="shared" ca="1" si="343"/>
        <v>Es necesario actualizar el firmware</v>
      </c>
      <c r="S976" t="str">
        <f t="shared" ca="1" si="344"/>
        <v>Occorre Aggiornamento Firmware</v>
      </c>
      <c r="T976" t="str">
        <f t="shared" ca="1" si="345"/>
        <v>Firmware bijwerken vereist</v>
      </c>
      <c r="U976" s="8" t="str">
        <f t="shared" ca="1" si="355"/>
        <v>Mise à jour du firmware nécessaire</v>
      </c>
      <c r="V976" s="8" t="str">
        <f t="shared" ca="1" si="355"/>
        <v>Aktualisieren der Firmware erzwingen</v>
      </c>
      <c r="W976" s="8" t="str">
        <f t="shared" ca="1" si="355"/>
        <v>Es necesario actualizar el firmware</v>
      </c>
      <c r="X976" s="8" t="str">
        <f t="shared" ca="1" si="355"/>
        <v>Occorre Aggiornamento Firmware</v>
      </c>
      <c r="Y976" s="8" t="str">
        <f t="shared" ca="1" si="355"/>
        <v>Firmware bijwerken vereist</v>
      </c>
      <c r="Z976" s="7">
        <f>FIND("&lt;",A976)</f>
        <v>5</v>
      </c>
      <c r="AA976">
        <f>FIND("&gt;",A976)</f>
        <v>33</v>
      </c>
      <c r="AB976">
        <f xml:space="preserve"> FIND("&lt;/",A976)</f>
        <v>59</v>
      </c>
      <c r="AC976" t="str">
        <f>MID(A976, Z976, AA976-Z976+ 1)</f>
        <v>&lt;string name="Card_50_title"&gt;</v>
      </c>
      <c r="AD976" t="str">
        <f t="shared" ref="AD976:AH977" ca="1" si="358">$AC976 &amp; U976 &amp; $AC$1</f>
        <v>&lt;string name="Card_50_title"&gt;Mise à jour du firmware nécessaire&lt;/string&gt;</v>
      </c>
      <c r="AE976" t="str">
        <f t="shared" ca="1" si="358"/>
        <v>&lt;string name="Card_50_title"&gt;Aktualisieren der Firmware erzwingen&lt;/string&gt;</v>
      </c>
      <c r="AF976" t="str">
        <f t="shared" ca="1" si="358"/>
        <v>&lt;string name="Card_50_title"&gt;Es necesario actualizar el firmware&lt;/string&gt;</v>
      </c>
      <c r="AG976" t="str">
        <f t="shared" ca="1" si="358"/>
        <v>&lt;string name="Card_50_title"&gt;Occorre Aggiornamento Firmware&lt;/string&gt;</v>
      </c>
      <c r="AH976" t="str">
        <f t="shared" ca="1" si="358"/>
        <v>&lt;string name="Card_50_title"&gt;Firmware bijwerken vereist&lt;/string&gt;</v>
      </c>
    </row>
    <row r="977" spans="1:34">
      <c r="A977" s="1" t="s">
        <v>3071</v>
      </c>
      <c r="J977">
        <f t="shared" si="351"/>
        <v>32</v>
      </c>
      <c r="K977">
        <f t="shared" si="352"/>
        <v>119</v>
      </c>
      <c r="L977" t="str">
        <f t="shared" si="348"/>
        <v>Please update the lock\'s firmware to the newest version, then you can add more cards.</v>
      </c>
      <c r="M977" t="e">
        <f>MATCH(L977,Sam_Eng!K:K,0)</f>
        <v>#N/A</v>
      </c>
      <c r="N977" t="e">
        <f>IF(ISNA(M977), VLOOKUP(L977,Sam_Eng!F:F,1,FALSE), VLOOKUP(L977,Sam_Eng!K:K,1,FALSE))</f>
        <v>#N/A</v>
      </c>
      <c r="O977" s="5">
        <v>716</v>
      </c>
      <c r="P977" t="str">
        <f t="shared" ca="1" si="341"/>
        <v>Veuillez mettre à jour le firmware de la serrure à la dernière version, vous pourrez ensuite ajouter d'autres cartes</v>
      </c>
      <c r="Q977" t="str">
        <f t="shared" ca="1" si="342"/>
        <v>Bitte aktualisieren Sie die Firmware des Schlosses auf die neueste Version, dann können Sie weitere Karten hinzufügen</v>
      </c>
      <c r="R977" t="str">
        <f t="shared" ca="1" si="343"/>
        <v>Actualice el firmware de la cerradura a la versión más reciente. A continuación, puede agregar más tarjetas.</v>
      </c>
      <c r="S977" t="str">
        <f t="shared" ca="1" si="344"/>
        <v>Aggiorna il firmware della serratura alla versione più recente, quindi sarà possibile aggiungere altre schede</v>
      </c>
      <c r="T977" t="str">
        <f t="shared" ca="1" si="345"/>
        <v>Werk de firmware van het slot bij naar de nieuwste versie, daarna kunt u meer kaarten toevoegen</v>
      </c>
      <c r="U977" s="8" t="str">
        <f t="shared" ca="1" si="355"/>
        <v>Veuillez mettre à jour le firmware de la serrure à la dernière version, vous pourrez ensuite ajouter d'autres cartes</v>
      </c>
      <c r="V977" s="8" t="str">
        <f t="shared" ca="1" si="355"/>
        <v>Bitte aktualisieren Sie die Firmware des Schlosses auf die neueste Version, dann können Sie weitere Karten hinzufügen</v>
      </c>
      <c r="W977" s="8" t="str">
        <f t="shared" ca="1" si="355"/>
        <v>Actualice el firmware de la cerradura a la versión más reciente. A continuación, puede agregar más tarjetas.</v>
      </c>
      <c r="X977" s="8" t="str">
        <f t="shared" ca="1" si="355"/>
        <v>Aggiorna il firmware della serratura alla versione più recente, quindi sarà possibile aggiungere altre schede</v>
      </c>
      <c r="Y977" s="8" t="str">
        <f t="shared" ca="1" si="355"/>
        <v>Werk de firmware van het slot bij naar de nieuwste versie, daarna kunt u meer kaarten toevoegen</v>
      </c>
      <c r="Z977" s="7">
        <f>FIND("&lt;",A977)</f>
        <v>5</v>
      </c>
      <c r="AA977">
        <f>FIND("&gt;",A977)</f>
        <v>32</v>
      </c>
      <c r="AB977">
        <f xml:space="preserve"> FIND("&lt;/",A977)</f>
        <v>119</v>
      </c>
      <c r="AC977" t="str">
        <f>MID(A977, Z977, AA977-Z977+ 1)</f>
        <v>&lt;string name="Card_50_cont"&gt;</v>
      </c>
      <c r="AD977" t="str">
        <f t="shared" ca="1" si="358"/>
        <v>&lt;string name="Card_50_cont"&gt;Veuillez mettre à jour le firmware de la serrure à la dernière version, vous pourrez ensuite ajouter d'autres cartes&lt;/string&gt;</v>
      </c>
      <c r="AE977" t="str">
        <f t="shared" ca="1" si="358"/>
        <v>&lt;string name="Card_50_cont"&gt;Bitte aktualisieren Sie die Firmware des Schlosses auf die neueste Version, dann können Sie weitere Karten hinzufügen&lt;/string&gt;</v>
      </c>
      <c r="AF977" t="str">
        <f t="shared" ca="1" si="358"/>
        <v>&lt;string name="Card_50_cont"&gt;Actualice el firmware de la cerradura a la versión más reciente. A continuación, puede agregar más tarjetas.&lt;/string&gt;</v>
      </c>
      <c r="AG977" t="str">
        <f t="shared" ca="1" si="358"/>
        <v>&lt;string name="Card_50_cont"&gt;Aggiorna il firmware della serratura alla versione più recente, quindi sarà possibile aggiungere altre schede&lt;/string&gt;</v>
      </c>
      <c r="AH977" t="str">
        <f t="shared" ca="1" si="358"/>
        <v>&lt;string name="Card_50_cont"&gt;Werk de firmware van het slot bij naar de nieuwste versie, daarna kunt u meer kaarten toevoegen&lt;/string&gt;</v>
      </c>
    </row>
    <row r="978" spans="1:34">
      <c r="A978" s="2"/>
    </row>
    <row r="979" spans="1:34">
      <c r="A979" s="1" t="s">
        <v>454</v>
      </c>
    </row>
    <row r="980" spans="1:34">
      <c r="A980" s="3" t="s">
        <v>455</v>
      </c>
    </row>
    <row r="981" spans="1:34">
      <c r="A981" s="1" t="s">
        <v>456</v>
      </c>
    </row>
    <row r="982" spans="1:34">
      <c r="A982" s="1" t="s">
        <v>457</v>
      </c>
    </row>
    <row r="983" spans="1:34">
      <c r="A983" s="2"/>
    </row>
    <row r="984" spans="1:34">
      <c r="A984" s="2"/>
    </row>
    <row r="985" spans="1:34">
      <c r="A985" s="1" t="s">
        <v>458</v>
      </c>
    </row>
    <row r="986" spans="1:34">
      <c r="A986" s="1" t="s">
        <v>459</v>
      </c>
    </row>
    <row r="987" spans="1:34">
      <c r="A987" s="1" t="s">
        <v>460</v>
      </c>
    </row>
    <row r="988" spans="1:34">
      <c r="A988" s="1" t="s">
        <v>461</v>
      </c>
    </row>
    <row r="989" spans="1:34">
      <c r="A989" s="1" t="s">
        <v>462</v>
      </c>
    </row>
    <row r="990" spans="1:34">
      <c r="A990" s="1" t="s">
        <v>463</v>
      </c>
    </row>
    <row r="991" spans="1:34">
      <c r="A991" s="1" t="s">
        <v>464</v>
      </c>
    </row>
    <row r="992" spans="1:34">
      <c r="A992" s="1" t="s">
        <v>465</v>
      </c>
    </row>
    <row r="993" spans="1:1">
      <c r="A993" s="1" t="s">
        <v>466</v>
      </c>
    </row>
    <row r="994" spans="1:1">
      <c r="A994" s="1" t="s">
        <v>467</v>
      </c>
    </row>
    <row r="995" spans="1:1">
      <c r="A995" s="1" t="s">
        <v>468</v>
      </c>
    </row>
    <row r="996" spans="1:1">
      <c r="A996" s="2"/>
    </row>
    <row r="997" spans="1:1">
      <c r="A997" s="1" t="s">
        <v>469</v>
      </c>
    </row>
    <row r="998" spans="1:1">
      <c r="A998" s="3" t="s">
        <v>470</v>
      </c>
    </row>
    <row r="999" spans="1:1">
      <c r="A999" s="1" t="s">
        <v>471</v>
      </c>
    </row>
    <row r="1000" spans="1:1">
      <c r="A1000" s="1" t="s">
        <v>472</v>
      </c>
    </row>
    <row r="1001" spans="1:1">
      <c r="A1001" s="1" t="s">
        <v>473</v>
      </c>
    </row>
    <row r="1002" spans="1:1">
      <c r="A1002" s="1" t="s">
        <v>474</v>
      </c>
    </row>
    <row r="1003" spans="1:1">
      <c r="A1003" s="1" t="s">
        <v>475</v>
      </c>
    </row>
    <row r="1004" spans="1:1">
      <c r="A1004" s="1" t="s">
        <v>476</v>
      </c>
    </row>
  </sheetData>
  <phoneticPr fontId="6"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G31"/>
  <sheetViews>
    <sheetView workbookViewId="0">
      <selection activeCell="F2" sqref="F2"/>
    </sheetView>
  </sheetViews>
  <sheetFormatPr defaultRowHeight="16.5"/>
  <cols>
    <col min="2" max="2" width="71.25" style="15" customWidth="1"/>
    <col min="3" max="3" width="19.625" customWidth="1"/>
    <col min="5" max="5" width="16" bestFit="1" customWidth="1"/>
    <col min="6" max="6" width="3.25" bestFit="1" customWidth="1"/>
  </cols>
  <sheetData>
    <row r="1" spans="2:7">
      <c r="B1" s="13" t="s">
        <v>3149</v>
      </c>
      <c r="C1" s="8" t="s">
        <v>3150</v>
      </c>
      <c r="E1" t="s">
        <v>3843</v>
      </c>
      <c r="F1" t="s">
        <v>3846</v>
      </c>
      <c r="G1" t="s">
        <v>3844</v>
      </c>
    </row>
    <row r="2" spans="2:7">
      <c r="B2" s="14" t="s">
        <v>1780</v>
      </c>
      <c r="C2" s="12" t="s">
        <v>3146</v>
      </c>
    </row>
    <row r="3" spans="2:7">
      <c r="B3" s="14" t="s">
        <v>1781</v>
      </c>
      <c r="C3" s="12" t="s">
        <v>3147</v>
      </c>
    </row>
    <row r="4" spans="2:7">
      <c r="B4" s="14" t="s">
        <v>1782</v>
      </c>
      <c r="C4" s="12" t="s">
        <v>3147</v>
      </c>
    </row>
    <row r="5" spans="2:7" ht="49.5">
      <c r="B5" s="14" t="s">
        <v>1783</v>
      </c>
      <c r="C5" s="12" t="s">
        <v>3147</v>
      </c>
    </row>
    <row r="6" spans="2:7">
      <c r="B6" s="14" t="s">
        <v>1784</v>
      </c>
      <c r="C6" s="12"/>
    </row>
    <row r="7" spans="2:7">
      <c r="B7" s="14" t="s">
        <v>1785</v>
      </c>
      <c r="C7" s="12" t="s">
        <v>3151</v>
      </c>
    </row>
    <row r="8" spans="2:7">
      <c r="B8" s="14" t="s">
        <v>1786</v>
      </c>
      <c r="C8" s="12" t="s">
        <v>3151</v>
      </c>
    </row>
    <row r="9" spans="2:7">
      <c r="B9" s="14" t="s">
        <v>1787</v>
      </c>
      <c r="C9" s="12" t="s">
        <v>3151</v>
      </c>
    </row>
    <row r="10" spans="2:7">
      <c r="B10" s="14" t="s">
        <v>3143</v>
      </c>
      <c r="C10" s="12" t="s">
        <v>3151</v>
      </c>
    </row>
    <row r="11" spans="2:7">
      <c r="B11" s="14" t="s">
        <v>1788</v>
      </c>
      <c r="C11" s="12" t="s">
        <v>3151</v>
      </c>
    </row>
    <row r="12" spans="2:7">
      <c r="B12" s="14" t="s">
        <v>1789</v>
      </c>
      <c r="C12" s="12" t="s">
        <v>3151</v>
      </c>
    </row>
    <row r="13" spans="2:7">
      <c r="B13" s="14" t="s">
        <v>1790</v>
      </c>
      <c r="C13" s="12" t="s">
        <v>3151</v>
      </c>
    </row>
    <row r="14" spans="2:7">
      <c r="B14" s="14" t="s">
        <v>1791</v>
      </c>
      <c r="C14" s="12" t="s">
        <v>3152</v>
      </c>
    </row>
    <row r="15" spans="2:7">
      <c r="B15" s="14" t="s">
        <v>1792</v>
      </c>
      <c r="C15" s="12"/>
    </row>
    <row r="16" spans="2:7">
      <c r="B16" s="14" t="s">
        <v>1793</v>
      </c>
      <c r="C16" s="12" t="s">
        <v>3162</v>
      </c>
    </row>
    <row r="17" spans="2:3" ht="33">
      <c r="B17" s="14" t="s">
        <v>1794</v>
      </c>
      <c r="C17" s="12" t="s">
        <v>3148</v>
      </c>
    </row>
    <row r="18" spans="2:3">
      <c r="B18" s="14" t="s">
        <v>3159</v>
      </c>
      <c r="C18" s="12"/>
    </row>
    <row r="19" spans="2:3">
      <c r="B19" s="14" t="s">
        <v>3156</v>
      </c>
      <c r="C19" s="12" t="s">
        <v>3157</v>
      </c>
    </row>
    <row r="20" spans="2:3">
      <c r="B20" s="14" t="s">
        <v>1795</v>
      </c>
      <c r="C20" s="12"/>
    </row>
    <row r="21" spans="2:3">
      <c r="B21" s="14" t="s">
        <v>1796</v>
      </c>
      <c r="C21" s="12"/>
    </row>
    <row r="22" spans="2:3" ht="33">
      <c r="B22" s="14" t="s">
        <v>3160</v>
      </c>
      <c r="C22" s="12" t="s">
        <v>3162</v>
      </c>
    </row>
    <row r="23" spans="2:3">
      <c r="B23" s="14" t="s">
        <v>1797</v>
      </c>
      <c r="C23" s="12" t="s">
        <v>3162</v>
      </c>
    </row>
    <row r="24" spans="2:3">
      <c r="B24" s="14" t="s">
        <v>3163</v>
      </c>
      <c r="C24" s="12" t="s">
        <v>3167</v>
      </c>
    </row>
    <row r="25" spans="2:3">
      <c r="B25" s="14" t="s">
        <v>1798</v>
      </c>
      <c r="C25" s="12" t="s">
        <v>3153</v>
      </c>
    </row>
    <row r="26" spans="2:3">
      <c r="B26" s="14" t="s">
        <v>1799</v>
      </c>
      <c r="C26" s="12" t="s">
        <v>3154</v>
      </c>
    </row>
    <row r="27" spans="2:3">
      <c r="B27" s="14" t="s">
        <v>1800</v>
      </c>
      <c r="C27" s="12" t="s">
        <v>3168</v>
      </c>
    </row>
    <row r="28" spans="2:3">
      <c r="B28" s="14" t="s">
        <v>1801</v>
      </c>
      <c r="C28" s="12" t="s">
        <v>3155</v>
      </c>
    </row>
    <row r="29" spans="2:3">
      <c r="B29" s="14" t="s">
        <v>1802</v>
      </c>
      <c r="C29" s="12" t="s">
        <v>3165</v>
      </c>
    </row>
    <row r="30" spans="2:3">
      <c r="B30" s="14" t="s">
        <v>1803</v>
      </c>
      <c r="C30" s="12" t="s">
        <v>3166</v>
      </c>
    </row>
    <row r="31" spans="2:3">
      <c r="B31" s="14" t="s">
        <v>1804</v>
      </c>
      <c r="C31" s="12" t="s">
        <v>3166</v>
      </c>
    </row>
  </sheetData>
  <phoneticPr fontId="6" type="noConversion"/>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781"/>
  <sheetViews>
    <sheetView tabSelected="1" topLeftCell="A226" workbookViewId="0">
      <selection activeCell="A236" sqref="A236"/>
    </sheetView>
  </sheetViews>
  <sheetFormatPr defaultRowHeight="16.5"/>
  <cols>
    <col min="1" max="1" width="36" customWidth="1"/>
    <col min="5" max="5" width="23.875" bestFit="1" customWidth="1"/>
    <col min="6" max="6" width="29.125" customWidth="1"/>
    <col min="7" max="7" width="20" bestFit="1" customWidth="1"/>
    <col min="8" max="8" width="24.125" bestFit="1" customWidth="1"/>
    <col min="9" max="9" width="8.375" customWidth="1"/>
    <col min="11" max="11" width="48.25" style="18" customWidth="1"/>
    <col min="12" max="12" width="38.625" style="18" customWidth="1"/>
    <col min="13" max="13" width="61.875" style="18" customWidth="1"/>
    <col min="14" max="14" width="67.75" style="18" customWidth="1"/>
    <col min="15" max="15" width="71.75" style="18" customWidth="1"/>
    <col min="16" max="16" width="78.25" style="18" customWidth="1"/>
    <col min="17" max="17" width="77.375" style="18" customWidth="1"/>
  </cols>
  <sheetData>
    <row r="1" spans="1:17">
      <c r="K1" s="16"/>
      <c r="L1" s="16"/>
      <c r="M1" s="16"/>
      <c r="N1" s="16"/>
      <c r="O1" s="16"/>
      <c r="P1" s="17"/>
    </row>
    <row r="2" spans="1:17" ht="39" thickBot="1">
      <c r="K2" s="19" t="s">
        <v>3847</v>
      </c>
      <c r="L2" s="20" t="s">
        <v>3848</v>
      </c>
      <c r="M2" s="21" t="s">
        <v>3849</v>
      </c>
      <c r="N2" s="21" t="s">
        <v>8000</v>
      </c>
      <c r="O2" s="21" t="s">
        <v>3850</v>
      </c>
      <c r="P2" s="21" t="s">
        <v>3851</v>
      </c>
      <c r="Q2" s="21" t="s">
        <v>3852</v>
      </c>
    </row>
    <row r="3" spans="1:17">
      <c r="K3" s="22"/>
      <c r="L3" s="23"/>
      <c r="M3" s="24"/>
      <c r="N3" s="24"/>
      <c r="O3" s="24"/>
      <c r="P3" s="24"/>
      <c r="Q3" s="25"/>
    </row>
    <row r="4" spans="1:17" ht="33">
      <c r="K4" s="26" t="s">
        <v>3853</v>
      </c>
      <c r="L4" s="27" t="s">
        <v>3854</v>
      </c>
      <c r="M4" s="28"/>
      <c r="N4" s="28"/>
      <c r="O4" s="28"/>
      <c r="P4" s="28"/>
      <c r="Q4" s="29"/>
    </row>
    <row r="5" spans="1:17">
      <c r="A5" s="4" t="s">
        <v>477</v>
      </c>
      <c r="C5">
        <f>FIND("=",A5)</f>
        <v>23</v>
      </c>
      <c r="D5">
        <f t="shared" ref="D5:D68" si="0">FIND(";",A5)</f>
        <v>52</v>
      </c>
      <c r="E5" t="str">
        <f t="shared" ref="E5:E68" si="1">IF(A5&lt;&gt;"", MID(A5, C5+3, D5-C5-4), "")</f>
        <v>Ignoring Prefix &amp; Postfix</v>
      </c>
      <c r="F5" t="s">
        <v>1110</v>
      </c>
      <c r="G5" t="str">
        <f>MID(A5,1, C5-2)</f>
        <v>"touch_ignore_prefix"</v>
      </c>
      <c r="H5" t="str">
        <f>"""" &amp; F5 &amp; """"</f>
        <v>"Ignoring Prefix &amp; Postfix"</v>
      </c>
      <c r="I5" t="str">
        <f>IF(F5&lt;&gt;"", IF(H5=K5, "-", "X"), "-")</f>
        <v>-</v>
      </c>
      <c r="K5" s="26" t="s">
        <v>3855</v>
      </c>
      <c r="L5" s="30"/>
      <c r="M5" s="31" t="s">
        <v>3856</v>
      </c>
      <c r="N5" s="31" t="s">
        <v>3857</v>
      </c>
      <c r="O5" s="31" t="s">
        <v>3858</v>
      </c>
      <c r="P5" s="31" t="s">
        <v>3859</v>
      </c>
      <c r="Q5" s="29" t="s">
        <v>3860</v>
      </c>
    </row>
    <row r="6" spans="1:17">
      <c r="A6" s="4" t="s">
        <v>478</v>
      </c>
      <c r="C6">
        <f t="shared" ref="C6:C69" si="2">FIND("=",A6)</f>
        <v>23</v>
      </c>
      <c r="D6">
        <f t="shared" si="0"/>
        <v>45</v>
      </c>
      <c r="E6" t="str">
        <f t="shared" si="1"/>
        <v>Random Digits Mode</v>
      </c>
      <c r="F6" t="s">
        <v>1111</v>
      </c>
      <c r="G6" t="str">
        <f t="shared" ref="G6:G69" si="3">MID(A6,1, C6-2)</f>
        <v>"touch_random_digits"</v>
      </c>
      <c r="H6" t="str">
        <f t="shared" ref="H6:H69" si="4">"""" &amp; F6 &amp; """"</f>
        <v>"Random Digits Mode"</v>
      </c>
      <c r="I6" t="str">
        <f t="shared" ref="I6:I69" si="5">IF(F6&lt;&gt;"", IF(H6=K6, "-", "X"), "-")</f>
        <v>-</v>
      </c>
      <c r="K6" s="26" t="s">
        <v>3861</v>
      </c>
      <c r="L6" s="32"/>
      <c r="M6" s="31" t="s">
        <v>3862</v>
      </c>
      <c r="N6" s="31" t="s">
        <v>3863</v>
      </c>
      <c r="O6" s="31" t="s">
        <v>3864</v>
      </c>
      <c r="P6" s="31" t="s">
        <v>3865</v>
      </c>
      <c r="Q6" s="29" t="s">
        <v>3866</v>
      </c>
    </row>
    <row r="7" spans="1:17">
      <c r="A7" s="4" t="s">
        <v>479</v>
      </c>
      <c r="C7">
        <f t="shared" si="2"/>
        <v>15</v>
      </c>
      <c r="D7">
        <f t="shared" si="0"/>
        <v>30</v>
      </c>
      <c r="E7" t="str">
        <f t="shared" si="1"/>
        <v>See Details</v>
      </c>
      <c r="F7" t="s">
        <v>1112</v>
      </c>
      <c r="G7" t="str">
        <f t="shared" si="3"/>
        <v>"see_details"</v>
      </c>
      <c r="H7" t="str">
        <f t="shared" si="4"/>
        <v>"See Details"</v>
      </c>
      <c r="I7" t="str">
        <f t="shared" si="5"/>
        <v>-</v>
      </c>
      <c r="K7" s="26" t="s">
        <v>3867</v>
      </c>
      <c r="L7" s="33"/>
      <c r="M7" s="31" t="s">
        <v>3868</v>
      </c>
      <c r="N7" s="31" t="s">
        <v>3869</v>
      </c>
      <c r="O7" s="31" t="s">
        <v>3870</v>
      </c>
      <c r="P7" s="31" t="s">
        <v>3871</v>
      </c>
      <c r="Q7" s="29" t="s">
        <v>3872</v>
      </c>
    </row>
    <row r="8" spans="1:17">
      <c r="A8" s="4" t="s">
        <v>480</v>
      </c>
      <c r="C8">
        <f t="shared" si="2"/>
        <v>7</v>
      </c>
      <c r="D8">
        <f t="shared" si="0"/>
        <v>14</v>
      </c>
      <c r="E8" t="str">
        <f t="shared" si="1"/>
        <v>sec</v>
      </c>
      <c r="F8" t="s">
        <v>1113</v>
      </c>
      <c r="G8" t="str">
        <f t="shared" si="3"/>
        <v>"sec"</v>
      </c>
      <c r="H8" t="str">
        <f t="shared" si="4"/>
        <v>"sec"</v>
      </c>
      <c r="I8" t="str">
        <f t="shared" si="5"/>
        <v>-</v>
      </c>
      <c r="K8" s="26" t="s">
        <v>3873</v>
      </c>
      <c r="L8" s="27" t="s">
        <v>3874</v>
      </c>
      <c r="M8" s="31" t="s">
        <v>3873</v>
      </c>
      <c r="N8" s="31" t="s">
        <v>10325</v>
      </c>
      <c r="O8" s="31" t="s">
        <v>3875</v>
      </c>
      <c r="P8" s="31" t="s">
        <v>3873</v>
      </c>
      <c r="Q8" s="29" t="s">
        <v>3873</v>
      </c>
    </row>
    <row r="9" spans="1:17">
      <c r="A9" s="4" t="s">
        <v>481</v>
      </c>
      <c r="C9">
        <f t="shared" si="2"/>
        <v>7</v>
      </c>
      <c r="D9">
        <f t="shared" si="0"/>
        <v>14</v>
      </c>
      <c r="E9" t="str">
        <f t="shared" si="1"/>
        <v>min</v>
      </c>
      <c r="F9" t="s">
        <v>1114</v>
      </c>
      <c r="G9" t="str">
        <f t="shared" si="3"/>
        <v>"min"</v>
      </c>
      <c r="H9" t="str">
        <f t="shared" si="4"/>
        <v>"min"</v>
      </c>
      <c r="I9" t="str">
        <f t="shared" si="5"/>
        <v>-</v>
      </c>
      <c r="K9" s="26" t="s">
        <v>3876</v>
      </c>
      <c r="L9" s="27" t="s">
        <v>3877</v>
      </c>
      <c r="M9" s="31" t="s">
        <v>3876</v>
      </c>
      <c r="N9" s="31" t="s">
        <v>3878</v>
      </c>
      <c r="O9" s="31" t="s">
        <v>3876</v>
      </c>
      <c r="P9" s="31" t="s">
        <v>3876</v>
      </c>
      <c r="Q9" s="29" t="s">
        <v>3876</v>
      </c>
    </row>
    <row r="10" spans="1:17" ht="33">
      <c r="A10" s="4" t="s">
        <v>482</v>
      </c>
      <c r="C10">
        <f t="shared" si="2"/>
        <v>22</v>
      </c>
      <c r="D10">
        <f t="shared" si="0"/>
        <v>45</v>
      </c>
      <c r="E10" t="str">
        <f t="shared" si="1"/>
        <v>New Blocks Previous</v>
      </c>
      <c r="F10" t="s">
        <v>1115</v>
      </c>
      <c r="G10" t="str">
        <f t="shared" si="3"/>
        <v>"new_block_previous"</v>
      </c>
      <c r="H10" t="str">
        <f t="shared" si="4"/>
        <v>"New Blocks Previous"</v>
      </c>
      <c r="I10" t="str">
        <f t="shared" si="5"/>
        <v>-</v>
      </c>
      <c r="K10" s="26" t="s">
        <v>3879</v>
      </c>
      <c r="L10" s="27" t="s">
        <v>3880</v>
      </c>
      <c r="M10" s="31" t="s">
        <v>3881</v>
      </c>
      <c r="N10" s="31" t="s">
        <v>3882</v>
      </c>
      <c r="O10" s="31" t="s">
        <v>3883</v>
      </c>
      <c r="P10" s="31" t="s">
        <v>3884</v>
      </c>
      <c r="Q10" s="29" t="s">
        <v>3885</v>
      </c>
    </row>
    <row r="11" spans="1:17" ht="49.5">
      <c r="A11" s="4" t="s">
        <v>483</v>
      </c>
      <c r="C11">
        <f t="shared" si="2"/>
        <v>20</v>
      </c>
      <c r="D11">
        <f t="shared" si="0"/>
        <v>39</v>
      </c>
      <c r="E11" t="str">
        <f t="shared" si="1"/>
        <v>%@ Grace Period</v>
      </c>
      <c r="F11" t="s">
        <v>1116</v>
      </c>
      <c r="G11" t="str">
        <f t="shared" si="3"/>
        <v>"xxx_grace_period"</v>
      </c>
      <c r="H11" t="str">
        <f t="shared" si="4"/>
        <v>"%@ Grace Period"</v>
      </c>
      <c r="I11" t="str">
        <f t="shared" si="5"/>
        <v>X</v>
      </c>
      <c r="K11" s="34" t="s">
        <v>3886</v>
      </c>
      <c r="L11" s="27" t="s">
        <v>3887</v>
      </c>
      <c r="M11" s="35" t="s">
        <v>3888</v>
      </c>
      <c r="N11" s="35" t="s">
        <v>3889</v>
      </c>
      <c r="O11" s="35" t="s">
        <v>3890</v>
      </c>
      <c r="P11" s="35" t="s">
        <v>3891</v>
      </c>
      <c r="Q11" s="36" t="s">
        <v>3892</v>
      </c>
    </row>
    <row r="12" spans="1:17">
      <c r="A12" s="4" t="s">
        <v>484</v>
      </c>
      <c r="C12">
        <f t="shared" si="2"/>
        <v>14</v>
      </c>
      <c r="D12">
        <f t="shared" si="0"/>
        <v>28</v>
      </c>
      <c r="E12" t="str">
        <f t="shared" si="1"/>
        <v>Setup Mode</v>
      </c>
      <c r="F12" t="s">
        <v>1117</v>
      </c>
      <c r="G12" t="str">
        <f t="shared" si="3"/>
        <v>"setup_mode"</v>
      </c>
      <c r="H12" t="str">
        <f t="shared" si="4"/>
        <v>"Setup Mode"</v>
      </c>
      <c r="I12" t="str">
        <f t="shared" si="5"/>
        <v>-</v>
      </c>
      <c r="K12" s="26" t="s">
        <v>3893</v>
      </c>
      <c r="L12" s="23"/>
      <c r="M12" s="31" t="s">
        <v>3894</v>
      </c>
      <c r="N12" s="31" t="s">
        <v>3895</v>
      </c>
      <c r="O12" s="31" t="s">
        <v>3896</v>
      </c>
      <c r="P12" s="31" t="s">
        <v>3897</v>
      </c>
      <c r="Q12" s="29" t="s">
        <v>3898</v>
      </c>
    </row>
    <row r="13" spans="1:17" ht="33">
      <c r="A13" s="4" t="s">
        <v>485</v>
      </c>
      <c r="C13">
        <f t="shared" si="2"/>
        <v>9</v>
      </c>
      <c r="D13">
        <f t="shared" si="0"/>
        <v>18</v>
      </c>
      <c r="E13" t="str">
        <f t="shared" si="1"/>
        <v>Touch</v>
      </c>
      <c r="F13" t="s">
        <v>1118</v>
      </c>
      <c r="G13" t="str">
        <f t="shared" si="3"/>
        <v>"touch"</v>
      </c>
      <c r="H13" t="str">
        <f t="shared" si="4"/>
        <v>"Touch"</v>
      </c>
      <c r="I13" t="str">
        <f t="shared" si="5"/>
        <v>-</v>
      </c>
      <c r="K13" s="26" t="s">
        <v>3899</v>
      </c>
      <c r="L13" s="27" t="s">
        <v>3900</v>
      </c>
      <c r="M13" s="31" t="s">
        <v>3901</v>
      </c>
      <c r="N13" s="31" t="s">
        <v>3902</v>
      </c>
      <c r="O13" s="31" t="s">
        <v>3903</v>
      </c>
      <c r="P13" s="31" t="s">
        <v>3904</v>
      </c>
      <c r="Q13" s="29" t="s">
        <v>3905</v>
      </c>
    </row>
    <row r="14" spans="1:17" ht="33">
      <c r="A14" s="4" t="s">
        <v>486</v>
      </c>
      <c r="C14">
        <f t="shared" si="2"/>
        <v>10</v>
      </c>
      <c r="D14">
        <f t="shared" si="0"/>
        <v>20</v>
      </c>
      <c r="E14" t="str">
        <f t="shared" si="1"/>
        <v>Region</v>
      </c>
      <c r="F14" t="s">
        <v>1119</v>
      </c>
      <c r="G14" t="str">
        <f t="shared" si="3"/>
        <v>"region"</v>
      </c>
      <c r="H14" t="str">
        <f t="shared" si="4"/>
        <v>"Region"</v>
      </c>
      <c r="I14" t="str">
        <f t="shared" si="5"/>
        <v>-</v>
      </c>
      <c r="K14" s="26" t="s">
        <v>3906</v>
      </c>
      <c r="L14" s="27" t="s">
        <v>3907</v>
      </c>
      <c r="M14" s="31" t="s">
        <v>3908</v>
      </c>
      <c r="N14" s="31" t="s">
        <v>3909</v>
      </c>
      <c r="O14" s="31" t="s">
        <v>3910</v>
      </c>
      <c r="P14" s="31" t="s">
        <v>3911</v>
      </c>
      <c r="Q14" s="29" t="s">
        <v>3912</v>
      </c>
    </row>
    <row r="15" spans="1:17">
      <c r="A15" s="4" t="s">
        <v>487</v>
      </c>
      <c r="C15">
        <f t="shared" si="2"/>
        <v>8</v>
      </c>
      <c r="D15">
        <f t="shared" si="0"/>
        <v>16</v>
      </c>
      <c r="E15" t="str">
        <f t="shared" si="1"/>
        <v>Lock</v>
      </c>
      <c r="F15" t="s">
        <v>1120</v>
      </c>
      <c r="G15" t="str">
        <f t="shared" si="3"/>
        <v>"lock"</v>
      </c>
      <c r="H15" t="str">
        <f t="shared" si="4"/>
        <v>"Lock"</v>
      </c>
      <c r="I15" t="str">
        <f t="shared" si="5"/>
        <v>-</v>
      </c>
      <c r="K15" s="26" t="s">
        <v>3913</v>
      </c>
      <c r="L15" s="27" t="s">
        <v>3914</v>
      </c>
      <c r="M15" s="31" t="s">
        <v>3915</v>
      </c>
      <c r="N15" s="31" t="s">
        <v>3916</v>
      </c>
      <c r="O15" s="31" t="s">
        <v>3917</v>
      </c>
      <c r="P15" s="31" t="s">
        <v>3918</v>
      </c>
      <c r="Q15" s="29" t="s">
        <v>3919</v>
      </c>
    </row>
    <row r="16" spans="1:17">
      <c r="A16" s="4" t="s">
        <v>488</v>
      </c>
      <c r="C16">
        <f t="shared" si="2"/>
        <v>8</v>
      </c>
      <c r="D16">
        <f t="shared" si="0"/>
        <v>16</v>
      </c>
      <c r="E16" t="str">
        <f t="shared" si="1"/>
        <v>Logs</v>
      </c>
      <c r="F16" t="s">
        <v>1121</v>
      </c>
      <c r="G16" t="str">
        <f t="shared" si="3"/>
        <v>"logs"</v>
      </c>
      <c r="H16" t="str">
        <f t="shared" si="4"/>
        <v>"Logs"</v>
      </c>
      <c r="I16" t="str">
        <f t="shared" si="5"/>
        <v>-</v>
      </c>
      <c r="K16" s="26" t="s">
        <v>3920</v>
      </c>
      <c r="L16" s="27" t="s">
        <v>3921</v>
      </c>
      <c r="M16" s="31" t="s">
        <v>3922</v>
      </c>
      <c r="N16" s="31" t="s">
        <v>3923</v>
      </c>
      <c r="O16" s="31" t="s">
        <v>3924</v>
      </c>
      <c r="P16" s="31" t="s">
        <v>3925</v>
      </c>
      <c r="Q16" s="29" t="s">
        <v>3926</v>
      </c>
    </row>
    <row r="17" spans="1:17">
      <c r="A17" s="4" t="s">
        <v>489</v>
      </c>
      <c r="C17">
        <f t="shared" si="2"/>
        <v>14</v>
      </c>
      <c r="D17">
        <f t="shared" si="0"/>
        <v>25</v>
      </c>
      <c r="E17" t="str">
        <f t="shared" si="1"/>
        <v>%@ Logs</v>
      </c>
      <c r="F17" t="s">
        <v>1122</v>
      </c>
      <c r="G17" t="str">
        <f t="shared" si="3"/>
        <v>//"xxx_logs"</v>
      </c>
      <c r="H17" t="str">
        <f t="shared" si="4"/>
        <v>"%@ Logs"</v>
      </c>
      <c r="I17" t="str">
        <f t="shared" si="5"/>
        <v>-</v>
      </c>
      <c r="K17" s="26" t="s">
        <v>3927</v>
      </c>
      <c r="L17" s="30"/>
      <c r="M17" s="31" t="s">
        <v>3928</v>
      </c>
      <c r="N17" s="31" t="s">
        <v>3929</v>
      </c>
      <c r="O17" s="31" t="s">
        <v>3930</v>
      </c>
      <c r="P17" s="31" t="s">
        <v>3931</v>
      </c>
      <c r="Q17" s="29" t="s">
        <v>3932</v>
      </c>
    </row>
    <row r="18" spans="1:17">
      <c r="A18" s="4" t="s">
        <v>490</v>
      </c>
      <c r="C18">
        <f t="shared" si="2"/>
        <v>10</v>
      </c>
      <c r="D18">
        <f t="shared" si="0"/>
        <v>20</v>
      </c>
      <c r="E18" t="str">
        <f t="shared" si="1"/>
        <v>Delete</v>
      </c>
      <c r="F18" t="s">
        <v>1123</v>
      </c>
      <c r="G18" t="str">
        <f t="shared" si="3"/>
        <v>"delete"</v>
      </c>
      <c r="H18" t="str">
        <f t="shared" si="4"/>
        <v>"Delete"</v>
      </c>
      <c r="I18" t="str">
        <f t="shared" si="5"/>
        <v>-</v>
      </c>
      <c r="K18" s="26" t="s">
        <v>3933</v>
      </c>
      <c r="L18" s="33"/>
      <c r="M18" s="31" t="s">
        <v>3934</v>
      </c>
      <c r="N18" s="31" t="s">
        <v>3935</v>
      </c>
      <c r="O18" s="31" t="s">
        <v>3936</v>
      </c>
      <c r="P18" s="31" t="s">
        <v>3937</v>
      </c>
      <c r="Q18" s="29" t="s">
        <v>3938</v>
      </c>
    </row>
    <row r="19" spans="1:17">
      <c r="A19" s="4" t="s">
        <v>491</v>
      </c>
      <c r="C19">
        <f t="shared" si="2"/>
        <v>8</v>
      </c>
      <c r="D19">
        <f t="shared" si="0"/>
        <v>16</v>
      </c>
      <c r="E19" t="str">
        <f t="shared" si="1"/>
        <v>Info</v>
      </c>
      <c r="F19" t="s">
        <v>1124</v>
      </c>
      <c r="G19" t="str">
        <f t="shared" si="3"/>
        <v>"info"</v>
      </c>
      <c r="H19" t="str">
        <f t="shared" si="4"/>
        <v>"Info"</v>
      </c>
      <c r="I19" t="str">
        <f t="shared" si="5"/>
        <v>-</v>
      </c>
      <c r="K19" s="26" t="s">
        <v>3939</v>
      </c>
      <c r="L19" s="27" t="s">
        <v>3940</v>
      </c>
      <c r="M19" s="31" t="s">
        <v>3941</v>
      </c>
      <c r="N19" s="31" t="s">
        <v>3939</v>
      </c>
      <c r="O19" s="31" t="s">
        <v>3942</v>
      </c>
      <c r="P19" s="31" t="s">
        <v>3943</v>
      </c>
      <c r="Q19" s="29" t="s">
        <v>3944</v>
      </c>
    </row>
    <row r="20" spans="1:17">
      <c r="A20" s="4" t="s">
        <v>492</v>
      </c>
      <c r="C20">
        <f t="shared" si="2"/>
        <v>8</v>
      </c>
      <c r="D20">
        <f t="shared" si="0"/>
        <v>16</v>
      </c>
      <c r="E20" t="str">
        <f t="shared" si="1"/>
        <v>Sync</v>
      </c>
      <c r="F20" t="s">
        <v>1125</v>
      </c>
      <c r="G20" t="str">
        <f t="shared" si="3"/>
        <v>"sync"</v>
      </c>
      <c r="H20" t="str">
        <f t="shared" si="4"/>
        <v>"Sync"</v>
      </c>
      <c r="I20" t="str">
        <f t="shared" si="5"/>
        <v>-</v>
      </c>
      <c r="K20" s="26" t="s">
        <v>3945</v>
      </c>
      <c r="L20" s="27" t="s">
        <v>3946</v>
      </c>
      <c r="M20" s="31" t="s">
        <v>3947</v>
      </c>
      <c r="N20" s="31" t="s">
        <v>3948</v>
      </c>
      <c r="O20" s="31" t="s">
        <v>3949</v>
      </c>
      <c r="P20" s="31" t="s">
        <v>3950</v>
      </c>
      <c r="Q20" s="29" t="s">
        <v>3951</v>
      </c>
    </row>
    <row r="21" spans="1:17">
      <c r="A21" s="4" t="s">
        <v>493</v>
      </c>
      <c r="C21">
        <f t="shared" si="2"/>
        <v>14</v>
      </c>
      <c r="D21">
        <f t="shared" si="0"/>
        <v>28</v>
      </c>
      <c r="E21" t="str">
        <f t="shared" si="1"/>
        <v>Connecting</v>
      </c>
      <c r="F21" t="s">
        <v>1126</v>
      </c>
      <c r="G21" t="str">
        <f t="shared" si="3"/>
        <v>"connecting"</v>
      </c>
      <c r="H21" t="str">
        <f t="shared" si="4"/>
        <v>"Connecting"</v>
      </c>
      <c r="I21" t="str">
        <f t="shared" si="5"/>
        <v>-</v>
      </c>
      <c r="K21" s="26" t="s">
        <v>3952</v>
      </c>
      <c r="L21" s="30"/>
      <c r="M21" s="31" t="s">
        <v>11033</v>
      </c>
      <c r="N21" s="31" t="s">
        <v>11035</v>
      </c>
      <c r="O21" s="31" t="s">
        <v>11037</v>
      </c>
      <c r="P21" s="31" t="s">
        <v>11039</v>
      </c>
      <c r="Q21" s="29" t="s">
        <v>11041</v>
      </c>
    </row>
    <row r="22" spans="1:17">
      <c r="A22" s="4" t="s">
        <v>494</v>
      </c>
      <c r="C22">
        <f t="shared" si="2"/>
        <v>10</v>
      </c>
      <c r="D22">
        <f t="shared" si="0"/>
        <v>20</v>
      </c>
      <c r="E22" t="str">
        <f t="shared" si="1"/>
        <v>Cancel</v>
      </c>
      <c r="F22" t="s">
        <v>1127</v>
      </c>
      <c r="G22" t="str">
        <f t="shared" si="3"/>
        <v>"cancel"</v>
      </c>
      <c r="H22" t="str">
        <f t="shared" si="4"/>
        <v>"Cancel"</v>
      </c>
      <c r="I22" t="str">
        <f t="shared" si="5"/>
        <v>-</v>
      </c>
      <c r="K22" s="26" t="s">
        <v>3954</v>
      </c>
      <c r="L22" s="32"/>
      <c r="M22" s="31" t="s">
        <v>3955</v>
      </c>
      <c r="N22" s="31" t="s">
        <v>3956</v>
      </c>
      <c r="O22" s="31" t="s">
        <v>3957</v>
      </c>
      <c r="P22" s="31" t="s">
        <v>3958</v>
      </c>
      <c r="Q22" s="29" t="s">
        <v>3959</v>
      </c>
    </row>
    <row r="23" spans="1:17">
      <c r="A23" s="4" t="s">
        <v>495</v>
      </c>
      <c r="C23">
        <f t="shared" si="2"/>
        <v>11</v>
      </c>
      <c r="D23">
        <f t="shared" si="0"/>
        <v>22</v>
      </c>
      <c r="E23" t="str">
        <f t="shared" si="1"/>
        <v>Success</v>
      </c>
      <c r="F23" t="s">
        <v>1128</v>
      </c>
      <c r="G23" t="str">
        <f t="shared" si="3"/>
        <v>"success"</v>
      </c>
      <c r="H23" t="str">
        <f t="shared" si="4"/>
        <v>"Success"</v>
      </c>
      <c r="I23" t="str">
        <f t="shared" si="5"/>
        <v>-</v>
      </c>
      <c r="K23" s="26" t="s">
        <v>3960</v>
      </c>
      <c r="L23" s="32"/>
      <c r="M23" s="31" t="s">
        <v>3961</v>
      </c>
      <c r="N23" s="31" t="s">
        <v>3962</v>
      </c>
      <c r="O23" s="31" t="s">
        <v>3963</v>
      </c>
      <c r="P23" s="31" t="s">
        <v>3964</v>
      </c>
      <c r="Q23" s="29" t="s">
        <v>3965</v>
      </c>
    </row>
    <row r="24" spans="1:17">
      <c r="A24" s="4" t="s">
        <v>496</v>
      </c>
      <c r="C24">
        <f t="shared" si="2"/>
        <v>6</v>
      </c>
      <c r="D24">
        <f t="shared" si="0"/>
        <v>12</v>
      </c>
      <c r="E24" t="str">
        <f t="shared" si="1"/>
        <v>OK</v>
      </c>
      <c r="F24" t="s">
        <v>1129</v>
      </c>
      <c r="G24" t="str">
        <f t="shared" si="3"/>
        <v>"ok"</v>
      </c>
      <c r="H24" t="str">
        <f t="shared" si="4"/>
        <v>"OK"</v>
      </c>
      <c r="I24" t="str">
        <f t="shared" si="5"/>
        <v>-</v>
      </c>
      <c r="K24" s="26" t="s">
        <v>3966</v>
      </c>
      <c r="L24" s="32"/>
      <c r="M24" s="31" t="s">
        <v>3966</v>
      </c>
      <c r="N24" s="31" t="s">
        <v>3966</v>
      </c>
      <c r="O24" s="31" t="s">
        <v>3967</v>
      </c>
      <c r="P24" s="31" t="s">
        <v>3966</v>
      </c>
      <c r="Q24" s="29" t="s">
        <v>3966</v>
      </c>
    </row>
    <row r="25" spans="1:17">
      <c r="A25" s="4" t="s">
        <v>1825</v>
      </c>
      <c r="C25">
        <f t="shared" si="2"/>
        <v>21</v>
      </c>
      <c r="D25">
        <f t="shared" si="0"/>
        <v>42</v>
      </c>
      <c r="E25" t="str">
        <f t="shared" si="1"/>
        <v>Connection Failed</v>
      </c>
      <c r="F25" t="s">
        <v>1130</v>
      </c>
      <c r="G25" t="str">
        <f t="shared" si="3"/>
        <v>"connection_failed"</v>
      </c>
      <c r="H25" t="str">
        <f t="shared" si="4"/>
        <v>"Connection Failed"</v>
      </c>
      <c r="I25" t="str">
        <f t="shared" si="5"/>
        <v>-</v>
      </c>
      <c r="K25" s="26" t="s">
        <v>3968</v>
      </c>
      <c r="L25" s="32"/>
      <c r="M25" s="31" t="s">
        <v>3969</v>
      </c>
      <c r="N25" s="31" t="s">
        <v>3970</v>
      </c>
      <c r="O25" s="31" t="s">
        <v>3971</v>
      </c>
      <c r="P25" s="31" t="s">
        <v>3972</v>
      </c>
      <c r="Q25" s="29" t="s">
        <v>3973</v>
      </c>
    </row>
    <row r="26" spans="1:17">
      <c r="A26" s="4" t="s">
        <v>497</v>
      </c>
      <c r="C26">
        <f t="shared" si="2"/>
        <v>12</v>
      </c>
      <c r="D26">
        <f t="shared" si="0"/>
        <v>24</v>
      </c>
      <c r="E26" t="str">
        <f t="shared" si="1"/>
        <v>Add Lock</v>
      </c>
      <c r="F26" t="s">
        <v>1131</v>
      </c>
      <c r="G26" t="str">
        <f t="shared" si="3"/>
        <v>"add_lock"</v>
      </c>
      <c r="H26" t="str">
        <f t="shared" si="4"/>
        <v>"Add Lock"</v>
      </c>
      <c r="I26" t="str">
        <f t="shared" si="5"/>
        <v>-</v>
      </c>
      <c r="K26" s="26" t="s">
        <v>3974</v>
      </c>
      <c r="L26" s="33"/>
      <c r="M26" s="31" t="s">
        <v>3975</v>
      </c>
      <c r="N26" s="31" t="s">
        <v>3976</v>
      </c>
      <c r="O26" s="31" t="s">
        <v>3977</v>
      </c>
      <c r="P26" s="31" t="s">
        <v>3978</v>
      </c>
      <c r="Q26" s="29" t="s">
        <v>3979</v>
      </c>
    </row>
    <row r="27" spans="1:17">
      <c r="A27" s="4" t="s">
        <v>498</v>
      </c>
      <c r="C27">
        <f t="shared" si="2"/>
        <v>7</v>
      </c>
      <c r="D27">
        <f t="shared" si="0"/>
        <v>14</v>
      </c>
      <c r="E27" t="str">
        <f t="shared" si="1"/>
        <v>DIN</v>
      </c>
      <c r="F27" t="s">
        <v>1132</v>
      </c>
      <c r="G27" t="str">
        <f t="shared" si="3"/>
        <v>"din"</v>
      </c>
      <c r="H27" t="str">
        <f t="shared" si="4"/>
        <v>"DIN"</v>
      </c>
      <c r="I27" t="str">
        <f t="shared" si="5"/>
        <v>-</v>
      </c>
      <c r="K27" s="26" t="s">
        <v>3980</v>
      </c>
      <c r="L27" s="27" t="s">
        <v>3981</v>
      </c>
      <c r="M27" s="31" t="s">
        <v>3980</v>
      </c>
      <c r="N27" s="31" t="s">
        <v>3980</v>
      </c>
      <c r="O27" s="31" t="s">
        <v>3980</v>
      </c>
      <c r="P27" s="31" t="s">
        <v>3980</v>
      </c>
      <c r="Q27" s="29" t="s">
        <v>3980</v>
      </c>
    </row>
    <row r="28" spans="1:17">
      <c r="A28" s="4" t="s">
        <v>499</v>
      </c>
      <c r="C28">
        <f t="shared" si="2"/>
        <v>8</v>
      </c>
      <c r="D28">
        <f t="shared" si="0"/>
        <v>16</v>
      </c>
      <c r="E28" t="str">
        <f t="shared" si="1"/>
        <v>Name</v>
      </c>
      <c r="F28" t="s">
        <v>1133</v>
      </c>
      <c r="G28" t="str">
        <f t="shared" si="3"/>
        <v>"name"</v>
      </c>
      <c r="H28" t="str">
        <f t="shared" si="4"/>
        <v>"Name"</v>
      </c>
      <c r="I28" t="str">
        <f t="shared" si="5"/>
        <v>-</v>
      </c>
      <c r="K28" s="26" t="s">
        <v>3982</v>
      </c>
      <c r="L28" s="30"/>
      <c r="M28" s="31" t="s">
        <v>3983</v>
      </c>
      <c r="N28" s="31" t="s">
        <v>3982</v>
      </c>
      <c r="O28" s="31" t="s">
        <v>3984</v>
      </c>
      <c r="P28" s="31" t="s">
        <v>3985</v>
      </c>
      <c r="Q28" s="29" t="s">
        <v>3986</v>
      </c>
    </row>
    <row r="29" spans="1:17">
      <c r="A29" s="4" t="s">
        <v>500</v>
      </c>
      <c r="C29">
        <f t="shared" si="2"/>
        <v>9</v>
      </c>
      <c r="D29">
        <f t="shared" si="0"/>
        <v>18</v>
      </c>
      <c r="E29" t="str">
        <f t="shared" si="1"/>
        <v>Locks</v>
      </c>
      <c r="F29" t="s">
        <v>1134</v>
      </c>
      <c r="G29" t="str">
        <f t="shared" si="3"/>
        <v>"locks"</v>
      </c>
      <c r="H29" t="str">
        <f t="shared" si="4"/>
        <v>"Locks"</v>
      </c>
      <c r="I29" t="str">
        <f t="shared" si="5"/>
        <v>-</v>
      </c>
      <c r="K29" s="26" t="s">
        <v>3987</v>
      </c>
      <c r="L29" s="32"/>
      <c r="M29" s="31" t="s">
        <v>3988</v>
      </c>
      <c r="N29" s="31" t="s">
        <v>3989</v>
      </c>
      <c r="O29" s="31" t="s">
        <v>3990</v>
      </c>
      <c r="P29" s="31" t="s">
        <v>3991</v>
      </c>
      <c r="Q29" s="29" t="s">
        <v>3992</v>
      </c>
    </row>
    <row r="30" spans="1:17">
      <c r="A30" s="4" t="s">
        <v>501</v>
      </c>
      <c r="C30">
        <f t="shared" si="2"/>
        <v>21</v>
      </c>
      <c r="D30">
        <f t="shared" si="0"/>
        <v>42</v>
      </c>
      <c r="E30" t="str">
        <f t="shared" si="1"/>
        <v>Incomplete Fields</v>
      </c>
      <c r="F30" t="s">
        <v>1135</v>
      </c>
      <c r="G30" t="str">
        <f t="shared" si="3"/>
        <v>"incomplete_fields"</v>
      </c>
      <c r="H30" t="str">
        <f t="shared" si="4"/>
        <v>"Incomplete Fields"</v>
      </c>
      <c r="I30" t="str">
        <f t="shared" si="5"/>
        <v>-</v>
      </c>
      <c r="K30" s="26" t="s">
        <v>3993</v>
      </c>
      <c r="L30" s="33"/>
      <c r="M30" s="31" t="s">
        <v>3994</v>
      </c>
      <c r="N30" s="31" t="s">
        <v>3995</v>
      </c>
      <c r="O30" s="31" t="s">
        <v>3996</v>
      </c>
      <c r="P30" s="31" t="s">
        <v>3997</v>
      </c>
      <c r="Q30" s="29" t="s">
        <v>3998</v>
      </c>
    </row>
    <row r="31" spans="1:17" ht="33">
      <c r="A31" s="4" t="s">
        <v>502</v>
      </c>
      <c r="C31">
        <f t="shared" si="2"/>
        <v>11</v>
      </c>
      <c r="D31">
        <f t="shared" si="0"/>
        <v>22</v>
      </c>
      <c r="E31" t="str">
        <f t="shared" si="1"/>
        <v>Pairing</v>
      </c>
      <c r="F31" t="s">
        <v>1136</v>
      </c>
      <c r="G31" t="str">
        <f t="shared" si="3"/>
        <v>"pairing"</v>
      </c>
      <c r="H31" t="str">
        <f t="shared" si="4"/>
        <v>"Pairing"</v>
      </c>
      <c r="I31" t="str">
        <f t="shared" si="5"/>
        <v>-</v>
      </c>
      <c r="K31" s="26" t="s">
        <v>3999</v>
      </c>
      <c r="L31" s="27" t="s">
        <v>4000</v>
      </c>
      <c r="M31" s="31" t="s">
        <v>4001</v>
      </c>
      <c r="N31" s="31" t="s">
        <v>4002</v>
      </c>
      <c r="O31" s="31" t="s">
        <v>4003</v>
      </c>
      <c r="P31" s="31" t="s">
        <v>4004</v>
      </c>
      <c r="Q31" s="29" t="s">
        <v>4005</v>
      </c>
    </row>
    <row r="32" spans="1:17">
      <c r="A32" s="4" t="s">
        <v>503</v>
      </c>
      <c r="C32">
        <f t="shared" si="2"/>
        <v>13</v>
      </c>
      <c r="D32">
        <f t="shared" si="0"/>
        <v>24</v>
      </c>
      <c r="E32" t="str">
        <f t="shared" si="1"/>
        <v>Pairing</v>
      </c>
      <c r="F32" t="s">
        <v>1136</v>
      </c>
      <c r="G32" t="str">
        <f t="shared" si="3"/>
        <v>"pairing_2"</v>
      </c>
      <c r="H32" t="str">
        <f t="shared" si="4"/>
        <v>"Pairing"</v>
      </c>
      <c r="I32" t="str">
        <f t="shared" si="5"/>
        <v>-</v>
      </c>
      <c r="K32" s="26" t="s">
        <v>3999</v>
      </c>
      <c r="L32" s="30"/>
      <c r="M32" s="31" t="s">
        <v>4001</v>
      </c>
      <c r="N32" s="31" t="s">
        <v>4002</v>
      </c>
      <c r="O32" s="31" t="s">
        <v>4003</v>
      </c>
      <c r="P32" s="31" t="s">
        <v>4004</v>
      </c>
      <c r="Q32" s="29" t="s">
        <v>4005</v>
      </c>
    </row>
    <row r="33" spans="1:17">
      <c r="A33" s="4" t="s">
        <v>504</v>
      </c>
      <c r="C33">
        <f t="shared" si="2"/>
        <v>22</v>
      </c>
      <c r="D33">
        <f t="shared" si="0"/>
        <v>44</v>
      </c>
      <c r="E33" t="str">
        <f t="shared" si="1"/>
        <v>Searching for Lock</v>
      </c>
      <c r="F33" t="s">
        <v>1137</v>
      </c>
      <c r="G33" t="str">
        <f t="shared" si="3"/>
        <v>"searching_for_lock"</v>
      </c>
      <c r="H33" t="str">
        <f t="shared" si="4"/>
        <v>"Searching for Lock"</v>
      </c>
      <c r="I33" t="str">
        <f t="shared" si="5"/>
        <v>-</v>
      </c>
      <c r="K33" s="26" t="s">
        <v>4006</v>
      </c>
      <c r="L33" s="33"/>
      <c r="M33" s="31" t="s">
        <v>4007</v>
      </c>
      <c r="N33" s="31" t="s">
        <v>4008</v>
      </c>
      <c r="O33" s="31" t="s">
        <v>4009</v>
      </c>
      <c r="P33" s="31" t="s">
        <v>4010</v>
      </c>
      <c r="Q33" s="29" t="s">
        <v>4011</v>
      </c>
    </row>
    <row r="34" spans="1:17" ht="49.5">
      <c r="A34" s="4" t="s">
        <v>505</v>
      </c>
      <c r="C34">
        <f t="shared" si="2"/>
        <v>14</v>
      </c>
      <c r="D34">
        <f t="shared" si="0"/>
        <v>28</v>
      </c>
      <c r="E34" t="str">
        <f t="shared" si="1"/>
        <v>Add Client</v>
      </c>
      <c r="F34" t="s">
        <v>1138</v>
      </c>
      <c r="G34" t="str">
        <f t="shared" si="3"/>
        <v>"add_client"</v>
      </c>
      <c r="H34" t="str">
        <f t="shared" si="4"/>
        <v>"Add Client"</v>
      </c>
      <c r="I34" t="str">
        <f t="shared" si="5"/>
        <v>-</v>
      </c>
      <c r="K34" s="26" t="s">
        <v>4012</v>
      </c>
      <c r="L34" s="27" t="s">
        <v>4013</v>
      </c>
      <c r="M34" s="31" t="s">
        <v>4014</v>
      </c>
      <c r="N34" s="31" t="s">
        <v>4015</v>
      </c>
      <c r="O34" s="31" t="s">
        <v>4016</v>
      </c>
      <c r="P34" s="31" t="s">
        <v>4017</v>
      </c>
      <c r="Q34" s="29" t="s">
        <v>4018</v>
      </c>
    </row>
    <row r="35" spans="1:17">
      <c r="A35" s="4" t="s">
        <v>506</v>
      </c>
      <c r="C35">
        <f t="shared" si="2"/>
        <v>10</v>
      </c>
      <c r="D35">
        <f t="shared" si="0"/>
        <v>20</v>
      </c>
      <c r="E35" t="str">
        <f t="shared" si="1"/>
        <v>Failed</v>
      </c>
      <c r="F35" t="s">
        <v>1139</v>
      </c>
      <c r="G35" t="str">
        <f t="shared" si="3"/>
        <v>"failed"</v>
      </c>
      <c r="H35" t="str">
        <f t="shared" si="4"/>
        <v>"Failed"</v>
      </c>
      <c r="I35" t="str">
        <f t="shared" si="5"/>
        <v>-</v>
      </c>
      <c r="K35" s="26" t="s">
        <v>4019</v>
      </c>
      <c r="L35" s="30"/>
      <c r="M35" s="31" t="s">
        <v>4020</v>
      </c>
      <c r="N35" s="31" t="s">
        <v>4021</v>
      </c>
      <c r="O35" s="31" t="s">
        <v>4022</v>
      </c>
      <c r="P35" s="31" t="s">
        <v>4023</v>
      </c>
      <c r="Q35" s="29" t="s">
        <v>4024</v>
      </c>
    </row>
    <row r="36" spans="1:17">
      <c r="A36" s="4" t="s">
        <v>507</v>
      </c>
      <c r="C36">
        <f t="shared" si="2"/>
        <v>15</v>
      </c>
      <c r="D36">
        <f t="shared" si="0"/>
        <v>30</v>
      </c>
      <c r="E36" t="str">
        <f t="shared" si="1"/>
        <v>Choose Lock</v>
      </c>
      <c r="F36" t="s">
        <v>1140</v>
      </c>
      <c r="G36" t="str">
        <f t="shared" si="3"/>
        <v>"choose_lock"</v>
      </c>
      <c r="H36" t="str">
        <f t="shared" si="4"/>
        <v>"Choose Lock"</v>
      </c>
      <c r="I36" t="str">
        <f t="shared" si="5"/>
        <v>-</v>
      </c>
      <c r="K36" s="26" t="s">
        <v>4025</v>
      </c>
      <c r="L36" s="33"/>
      <c r="M36" s="31" t="s">
        <v>4026</v>
      </c>
      <c r="N36" s="31" t="s">
        <v>4027</v>
      </c>
      <c r="O36" s="31" t="s">
        <v>4028</v>
      </c>
      <c r="P36" s="31" t="s">
        <v>4029</v>
      </c>
      <c r="Q36" s="29" t="s">
        <v>4030</v>
      </c>
    </row>
    <row r="37" spans="1:17">
      <c r="A37" s="4" t="s">
        <v>508</v>
      </c>
      <c r="C37">
        <f t="shared" si="2"/>
        <v>19</v>
      </c>
      <c r="D37">
        <f t="shared" si="0"/>
        <v>38</v>
      </c>
      <c r="E37" t="str">
        <f t="shared" si="1"/>
        <v>Require Syncing</v>
      </c>
      <c r="F37" t="s">
        <v>1141</v>
      </c>
      <c r="G37" t="str">
        <f t="shared" si="3"/>
        <v>"require_syncing"</v>
      </c>
      <c r="H37" t="str">
        <f t="shared" si="4"/>
        <v>"Require Syncing"</v>
      </c>
      <c r="I37" t="str">
        <f t="shared" si="5"/>
        <v>-</v>
      </c>
      <c r="K37" s="26" t="s">
        <v>4031</v>
      </c>
      <c r="L37" s="27" t="s">
        <v>4032</v>
      </c>
      <c r="M37" s="31" t="s">
        <v>4033</v>
      </c>
      <c r="N37" s="31" t="s">
        <v>4034</v>
      </c>
      <c r="O37" s="31" t="s">
        <v>4035</v>
      </c>
      <c r="P37" s="31" t="s">
        <v>4036</v>
      </c>
      <c r="Q37" s="29" t="s">
        <v>4037</v>
      </c>
    </row>
    <row r="38" spans="1:17">
      <c r="A38" s="4" t="s">
        <v>509</v>
      </c>
      <c r="C38">
        <f t="shared" si="2"/>
        <v>13</v>
      </c>
      <c r="D38">
        <f t="shared" si="0"/>
        <v>26</v>
      </c>
      <c r="E38" t="str">
        <f t="shared" si="1"/>
        <v>User Name</v>
      </c>
      <c r="F38" t="s">
        <v>1142</v>
      </c>
      <c r="G38" t="str">
        <f t="shared" si="3"/>
        <v>"user_name"</v>
      </c>
      <c r="H38" t="str">
        <f t="shared" si="4"/>
        <v>"User Name"</v>
      </c>
      <c r="I38" t="str">
        <f t="shared" si="5"/>
        <v>-</v>
      </c>
      <c r="K38" s="26" t="s">
        <v>4038</v>
      </c>
      <c r="L38" s="30"/>
      <c r="M38" s="31" t="s">
        <v>4039</v>
      </c>
      <c r="N38" s="31" t="s">
        <v>4040</v>
      </c>
      <c r="O38" s="31" t="s">
        <v>4041</v>
      </c>
      <c r="P38" s="31" t="s">
        <v>4042</v>
      </c>
      <c r="Q38" s="29" t="s">
        <v>4043</v>
      </c>
    </row>
    <row r="39" spans="1:17">
      <c r="A39" s="4" t="s">
        <v>510</v>
      </c>
      <c r="C39">
        <f t="shared" si="2"/>
        <v>15</v>
      </c>
      <c r="D39">
        <f t="shared" si="0"/>
        <v>30</v>
      </c>
      <c r="E39" t="str">
        <f t="shared" si="1"/>
        <v>Client Name</v>
      </c>
      <c r="F39" t="s">
        <v>1143</v>
      </c>
      <c r="G39" t="str">
        <f t="shared" si="3"/>
        <v>"client_name"</v>
      </c>
      <c r="H39" t="str">
        <f t="shared" si="4"/>
        <v>"Client Name"</v>
      </c>
      <c r="I39" t="str">
        <f t="shared" si="5"/>
        <v>-</v>
      </c>
      <c r="K39" s="26" t="s">
        <v>4044</v>
      </c>
      <c r="L39" s="32"/>
      <c r="M39" s="31" t="s">
        <v>4045</v>
      </c>
      <c r="N39" s="31" t="s">
        <v>4046</v>
      </c>
      <c r="O39" s="31" t="s">
        <v>4047</v>
      </c>
      <c r="P39" s="31" t="s">
        <v>4048</v>
      </c>
      <c r="Q39" s="29" t="s">
        <v>4049</v>
      </c>
    </row>
    <row r="40" spans="1:17">
      <c r="A40" s="4" t="s">
        <v>511</v>
      </c>
      <c r="C40">
        <f t="shared" si="2"/>
        <v>9</v>
      </c>
      <c r="D40">
        <f t="shared" si="0"/>
        <v>18</v>
      </c>
      <c r="E40" t="str">
        <f t="shared" si="1"/>
        <v>Email</v>
      </c>
      <c r="F40" t="s">
        <v>1144</v>
      </c>
      <c r="G40" t="str">
        <f t="shared" si="3"/>
        <v>"email"</v>
      </c>
      <c r="H40" t="str">
        <f t="shared" si="4"/>
        <v>"Email"</v>
      </c>
      <c r="I40" t="str">
        <f t="shared" si="5"/>
        <v>-</v>
      </c>
      <c r="K40" s="26" t="s">
        <v>4050</v>
      </c>
      <c r="L40" s="32"/>
      <c r="M40" s="31" t="s">
        <v>4051</v>
      </c>
      <c r="N40" s="31" t="s">
        <v>4052</v>
      </c>
      <c r="O40" s="31" t="s">
        <v>4053</v>
      </c>
      <c r="P40" s="31" t="s">
        <v>4050</v>
      </c>
      <c r="Q40" s="29" t="s">
        <v>4051</v>
      </c>
    </row>
    <row r="41" spans="1:17">
      <c r="A41" s="4" t="s">
        <v>512</v>
      </c>
      <c r="C41">
        <f t="shared" si="2"/>
        <v>16</v>
      </c>
      <c r="D41">
        <f t="shared" si="0"/>
        <v>34</v>
      </c>
      <c r="E41" t="str">
        <f t="shared" si="1"/>
        <v>Client's Email</v>
      </c>
      <c r="F41" t="s">
        <v>1145</v>
      </c>
      <c r="G41" t="str">
        <f t="shared" si="3"/>
        <v>"client_email"</v>
      </c>
      <c r="H41" t="str">
        <f t="shared" si="4"/>
        <v>"Client's Email"</v>
      </c>
      <c r="I41" t="str">
        <f t="shared" si="5"/>
        <v>-</v>
      </c>
      <c r="K41" s="26" t="s">
        <v>4054</v>
      </c>
      <c r="L41" s="32"/>
      <c r="M41" s="31" t="s">
        <v>4055</v>
      </c>
      <c r="N41" s="31" t="s">
        <v>4056</v>
      </c>
      <c r="O41" s="31" t="s">
        <v>4057</v>
      </c>
      <c r="P41" s="31" t="s">
        <v>4058</v>
      </c>
      <c r="Q41" s="29" t="s">
        <v>4059</v>
      </c>
    </row>
    <row r="42" spans="1:17">
      <c r="A42" s="4" t="s">
        <v>513</v>
      </c>
      <c r="C42">
        <f t="shared" si="2"/>
        <v>8</v>
      </c>
      <c r="D42">
        <f t="shared" si="0"/>
        <v>16</v>
      </c>
      <c r="E42" t="str">
        <f t="shared" si="1"/>
        <v>Type</v>
      </c>
      <c r="F42" t="s">
        <v>1146</v>
      </c>
      <c r="G42" t="str">
        <f t="shared" si="3"/>
        <v>"type"</v>
      </c>
      <c r="H42" t="str">
        <f t="shared" si="4"/>
        <v>"Type"</v>
      </c>
      <c r="I42" t="str">
        <f t="shared" si="5"/>
        <v>-</v>
      </c>
      <c r="K42" s="26" t="s">
        <v>4060</v>
      </c>
      <c r="L42" s="32"/>
      <c r="M42" s="31" t="s">
        <v>4060</v>
      </c>
      <c r="N42" s="31" t="s">
        <v>4061</v>
      </c>
      <c r="O42" s="31" t="s">
        <v>4062</v>
      </c>
      <c r="P42" s="31" t="s">
        <v>4062</v>
      </c>
      <c r="Q42" s="29" t="s">
        <v>4060</v>
      </c>
    </row>
    <row r="43" spans="1:17">
      <c r="A43" s="4" t="s">
        <v>514</v>
      </c>
      <c r="C43">
        <f t="shared" si="2"/>
        <v>9</v>
      </c>
      <c r="D43">
        <f t="shared" si="0"/>
        <v>18</v>
      </c>
      <c r="E43" t="str">
        <f t="shared" si="1"/>
        <v>Phone</v>
      </c>
      <c r="F43" t="s">
        <v>1147</v>
      </c>
      <c r="G43" t="str">
        <f t="shared" si="3"/>
        <v>"phone"</v>
      </c>
      <c r="H43" t="str">
        <f t="shared" si="4"/>
        <v>"Phone"</v>
      </c>
      <c r="I43" t="str">
        <f t="shared" si="5"/>
        <v>-</v>
      </c>
      <c r="K43" s="26" t="s">
        <v>4063</v>
      </c>
      <c r="L43" s="32"/>
      <c r="M43" s="31" t="s">
        <v>4064</v>
      </c>
      <c r="N43" s="31" t="s">
        <v>4065</v>
      </c>
      <c r="O43" s="31" t="s">
        <v>4066</v>
      </c>
      <c r="P43" s="31" t="s">
        <v>4067</v>
      </c>
      <c r="Q43" s="29" t="s">
        <v>4068</v>
      </c>
    </row>
    <row r="44" spans="1:17">
      <c r="A44" s="4" t="s">
        <v>515</v>
      </c>
      <c r="C44">
        <f t="shared" si="2"/>
        <v>8</v>
      </c>
      <c r="D44">
        <f t="shared" si="0"/>
        <v>16</v>
      </c>
      <c r="E44" t="str">
        <f t="shared" si="1"/>
        <v>Card</v>
      </c>
      <c r="F44" t="s">
        <v>1148</v>
      </c>
      <c r="G44" t="str">
        <f t="shared" si="3"/>
        <v>"card"</v>
      </c>
      <c r="H44" t="str">
        <f t="shared" si="4"/>
        <v>"Card"</v>
      </c>
      <c r="I44" t="str">
        <f t="shared" si="5"/>
        <v>-</v>
      </c>
      <c r="K44" s="26" t="s">
        <v>4069</v>
      </c>
      <c r="L44" s="32"/>
      <c r="M44" s="31" t="s">
        <v>4070</v>
      </c>
      <c r="N44" s="31" t="s">
        <v>4071</v>
      </c>
      <c r="O44" s="31" t="s">
        <v>4072</v>
      </c>
      <c r="P44" s="31" t="s">
        <v>4073</v>
      </c>
      <c r="Q44" s="29" t="s">
        <v>4074</v>
      </c>
    </row>
    <row r="45" spans="1:17">
      <c r="A45" s="4" t="s">
        <v>516</v>
      </c>
      <c r="C45">
        <f t="shared" si="2"/>
        <v>12</v>
      </c>
      <c r="D45">
        <f t="shared" si="0"/>
        <v>24</v>
      </c>
      <c r="E45" t="str">
        <f t="shared" si="1"/>
        <v>Password</v>
      </c>
      <c r="F45" t="s">
        <v>1149</v>
      </c>
      <c r="G45" t="str">
        <f t="shared" si="3"/>
        <v>"password"</v>
      </c>
      <c r="H45" t="str">
        <f t="shared" si="4"/>
        <v>"Password"</v>
      </c>
      <c r="I45" t="str">
        <f t="shared" si="5"/>
        <v>-</v>
      </c>
      <c r="K45" s="26" t="s">
        <v>4075</v>
      </c>
      <c r="L45" s="32"/>
      <c r="M45" s="31" t="s">
        <v>4076</v>
      </c>
      <c r="N45" s="31" t="s">
        <v>4077</v>
      </c>
      <c r="O45" s="31" t="s">
        <v>4078</v>
      </c>
      <c r="P45" s="31" t="s">
        <v>4075</v>
      </c>
      <c r="Q45" s="29" t="s">
        <v>4079</v>
      </c>
    </row>
    <row r="46" spans="1:17">
      <c r="A46" s="4" t="s">
        <v>517</v>
      </c>
      <c r="C46">
        <f t="shared" si="2"/>
        <v>16</v>
      </c>
      <c r="D46">
        <f t="shared" si="0"/>
        <v>32</v>
      </c>
      <c r="E46" t="str">
        <f t="shared" si="1"/>
        <v>Set Password</v>
      </c>
      <c r="F46" t="s">
        <v>1150</v>
      </c>
      <c r="G46" t="str">
        <f t="shared" si="3"/>
        <v>"set_password"</v>
      </c>
      <c r="H46" t="str">
        <f t="shared" si="4"/>
        <v>"Set Password"</v>
      </c>
      <c r="I46" t="str">
        <f t="shared" si="5"/>
        <v>-</v>
      </c>
      <c r="K46" s="26" t="s">
        <v>4080</v>
      </c>
      <c r="L46" s="32"/>
      <c r="M46" s="31" t="s">
        <v>4081</v>
      </c>
      <c r="N46" s="31" t="s">
        <v>4082</v>
      </c>
      <c r="O46" s="31" t="s">
        <v>4083</v>
      </c>
      <c r="P46" s="31" t="s">
        <v>4084</v>
      </c>
      <c r="Q46" s="29" t="s">
        <v>4085</v>
      </c>
    </row>
    <row r="47" spans="1:17">
      <c r="A47" s="4" t="s">
        <v>518</v>
      </c>
      <c r="C47">
        <f t="shared" si="2"/>
        <v>19</v>
      </c>
      <c r="D47">
        <f t="shared" si="0"/>
        <v>38</v>
      </c>
      <c r="E47" t="str">
        <f t="shared" si="1"/>
        <v>Change Password</v>
      </c>
      <c r="F47" t="s">
        <v>1151</v>
      </c>
      <c r="G47" t="str">
        <f t="shared" si="3"/>
        <v>"change_password"</v>
      </c>
      <c r="H47" t="str">
        <f t="shared" si="4"/>
        <v>"Change Password"</v>
      </c>
      <c r="I47" t="str">
        <f t="shared" si="5"/>
        <v>-</v>
      </c>
      <c r="K47" s="26" t="s">
        <v>4086</v>
      </c>
      <c r="L47" s="32"/>
      <c r="M47" s="31" t="s">
        <v>4087</v>
      </c>
      <c r="N47" s="31" t="s">
        <v>4088</v>
      </c>
      <c r="O47" s="31" t="s">
        <v>4089</v>
      </c>
      <c r="P47" s="31" t="s">
        <v>4090</v>
      </c>
      <c r="Q47" s="29" t="s">
        <v>4091</v>
      </c>
    </row>
    <row r="48" spans="1:17">
      <c r="A48" s="4" t="s">
        <v>519</v>
      </c>
      <c r="C48">
        <f t="shared" si="2"/>
        <v>18</v>
      </c>
      <c r="D48">
        <f t="shared" si="0"/>
        <v>36</v>
      </c>
      <c r="E48" t="str">
        <f t="shared" si="1"/>
        <v>Edit User Name</v>
      </c>
      <c r="F48" t="s">
        <v>1152</v>
      </c>
      <c r="G48" t="str">
        <f t="shared" si="3"/>
        <v>"edit_user_name"</v>
      </c>
      <c r="H48" t="str">
        <f t="shared" si="4"/>
        <v>"Edit User Name"</v>
      </c>
      <c r="I48" t="str">
        <f t="shared" si="5"/>
        <v>-</v>
      </c>
      <c r="K48" s="26" t="s">
        <v>4092</v>
      </c>
      <c r="L48" s="32"/>
      <c r="M48" s="31" t="s">
        <v>4093</v>
      </c>
      <c r="N48" s="31" t="s">
        <v>4094</v>
      </c>
      <c r="O48" s="31" t="s">
        <v>4095</v>
      </c>
      <c r="P48" s="31" t="s">
        <v>4096</v>
      </c>
      <c r="Q48" s="29" t="s">
        <v>4097</v>
      </c>
    </row>
    <row r="49" spans="1:17">
      <c r="A49" s="4" t="s">
        <v>520</v>
      </c>
      <c r="C49">
        <f t="shared" si="2"/>
        <v>18</v>
      </c>
      <c r="D49">
        <f t="shared" si="0"/>
        <v>36</v>
      </c>
      <c r="E49" t="str">
        <f t="shared" si="1"/>
        <v>Edit Lock Name</v>
      </c>
      <c r="F49" t="s">
        <v>1153</v>
      </c>
      <c r="G49" t="str">
        <f t="shared" si="3"/>
        <v>"edit_lock_name"</v>
      </c>
      <c r="H49" t="str">
        <f t="shared" si="4"/>
        <v>"Edit Lock Name"</v>
      </c>
      <c r="I49" t="str">
        <f t="shared" si="5"/>
        <v>-</v>
      </c>
      <c r="K49" s="26" t="s">
        <v>4098</v>
      </c>
      <c r="L49" s="32"/>
      <c r="M49" s="31" t="s">
        <v>4099</v>
      </c>
      <c r="N49" s="31" t="s">
        <v>4100</v>
      </c>
      <c r="O49" s="31" t="s">
        <v>4101</v>
      </c>
      <c r="P49" s="31" t="s">
        <v>4102</v>
      </c>
      <c r="Q49" s="29" t="s">
        <v>4103</v>
      </c>
    </row>
    <row r="50" spans="1:17">
      <c r="A50" s="4" t="s">
        <v>521</v>
      </c>
      <c r="C50">
        <f t="shared" si="2"/>
        <v>17</v>
      </c>
      <c r="D50">
        <f t="shared" si="0"/>
        <v>34</v>
      </c>
      <c r="E50" t="str">
        <f t="shared" si="1"/>
        <v>Edit Nickname</v>
      </c>
      <c r="F50" t="s">
        <v>1154</v>
      </c>
      <c r="G50" t="str">
        <f t="shared" si="3"/>
        <v>"edit_nickname"</v>
      </c>
      <c r="H50" t="str">
        <f t="shared" si="4"/>
        <v>"Edit Nickname"</v>
      </c>
      <c r="I50" t="str">
        <f t="shared" si="5"/>
        <v>-</v>
      </c>
      <c r="K50" s="26" t="s">
        <v>4104</v>
      </c>
      <c r="L50" s="33"/>
      <c r="M50" s="31" t="s">
        <v>4105</v>
      </c>
      <c r="N50" s="31" t="s">
        <v>4106</v>
      </c>
      <c r="O50" s="31" t="s">
        <v>4107</v>
      </c>
      <c r="P50" s="31" t="s">
        <v>4108</v>
      </c>
      <c r="Q50" s="29" t="s">
        <v>4109</v>
      </c>
    </row>
    <row r="51" spans="1:17" ht="33">
      <c r="A51" s="4" t="s">
        <v>522</v>
      </c>
      <c r="C51">
        <f t="shared" si="2"/>
        <v>21</v>
      </c>
      <c r="D51">
        <f t="shared" si="0"/>
        <v>42</v>
      </c>
      <c r="E51" t="str">
        <f t="shared" si="1"/>
        <v>Edit Gateway Name</v>
      </c>
      <c r="F51" t="s">
        <v>1155</v>
      </c>
      <c r="G51" t="str">
        <f t="shared" si="3"/>
        <v>"edit_gateway_name"</v>
      </c>
      <c r="H51" t="str">
        <f t="shared" si="4"/>
        <v>"Edit Gateway Name"</v>
      </c>
      <c r="I51" t="str">
        <f t="shared" si="5"/>
        <v>-</v>
      </c>
      <c r="K51" s="26" t="s">
        <v>4110</v>
      </c>
      <c r="L51" s="27" t="s">
        <v>4111</v>
      </c>
      <c r="M51" s="31" t="s">
        <v>4112</v>
      </c>
      <c r="N51" s="31" t="s">
        <v>4113</v>
      </c>
      <c r="O51" s="31" t="s">
        <v>4114</v>
      </c>
      <c r="P51" s="31" t="s">
        <v>4115</v>
      </c>
      <c r="Q51" s="29" t="s">
        <v>4116</v>
      </c>
    </row>
    <row r="52" spans="1:17">
      <c r="A52" s="4" t="s">
        <v>523</v>
      </c>
      <c r="C52">
        <f t="shared" si="2"/>
        <v>11</v>
      </c>
      <c r="D52">
        <f t="shared" si="0"/>
        <v>22</v>
      </c>
      <c r="E52" t="str">
        <f t="shared" si="1"/>
        <v>Clients</v>
      </c>
      <c r="F52" t="s">
        <v>1156</v>
      </c>
      <c r="G52" t="str">
        <f t="shared" si="3"/>
        <v>"clients"</v>
      </c>
      <c r="H52" t="str">
        <f t="shared" si="4"/>
        <v>"Clients"</v>
      </c>
      <c r="I52" t="str">
        <f t="shared" si="5"/>
        <v>-</v>
      </c>
      <c r="K52" s="26" t="s">
        <v>4117</v>
      </c>
      <c r="L52" s="30"/>
      <c r="M52" s="31" t="s">
        <v>4117</v>
      </c>
      <c r="N52" s="31" t="s">
        <v>4117</v>
      </c>
      <c r="O52" s="31" t="s">
        <v>4118</v>
      </c>
      <c r="P52" s="31" t="s">
        <v>4119</v>
      </c>
      <c r="Q52" s="29" t="s">
        <v>4120</v>
      </c>
    </row>
    <row r="53" spans="1:17">
      <c r="A53" s="4" t="s">
        <v>524</v>
      </c>
      <c r="C53">
        <f t="shared" si="2"/>
        <v>11</v>
      </c>
      <c r="D53">
        <f t="shared" si="0"/>
        <v>22</v>
      </c>
      <c r="E53" t="str">
        <f t="shared" si="1"/>
        <v>Confirm</v>
      </c>
      <c r="F53" t="s">
        <v>1157</v>
      </c>
      <c r="G53" t="str">
        <f t="shared" si="3"/>
        <v>"confirm"</v>
      </c>
      <c r="H53" t="str">
        <f t="shared" si="4"/>
        <v>"Confirm"</v>
      </c>
      <c r="I53" t="str">
        <f t="shared" si="5"/>
        <v>-</v>
      </c>
      <c r="K53" s="26" t="s">
        <v>4121</v>
      </c>
      <c r="L53" s="32"/>
      <c r="M53" s="31" t="s">
        <v>4122</v>
      </c>
      <c r="N53" s="31" t="s">
        <v>4123</v>
      </c>
      <c r="O53" s="31" t="s">
        <v>4124</v>
      </c>
      <c r="P53" s="31" t="s">
        <v>4125</v>
      </c>
      <c r="Q53" s="29" t="s">
        <v>4126</v>
      </c>
    </row>
    <row r="54" spans="1:17">
      <c r="A54" s="4" t="s">
        <v>525</v>
      </c>
      <c r="C54">
        <f t="shared" si="2"/>
        <v>17</v>
      </c>
      <c r="D54">
        <f t="shared" si="0"/>
        <v>34</v>
      </c>
      <c r="E54" t="str">
        <f t="shared" si="1"/>
        <v>Delete Client</v>
      </c>
      <c r="F54" t="s">
        <v>1158</v>
      </c>
      <c r="G54" t="str">
        <f t="shared" si="3"/>
        <v>"delete_client"</v>
      </c>
      <c r="H54" t="str">
        <f t="shared" si="4"/>
        <v>"Delete Client"</v>
      </c>
      <c r="I54" t="str">
        <f t="shared" si="5"/>
        <v>-</v>
      </c>
      <c r="K54" s="26" t="s">
        <v>4127</v>
      </c>
      <c r="L54" s="32"/>
      <c r="M54" s="31" t="s">
        <v>4128</v>
      </c>
      <c r="N54" s="31" t="s">
        <v>4129</v>
      </c>
      <c r="O54" s="31" t="s">
        <v>4130</v>
      </c>
      <c r="P54" s="31" t="s">
        <v>4131</v>
      </c>
      <c r="Q54" s="29" t="s">
        <v>4132</v>
      </c>
    </row>
    <row r="55" spans="1:17">
      <c r="A55" s="4" t="s">
        <v>526</v>
      </c>
      <c r="C55">
        <f t="shared" si="2"/>
        <v>10</v>
      </c>
      <c r="D55">
        <f t="shared" si="0"/>
        <v>20</v>
      </c>
      <c r="E55" t="str">
        <f t="shared" si="1"/>
        <v>Accept</v>
      </c>
      <c r="F55" t="s">
        <v>1159</v>
      </c>
      <c r="G55" t="str">
        <f t="shared" si="3"/>
        <v>"accept"</v>
      </c>
      <c r="H55" t="str">
        <f t="shared" si="4"/>
        <v>"Accept"</v>
      </c>
      <c r="I55" t="str">
        <f t="shared" si="5"/>
        <v>-</v>
      </c>
      <c r="K55" s="26" t="s">
        <v>4133</v>
      </c>
      <c r="L55" s="32"/>
      <c r="M55" s="31" t="s">
        <v>4134</v>
      </c>
      <c r="N55" s="31" t="s">
        <v>4135</v>
      </c>
      <c r="O55" s="31" t="s">
        <v>4136</v>
      </c>
      <c r="P55" s="31" t="s">
        <v>4137</v>
      </c>
      <c r="Q55" s="29" t="s">
        <v>4138</v>
      </c>
    </row>
    <row r="56" spans="1:17">
      <c r="A56" s="4" t="s">
        <v>527</v>
      </c>
      <c r="C56">
        <f t="shared" si="2"/>
        <v>10</v>
      </c>
      <c r="D56">
        <f t="shared" si="0"/>
        <v>20</v>
      </c>
      <c r="E56" t="str">
        <f t="shared" si="1"/>
        <v>Reject</v>
      </c>
      <c r="F56" t="s">
        <v>1160</v>
      </c>
      <c r="G56" t="str">
        <f t="shared" si="3"/>
        <v>"reject"</v>
      </c>
      <c r="H56" t="str">
        <f t="shared" si="4"/>
        <v>"Reject"</v>
      </c>
      <c r="I56" t="str">
        <f t="shared" si="5"/>
        <v>-</v>
      </c>
      <c r="K56" s="26" t="s">
        <v>4139</v>
      </c>
      <c r="L56" s="33"/>
      <c r="M56" s="31" t="s">
        <v>4140</v>
      </c>
      <c r="N56" s="31" t="s">
        <v>4141</v>
      </c>
      <c r="O56" s="31" t="s">
        <v>4142</v>
      </c>
      <c r="P56" s="31" t="s">
        <v>4143</v>
      </c>
      <c r="Q56" s="29" t="s">
        <v>4144</v>
      </c>
    </row>
    <row r="57" spans="1:17" ht="33">
      <c r="A57" s="4" t="s">
        <v>528</v>
      </c>
      <c r="C57">
        <f t="shared" si="2"/>
        <v>17</v>
      </c>
      <c r="D57">
        <f t="shared" si="0"/>
        <v>34</v>
      </c>
      <c r="E57" t="str">
        <f t="shared" si="1"/>
        <v>Notifications</v>
      </c>
      <c r="F57" t="s">
        <v>1161</v>
      </c>
      <c r="G57" t="str">
        <f t="shared" si="3"/>
        <v>"notifications"</v>
      </c>
      <c r="H57" t="str">
        <f t="shared" si="4"/>
        <v>"Notifications"</v>
      </c>
      <c r="I57" t="str">
        <f t="shared" si="5"/>
        <v>-</v>
      </c>
      <c r="K57" s="26" t="s">
        <v>4145</v>
      </c>
      <c r="L57" s="27" t="s">
        <v>4146</v>
      </c>
      <c r="M57" s="31" t="s">
        <v>4145</v>
      </c>
      <c r="N57" s="31" t="s">
        <v>4147</v>
      </c>
      <c r="O57" s="31" t="s">
        <v>4148</v>
      </c>
      <c r="P57" s="31" t="s">
        <v>4149</v>
      </c>
      <c r="Q57" s="29" t="s">
        <v>4150</v>
      </c>
    </row>
    <row r="58" spans="1:17">
      <c r="A58" s="4" t="s">
        <v>529</v>
      </c>
      <c r="C58">
        <f t="shared" si="2"/>
        <v>9</v>
      </c>
      <c r="D58">
        <f t="shared" si="0"/>
        <v>18</v>
      </c>
      <c r="E58" t="str">
        <f t="shared" si="1"/>
        <v>Event</v>
      </c>
      <c r="F58" t="s">
        <v>1162</v>
      </c>
      <c r="G58" t="str">
        <f t="shared" si="3"/>
        <v>"event"</v>
      </c>
      <c r="H58" t="str">
        <f t="shared" si="4"/>
        <v>"Event"</v>
      </c>
      <c r="I58" t="str">
        <f t="shared" si="5"/>
        <v>-</v>
      </c>
      <c r="K58" s="26" t="s">
        <v>4151</v>
      </c>
      <c r="L58" s="23"/>
      <c r="M58" s="31" t="s">
        <v>4152</v>
      </c>
      <c r="N58" s="31" t="s">
        <v>4153</v>
      </c>
      <c r="O58" s="31" t="s">
        <v>4154</v>
      </c>
      <c r="P58" s="31" t="s">
        <v>4154</v>
      </c>
      <c r="Q58" s="29" t="s">
        <v>4155</v>
      </c>
    </row>
    <row r="59" spans="1:17">
      <c r="A59" s="4" t="s">
        <v>530</v>
      </c>
      <c r="C59">
        <f t="shared" si="2"/>
        <v>16</v>
      </c>
      <c r="D59">
        <f t="shared" si="0"/>
        <v>32</v>
      </c>
      <c r="E59" t="str">
        <f t="shared" si="1"/>
        <v>Manufacturer</v>
      </c>
      <c r="F59" t="s">
        <v>1163</v>
      </c>
      <c r="G59" t="str">
        <f t="shared" si="3"/>
        <v>"manufacturer"</v>
      </c>
      <c r="H59" t="str">
        <f t="shared" si="4"/>
        <v>"Manufacturer"</v>
      </c>
      <c r="I59" t="str">
        <f t="shared" si="5"/>
        <v>-</v>
      </c>
      <c r="K59" s="26" t="s">
        <v>4156</v>
      </c>
      <c r="L59" s="27" t="s">
        <v>4157</v>
      </c>
      <c r="M59" s="31" t="s">
        <v>4158</v>
      </c>
      <c r="N59" s="31" t="s">
        <v>4159</v>
      </c>
      <c r="O59" s="31" t="s">
        <v>4160</v>
      </c>
      <c r="P59" s="31" t="s">
        <v>4161</v>
      </c>
      <c r="Q59" s="29" t="s">
        <v>4162</v>
      </c>
    </row>
    <row r="60" spans="1:17" ht="33">
      <c r="A60" s="4" t="s">
        <v>531</v>
      </c>
      <c r="C60">
        <f t="shared" si="2"/>
        <v>19</v>
      </c>
      <c r="D60">
        <f t="shared" si="0"/>
        <v>38</v>
      </c>
      <c r="E60" t="str">
        <f t="shared" si="1"/>
        <v>Firmware Update</v>
      </c>
      <c r="F60" t="s">
        <v>1164</v>
      </c>
      <c r="G60" t="str">
        <f t="shared" si="3"/>
        <v>"firmware_update"</v>
      </c>
      <c r="H60" t="str">
        <f t="shared" si="4"/>
        <v>"Firmware Update"</v>
      </c>
      <c r="I60" t="str">
        <f t="shared" si="5"/>
        <v>-</v>
      </c>
      <c r="K60" s="26" t="s">
        <v>4163</v>
      </c>
      <c r="L60" s="27" t="s">
        <v>4164</v>
      </c>
      <c r="M60" s="31" t="s">
        <v>4165</v>
      </c>
      <c r="N60" s="31" t="s">
        <v>4166</v>
      </c>
      <c r="O60" s="31" t="s">
        <v>4167</v>
      </c>
      <c r="P60" s="31" t="s">
        <v>4168</v>
      </c>
      <c r="Q60" s="29" t="s">
        <v>4169</v>
      </c>
    </row>
    <row r="61" spans="1:17">
      <c r="A61" s="4" t="s">
        <v>532</v>
      </c>
      <c r="C61">
        <f t="shared" si="2"/>
        <v>11</v>
      </c>
      <c r="D61">
        <f t="shared" si="0"/>
        <v>22</v>
      </c>
      <c r="E61" t="str">
        <f t="shared" si="1"/>
        <v>Details</v>
      </c>
      <c r="F61" t="s">
        <v>1165</v>
      </c>
      <c r="G61" t="str">
        <f t="shared" si="3"/>
        <v>"details"</v>
      </c>
      <c r="H61" t="str">
        <f t="shared" si="4"/>
        <v>"Details"</v>
      </c>
      <c r="I61" t="str">
        <f t="shared" si="5"/>
        <v>-</v>
      </c>
      <c r="K61" s="26" t="s">
        <v>4170</v>
      </c>
      <c r="L61" s="30"/>
      <c r="M61" s="31" t="s">
        <v>4171</v>
      </c>
      <c r="N61" s="31" t="s">
        <v>4170</v>
      </c>
      <c r="O61" s="31" t="s">
        <v>4172</v>
      </c>
      <c r="P61" s="31" t="s">
        <v>4173</v>
      </c>
      <c r="Q61" s="29" t="s">
        <v>4170</v>
      </c>
    </row>
    <row r="62" spans="1:17">
      <c r="A62" s="4" t="s">
        <v>533</v>
      </c>
      <c r="C62">
        <f t="shared" si="2"/>
        <v>15</v>
      </c>
      <c r="D62">
        <f t="shared" si="0"/>
        <v>30</v>
      </c>
      <c r="E62" t="str">
        <f t="shared" si="1"/>
        <v>Downloading</v>
      </c>
      <c r="F62" t="s">
        <v>1166</v>
      </c>
      <c r="G62" t="str">
        <f t="shared" si="3"/>
        <v>"downloading"</v>
      </c>
      <c r="H62" t="str">
        <f t="shared" si="4"/>
        <v>"Downloading"</v>
      </c>
      <c r="I62" t="str">
        <f t="shared" si="5"/>
        <v>-</v>
      </c>
      <c r="K62" s="26" t="s">
        <v>4174</v>
      </c>
      <c r="L62" s="32"/>
      <c r="M62" s="31" t="s">
        <v>4175</v>
      </c>
      <c r="N62" s="31" t="s">
        <v>4176</v>
      </c>
      <c r="O62" s="31" t="s">
        <v>4177</v>
      </c>
      <c r="P62" s="31" t="s">
        <v>4178</v>
      </c>
      <c r="Q62" s="29" t="s">
        <v>4179</v>
      </c>
    </row>
    <row r="63" spans="1:17">
      <c r="A63" s="4" t="s">
        <v>534</v>
      </c>
      <c r="C63">
        <f t="shared" si="2"/>
        <v>25</v>
      </c>
      <c r="D63">
        <f t="shared" si="0"/>
        <v>50</v>
      </c>
      <c r="E63" t="str">
        <f t="shared" si="1"/>
        <v>Incorrect File Format</v>
      </c>
      <c r="F63" t="s">
        <v>1167</v>
      </c>
      <c r="G63" t="str">
        <f t="shared" si="3"/>
        <v>"incorrect_file_format"</v>
      </c>
      <c r="H63" t="str">
        <f t="shared" si="4"/>
        <v>"Incorrect File Format"</v>
      </c>
      <c r="I63" t="str">
        <f t="shared" si="5"/>
        <v>-</v>
      </c>
      <c r="K63" s="26" t="s">
        <v>4180</v>
      </c>
      <c r="L63" s="32"/>
      <c r="M63" s="31" t="s">
        <v>4181</v>
      </c>
      <c r="N63" s="31" t="s">
        <v>4182</v>
      </c>
      <c r="O63" s="31" t="s">
        <v>4183</v>
      </c>
      <c r="P63" s="31" t="s">
        <v>4184</v>
      </c>
      <c r="Q63" s="29" t="s">
        <v>4185</v>
      </c>
    </row>
    <row r="64" spans="1:17">
      <c r="A64" s="4" t="s">
        <v>535</v>
      </c>
      <c r="C64">
        <f t="shared" si="2"/>
        <v>13</v>
      </c>
      <c r="D64">
        <f t="shared" si="0"/>
        <v>26</v>
      </c>
      <c r="E64" t="str">
        <f t="shared" si="1"/>
        <v>Lock Name</v>
      </c>
      <c r="F64" t="s">
        <v>1168</v>
      </c>
      <c r="G64" t="str">
        <f t="shared" si="3"/>
        <v>"lock_name"</v>
      </c>
      <c r="H64" t="str">
        <f t="shared" si="4"/>
        <v>"Lock Name"</v>
      </c>
      <c r="I64" t="str">
        <f t="shared" si="5"/>
        <v>-</v>
      </c>
      <c r="K64" s="26" t="s">
        <v>4186</v>
      </c>
      <c r="L64" s="32"/>
      <c r="M64" s="31" t="s">
        <v>4187</v>
      </c>
      <c r="N64" s="31" t="s">
        <v>4188</v>
      </c>
      <c r="O64" s="31" t="s">
        <v>4189</v>
      </c>
      <c r="P64" s="31" t="s">
        <v>4190</v>
      </c>
      <c r="Q64" s="29" t="s">
        <v>4191</v>
      </c>
    </row>
    <row r="65" spans="1:17">
      <c r="A65" s="4" t="s">
        <v>536</v>
      </c>
      <c r="C65">
        <f t="shared" si="2"/>
        <v>22</v>
      </c>
      <c r="D65">
        <f t="shared" si="0"/>
        <v>44</v>
      </c>
      <c r="E65" t="str">
        <f t="shared" si="1"/>
        <v>Related Lock Names</v>
      </c>
      <c r="F65" t="s">
        <v>1169</v>
      </c>
      <c r="G65" t="str">
        <f t="shared" si="3"/>
        <v>"related_lock_names"</v>
      </c>
      <c r="H65" t="str">
        <f t="shared" si="4"/>
        <v>"Related Lock Names"</v>
      </c>
      <c r="I65" t="str">
        <f t="shared" si="5"/>
        <v>-</v>
      </c>
      <c r="K65" s="26" t="s">
        <v>4192</v>
      </c>
      <c r="L65" s="33"/>
      <c r="M65" s="31" t="s">
        <v>4193</v>
      </c>
      <c r="N65" s="31" t="s">
        <v>4194</v>
      </c>
      <c r="O65" s="31" t="s">
        <v>4195</v>
      </c>
      <c r="P65" s="31" t="s">
        <v>4196</v>
      </c>
      <c r="Q65" s="29" t="s">
        <v>4197</v>
      </c>
    </row>
    <row r="66" spans="1:17">
      <c r="A66" s="4" t="s">
        <v>537</v>
      </c>
      <c r="C66">
        <f t="shared" si="2"/>
        <v>8</v>
      </c>
      <c r="D66">
        <f t="shared" si="0"/>
        <v>16</v>
      </c>
      <c r="E66" t="str">
        <f t="shared" si="1"/>
        <v>Mute</v>
      </c>
      <c r="F66" t="s">
        <v>1170</v>
      </c>
      <c r="G66" t="str">
        <f t="shared" si="3"/>
        <v>"mute"</v>
      </c>
      <c r="H66" t="str">
        <f t="shared" si="4"/>
        <v>"Mute"</v>
      </c>
      <c r="I66" t="str">
        <f t="shared" si="5"/>
        <v>-</v>
      </c>
      <c r="K66" s="26" t="s">
        <v>4198</v>
      </c>
      <c r="L66" s="27" t="s">
        <v>4199</v>
      </c>
      <c r="M66" s="31" t="s">
        <v>4200</v>
      </c>
      <c r="N66" s="31" t="s">
        <v>4201</v>
      </c>
      <c r="O66" s="31" t="s">
        <v>4202</v>
      </c>
      <c r="P66" s="31" t="s">
        <v>4203</v>
      </c>
      <c r="Q66" s="29" t="s">
        <v>4204</v>
      </c>
    </row>
    <row r="67" spans="1:17">
      <c r="A67" s="4" t="s">
        <v>538</v>
      </c>
      <c r="C67">
        <f t="shared" si="2"/>
        <v>18</v>
      </c>
      <c r="D67">
        <f t="shared" si="0"/>
        <v>36</v>
      </c>
      <c r="E67" t="str">
        <f t="shared" si="1"/>
        <v>Battery Status</v>
      </c>
      <c r="F67" t="s">
        <v>1171</v>
      </c>
      <c r="G67" t="str">
        <f t="shared" si="3"/>
        <v>"battery_status"</v>
      </c>
      <c r="H67" t="str">
        <f t="shared" si="4"/>
        <v>"Battery Status"</v>
      </c>
      <c r="I67" t="str">
        <f t="shared" si="5"/>
        <v>-</v>
      </c>
      <c r="K67" s="26" t="s">
        <v>4205</v>
      </c>
      <c r="L67" s="30"/>
      <c r="M67" s="31" t="s">
        <v>4206</v>
      </c>
      <c r="N67" s="31" t="s">
        <v>4207</v>
      </c>
      <c r="O67" s="31" t="s">
        <v>4208</v>
      </c>
      <c r="P67" s="31" t="s">
        <v>4209</v>
      </c>
      <c r="Q67" s="29" t="s">
        <v>4210</v>
      </c>
    </row>
    <row r="68" spans="1:17">
      <c r="A68" s="4" t="s">
        <v>539</v>
      </c>
      <c r="C68">
        <f t="shared" si="2"/>
        <v>20</v>
      </c>
      <c r="D68">
        <f t="shared" si="0"/>
        <v>40</v>
      </c>
      <c r="E68" t="str">
        <f t="shared" si="1"/>
        <v>Firmware Version</v>
      </c>
      <c r="F68" t="s">
        <v>1172</v>
      </c>
      <c r="G68" t="str">
        <f t="shared" si="3"/>
        <v>"firmware_version"</v>
      </c>
      <c r="H68" t="str">
        <f t="shared" si="4"/>
        <v>"Firmware Version"</v>
      </c>
      <c r="I68" t="str">
        <f t="shared" si="5"/>
        <v>-</v>
      </c>
      <c r="K68" s="26" t="s">
        <v>4211</v>
      </c>
      <c r="L68" s="32"/>
      <c r="M68" s="31" t="s">
        <v>4212</v>
      </c>
      <c r="N68" s="31" t="s">
        <v>4213</v>
      </c>
      <c r="O68" s="31" t="s">
        <v>4214</v>
      </c>
      <c r="P68" s="31" t="s">
        <v>4215</v>
      </c>
      <c r="Q68" s="29" t="s">
        <v>4216</v>
      </c>
    </row>
    <row r="69" spans="1:17">
      <c r="A69" s="4" t="s">
        <v>540</v>
      </c>
      <c r="C69">
        <f t="shared" si="2"/>
        <v>14</v>
      </c>
      <c r="D69">
        <f t="shared" ref="D69:D132" si="6">FIND(";",A69)</f>
        <v>28</v>
      </c>
      <c r="E69" t="str">
        <f t="shared" ref="E69:E132" si="7">IF(A69&lt;&gt;"", MID(A69, C69+3, D69-C69-4), "")</f>
        <v>Update Now</v>
      </c>
      <c r="F69" t="s">
        <v>1173</v>
      </c>
      <c r="G69" t="str">
        <f t="shared" si="3"/>
        <v>"update_now"</v>
      </c>
      <c r="H69" t="str">
        <f t="shared" si="4"/>
        <v>"Update Now"</v>
      </c>
      <c r="I69" t="str">
        <f t="shared" si="5"/>
        <v>-</v>
      </c>
      <c r="K69" s="26" t="s">
        <v>4217</v>
      </c>
      <c r="L69" s="32"/>
      <c r="M69" s="31" t="s">
        <v>4218</v>
      </c>
      <c r="N69" s="31" t="s">
        <v>4219</v>
      </c>
      <c r="O69" s="31" t="s">
        <v>4220</v>
      </c>
      <c r="P69" s="31" t="s">
        <v>4221</v>
      </c>
      <c r="Q69" s="29" t="s">
        <v>4222</v>
      </c>
    </row>
    <row r="70" spans="1:17">
      <c r="A70" s="4" t="s">
        <v>541</v>
      </c>
      <c r="C70">
        <f t="shared" ref="C70:C133" si="8">FIND("=",A70)</f>
        <v>16</v>
      </c>
      <c r="D70">
        <f t="shared" si="6"/>
        <v>32</v>
      </c>
      <c r="E70" t="str">
        <f t="shared" si="7"/>
        <v>Pairing Time</v>
      </c>
      <c r="F70" t="s">
        <v>1174</v>
      </c>
      <c r="G70" t="str">
        <f t="shared" ref="G70:G133" si="9">MID(A70,1, C70-2)</f>
        <v>"pairing_time"</v>
      </c>
      <c r="H70" t="str">
        <f t="shared" ref="H70:H133" si="10">"""" &amp; F70 &amp; """"</f>
        <v>"Pairing Time"</v>
      </c>
      <c r="I70" t="str">
        <f t="shared" ref="I70:I133" si="11">IF(F70&lt;&gt;"", IF(H70=K70, "-", "X"), "-")</f>
        <v>-</v>
      </c>
      <c r="K70" s="26" t="s">
        <v>4223</v>
      </c>
      <c r="L70" s="32"/>
      <c r="M70" s="31" t="s">
        <v>4224</v>
      </c>
      <c r="N70" s="31" t="s">
        <v>4225</v>
      </c>
      <c r="O70" s="31" t="s">
        <v>4226</v>
      </c>
      <c r="P70" s="31" t="s">
        <v>4227</v>
      </c>
      <c r="Q70" s="29" t="s">
        <v>4228</v>
      </c>
    </row>
    <row r="71" spans="1:17">
      <c r="A71" s="4" t="s">
        <v>542</v>
      </c>
      <c r="C71">
        <f t="shared" si="8"/>
        <v>13</v>
      </c>
      <c r="D71">
        <f t="shared" si="6"/>
        <v>26</v>
      </c>
      <c r="E71" t="str">
        <f t="shared" si="7"/>
        <v>Unlocking</v>
      </c>
      <c r="F71" t="s">
        <v>1175</v>
      </c>
      <c r="G71" t="str">
        <f t="shared" si="9"/>
        <v>"unlocking"</v>
      </c>
      <c r="H71" t="str">
        <f t="shared" si="10"/>
        <v>"Unlocking"</v>
      </c>
      <c r="I71" t="str">
        <f t="shared" si="11"/>
        <v>-</v>
      </c>
      <c r="K71" s="26" t="s">
        <v>4229</v>
      </c>
      <c r="L71" s="32"/>
      <c r="M71" s="31" t="s">
        <v>4230</v>
      </c>
      <c r="N71" s="31" t="s">
        <v>4231</v>
      </c>
      <c r="O71" s="31" t="s">
        <v>4232</v>
      </c>
      <c r="P71" s="31" t="s">
        <v>4233</v>
      </c>
      <c r="Q71" s="29" t="s">
        <v>4234</v>
      </c>
    </row>
    <row r="72" spans="1:17">
      <c r="A72" s="4" t="s">
        <v>543</v>
      </c>
      <c r="C72">
        <f t="shared" si="8"/>
        <v>11</v>
      </c>
      <c r="D72">
        <f t="shared" si="6"/>
        <v>22</v>
      </c>
      <c r="E72" t="str">
        <f t="shared" si="7"/>
        <v>Locking</v>
      </c>
      <c r="F72" t="s">
        <v>1176</v>
      </c>
      <c r="G72" t="str">
        <f t="shared" si="9"/>
        <v>"locking"</v>
      </c>
      <c r="H72" t="str">
        <f t="shared" si="10"/>
        <v>"Locking"</v>
      </c>
      <c r="I72" t="str">
        <f t="shared" si="11"/>
        <v>-</v>
      </c>
      <c r="K72" s="26" t="s">
        <v>4235</v>
      </c>
      <c r="L72" s="32"/>
      <c r="M72" s="31" t="s">
        <v>4236</v>
      </c>
      <c r="N72" s="31" t="s">
        <v>4237</v>
      </c>
      <c r="O72" s="31" t="s">
        <v>4238</v>
      </c>
      <c r="P72" s="31" t="s">
        <v>4239</v>
      </c>
      <c r="Q72" s="29" t="s">
        <v>3919</v>
      </c>
    </row>
    <row r="73" spans="1:17">
      <c r="A73" s="4" t="s">
        <v>544</v>
      </c>
      <c r="C73">
        <f t="shared" si="8"/>
        <v>11</v>
      </c>
      <c r="D73">
        <f t="shared" si="6"/>
        <v>22</v>
      </c>
      <c r="E73" t="str">
        <f t="shared" si="7"/>
        <v>Unknown</v>
      </c>
      <c r="F73" t="s">
        <v>1177</v>
      </c>
      <c r="G73" t="str">
        <f t="shared" si="9"/>
        <v>"unknown"</v>
      </c>
      <c r="H73" t="str">
        <f t="shared" si="10"/>
        <v>"Unknown"</v>
      </c>
      <c r="I73" t="str">
        <f t="shared" si="11"/>
        <v>-</v>
      </c>
      <c r="K73" s="26" t="s">
        <v>4240</v>
      </c>
      <c r="L73" s="32"/>
      <c r="M73" s="31" t="s">
        <v>4241</v>
      </c>
      <c r="N73" s="31" t="s">
        <v>4242</v>
      </c>
      <c r="O73" s="31" t="s">
        <v>4243</v>
      </c>
      <c r="P73" s="31" t="s">
        <v>4244</v>
      </c>
      <c r="Q73" s="29" t="s">
        <v>4245</v>
      </c>
    </row>
    <row r="74" spans="1:17">
      <c r="A74" s="4" t="s">
        <v>545</v>
      </c>
      <c r="C74">
        <f t="shared" si="8"/>
        <v>8</v>
      </c>
      <c r="D74">
        <f t="shared" si="6"/>
        <v>16</v>
      </c>
      <c r="E74" t="str">
        <f t="shared" si="7"/>
        <v>Time</v>
      </c>
      <c r="F74" t="s">
        <v>1178</v>
      </c>
      <c r="G74" t="str">
        <f t="shared" si="9"/>
        <v>"time"</v>
      </c>
      <c r="H74" t="str">
        <f t="shared" si="10"/>
        <v>"Time"</v>
      </c>
      <c r="I74" t="str">
        <f t="shared" si="11"/>
        <v>-</v>
      </c>
      <c r="K74" s="26" t="s">
        <v>4246</v>
      </c>
      <c r="L74" s="33"/>
      <c r="M74" s="31" t="s">
        <v>4247</v>
      </c>
      <c r="N74" s="31" t="s">
        <v>4248</v>
      </c>
      <c r="O74" s="31" t="s">
        <v>4249</v>
      </c>
      <c r="P74" s="31" t="s">
        <v>4250</v>
      </c>
      <c r="Q74" s="29" t="s">
        <v>4251</v>
      </c>
    </row>
    <row r="75" spans="1:17" ht="33">
      <c r="A75" s="4" t="s">
        <v>546</v>
      </c>
      <c r="C75">
        <f t="shared" si="8"/>
        <v>11</v>
      </c>
      <c r="D75">
        <f t="shared" si="6"/>
        <v>22</v>
      </c>
      <c r="E75" t="str">
        <f t="shared" si="7"/>
        <v>Shorter</v>
      </c>
      <c r="F75" t="s">
        <v>1179</v>
      </c>
      <c r="G75" t="str">
        <f t="shared" si="9"/>
        <v>"shorter"</v>
      </c>
      <c r="H75" t="str">
        <f t="shared" si="10"/>
        <v>"Shorter"</v>
      </c>
      <c r="I75" t="str">
        <f t="shared" si="11"/>
        <v>-</v>
      </c>
      <c r="K75" s="26" t="s">
        <v>4252</v>
      </c>
      <c r="L75" s="27" t="s">
        <v>4253</v>
      </c>
      <c r="M75" s="31" t="s">
        <v>4254</v>
      </c>
      <c r="N75" s="31" t="s">
        <v>4255</v>
      </c>
      <c r="O75" s="31" t="s">
        <v>4256</v>
      </c>
      <c r="P75" s="31" t="s">
        <v>4257</v>
      </c>
      <c r="Q75" s="29" t="s">
        <v>4258</v>
      </c>
    </row>
    <row r="76" spans="1:17">
      <c r="A76" s="4" t="s">
        <v>547</v>
      </c>
      <c r="C76">
        <f t="shared" si="8"/>
        <v>10</v>
      </c>
      <c r="D76">
        <f t="shared" si="6"/>
        <v>20</v>
      </c>
      <c r="E76" t="str">
        <f t="shared" si="7"/>
        <v>Longer</v>
      </c>
      <c r="F76" t="s">
        <v>1180</v>
      </c>
      <c r="G76" t="str">
        <f t="shared" si="9"/>
        <v>"longer"</v>
      </c>
      <c r="H76" t="str">
        <f t="shared" si="10"/>
        <v>"Longer"</v>
      </c>
      <c r="I76" t="str">
        <f t="shared" si="11"/>
        <v>-</v>
      </c>
      <c r="K76" s="26" t="s">
        <v>4259</v>
      </c>
      <c r="L76" s="30"/>
      <c r="M76" s="31" t="s">
        <v>4260</v>
      </c>
      <c r="N76" s="31" t="s">
        <v>4261</v>
      </c>
      <c r="O76" s="31" t="s">
        <v>4262</v>
      </c>
      <c r="P76" s="31" t="s">
        <v>4263</v>
      </c>
      <c r="Q76" s="29" t="s">
        <v>4264</v>
      </c>
    </row>
    <row r="77" spans="1:17">
      <c r="A77" s="4" t="s">
        <v>548</v>
      </c>
      <c r="C77">
        <f t="shared" si="8"/>
        <v>21</v>
      </c>
      <c r="D77">
        <f t="shared" si="6"/>
        <v>42</v>
      </c>
      <c r="E77" t="str">
        <f t="shared" si="7"/>
        <v>Privacy Agreement</v>
      </c>
      <c r="F77" t="s">
        <v>1181</v>
      </c>
      <c r="G77" t="str">
        <f t="shared" si="9"/>
        <v>"privacy_agreement"</v>
      </c>
      <c r="H77" t="str">
        <f t="shared" si="10"/>
        <v>"Privacy Agreement"</v>
      </c>
      <c r="I77" t="str">
        <f t="shared" si="11"/>
        <v>-</v>
      </c>
      <c r="K77" s="26" t="s">
        <v>4265</v>
      </c>
      <c r="L77" s="32"/>
      <c r="M77" s="31" t="s">
        <v>4266</v>
      </c>
      <c r="N77" s="31" t="s">
        <v>4267</v>
      </c>
      <c r="O77" s="31" t="s">
        <v>4268</v>
      </c>
      <c r="P77" s="31" t="s">
        <v>4269</v>
      </c>
      <c r="Q77" s="29" t="s">
        <v>4270</v>
      </c>
    </row>
    <row r="78" spans="1:17">
      <c r="A78" s="4" t="s">
        <v>549</v>
      </c>
      <c r="C78">
        <f t="shared" si="8"/>
        <v>15</v>
      </c>
      <c r="D78">
        <f t="shared" si="6"/>
        <v>30</v>
      </c>
      <c r="E78" t="str">
        <f t="shared" si="7"/>
        <v>App Version</v>
      </c>
      <c r="F78" t="s">
        <v>1182</v>
      </c>
      <c r="G78" t="str">
        <f t="shared" si="9"/>
        <v>"app_version"</v>
      </c>
      <c r="H78" t="str">
        <f t="shared" si="10"/>
        <v>"App Version"</v>
      </c>
      <c r="I78" t="str">
        <f t="shared" si="11"/>
        <v>-</v>
      </c>
      <c r="K78" s="26" t="s">
        <v>4271</v>
      </c>
      <c r="L78" s="32"/>
      <c r="M78" s="31" t="s">
        <v>4272</v>
      </c>
      <c r="N78" s="31" t="s">
        <v>4273</v>
      </c>
      <c r="O78" s="31" t="s">
        <v>4274</v>
      </c>
      <c r="P78" s="31" t="s">
        <v>4275</v>
      </c>
      <c r="Q78" s="29" t="s">
        <v>4276</v>
      </c>
    </row>
    <row r="79" spans="1:17">
      <c r="A79" s="4" t="s">
        <v>550</v>
      </c>
      <c r="C79">
        <f t="shared" si="8"/>
        <v>13</v>
      </c>
      <c r="D79">
        <f t="shared" si="6"/>
        <v>26</v>
      </c>
      <c r="E79" t="str">
        <f t="shared" si="7"/>
        <v>User Info</v>
      </c>
      <c r="F79" t="s">
        <v>1183</v>
      </c>
      <c r="G79" t="str">
        <f t="shared" si="9"/>
        <v>"user_info"</v>
      </c>
      <c r="H79" t="str">
        <f t="shared" si="10"/>
        <v>"User Info"</v>
      </c>
      <c r="I79" t="str">
        <f t="shared" si="11"/>
        <v>-</v>
      </c>
      <c r="K79" s="26" t="s">
        <v>4277</v>
      </c>
      <c r="L79" s="32"/>
      <c r="M79" s="31" t="s">
        <v>4278</v>
      </c>
      <c r="N79" s="31" t="s">
        <v>4279</v>
      </c>
      <c r="O79" s="31" t="s">
        <v>4280</v>
      </c>
      <c r="P79" s="31" t="s">
        <v>4281</v>
      </c>
      <c r="Q79" s="29" t="s">
        <v>4282</v>
      </c>
    </row>
    <row r="80" spans="1:17">
      <c r="A80" s="4" t="s">
        <v>551</v>
      </c>
      <c r="C80">
        <f t="shared" si="8"/>
        <v>12</v>
      </c>
      <c r="D80">
        <f t="shared" si="6"/>
        <v>24</v>
      </c>
      <c r="E80" t="str">
        <f t="shared" si="7"/>
        <v>Settings</v>
      </c>
      <c r="F80" t="s">
        <v>1184</v>
      </c>
      <c r="G80" t="str">
        <f t="shared" si="9"/>
        <v>"settings"</v>
      </c>
      <c r="H80" t="str">
        <f t="shared" si="10"/>
        <v>"Settings"</v>
      </c>
      <c r="I80" t="str">
        <f t="shared" si="11"/>
        <v>-</v>
      </c>
      <c r="K80" s="26" t="s">
        <v>4283</v>
      </c>
      <c r="L80" s="32"/>
      <c r="M80" s="31" t="s">
        <v>4284</v>
      </c>
      <c r="N80" s="31" t="s">
        <v>4285</v>
      </c>
      <c r="O80" s="31" t="s">
        <v>4286</v>
      </c>
      <c r="P80" s="31" t="s">
        <v>4287</v>
      </c>
      <c r="Q80" s="29" t="s">
        <v>4288</v>
      </c>
    </row>
    <row r="81" spans="1:17">
      <c r="A81" s="4" t="s">
        <v>552</v>
      </c>
      <c r="C81">
        <f t="shared" si="8"/>
        <v>11</v>
      </c>
      <c r="D81">
        <f t="shared" si="6"/>
        <v>22</v>
      </c>
      <c r="E81" t="str">
        <f t="shared" si="7"/>
        <v>Timeout</v>
      </c>
      <c r="F81" t="s">
        <v>1185</v>
      </c>
      <c r="G81" t="str">
        <f t="shared" si="9"/>
        <v>"timeout"</v>
      </c>
      <c r="H81" t="str">
        <f t="shared" si="10"/>
        <v>"Timeout"</v>
      </c>
      <c r="I81" t="str">
        <f t="shared" si="11"/>
        <v>-</v>
      </c>
      <c r="K81" s="26" t="s">
        <v>4289</v>
      </c>
      <c r="L81" s="32"/>
      <c r="M81" s="31" t="s">
        <v>4290</v>
      </c>
      <c r="N81" s="31" t="s">
        <v>4291</v>
      </c>
      <c r="O81" s="31" t="s">
        <v>4292</v>
      </c>
      <c r="P81" s="31" t="s">
        <v>4289</v>
      </c>
      <c r="Q81" s="29" t="s">
        <v>4293</v>
      </c>
    </row>
    <row r="82" spans="1:17">
      <c r="A82" s="4" t="s">
        <v>553</v>
      </c>
      <c r="C82">
        <f t="shared" si="8"/>
        <v>14</v>
      </c>
      <c r="D82">
        <f t="shared" si="6"/>
        <v>28</v>
      </c>
      <c r="E82" t="str">
        <f t="shared" si="7"/>
        <v>Model Name</v>
      </c>
      <c r="F82" t="s">
        <v>1186</v>
      </c>
      <c r="G82" t="str">
        <f t="shared" si="9"/>
        <v>"model_name"</v>
      </c>
      <c r="H82" t="str">
        <f t="shared" si="10"/>
        <v>"Model Name"</v>
      </c>
      <c r="I82" t="str">
        <f t="shared" si="11"/>
        <v>-</v>
      </c>
      <c r="K82" s="26" t="s">
        <v>4294</v>
      </c>
      <c r="L82" s="33"/>
      <c r="M82" s="31" t="s">
        <v>4295</v>
      </c>
      <c r="N82" s="31" t="s">
        <v>4296</v>
      </c>
      <c r="O82" s="31" t="s">
        <v>4297</v>
      </c>
      <c r="P82" s="31" t="s">
        <v>4298</v>
      </c>
      <c r="Q82" s="29" t="s">
        <v>4299</v>
      </c>
    </row>
    <row r="83" spans="1:17" ht="33">
      <c r="A83" s="4" t="s">
        <v>554</v>
      </c>
      <c r="C83">
        <f t="shared" si="8"/>
        <v>12</v>
      </c>
      <c r="D83">
        <f t="shared" si="6"/>
        <v>24</v>
      </c>
      <c r="E83" t="str">
        <f t="shared" si="7"/>
        <v>All Time</v>
      </c>
      <c r="F83" t="s">
        <v>1187</v>
      </c>
      <c r="G83" t="str">
        <f t="shared" si="9"/>
        <v>"all_time"</v>
      </c>
      <c r="H83" t="str">
        <f t="shared" si="10"/>
        <v>"All Time"</v>
      </c>
      <c r="I83" t="str">
        <f t="shared" si="11"/>
        <v>-</v>
      </c>
      <c r="K83" s="26" t="s">
        <v>4300</v>
      </c>
      <c r="L83" s="27" t="s">
        <v>4301</v>
      </c>
      <c r="M83" s="31" t="s">
        <v>4302</v>
      </c>
      <c r="N83" s="31" t="s">
        <v>4303</v>
      </c>
      <c r="O83" s="31" t="s">
        <v>4304</v>
      </c>
      <c r="P83" s="31" t="s">
        <v>4305</v>
      </c>
      <c r="Q83" s="29" t="s">
        <v>4306</v>
      </c>
    </row>
    <row r="84" spans="1:17">
      <c r="A84" s="4" t="s">
        <v>555</v>
      </c>
      <c r="C84">
        <f t="shared" si="8"/>
        <v>12</v>
      </c>
      <c r="D84">
        <f t="shared" si="6"/>
        <v>24</v>
      </c>
      <c r="E84" t="str">
        <f t="shared" si="7"/>
        <v>One Time</v>
      </c>
      <c r="F84" t="s">
        <v>1188</v>
      </c>
      <c r="G84" t="str">
        <f t="shared" si="9"/>
        <v>"one_time"</v>
      </c>
      <c r="H84" t="str">
        <f t="shared" si="10"/>
        <v>"One Time"</v>
      </c>
      <c r="I84" t="str">
        <f t="shared" si="11"/>
        <v>-</v>
      </c>
      <c r="K84" s="26" t="s">
        <v>4307</v>
      </c>
      <c r="L84" s="27" t="s">
        <v>4308</v>
      </c>
      <c r="M84" s="31" t="s">
        <v>4309</v>
      </c>
      <c r="N84" s="31" t="s">
        <v>4310</v>
      </c>
      <c r="O84" s="31" t="s">
        <v>4311</v>
      </c>
      <c r="P84" s="31" t="s">
        <v>4312</v>
      </c>
      <c r="Q84" s="29" t="s">
        <v>4313</v>
      </c>
    </row>
    <row r="85" spans="1:17">
      <c r="A85" s="4" t="s">
        <v>556</v>
      </c>
      <c r="C85">
        <f t="shared" si="8"/>
        <v>12</v>
      </c>
      <c r="D85">
        <f t="shared" si="6"/>
        <v>24</v>
      </c>
      <c r="E85" t="str">
        <f t="shared" si="7"/>
        <v>One Hour</v>
      </c>
      <c r="F85" t="s">
        <v>1189</v>
      </c>
      <c r="G85" t="str">
        <f t="shared" si="9"/>
        <v>"one_hour"</v>
      </c>
      <c r="H85" t="str">
        <f t="shared" si="10"/>
        <v>"One Hour"</v>
      </c>
      <c r="I85" t="str">
        <f t="shared" si="11"/>
        <v>-</v>
      </c>
      <c r="K85" s="26" t="s">
        <v>4314</v>
      </c>
      <c r="L85" s="30"/>
      <c r="M85" s="31" t="s">
        <v>4315</v>
      </c>
      <c r="N85" s="31" t="s">
        <v>4316</v>
      </c>
      <c r="O85" s="31" t="s">
        <v>4317</v>
      </c>
      <c r="P85" s="31" t="s">
        <v>4318</v>
      </c>
      <c r="Q85" s="29" t="s">
        <v>4319</v>
      </c>
    </row>
    <row r="86" spans="1:17">
      <c r="A86" s="4" t="s">
        <v>557</v>
      </c>
      <c r="C86">
        <f t="shared" si="8"/>
        <v>12</v>
      </c>
      <c r="D86">
        <f t="shared" si="6"/>
        <v>25</v>
      </c>
      <c r="E86" t="str">
        <f t="shared" si="7"/>
        <v>No Limits</v>
      </c>
      <c r="F86" t="s">
        <v>1190</v>
      </c>
      <c r="G86" t="str">
        <f t="shared" si="9"/>
        <v>"no_limit"</v>
      </c>
      <c r="H86" t="str">
        <f t="shared" si="10"/>
        <v>"No Limits"</v>
      </c>
      <c r="I86" t="str">
        <f t="shared" si="11"/>
        <v>-</v>
      </c>
      <c r="K86" s="26" t="s">
        <v>4320</v>
      </c>
      <c r="L86" s="32"/>
      <c r="M86" s="31" t="s">
        <v>4321</v>
      </c>
      <c r="N86" s="31" t="s">
        <v>4322</v>
      </c>
      <c r="O86" s="31" t="s">
        <v>4323</v>
      </c>
      <c r="P86" s="31" t="s">
        <v>4324</v>
      </c>
      <c r="Q86" s="29" t="s">
        <v>4325</v>
      </c>
    </row>
    <row r="87" spans="1:17">
      <c r="A87" s="4" t="s">
        <v>558</v>
      </c>
      <c r="C87">
        <f t="shared" si="8"/>
        <v>16</v>
      </c>
      <c r="D87">
        <f t="shared" si="6"/>
        <v>32</v>
      </c>
      <c r="E87" t="str">
        <f t="shared" si="7"/>
        <v>Access Right</v>
      </c>
      <c r="F87" t="s">
        <v>1191</v>
      </c>
      <c r="G87" t="str">
        <f t="shared" si="9"/>
        <v>"access_right"</v>
      </c>
      <c r="H87" t="str">
        <f t="shared" si="10"/>
        <v>"Access Right"</v>
      </c>
      <c r="I87" t="str">
        <f t="shared" si="11"/>
        <v>-</v>
      </c>
      <c r="K87" s="26" t="s">
        <v>4326</v>
      </c>
      <c r="L87" s="33"/>
      <c r="M87" s="31" t="s">
        <v>4327</v>
      </c>
      <c r="N87" s="31" t="s">
        <v>4328</v>
      </c>
      <c r="O87" s="31" t="s">
        <v>4329</v>
      </c>
      <c r="P87" s="31" t="s">
        <v>4330</v>
      </c>
      <c r="Q87" s="29" t="s">
        <v>4331</v>
      </c>
    </row>
    <row r="88" spans="1:17">
      <c r="A88" s="4" t="s">
        <v>559</v>
      </c>
      <c r="C88">
        <f t="shared" si="8"/>
        <v>9</v>
      </c>
      <c r="D88">
        <f t="shared" si="6"/>
        <v>18</v>
      </c>
      <c r="E88" t="str">
        <f t="shared" si="7"/>
        <v>Admin</v>
      </c>
      <c r="F88" t="s">
        <v>1192</v>
      </c>
      <c r="G88" t="str">
        <f t="shared" si="9"/>
        <v>"admin"</v>
      </c>
      <c r="H88" t="str">
        <f t="shared" si="10"/>
        <v>"Admin"</v>
      </c>
      <c r="I88" t="str">
        <f t="shared" si="11"/>
        <v>-</v>
      </c>
      <c r="K88" s="26" t="s">
        <v>4332</v>
      </c>
      <c r="L88" s="27" t="s">
        <v>4333</v>
      </c>
      <c r="M88" s="31" t="s">
        <v>4334</v>
      </c>
      <c r="N88" s="31" t="s">
        <v>4332</v>
      </c>
      <c r="O88" s="31" t="s">
        <v>4335</v>
      </c>
      <c r="P88" s="31" t="s">
        <v>4336</v>
      </c>
      <c r="Q88" s="29" t="s">
        <v>4332</v>
      </c>
    </row>
    <row r="89" spans="1:17">
      <c r="A89" s="4" t="s">
        <v>560</v>
      </c>
      <c r="C89">
        <f t="shared" si="8"/>
        <v>18</v>
      </c>
      <c r="D89">
        <f t="shared" si="6"/>
        <v>38</v>
      </c>
      <c r="E89" t="str">
        <f t="shared" si="7"/>
        <v>No Locks or Keys</v>
      </c>
      <c r="F89" t="s">
        <v>1193</v>
      </c>
      <c r="G89" t="str">
        <f t="shared" si="9"/>
        <v>"no_locks_title"</v>
      </c>
      <c r="H89" t="str">
        <f t="shared" si="10"/>
        <v>"No Locks or Keys"</v>
      </c>
      <c r="I89" t="str">
        <f t="shared" si="11"/>
        <v>-</v>
      </c>
      <c r="K89" s="26" t="s">
        <v>4337</v>
      </c>
      <c r="L89" s="30"/>
      <c r="M89" s="31" t="s">
        <v>4338</v>
      </c>
      <c r="N89" s="31" t="s">
        <v>4339</v>
      </c>
      <c r="O89" s="31" t="s">
        <v>4340</v>
      </c>
      <c r="P89" s="31" t="s">
        <v>4341</v>
      </c>
      <c r="Q89" s="29" t="s">
        <v>4342</v>
      </c>
    </row>
    <row r="90" spans="1:17">
      <c r="A90" s="4" t="s">
        <v>561</v>
      </c>
      <c r="C90">
        <f t="shared" si="8"/>
        <v>20</v>
      </c>
      <c r="D90">
        <f t="shared" si="6"/>
        <v>34</v>
      </c>
      <c r="E90" t="str">
        <f t="shared" si="7"/>
        <v>No Clients</v>
      </c>
      <c r="F90" t="s">
        <v>1194</v>
      </c>
      <c r="G90" t="str">
        <f t="shared" si="9"/>
        <v>"no_clients_title"</v>
      </c>
      <c r="H90" t="str">
        <f t="shared" si="10"/>
        <v>"No Clients"</v>
      </c>
      <c r="I90" t="str">
        <f t="shared" si="11"/>
        <v>-</v>
      </c>
      <c r="K90" s="26" t="s">
        <v>4343</v>
      </c>
      <c r="L90" s="32"/>
      <c r="M90" s="31" t="s">
        <v>4344</v>
      </c>
      <c r="N90" s="31" t="s">
        <v>4345</v>
      </c>
      <c r="O90" s="31" t="s">
        <v>4346</v>
      </c>
      <c r="P90" s="31" t="s">
        <v>4347</v>
      </c>
      <c r="Q90" s="29" t="s">
        <v>4348</v>
      </c>
    </row>
    <row r="91" spans="1:17">
      <c r="A91" s="4" t="s">
        <v>562</v>
      </c>
      <c r="C91">
        <f t="shared" si="8"/>
        <v>19</v>
      </c>
      <c r="D91">
        <f t="shared" si="6"/>
        <v>39</v>
      </c>
      <c r="E91" t="str">
        <f t="shared" si="7"/>
        <v>No Notifications</v>
      </c>
      <c r="F91" t="s">
        <v>2942</v>
      </c>
      <c r="G91" t="str">
        <f t="shared" si="9"/>
        <v>"no_events_title"</v>
      </c>
      <c r="H91" t="str">
        <f t="shared" si="10"/>
        <v>"No Notifications"</v>
      </c>
      <c r="I91" t="str">
        <f t="shared" si="11"/>
        <v>-</v>
      </c>
      <c r="K91" s="26" t="s">
        <v>4349</v>
      </c>
      <c r="L91" s="32"/>
      <c r="M91" s="31" t="s">
        <v>4350</v>
      </c>
      <c r="N91" s="31" t="s">
        <v>4351</v>
      </c>
      <c r="O91" s="31" t="s">
        <v>4352</v>
      </c>
      <c r="P91" s="31" t="s">
        <v>4353</v>
      </c>
      <c r="Q91" s="29" t="s">
        <v>4354</v>
      </c>
    </row>
    <row r="92" spans="1:17">
      <c r="A92" s="4" t="s">
        <v>563</v>
      </c>
      <c r="C92">
        <f t="shared" si="8"/>
        <v>18</v>
      </c>
      <c r="D92">
        <f t="shared" si="6"/>
        <v>36</v>
      </c>
      <c r="E92" t="str">
        <f t="shared" si="7"/>
        <v>Invalid Format</v>
      </c>
      <c r="F92" t="s">
        <v>1195</v>
      </c>
      <c r="G92" t="str">
        <f t="shared" si="9"/>
        <v>"invalid_format"</v>
      </c>
      <c r="H92" t="str">
        <f t="shared" si="10"/>
        <v>"Invalid Format"</v>
      </c>
      <c r="I92" t="str">
        <f t="shared" si="11"/>
        <v>-</v>
      </c>
      <c r="K92" s="26" t="s">
        <v>4355</v>
      </c>
      <c r="L92" s="32"/>
      <c r="M92" s="31" t="s">
        <v>4356</v>
      </c>
      <c r="N92" s="31" t="s">
        <v>4357</v>
      </c>
      <c r="O92" s="31" t="s">
        <v>4358</v>
      </c>
      <c r="P92" s="31" t="s">
        <v>4359</v>
      </c>
      <c r="Q92" s="29" t="s">
        <v>4360</v>
      </c>
    </row>
    <row r="93" spans="1:17">
      <c r="A93" s="4" t="s">
        <v>564</v>
      </c>
      <c r="C93">
        <f t="shared" si="8"/>
        <v>15</v>
      </c>
      <c r="D93">
        <f t="shared" si="6"/>
        <v>30</v>
      </c>
      <c r="E93" t="str">
        <f t="shared" si="7"/>
        <v>Not Allowed</v>
      </c>
      <c r="F93" t="s">
        <v>1196</v>
      </c>
      <c r="G93" t="str">
        <f t="shared" si="9"/>
        <v>"not_allowed"</v>
      </c>
      <c r="H93" t="str">
        <f t="shared" si="10"/>
        <v>"Not Allowed"</v>
      </c>
      <c r="I93" t="str">
        <f t="shared" si="11"/>
        <v>-</v>
      </c>
      <c r="K93" s="26" t="s">
        <v>4361</v>
      </c>
      <c r="L93" s="32"/>
      <c r="M93" s="31" t="s">
        <v>4362</v>
      </c>
      <c r="N93" s="31" t="s">
        <v>4363</v>
      </c>
      <c r="O93" s="31" t="s">
        <v>4364</v>
      </c>
      <c r="P93" s="31" t="s">
        <v>4365</v>
      </c>
      <c r="Q93" s="29" t="s">
        <v>4366</v>
      </c>
    </row>
    <row r="94" spans="1:17">
      <c r="A94" s="4" t="s">
        <v>565</v>
      </c>
      <c r="C94">
        <f t="shared" si="8"/>
        <v>21</v>
      </c>
      <c r="D94">
        <f t="shared" si="6"/>
        <v>32</v>
      </c>
      <c r="E94" t="str">
        <f t="shared" si="7"/>
        <v>My Lock</v>
      </c>
      <c r="F94" t="s">
        <v>1197</v>
      </c>
      <c r="G94" t="str">
        <f t="shared" si="9"/>
        <v>"default_lock_name"</v>
      </c>
      <c r="H94" t="str">
        <f t="shared" si="10"/>
        <v>"My Lock"</v>
      </c>
      <c r="I94" t="str">
        <f t="shared" si="11"/>
        <v>-</v>
      </c>
      <c r="K94" s="26" t="s">
        <v>4367</v>
      </c>
      <c r="L94" s="32"/>
      <c r="M94" s="31" t="s">
        <v>4368</v>
      </c>
      <c r="N94" s="31" t="s">
        <v>4369</v>
      </c>
      <c r="O94" s="31" t="s">
        <v>4370</v>
      </c>
      <c r="P94" s="31" t="s">
        <v>4371</v>
      </c>
      <c r="Q94" s="29" t="s">
        <v>4372</v>
      </c>
    </row>
    <row r="95" spans="1:17">
      <c r="A95" s="4" t="s">
        <v>566</v>
      </c>
      <c r="C95">
        <f t="shared" si="8"/>
        <v>17</v>
      </c>
      <c r="D95">
        <f t="shared" si="6"/>
        <v>34</v>
      </c>
      <c r="E95" t="str">
        <f t="shared" si="7"/>
        <v>Name Too Long</v>
      </c>
      <c r="F95" t="s">
        <v>1198</v>
      </c>
      <c r="G95" t="str">
        <f t="shared" si="9"/>
        <v>"name_too_long"</v>
      </c>
      <c r="H95" t="str">
        <f t="shared" si="10"/>
        <v>"Name Too Long"</v>
      </c>
      <c r="I95" t="str">
        <f t="shared" si="11"/>
        <v>-</v>
      </c>
      <c r="K95" s="26" t="s">
        <v>4373</v>
      </c>
      <c r="L95" s="32"/>
      <c r="M95" s="31" t="s">
        <v>4374</v>
      </c>
      <c r="N95" s="31" t="s">
        <v>4375</v>
      </c>
      <c r="O95" s="31" t="s">
        <v>4376</v>
      </c>
      <c r="P95" s="31" t="s">
        <v>4377</v>
      </c>
      <c r="Q95" s="29" t="s">
        <v>4378</v>
      </c>
    </row>
    <row r="96" spans="1:17">
      <c r="A96" s="4" t="s">
        <v>567</v>
      </c>
      <c r="C96">
        <f t="shared" si="8"/>
        <v>20</v>
      </c>
      <c r="D96">
        <f t="shared" si="6"/>
        <v>40</v>
      </c>
      <c r="E96" t="str">
        <f t="shared" si="7"/>
        <v>Message Too Long</v>
      </c>
      <c r="F96" t="s">
        <v>1199</v>
      </c>
      <c r="G96" t="str">
        <f t="shared" si="9"/>
        <v>"message_too_long"</v>
      </c>
      <c r="H96" t="str">
        <f t="shared" si="10"/>
        <v>"Message Too Long"</v>
      </c>
      <c r="I96" t="str">
        <f t="shared" si="11"/>
        <v>-</v>
      </c>
      <c r="K96" s="26" t="s">
        <v>4379</v>
      </c>
      <c r="L96" s="33"/>
      <c r="M96" s="31" t="s">
        <v>4380</v>
      </c>
      <c r="N96" s="31" t="s">
        <v>4381</v>
      </c>
      <c r="O96" s="31" t="s">
        <v>4382</v>
      </c>
      <c r="P96" s="31" t="s">
        <v>4383</v>
      </c>
      <c r="Q96" s="29" t="s">
        <v>4384</v>
      </c>
    </row>
    <row r="97" spans="1:17">
      <c r="A97" s="4" t="s">
        <v>568</v>
      </c>
      <c r="C97">
        <f t="shared" si="8"/>
        <v>17</v>
      </c>
      <c r="D97">
        <f t="shared" si="6"/>
        <v>34</v>
      </c>
      <c r="E97" t="str">
        <f t="shared" si="7"/>
        <v>SSID Too Long</v>
      </c>
      <c r="F97" t="s">
        <v>1200</v>
      </c>
      <c r="G97" t="str">
        <f t="shared" si="9"/>
        <v>"ssid_too_long"</v>
      </c>
      <c r="H97" t="str">
        <f t="shared" si="10"/>
        <v>"SSID Too Long"</v>
      </c>
      <c r="I97" t="str">
        <f t="shared" si="11"/>
        <v>-</v>
      </c>
      <c r="K97" s="26" t="s">
        <v>4385</v>
      </c>
      <c r="L97" s="27" t="s">
        <v>4386</v>
      </c>
      <c r="M97" s="31" t="s">
        <v>4387</v>
      </c>
      <c r="N97" s="31" t="s">
        <v>4388</v>
      </c>
      <c r="O97" s="31" t="s">
        <v>4389</v>
      </c>
      <c r="P97" s="31" t="s">
        <v>4390</v>
      </c>
      <c r="Q97" s="29" t="s">
        <v>4391</v>
      </c>
    </row>
    <row r="98" spans="1:17">
      <c r="A98" s="4" t="s">
        <v>569</v>
      </c>
      <c r="C98">
        <f t="shared" si="8"/>
        <v>21</v>
      </c>
      <c r="D98">
        <f t="shared" si="6"/>
        <v>42</v>
      </c>
      <c r="E98" t="str">
        <f t="shared" si="7"/>
        <v>Password Too Long</v>
      </c>
      <c r="F98" t="s">
        <v>1201</v>
      </c>
      <c r="G98" t="str">
        <f t="shared" si="9"/>
        <v>"password_too_long"</v>
      </c>
      <c r="H98" t="str">
        <f t="shared" si="10"/>
        <v>"Password Too Long"</v>
      </c>
      <c r="I98" t="str">
        <f t="shared" si="11"/>
        <v>-</v>
      </c>
      <c r="K98" s="26" t="s">
        <v>4392</v>
      </c>
      <c r="L98" s="23"/>
      <c r="M98" s="31" t="s">
        <v>4393</v>
      </c>
      <c r="N98" s="31" t="s">
        <v>4394</v>
      </c>
      <c r="O98" s="31" t="s">
        <v>4395</v>
      </c>
      <c r="P98" s="31" t="s">
        <v>4396</v>
      </c>
      <c r="Q98" s="29" t="s">
        <v>4397</v>
      </c>
    </row>
    <row r="99" spans="1:17">
      <c r="A99" s="4" t="s">
        <v>570</v>
      </c>
      <c r="C99">
        <f t="shared" si="8"/>
        <v>13</v>
      </c>
      <c r="D99">
        <f t="shared" si="6"/>
        <v>26</v>
      </c>
      <c r="E99" t="str">
        <f t="shared" si="7"/>
        <v>Join Time</v>
      </c>
      <c r="F99" t="s">
        <v>1202</v>
      </c>
      <c r="G99" t="str">
        <f t="shared" si="9"/>
        <v>"join_time"</v>
      </c>
      <c r="H99" t="str">
        <f t="shared" si="10"/>
        <v>"Join Time"</v>
      </c>
      <c r="I99" t="str">
        <f t="shared" si="11"/>
        <v>-</v>
      </c>
      <c r="K99" s="26" t="s">
        <v>4398</v>
      </c>
      <c r="L99" s="27" t="s">
        <v>4399</v>
      </c>
      <c r="M99" s="31" t="s">
        <v>4400</v>
      </c>
      <c r="N99" s="31" t="s">
        <v>4401</v>
      </c>
      <c r="O99" s="31" t="s">
        <v>4402</v>
      </c>
      <c r="P99" s="31" t="s">
        <v>4403</v>
      </c>
      <c r="Q99" s="29" t="s">
        <v>4404</v>
      </c>
    </row>
    <row r="100" spans="1:17">
      <c r="A100" s="4" t="s">
        <v>571</v>
      </c>
      <c r="C100">
        <f t="shared" si="8"/>
        <v>13</v>
      </c>
      <c r="D100">
        <f t="shared" si="6"/>
        <v>26</v>
      </c>
      <c r="E100" t="str">
        <f t="shared" si="7"/>
        <v>Not Found</v>
      </c>
      <c r="F100" t="s">
        <v>1203</v>
      </c>
      <c r="G100" t="str">
        <f t="shared" si="9"/>
        <v>"not_found"</v>
      </c>
      <c r="H100" t="str">
        <f t="shared" si="10"/>
        <v>"Not Found"</v>
      </c>
      <c r="I100" t="str">
        <f t="shared" si="11"/>
        <v>-</v>
      </c>
      <c r="K100" s="26" t="s">
        <v>4405</v>
      </c>
      <c r="L100" s="30"/>
      <c r="M100" s="31" t="s">
        <v>4406</v>
      </c>
      <c r="N100" s="31" t="s">
        <v>4407</v>
      </c>
      <c r="O100" s="31" t="s">
        <v>4408</v>
      </c>
      <c r="P100" s="31" t="s">
        <v>4409</v>
      </c>
      <c r="Q100" s="29" t="s">
        <v>4410</v>
      </c>
    </row>
    <row r="101" spans="1:17">
      <c r="A101" s="4" t="s">
        <v>572</v>
      </c>
      <c r="C101">
        <f t="shared" si="8"/>
        <v>20</v>
      </c>
      <c r="D101">
        <f t="shared" si="6"/>
        <v>40</v>
      </c>
      <c r="E101" t="str">
        <f t="shared" si="7"/>
        <v>Terms of Service</v>
      </c>
      <c r="F101" t="s">
        <v>1204</v>
      </c>
      <c r="G101" t="str">
        <f t="shared" si="9"/>
        <v>"terms_of_service"</v>
      </c>
      <c r="H101" t="str">
        <f t="shared" si="10"/>
        <v>"Terms of Service"</v>
      </c>
      <c r="I101" t="str">
        <f t="shared" si="11"/>
        <v>-</v>
      </c>
      <c r="K101" s="26" t="s">
        <v>4411</v>
      </c>
      <c r="L101" s="33"/>
      <c r="M101" s="31" t="s">
        <v>4412</v>
      </c>
      <c r="N101" s="31" t="s">
        <v>4413</v>
      </c>
      <c r="O101" s="31" t="s">
        <v>4414</v>
      </c>
      <c r="P101" s="31" t="s">
        <v>4415</v>
      </c>
      <c r="Q101" s="29" t="s">
        <v>4416</v>
      </c>
    </row>
    <row r="102" spans="1:17">
      <c r="A102" s="4" t="s">
        <v>573</v>
      </c>
      <c r="C102">
        <f t="shared" si="8"/>
        <v>24</v>
      </c>
      <c r="D102">
        <f t="shared" si="6"/>
        <v>48</v>
      </c>
      <c r="E102" t="str">
        <f t="shared" si="7"/>
        <v>Open Source Licenses</v>
      </c>
      <c r="F102" t="s">
        <v>1205</v>
      </c>
      <c r="G102" t="str">
        <f t="shared" si="9"/>
        <v>"open_source_licenses"</v>
      </c>
      <c r="H102" t="str">
        <f t="shared" si="10"/>
        <v>"Open Source Licenses"</v>
      </c>
      <c r="I102" t="str">
        <f t="shared" si="11"/>
        <v>-</v>
      </c>
      <c r="K102" s="26" t="s">
        <v>4417</v>
      </c>
      <c r="L102" s="27" t="s">
        <v>4418</v>
      </c>
      <c r="M102" s="31" t="s">
        <v>4419</v>
      </c>
      <c r="N102" s="31" t="s">
        <v>4420</v>
      </c>
      <c r="O102" s="31" t="s">
        <v>4421</v>
      </c>
      <c r="P102" s="31" t="s">
        <v>4422</v>
      </c>
      <c r="Q102" s="29" t="s">
        <v>4423</v>
      </c>
    </row>
    <row r="103" spans="1:17">
      <c r="A103" s="4" t="s">
        <v>574</v>
      </c>
      <c r="C103">
        <f t="shared" si="8"/>
        <v>17</v>
      </c>
      <c r="D103">
        <f t="shared" si="6"/>
        <v>34</v>
      </c>
      <c r="E103" t="str">
        <f t="shared" si="7"/>
        <v>No More Locks</v>
      </c>
      <c r="F103" t="s">
        <v>1206</v>
      </c>
      <c r="G103" t="str">
        <f t="shared" si="9"/>
        <v>"no_more_locks"</v>
      </c>
      <c r="H103" t="str">
        <f t="shared" si="10"/>
        <v>"No More Locks"</v>
      </c>
      <c r="I103" t="str">
        <f t="shared" si="11"/>
        <v>-</v>
      </c>
      <c r="K103" s="26" t="s">
        <v>4424</v>
      </c>
      <c r="L103" s="30"/>
      <c r="M103" s="31" t="s">
        <v>4425</v>
      </c>
      <c r="N103" s="31" t="s">
        <v>4426</v>
      </c>
      <c r="O103" s="31" t="s">
        <v>4427</v>
      </c>
      <c r="P103" s="31" t="s">
        <v>4428</v>
      </c>
      <c r="Q103" s="29" t="s">
        <v>4429</v>
      </c>
    </row>
    <row r="104" spans="1:17">
      <c r="A104" s="4" t="s">
        <v>575</v>
      </c>
      <c r="C104">
        <f t="shared" si="8"/>
        <v>14</v>
      </c>
      <c r="D104">
        <f t="shared" si="6"/>
        <v>28</v>
      </c>
      <c r="E104" t="str">
        <f t="shared" si="7"/>
        <v>Legal Info</v>
      </c>
      <c r="F104" t="s">
        <v>1207</v>
      </c>
      <c r="G104" t="str">
        <f t="shared" si="9"/>
        <v>"legal_info"</v>
      </c>
      <c r="H104" t="str">
        <f t="shared" si="10"/>
        <v>"Legal Info"</v>
      </c>
      <c r="I104" t="str">
        <f t="shared" si="11"/>
        <v>-</v>
      </c>
      <c r="K104" s="26" t="s">
        <v>4430</v>
      </c>
      <c r="L104" s="32"/>
      <c r="M104" s="31" t="s">
        <v>4431</v>
      </c>
      <c r="N104" s="31" t="s">
        <v>4432</v>
      </c>
      <c r="O104" s="31" t="s">
        <v>4433</v>
      </c>
      <c r="P104" s="31" t="s">
        <v>4434</v>
      </c>
      <c r="Q104" s="29" t="s">
        <v>4435</v>
      </c>
    </row>
    <row r="105" spans="1:17">
      <c r="A105" s="4" t="s">
        <v>576</v>
      </c>
      <c r="C105">
        <f t="shared" si="8"/>
        <v>13</v>
      </c>
      <c r="D105">
        <f t="shared" si="6"/>
        <v>26</v>
      </c>
      <c r="E105" t="str">
        <f t="shared" si="7"/>
        <v>Clear All</v>
      </c>
      <c r="F105" t="s">
        <v>1208</v>
      </c>
      <c r="G105" t="str">
        <f t="shared" si="9"/>
        <v>"clear_all"</v>
      </c>
      <c r="H105" t="str">
        <f t="shared" si="10"/>
        <v>"Clear All"</v>
      </c>
      <c r="I105" t="str">
        <f t="shared" si="11"/>
        <v>-</v>
      </c>
      <c r="K105" s="26" t="s">
        <v>4436</v>
      </c>
      <c r="L105" s="32"/>
      <c r="M105" s="31" t="s">
        <v>4437</v>
      </c>
      <c r="N105" s="31" t="s">
        <v>4438</v>
      </c>
      <c r="O105" s="31" t="s">
        <v>4439</v>
      </c>
      <c r="P105" s="31" t="s">
        <v>4440</v>
      </c>
      <c r="Q105" s="29" t="s">
        <v>4441</v>
      </c>
    </row>
    <row r="106" spans="1:17">
      <c r="A106" s="4" t="s">
        <v>577</v>
      </c>
      <c r="C106">
        <f t="shared" si="8"/>
        <v>12</v>
      </c>
      <c r="D106">
        <f t="shared" si="6"/>
        <v>24</v>
      </c>
      <c r="E106" t="str">
        <f t="shared" si="7"/>
        <v>All Read</v>
      </c>
      <c r="F106" t="s">
        <v>1209</v>
      </c>
      <c r="G106" t="str">
        <f t="shared" si="9"/>
        <v>"all_read"</v>
      </c>
      <c r="H106" t="str">
        <f t="shared" si="10"/>
        <v>"All Read"</v>
      </c>
      <c r="I106" t="str">
        <f t="shared" si="11"/>
        <v>-</v>
      </c>
      <c r="K106" s="26" t="s">
        <v>4442</v>
      </c>
      <c r="L106" s="32"/>
      <c r="M106" s="31" t="s">
        <v>4443</v>
      </c>
      <c r="N106" s="31" t="s">
        <v>4444</v>
      </c>
      <c r="O106" s="31" t="s">
        <v>4445</v>
      </c>
      <c r="P106" s="31" t="s">
        <v>4446</v>
      </c>
      <c r="Q106" s="29" t="s">
        <v>4447</v>
      </c>
    </row>
    <row r="107" spans="1:17">
      <c r="A107" s="4" t="s">
        <v>578</v>
      </c>
      <c r="C107">
        <f t="shared" si="8"/>
        <v>17</v>
      </c>
      <c r="D107">
        <f t="shared" si="6"/>
        <v>28</v>
      </c>
      <c r="E107" t="str">
        <f t="shared" si="7"/>
        <v>Expired</v>
      </c>
      <c r="F107" t="s">
        <v>1210</v>
      </c>
      <c r="G107" t="str">
        <f t="shared" si="9"/>
        <v>"event_expired"</v>
      </c>
      <c r="H107" t="str">
        <f t="shared" si="10"/>
        <v>"Expired"</v>
      </c>
      <c r="I107" t="str">
        <f t="shared" si="11"/>
        <v>-</v>
      </c>
      <c r="K107" s="26" t="s">
        <v>4448</v>
      </c>
      <c r="L107" s="33"/>
      <c r="M107" s="31" t="s">
        <v>4449</v>
      </c>
      <c r="N107" s="31" t="s">
        <v>4450</v>
      </c>
      <c r="O107" s="31" t="s">
        <v>4451</v>
      </c>
      <c r="P107" s="31" t="s">
        <v>4452</v>
      </c>
      <c r="Q107" s="29" t="s">
        <v>4453</v>
      </c>
    </row>
    <row r="108" spans="1:17">
      <c r="A108" s="4" t="s">
        <v>579</v>
      </c>
      <c r="C108">
        <f t="shared" si="8"/>
        <v>8</v>
      </c>
      <c r="D108">
        <f t="shared" si="6"/>
        <v>16</v>
      </c>
      <c r="E108" t="str">
        <f t="shared" si="7"/>
        <v>SSID</v>
      </c>
      <c r="F108" t="s">
        <v>1211</v>
      </c>
      <c r="G108" t="str">
        <f t="shared" si="9"/>
        <v>"ssid"</v>
      </c>
      <c r="H108" t="str">
        <f t="shared" si="10"/>
        <v>"SSID"</v>
      </c>
      <c r="I108" t="str">
        <f t="shared" si="11"/>
        <v>-</v>
      </c>
      <c r="K108" s="26" t="s">
        <v>4454</v>
      </c>
      <c r="L108" s="27" t="s">
        <v>4455</v>
      </c>
      <c r="M108" s="31" t="s">
        <v>4454</v>
      </c>
      <c r="N108" s="31" t="s">
        <v>4454</v>
      </c>
      <c r="O108" s="31" t="s">
        <v>4454</v>
      </c>
      <c r="P108" s="31" t="s">
        <v>4454</v>
      </c>
      <c r="Q108" s="29" t="s">
        <v>4454</v>
      </c>
    </row>
    <row r="109" spans="1:17">
      <c r="A109" s="4" t="s">
        <v>580</v>
      </c>
      <c r="C109">
        <f t="shared" si="8"/>
        <v>20</v>
      </c>
      <c r="D109">
        <f t="shared" si="6"/>
        <v>32</v>
      </c>
      <c r="E109" t="str">
        <f t="shared" si="7"/>
        <v>Password</v>
      </c>
      <c r="F109" t="s">
        <v>1149</v>
      </c>
      <c r="G109" t="str">
        <f t="shared" si="9"/>
        <v>"gateway_password"</v>
      </c>
      <c r="H109" t="str">
        <f t="shared" si="10"/>
        <v>"Password"</v>
      </c>
      <c r="I109" t="str">
        <f t="shared" si="11"/>
        <v>-</v>
      </c>
      <c r="K109" s="26" t="s">
        <v>4075</v>
      </c>
      <c r="L109" s="30"/>
      <c r="M109" s="31" t="s">
        <v>4076</v>
      </c>
      <c r="N109" s="31" t="s">
        <v>4077</v>
      </c>
      <c r="O109" s="31" t="s">
        <v>4078</v>
      </c>
      <c r="P109" s="31" t="s">
        <v>4075</v>
      </c>
      <c r="Q109" s="29" t="s">
        <v>4079</v>
      </c>
    </row>
    <row r="110" spans="1:17">
      <c r="A110" s="4" t="s">
        <v>581</v>
      </c>
      <c r="C110">
        <f t="shared" si="8"/>
        <v>18</v>
      </c>
      <c r="D110">
        <f t="shared" si="6"/>
        <v>38</v>
      </c>
      <c r="E110" t="str">
        <f t="shared" si="7"/>
        <v>Add Phone Client</v>
      </c>
      <c r="F110" t="s">
        <v>1212</v>
      </c>
      <c r="G110" t="str">
        <f t="shared" si="9"/>
        <v>"add_ota_client"</v>
      </c>
      <c r="H110" t="str">
        <f t="shared" si="10"/>
        <v>"Add Phone Client"</v>
      </c>
      <c r="I110" t="str">
        <f t="shared" si="11"/>
        <v>-</v>
      </c>
      <c r="K110" s="26" t="s">
        <v>4456</v>
      </c>
      <c r="L110" s="32"/>
      <c r="M110" s="31" t="s">
        <v>4457</v>
      </c>
      <c r="N110" s="31" t="s">
        <v>4458</v>
      </c>
      <c r="O110" s="31" t="s">
        <v>4459</v>
      </c>
      <c r="P110" s="31" t="s">
        <v>4460</v>
      </c>
      <c r="Q110" s="29" t="s">
        <v>4461</v>
      </c>
    </row>
    <row r="111" spans="1:17">
      <c r="A111" s="4" t="s">
        <v>582</v>
      </c>
      <c r="C111">
        <f t="shared" si="8"/>
        <v>18</v>
      </c>
      <c r="D111">
        <f t="shared" si="6"/>
        <v>37</v>
      </c>
      <c r="E111" t="str">
        <f t="shared" si="7"/>
        <v>Add Card Client</v>
      </c>
      <c r="F111" t="s">
        <v>1213</v>
      </c>
      <c r="G111" t="str">
        <f t="shared" si="9"/>
        <v>"add_ipa_client"</v>
      </c>
      <c r="H111" t="str">
        <f t="shared" si="10"/>
        <v>"Add Card Client"</v>
      </c>
      <c r="I111" t="str">
        <f t="shared" si="11"/>
        <v>-</v>
      </c>
      <c r="K111" s="26" t="s">
        <v>4462</v>
      </c>
      <c r="L111" s="32"/>
      <c r="M111" s="31" t="s">
        <v>4463</v>
      </c>
      <c r="N111" s="31" t="s">
        <v>4464</v>
      </c>
      <c r="O111" s="31" t="s">
        <v>4465</v>
      </c>
      <c r="P111" s="31" t="s">
        <v>4460</v>
      </c>
      <c r="Q111" s="29" t="s">
        <v>4466</v>
      </c>
    </row>
    <row r="112" spans="1:17">
      <c r="A112" s="4" t="s">
        <v>583</v>
      </c>
      <c r="C112">
        <f t="shared" si="8"/>
        <v>23</v>
      </c>
      <c r="D112">
        <f t="shared" si="6"/>
        <v>42</v>
      </c>
      <c r="E112" t="str">
        <f t="shared" si="7"/>
        <v>Add Code Client</v>
      </c>
      <c r="F112" t="s">
        <v>1214</v>
      </c>
      <c r="G112" t="str">
        <f t="shared" si="9"/>
        <v>"add_password_client"</v>
      </c>
      <c r="H112" t="str">
        <f t="shared" si="10"/>
        <v>"Add Code Client"</v>
      </c>
      <c r="I112" t="str">
        <f t="shared" si="11"/>
        <v>-</v>
      </c>
      <c r="K112" s="26" t="s">
        <v>4467</v>
      </c>
      <c r="L112" s="32"/>
      <c r="M112" s="31" t="s">
        <v>4468</v>
      </c>
      <c r="N112" s="31" t="s">
        <v>4469</v>
      </c>
      <c r="O112" s="31" t="s">
        <v>4470</v>
      </c>
      <c r="P112" s="31" t="s">
        <v>4471</v>
      </c>
      <c r="Q112" s="29" t="s">
        <v>4472</v>
      </c>
    </row>
    <row r="113" spans="1:17">
      <c r="A113" s="4" t="s">
        <v>584</v>
      </c>
      <c r="C113">
        <f t="shared" si="8"/>
        <v>14</v>
      </c>
      <c r="D113">
        <f t="shared" si="6"/>
        <v>28</v>
      </c>
      <c r="E113" t="str">
        <f t="shared" si="7"/>
        <v>Setup Lock</v>
      </c>
      <c r="F113" t="s">
        <v>1215</v>
      </c>
      <c r="G113" t="str">
        <f t="shared" si="9"/>
        <v>"setup_lock"</v>
      </c>
      <c r="H113" t="str">
        <f t="shared" si="10"/>
        <v>"Setup Lock"</v>
      </c>
      <c r="I113" t="str">
        <f t="shared" si="11"/>
        <v>-</v>
      </c>
      <c r="K113" s="26" t="s">
        <v>4473</v>
      </c>
      <c r="L113" s="32"/>
      <c r="M113" s="31" t="s">
        <v>4474</v>
      </c>
      <c r="N113" s="31" t="s">
        <v>4475</v>
      </c>
      <c r="O113" s="31" t="s">
        <v>4476</v>
      </c>
      <c r="P113" s="31" t="s">
        <v>4477</v>
      </c>
      <c r="Q113" s="29" t="s">
        <v>4478</v>
      </c>
    </row>
    <row r="114" spans="1:17">
      <c r="A114" s="4" t="s">
        <v>585</v>
      </c>
      <c r="C114">
        <f t="shared" si="8"/>
        <v>17</v>
      </c>
      <c r="D114">
        <f t="shared" si="6"/>
        <v>34</v>
      </c>
      <c r="E114" t="str">
        <f t="shared" si="7"/>
        <v>Synchronizing</v>
      </c>
      <c r="F114" t="s">
        <v>1216</v>
      </c>
      <c r="G114" t="str">
        <f t="shared" si="9"/>
        <v>"synchronizing"</v>
      </c>
      <c r="H114" t="str">
        <f t="shared" si="10"/>
        <v>"Synchronizing"</v>
      </c>
      <c r="I114" t="str">
        <f t="shared" si="11"/>
        <v>-</v>
      </c>
      <c r="K114" s="26" t="s">
        <v>4479</v>
      </c>
      <c r="L114" s="33"/>
      <c r="M114" s="31" t="s">
        <v>4480</v>
      </c>
      <c r="N114" s="31" t="s">
        <v>4481</v>
      </c>
      <c r="O114" s="31" t="s">
        <v>3949</v>
      </c>
      <c r="P114" s="31" t="s">
        <v>4482</v>
      </c>
      <c r="Q114" s="29" t="s">
        <v>4483</v>
      </c>
    </row>
    <row r="115" spans="1:17">
      <c r="A115" s="4" t="s">
        <v>586</v>
      </c>
      <c r="C115">
        <f t="shared" si="8"/>
        <v>15</v>
      </c>
      <c r="D115">
        <f t="shared" si="6"/>
        <v>30</v>
      </c>
      <c r="E115" t="str">
        <f t="shared" si="7"/>
        <v>Auto Unlock</v>
      </c>
      <c r="F115" t="s">
        <v>1217</v>
      </c>
      <c r="G115" t="str">
        <f t="shared" si="9"/>
        <v>"auto_unlock"</v>
      </c>
      <c r="H115" t="str">
        <f t="shared" si="10"/>
        <v>"Auto Unlock"</v>
      </c>
      <c r="I115" t="str">
        <f t="shared" si="11"/>
        <v>-</v>
      </c>
      <c r="K115" s="26" t="s">
        <v>4484</v>
      </c>
      <c r="L115" s="27" t="s">
        <v>4485</v>
      </c>
      <c r="M115" s="31" t="s">
        <v>4486</v>
      </c>
      <c r="N115" s="31" t="s">
        <v>4487</v>
      </c>
      <c r="O115" s="31" t="s">
        <v>4488</v>
      </c>
      <c r="P115" s="31" t="s">
        <v>4489</v>
      </c>
      <c r="Q115" s="29" t="s">
        <v>4490</v>
      </c>
    </row>
    <row r="116" spans="1:17">
      <c r="A116" s="4" t="s">
        <v>587</v>
      </c>
      <c r="C116">
        <f t="shared" si="8"/>
        <v>8</v>
      </c>
      <c r="D116">
        <f t="shared" si="6"/>
        <v>16</v>
      </c>
      <c r="E116" t="str">
        <f t="shared" si="7"/>
        <v>None</v>
      </c>
      <c r="F116" t="s">
        <v>1218</v>
      </c>
      <c r="G116" t="str">
        <f t="shared" si="9"/>
        <v>"none"</v>
      </c>
      <c r="H116" t="str">
        <f t="shared" si="10"/>
        <v>"None"</v>
      </c>
      <c r="I116" t="str">
        <f t="shared" si="11"/>
        <v>-</v>
      </c>
      <c r="K116" s="26" t="s">
        <v>4491</v>
      </c>
      <c r="L116" s="30"/>
      <c r="M116" s="31" t="s">
        <v>4492</v>
      </c>
      <c r="N116" s="31" t="s">
        <v>4493</v>
      </c>
      <c r="O116" s="31" t="s">
        <v>4494</v>
      </c>
      <c r="P116" s="31" t="s">
        <v>4495</v>
      </c>
      <c r="Q116" s="29" t="s">
        <v>4496</v>
      </c>
    </row>
    <row r="117" spans="1:17">
      <c r="A117" s="4" t="s">
        <v>2911</v>
      </c>
      <c r="C117">
        <f t="shared" si="8"/>
        <v>15</v>
      </c>
      <c r="D117">
        <f t="shared" si="6"/>
        <v>35</v>
      </c>
      <c r="E117" t="str">
        <f t="shared" si="7"/>
        <v>Account Disabled</v>
      </c>
      <c r="F117" t="s">
        <v>1219</v>
      </c>
      <c r="G117" t="str">
        <f t="shared" si="9"/>
        <v>"ghost_title"</v>
      </c>
      <c r="H117" t="str">
        <f t="shared" si="10"/>
        <v>"Account Disabled"</v>
      </c>
      <c r="I117" t="str">
        <f t="shared" si="11"/>
        <v>-</v>
      </c>
      <c r="K117" s="26" t="s">
        <v>4497</v>
      </c>
      <c r="L117" s="32"/>
      <c r="M117" s="31" t="s">
        <v>4498</v>
      </c>
      <c r="N117" s="31" t="s">
        <v>4499</v>
      </c>
      <c r="O117" s="31" t="s">
        <v>4500</v>
      </c>
      <c r="P117" s="31" t="s">
        <v>4501</v>
      </c>
      <c r="Q117" s="29" t="s">
        <v>4502</v>
      </c>
    </row>
    <row r="118" spans="1:17">
      <c r="A118" s="4" t="s">
        <v>588</v>
      </c>
      <c r="C118">
        <f t="shared" si="8"/>
        <v>20</v>
      </c>
      <c r="D118">
        <f t="shared" si="6"/>
        <v>40</v>
      </c>
      <c r="E118" t="str">
        <f t="shared" si="7"/>
        <v>Under Processing</v>
      </c>
      <c r="F118" t="s">
        <v>1220</v>
      </c>
      <c r="G118" t="str">
        <f t="shared" si="9"/>
        <v>"under_processing"</v>
      </c>
      <c r="H118" t="str">
        <f t="shared" si="10"/>
        <v>"Under Processing"</v>
      </c>
      <c r="I118" t="str">
        <f t="shared" si="11"/>
        <v>-</v>
      </c>
      <c r="K118" s="26" t="s">
        <v>4503</v>
      </c>
      <c r="L118" s="32"/>
      <c r="M118" s="31" t="s">
        <v>4504</v>
      </c>
      <c r="N118" s="31" t="s">
        <v>4505</v>
      </c>
      <c r="O118" s="31" t="s">
        <v>4506</v>
      </c>
      <c r="P118" s="31" t="s">
        <v>4507</v>
      </c>
      <c r="Q118" s="29" t="s">
        <v>4508</v>
      </c>
    </row>
    <row r="119" spans="1:17">
      <c r="A119" s="4" t="s">
        <v>589</v>
      </c>
      <c r="C119">
        <f t="shared" si="8"/>
        <v>15</v>
      </c>
      <c r="D119">
        <f t="shared" si="6"/>
        <v>34</v>
      </c>
      <c r="E119" t="str">
        <f t="shared" si="7"/>
        <v>Don't Remind Me</v>
      </c>
      <c r="F119" t="s">
        <v>1221</v>
      </c>
      <c r="G119" t="str">
        <f t="shared" si="9"/>
        <v>"dont_remind"</v>
      </c>
      <c r="H119" t="str">
        <f t="shared" si="10"/>
        <v>"Don't Remind Me"</v>
      </c>
      <c r="I119" t="str">
        <f t="shared" si="11"/>
        <v>-</v>
      </c>
      <c r="K119" s="26" t="s">
        <v>4509</v>
      </c>
      <c r="L119" s="32"/>
      <c r="M119" s="31" t="s">
        <v>4510</v>
      </c>
      <c r="N119" s="31" t="s">
        <v>4511</v>
      </c>
      <c r="O119" s="31" t="s">
        <v>4512</v>
      </c>
      <c r="P119" s="31" t="s">
        <v>4513</v>
      </c>
      <c r="Q119" s="29" t="s">
        <v>4514</v>
      </c>
    </row>
    <row r="120" spans="1:17">
      <c r="A120" s="4" t="s">
        <v>590</v>
      </c>
      <c r="C120">
        <f t="shared" si="8"/>
        <v>24</v>
      </c>
      <c r="D120">
        <f t="shared" si="6"/>
        <v>42</v>
      </c>
      <c r="E120" t="str">
        <f t="shared" si="7"/>
        <v>No New Clients</v>
      </c>
      <c r="F120" t="s">
        <v>1222</v>
      </c>
      <c r="G120" t="str">
        <f t="shared" si="9"/>
        <v>"ipa_client_not_found"</v>
      </c>
      <c r="H120" t="str">
        <f t="shared" si="10"/>
        <v>"No New Clients"</v>
      </c>
      <c r="I120" t="str">
        <f t="shared" si="11"/>
        <v>-</v>
      </c>
      <c r="K120" s="26" t="s">
        <v>4515</v>
      </c>
      <c r="L120" s="32"/>
      <c r="M120" s="31" t="s">
        <v>4516</v>
      </c>
      <c r="N120" s="31" t="s">
        <v>4517</v>
      </c>
      <c r="O120" s="31" t="s">
        <v>4518</v>
      </c>
      <c r="P120" s="31" t="s">
        <v>4519</v>
      </c>
      <c r="Q120" s="29" t="s">
        <v>4520</v>
      </c>
    </row>
    <row r="121" spans="1:17">
      <c r="A121" s="4" t="s">
        <v>591</v>
      </c>
      <c r="C121">
        <f t="shared" si="8"/>
        <v>21</v>
      </c>
      <c r="D121">
        <f t="shared" si="6"/>
        <v>42</v>
      </c>
      <c r="E121" t="str">
        <f t="shared" si="7"/>
        <v>Updating Firmware</v>
      </c>
      <c r="F121" t="s">
        <v>1223</v>
      </c>
      <c r="G121" t="str">
        <f t="shared" si="9"/>
        <v>"updating_firmware"</v>
      </c>
      <c r="H121" t="str">
        <f t="shared" si="10"/>
        <v>"Updating Firmware"</v>
      </c>
      <c r="I121" t="str">
        <f t="shared" si="11"/>
        <v>-</v>
      </c>
      <c r="K121" s="26" t="s">
        <v>4521</v>
      </c>
      <c r="L121" s="32"/>
      <c r="M121" s="31" t="s">
        <v>4165</v>
      </c>
      <c r="N121" s="31" t="s">
        <v>4522</v>
      </c>
      <c r="O121" s="31" t="s">
        <v>4523</v>
      </c>
      <c r="P121" s="31" t="s">
        <v>4524</v>
      </c>
      <c r="Q121" s="29" t="s">
        <v>4525</v>
      </c>
    </row>
    <row r="122" spans="1:17">
      <c r="A122" s="4" t="s">
        <v>592</v>
      </c>
      <c r="C122">
        <f t="shared" si="8"/>
        <v>11</v>
      </c>
      <c r="D122">
        <f t="shared" si="6"/>
        <v>22</v>
      </c>
      <c r="E122" t="str">
        <f t="shared" si="7"/>
        <v>Pattern</v>
      </c>
      <c r="F122" t="s">
        <v>1224</v>
      </c>
      <c r="G122" t="str">
        <f t="shared" si="9"/>
        <v>"pattern"</v>
      </c>
      <c r="H122" t="str">
        <f t="shared" si="10"/>
        <v>"Pattern"</v>
      </c>
      <c r="I122" t="str">
        <f t="shared" si="11"/>
        <v>-</v>
      </c>
      <c r="K122" s="26" t="s">
        <v>4526</v>
      </c>
      <c r="L122" s="32"/>
      <c r="M122" s="31" t="s">
        <v>4527</v>
      </c>
      <c r="N122" s="31" t="s">
        <v>4528</v>
      </c>
      <c r="O122" s="31" t="s">
        <v>4529</v>
      </c>
      <c r="P122" s="31" t="s">
        <v>4530</v>
      </c>
      <c r="Q122" s="29" t="s">
        <v>4531</v>
      </c>
    </row>
    <row r="123" spans="1:17">
      <c r="A123" s="4" t="s">
        <v>593</v>
      </c>
      <c r="C123">
        <f t="shared" si="8"/>
        <v>13</v>
      </c>
      <c r="D123">
        <f t="shared" si="6"/>
        <v>26</v>
      </c>
      <c r="E123" t="str">
        <f t="shared" si="7"/>
        <v>Cancelled</v>
      </c>
      <c r="F123" t="s">
        <v>1225</v>
      </c>
      <c r="G123" t="str">
        <f t="shared" si="9"/>
        <v>"cancelled"</v>
      </c>
      <c r="H123" t="str">
        <f t="shared" si="10"/>
        <v>"Cancelled"</v>
      </c>
      <c r="I123" t="str">
        <f t="shared" si="11"/>
        <v>-</v>
      </c>
      <c r="K123" s="26" t="s">
        <v>4532</v>
      </c>
      <c r="L123" s="32"/>
      <c r="M123" s="31" t="s">
        <v>4533</v>
      </c>
      <c r="N123" s="31" t="s">
        <v>4534</v>
      </c>
      <c r="O123" s="31" t="s">
        <v>4535</v>
      </c>
      <c r="P123" s="31" t="s">
        <v>4536</v>
      </c>
      <c r="Q123" s="29" t="s">
        <v>4537</v>
      </c>
    </row>
    <row r="124" spans="1:17">
      <c r="A124" s="4" t="s">
        <v>594</v>
      </c>
      <c r="C124">
        <f t="shared" si="8"/>
        <v>8</v>
      </c>
      <c r="D124">
        <f t="shared" si="6"/>
        <v>16</v>
      </c>
      <c r="E124" t="str">
        <f t="shared" si="7"/>
        <v>Code</v>
      </c>
      <c r="F124" t="s">
        <v>1226</v>
      </c>
      <c r="G124" t="str">
        <f t="shared" si="9"/>
        <v>"code"</v>
      </c>
      <c r="H124" t="str">
        <f t="shared" si="10"/>
        <v>"Code"</v>
      </c>
      <c r="I124" t="str">
        <f t="shared" si="11"/>
        <v>-</v>
      </c>
      <c r="K124" s="26" t="s">
        <v>4538</v>
      </c>
      <c r="L124" s="32"/>
      <c r="M124" s="31" t="s">
        <v>10763</v>
      </c>
      <c r="N124" s="31" t="s">
        <v>10763</v>
      </c>
      <c r="O124" s="31" t="s">
        <v>10766</v>
      </c>
      <c r="P124" s="31" t="s">
        <v>10354</v>
      </c>
      <c r="Q124" s="29" t="s">
        <v>10779</v>
      </c>
    </row>
    <row r="125" spans="1:17">
      <c r="A125" s="4" t="s">
        <v>595</v>
      </c>
      <c r="C125">
        <f t="shared" si="8"/>
        <v>16</v>
      </c>
      <c r="D125">
        <f t="shared" si="6"/>
        <v>34</v>
      </c>
      <c r="E125" t="str">
        <f t="shared" si="7"/>
        <v>Code (Confirm)</v>
      </c>
      <c r="F125" t="s">
        <v>1227</v>
      </c>
      <c r="G125" t="str">
        <f t="shared" si="9"/>
        <v>"code_confirm"</v>
      </c>
      <c r="H125" t="str">
        <f t="shared" si="10"/>
        <v>"Code (Confirm)"</v>
      </c>
      <c r="I125" t="str">
        <f t="shared" si="11"/>
        <v>-</v>
      </c>
      <c r="K125" s="26" t="s">
        <v>4539</v>
      </c>
      <c r="L125" s="32"/>
      <c r="M125" s="31" t="s">
        <v>4540</v>
      </c>
      <c r="N125" s="31" t="s">
        <v>4541</v>
      </c>
      <c r="O125" s="31" t="s">
        <v>4542</v>
      </c>
      <c r="P125" s="31" t="s">
        <v>4543</v>
      </c>
      <c r="Q125" s="29" t="s">
        <v>4544</v>
      </c>
    </row>
    <row r="126" spans="1:17">
      <c r="A126" s="4" t="s">
        <v>596</v>
      </c>
      <c r="C126">
        <f t="shared" si="8"/>
        <v>18</v>
      </c>
      <c r="D126">
        <f t="shared" si="6"/>
        <v>36</v>
      </c>
      <c r="E126" t="str">
        <f t="shared" si="7"/>
        <v>Invalid Length</v>
      </c>
      <c r="F126" t="s">
        <v>1228</v>
      </c>
      <c r="G126" t="str">
        <f t="shared" si="9"/>
        <v>"invalid_length"</v>
      </c>
      <c r="H126" t="str">
        <f t="shared" si="10"/>
        <v>"Invalid Length"</v>
      </c>
      <c r="I126" t="str">
        <f t="shared" si="11"/>
        <v>-</v>
      </c>
      <c r="K126" s="26" t="s">
        <v>4545</v>
      </c>
      <c r="L126" s="32"/>
      <c r="M126" s="31" t="s">
        <v>4546</v>
      </c>
      <c r="N126" s="31" t="s">
        <v>4547</v>
      </c>
      <c r="O126" s="31" t="s">
        <v>4548</v>
      </c>
      <c r="P126" s="31" t="s">
        <v>4549</v>
      </c>
      <c r="Q126" s="29" t="s">
        <v>4550</v>
      </c>
    </row>
    <row r="127" spans="1:17">
      <c r="A127" s="4" t="s">
        <v>597</v>
      </c>
      <c r="C127">
        <f t="shared" si="8"/>
        <v>24</v>
      </c>
      <c r="D127">
        <f t="shared" si="6"/>
        <v>42</v>
      </c>
      <c r="E127" t="str">
        <f t="shared" si="7"/>
        <v>Invalid Digits</v>
      </c>
      <c r="F127" t="s">
        <v>1229</v>
      </c>
      <c r="G127" t="str">
        <f t="shared" si="9"/>
        <v>"code_digit_incorrect"</v>
      </c>
      <c r="H127" t="str">
        <f t="shared" si="10"/>
        <v>"Invalid Digits"</v>
      </c>
      <c r="I127" t="str">
        <f t="shared" si="11"/>
        <v>-</v>
      </c>
      <c r="K127" s="26" t="s">
        <v>4551</v>
      </c>
      <c r="L127" s="32"/>
      <c r="M127" s="31" t="s">
        <v>4552</v>
      </c>
      <c r="N127" s="31" t="s">
        <v>4553</v>
      </c>
      <c r="O127" s="31" t="s">
        <v>4554</v>
      </c>
      <c r="P127" s="31" t="s">
        <v>4555</v>
      </c>
      <c r="Q127" s="29" t="s">
        <v>4556</v>
      </c>
    </row>
    <row r="128" spans="1:17">
      <c r="A128" s="4" t="s">
        <v>598</v>
      </c>
      <c r="C128">
        <f t="shared" si="8"/>
        <v>17</v>
      </c>
      <c r="D128">
        <f t="shared" si="6"/>
        <v>33</v>
      </c>
      <c r="E128" t="str">
        <f t="shared" si="7"/>
        <v>%@ Not Match</v>
      </c>
      <c r="F128" t="s">
        <v>1230</v>
      </c>
      <c r="G128" t="str">
        <f t="shared" si="9"/>
        <v>"xxx_not_match"</v>
      </c>
      <c r="H128" t="str">
        <f t="shared" si="10"/>
        <v>"%@ Not Match"</v>
      </c>
      <c r="I128" t="str">
        <f t="shared" si="11"/>
        <v>-</v>
      </c>
      <c r="K128" s="26" t="s">
        <v>4557</v>
      </c>
      <c r="L128" s="32"/>
      <c r="M128" s="31" t="s">
        <v>4558</v>
      </c>
      <c r="N128" s="31" t="s">
        <v>4559</v>
      </c>
      <c r="O128" s="31" t="s">
        <v>4560</v>
      </c>
      <c r="P128" s="31" t="s">
        <v>4561</v>
      </c>
      <c r="Q128" s="29" t="s">
        <v>4562</v>
      </c>
    </row>
    <row r="129" spans="1:17">
      <c r="A129" s="4" t="s">
        <v>599</v>
      </c>
      <c r="C129">
        <f t="shared" si="8"/>
        <v>10</v>
      </c>
      <c r="D129">
        <f t="shared" si="6"/>
        <v>20</v>
      </c>
      <c r="E129" t="str">
        <f t="shared" si="7"/>
        <v>Starts</v>
      </c>
      <c r="F129" t="s">
        <v>1231</v>
      </c>
      <c r="G129" t="str">
        <f t="shared" si="9"/>
        <v>"starts"</v>
      </c>
      <c r="H129" t="str">
        <f t="shared" si="10"/>
        <v>"Starts"</v>
      </c>
      <c r="I129" t="str">
        <f t="shared" si="11"/>
        <v>-</v>
      </c>
      <c r="K129" s="26" t="s">
        <v>4563</v>
      </c>
      <c r="L129" s="32"/>
      <c r="M129" s="31" t="s">
        <v>4564</v>
      </c>
      <c r="N129" s="31" t="s">
        <v>4565</v>
      </c>
      <c r="O129" s="31" t="s">
        <v>4566</v>
      </c>
      <c r="P129" s="31" t="s">
        <v>4567</v>
      </c>
      <c r="Q129" s="29" t="s">
        <v>4568</v>
      </c>
    </row>
    <row r="130" spans="1:17">
      <c r="A130" s="4" t="s">
        <v>600</v>
      </c>
      <c r="C130">
        <f t="shared" si="8"/>
        <v>8</v>
      </c>
      <c r="D130">
        <f t="shared" si="6"/>
        <v>16</v>
      </c>
      <c r="E130" t="str">
        <f t="shared" si="7"/>
        <v>Ends</v>
      </c>
      <c r="F130" t="s">
        <v>1232</v>
      </c>
      <c r="G130" t="str">
        <f t="shared" si="9"/>
        <v>"ends"</v>
      </c>
      <c r="H130" t="str">
        <f t="shared" si="10"/>
        <v>"Ends"</v>
      </c>
      <c r="I130" t="str">
        <f t="shared" si="11"/>
        <v>-</v>
      </c>
      <c r="K130" s="26" t="s">
        <v>4569</v>
      </c>
      <c r="L130" s="32"/>
      <c r="M130" s="31" t="s">
        <v>4570</v>
      </c>
      <c r="N130" s="31" t="s">
        <v>4571</v>
      </c>
      <c r="O130" s="31" t="s">
        <v>4572</v>
      </c>
      <c r="P130" s="31" t="s">
        <v>4572</v>
      </c>
      <c r="Q130" s="29" t="s">
        <v>4573</v>
      </c>
    </row>
    <row r="131" spans="1:17">
      <c r="A131" s="4" t="s">
        <v>601</v>
      </c>
      <c r="C131">
        <f t="shared" si="8"/>
        <v>14</v>
      </c>
      <c r="D131">
        <f t="shared" si="6"/>
        <v>28</v>
      </c>
      <c r="E131" t="str">
        <f t="shared" si="7"/>
        <v>Start Hour</v>
      </c>
      <c r="F131" t="s">
        <v>1233</v>
      </c>
      <c r="G131" t="str">
        <f t="shared" si="9"/>
        <v>"start_hour"</v>
      </c>
      <c r="H131" t="str">
        <f t="shared" si="10"/>
        <v>"Start Hour"</v>
      </c>
      <c r="I131" t="str">
        <f t="shared" si="11"/>
        <v>-</v>
      </c>
      <c r="K131" s="26" t="s">
        <v>4574</v>
      </c>
      <c r="L131" s="32"/>
      <c r="M131" s="31" t="s">
        <v>4575</v>
      </c>
      <c r="N131" s="31" t="s">
        <v>4576</v>
      </c>
      <c r="O131" s="31" t="s">
        <v>4577</v>
      </c>
      <c r="P131" s="31" t="s">
        <v>4578</v>
      </c>
      <c r="Q131" s="29" t="s">
        <v>4579</v>
      </c>
    </row>
    <row r="132" spans="1:17">
      <c r="A132" s="4" t="s">
        <v>602</v>
      </c>
      <c r="C132">
        <f t="shared" si="8"/>
        <v>12</v>
      </c>
      <c r="D132">
        <f t="shared" si="6"/>
        <v>24</v>
      </c>
      <c r="E132" t="str">
        <f t="shared" si="7"/>
        <v>End Hour</v>
      </c>
      <c r="F132" t="s">
        <v>1234</v>
      </c>
      <c r="G132" t="str">
        <f t="shared" si="9"/>
        <v>"end_hour"</v>
      </c>
      <c r="H132" t="str">
        <f t="shared" si="10"/>
        <v>"End Hour"</v>
      </c>
      <c r="I132" t="str">
        <f t="shared" si="11"/>
        <v>-</v>
      </c>
      <c r="K132" s="26" t="s">
        <v>4580</v>
      </c>
      <c r="L132" s="32"/>
      <c r="M132" s="31" t="s">
        <v>4581</v>
      </c>
      <c r="N132" s="31" t="s">
        <v>4582</v>
      </c>
      <c r="O132" s="31" t="s">
        <v>4583</v>
      </c>
      <c r="P132" s="31" t="s">
        <v>4584</v>
      </c>
      <c r="Q132" s="29" t="s">
        <v>4585</v>
      </c>
    </row>
    <row r="133" spans="1:17">
      <c r="A133" s="4" t="s">
        <v>603</v>
      </c>
      <c r="C133">
        <f t="shared" si="8"/>
        <v>7</v>
      </c>
      <c r="D133">
        <f t="shared" ref="D133:D196" si="12">FIND(";",A133)</f>
        <v>14</v>
      </c>
      <c r="E133" t="str">
        <f t="shared" ref="E133:E196" si="13">IF(A133&lt;&gt;"", MID(A133, C133+3, D133-C133-4), "")</f>
        <v>Yes</v>
      </c>
      <c r="F133" t="s">
        <v>1235</v>
      </c>
      <c r="G133" t="str">
        <f t="shared" si="9"/>
        <v>"yes"</v>
      </c>
      <c r="H133" t="str">
        <f t="shared" si="10"/>
        <v>"Yes"</v>
      </c>
      <c r="I133" t="str">
        <f t="shared" si="11"/>
        <v>-</v>
      </c>
      <c r="K133" s="26" t="s">
        <v>4586</v>
      </c>
      <c r="L133" s="32"/>
      <c r="M133" s="31" t="s">
        <v>4587</v>
      </c>
      <c r="N133" s="31" t="s">
        <v>4588</v>
      </c>
      <c r="O133" s="31" t="s">
        <v>4589</v>
      </c>
      <c r="P133" s="31" t="s">
        <v>4590</v>
      </c>
      <c r="Q133" s="29" t="s">
        <v>4588</v>
      </c>
    </row>
    <row r="134" spans="1:17">
      <c r="A134" s="4" t="s">
        <v>604</v>
      </c>
      <c r="C134">
        <f t="shared" ref="C134:C197" si="14">FIND("=",A134)</f>
        <v>6</v>
      </c>
      <c r="D134">
        <f t="shared" si="12"/>
        <v>12</v>
      </c>
      <c r="E134" t="str">
        <f t="shared" si="13"/>
        <v>No</v>
      </c>
      <c r="F134" t="s">
        <v>1236</v>
      </c>
      <c r="G134" t="str">
        <f t="shared" ref="G134:G197" si="15">MID(A134,1, C134-2)</f>
        <v>"no"</v>
      </c>
      <c r="H134" t="str">
        <f t="shared" ref="H134:H197" si="16">"""" &amp; F134 &amp; """"</f>
        <v>"No"</v>
      </c>
      <c r="I134" t="str">
        <f t="shared" ref="I134:I197" si="17">IF(F134&lt;&gt;"", IF(H134=K134, "-", "X"), "-")</f>
        <v>-</v>
      </c>
      <c r="K134" s="26" t="s">
        <v>4591</v>
      </c>
      <c r="L134" s="32"/>
      <c r="M134" s="31" t="s">
        <v>4592</v>
      </c>
      <c r="N134" s="31" t="s">
        <v>4593</v>
      </c>
      <c r="O134" s="31" t="s">
        <v>4591</v>
      </c>
      <c r="P134" s="31" t="s">
        <v>4591</v>
      </c>
      <c r="Q134" s="29" t="s">
        <v>4594</v>
      </c>
    </row>
    <row r="135" spans="1:17">
      <c r="A135" s="4" t="s">
        <v>605</v>
      </c>
      <c r="C135">
        <f t="shared" si="14"/>
        <v>16</v>
      </c>
      <c r="D135">
        <f t="shared" si="12"/>
        <v>32</v>
      </c>
      <c r="E135" t="str">
        <f t="shared" si="13"/>
        <v>Passage Mode</v>
      </c>
      <c r="F135" t="s">
        <v>1237</v>
      </c>
      <c r="G135" t="str">
        <f t="shared" si="15"/>
        <v>"passage_mode"</v>
      </c>
      <c r="H135" t="str">
        <f t="shared" si="16"/>
        <v>"Passage Mode"</v>
      </c>
      <c r="I135" t="str">
        <f t="shared" si="17"/>
        <v>-</v>
      </c>
      <c r="K135" s="26" t="s">
        <v>4595</v>
      </c>
      <c r="L135" s="32"/>
      <c r="M135" s="31" t="s">
        <v>4596</v>
      </c>
      <c r="N135" s="31" t="s">
        <v>4597</v>
      </c>
      <c r="O135" s="31" t="s">
        <v>4598</v>
      </c>
      <c r="P135" s="31" t="s">
        <v>4599</v>
      </c>
      <c r="Q135" s="29" t="s">
        <v>4600</v>
      </c>
    </row>
    <row r="136" spans="1:17">
      <c r="A136" s="4" t="s">
        <v>606</v>
      </c>
      <c r="C136">
        <f t="shared" si="14"/>
        <v>10</v>
      </c>
      <c r="D136">
        <f t="shared" si="12"/>
        <v>20</v>
      </c>
      <c r="E136" t="str">
        <f t="shared" si="13"/>
        <v>Client</v>
      </c>
      <c r="F136" t="s">
        <v>1238</v>
      </c>
      <c r="G136" t="str">
        <f t="shared" si="15"/>
        <v>"client"</v>
      </c>
      <c r="H136" t="str">
        <f t="shared" si="16"/>
        <v>"Client"</v>
      </c>
      <c r="I136" t="str">
        <f t="shared" si="17"/>
        <v>-</v>
      </c>
      <c r="K136" s="26" t="s">
        <v>4119</v>
      </c>
      <c r="L136" s="32"/>
      <c r="M136" s="31" t="s">
        <v>4119</v>
      </c>
      <c r="N136" s="31" t="s">
        <v>4119</v>
      </c>
      <c r="O136" s="31" t="s">
        <v>4601</v>
      </c>
      <c r="P136" s="31" t="s">
        <v>4119</v>
      </c>
      <c r="Q136" s="29" t="s">
        <v>4602</v>
      </c>
    </row>
    <row r="137" spans="1:17">
      <c r="A137" s="4" t="s">
        <v>607</v>
      </c>
      <c r="C137">
        <f t="shared" si="14"/>
        <v>10</v>
      </c>
      <c r="D137">
        <f t="shared" si="12"/>
        <v>20</v>
      </c>
      <c r="E137" t="str">
        <f t="shared" si="13"/>
        <v>Repeat</v>
      </c>
      <c r="F137" t="s">
        <v>1239</v>
      </c>
      <c r="G137" t="str">
        <f t="shared" si="15"/>
        <v>"repeat"</v>
      </c>
      <c r="H137" t="str">
        <f t="shared" si="16"/>
        <v>"Repeat"</v>
      </c>
      <c r="I137" t="str">
        <f t="shared" si="17"/>
        <v>-</v>
      </c>
      <c r="K137" s="26" t="s">
        <v>4603</v>
      </c>
      <c r="L137" s="32"/>
      <c r="M137" s="31" t="s">
        <v>4604</v>
      </c>
      <c r="N137" s="31" t="s">
        <v>4605</v>
      </c>
      <c r="O137" s="31" t="s">
        <v>4606</v>
      </c>
      <c r="P137" s="31" t="s">
        <v>4607</v>
      </c>
      <c r="Q137" s="29" t="s">
        <v>4608</v>
      </c>
    </row>
    <row r="138" spans="1:17">
      <c r="A138" s="4" t="s">
        <v>608</v>
      </c>
      <c r="C138">
        <f t="shared" si="14"/>
        <v>15</v>
      </c>
      <c r="D138">
        <f t="shared" si="12"/>
        <v>30</v>
      </c>
      <c r="E138" t="str">
        <f t="shared" si="13"/>
        <v>By Duration</v>
      </c>
      <c r="F138" t="s">
        <v>1240</v>
      </c>
      <c r="G138" t="str">
        <f t="shared" si="15"/>
        <v>"by_duration"</v>
      </c>
      <c r="H138" t="str">
        <f t="shared" si="16"/>
        <v>"By Duration"</v>
      </c>
      <c r="I138" t="str">
        <f t="shared" si="17"/>
        <v>-</v>
      </c>
      <c r="K138" s="26" t="s">
        <v>4609</v>
      </c>
      <c r="L138" s="32"/>
      <c r="M138" s="31" t="s">
        <v>4610</v>
      </c>
      <c r="N138" s="31" t="s">
        <v>4611</v>
      </c>
      <c r="O138" s="31" t="s">
        <v>4612</v>
      </c>
      <c r="P138" s="31" t="s">
        <v>4613</v>
      </c>
      <c r="Q138" s="29" t="s">
        <v>4614</v>
      </c>
    </row>
    <row r="139" spans="1:17">
      <c r="A139" s="4" t="s">
        <v>609</v>
      </c>
      <c r="C139">
        <f t="shared" si="14"/>
        <v>9</v>
      </c>
      <c r="D139">
        <f t="shared" si="12"/>
        <v>18</v>
      </c>
      <c r="E139" t="str">
        <f t="shared" si="13"/>
        <v>Never</v>
      </c>
      <c r="F139" t="s">
        <v>1241</v>
      </c>
      <c r="G139" t="str">
        <f t="shared" si="15"/>
        <v>"never"</v>
      </c>
      <c r="H139" t="str">
        <f t="shared" si="16"/>
        <v>"Never"</v>
      </c>
      <c r="I139" t="str">
        <f t="shared" si="17"/>
        <v>-</v>
      </c>
      <c r="K139" s="26" t="s">
        <v>4615</v>
      </c>
      <c r="L139" s="32"/>
      <c r="M139" s="31" t="s">
        <v>4616</v>
      </c>
      <c r="N139" s="31" t="s">
        <v>4617</v>
      </c>
      <c r="O139" s="31" t="s">
        <v>4618</v>
      </c>
      <c r="P139" s="31" t="s">
        <v>4619</v>
      </c>
      <c r="Q139" s="29" t="s">
        <v>4620</v>
      </c>
    </row>
    <row r="140" spans="1:17">
      <c r="A140" s="4" t="s">
        <v>1832</v>
      </c>
      <c r="C140">
        <f t="shared" si="14"/>
        <v>9</v>
      </c>
      <c r="D140">
        <f t="shared" si="12"/>
        <v>18</v>
      </c>
      <c r="E140" t="str">
        <f t="shared" si="13"/>
        <v>Daily</v>
      </c>
      <c r="F140" t="s">
        <v>1242</v>
      </c>
      <c r="G140" t="str">
        <f t="shared" si="15"/>
        <v>"daily"</v>
      </c>
      <c r="H140" t="str">
        <f t="shared" si="16"/>
        <v>"Daily"</v>
      </c>
      <c r="I140" t="str">
        <f t="shared" si="17"/>
        <v>-</v>
      </c>
      <c r="K140" s="26" t="s">
        <v>4621</v>
      </c>
      <c r="L140" s="32"/>
      <c r="M140" s="31" t="s">
        <v>4622</v>
      </c>
      <c r="N140" s="31" t="s">
        <v>4623</v>
      </c>
      <c r="O140" s="31" t="s">
        <v>4624</v>
      </c>
      <c r="P140" s="31" t="s">
        <v>4625</v>
      </c>
      <c r="Q140" s="29" t="s">
        <v>4626</v>
      </c>
    </row>
    <row r="141" spans="1:17">
      <c r="A141" s="4" t="s">
        <v>610</v>
      </c>
      <c r="C141">
        <f t="shared" si="14"/>
        <v>10</v>
      </c>
      <c r="D141">
        <f t="shared" si="12"/>
        <v>20</v>
      </c>
      <c r="E141" t="str">
        <f t="shared" si="13"/>
        <v>Weekly</v>
      </c>
      <c r="F141" t="s">
        <v>1243</v>
      </c>
      <c r="G141" t="str">
        <f t="shared" si="15"/>
        <v>"weekly"</v>
      </c>
      <c r="H141" t="str">
        <f t="shared" si="16"/>
        <v>"Weekly"</v>
      </c>
      <c r="I141" t="str">
        <f t="shared" si="17"/>
        <v>-</v>
      </c>
      <c r="K141" s="26" t="s">
        <v>4627</v>
      </c>
      <c r="L141" s="32"/>
      <c r="M141" s="31" t="s">
        <v>4628</v>
      </c>
      <c r="N141" s="31" t="s">
        <v>4629</v>
      </c>
      <c r="O141" s="31" t="s">
        <v>4630</v>
      </c>
      <c r="P141" s="31" t="s">
        <v>4631</v>
      </c>
      <c r="Q141" s="29" t="s">
        <v>4632</v>
      </c>
    </row>
    <row r="142" spans="1:17">
      <c r="A142" s="4" t="s">
        <v>611</v>
      </c>
      <c r="C142">
        <f t="shared" si="14"/>
        <v>11</v>
      </c>
      <c r="D142">
        <f t="shared" si="12"/>
        <v>22</v>
      </c>
      <c r="E142" t="str">
        <f t="shared" si="13"/>
        <v>Monthly</v>
      </c>
      <c r="F142" t="s">
        <v>1244</v>
      </c>
      <c r="G142" t="str">
        <f t="shared" si="15"/>
        <v>"monthly"</v>
      </c>
      <c r="H142" t="str">
        <f t="shared" si="16"/>
        <v>"Monthly"</v>
      </c>
      <c r="I142" t="str">
        <f t="shared" si="17"/>
        <v>-</v>
      </c>
      <c r="K142" s="26" t="s">
        <v>4633</v>
      </c>
      <c r="L142" s="32"/>
      <c r="M142" s="31" t="s">
        <v>4634</v>
      </c>
      <c r="N142" s="31" t="s">
        <v>4635</v>
      </c>
      <c r="O142" s="31" t="s">
        <v>4636</v>
      </c>
      <c r="P142" s="31" t="s">
        <v>4637</v>
      </c>
      <c r="Q142" s="29" t="s">
        <v>4638</v>
      </c>
    </row>
    <row r="143" spans="1:17">
      <c r="A143" s="4" t="s">
        <v>612</v>
      </c>
      <c r="C143">
        <f t="shared" si="14"/>
        <v>13</v>
      </c>
      <c r="D143">
        <f t="shared" si="12"/>
        <v>26</v>
      </c>
      <c r="E143" t="str">
        <f t="shared" si="13"/>
        <v>Forbidden</v>
      </c>
      <c r="F143" t="s">
        <v>1245</v>
      </c>
      <c r="G143" t="str">
        <f t="shared" si="15"/>
        <v>"forbidden"</v>
      </c>
      <c r="H143" t="str">
        <f t="shared" si="16"/>
        <v>"Forbidden"</v>
      </c>
      <c r="I143" t="str">
        <f t="shared" si="17"/>
        <v>-</v>
      </c>
      <c r="K143" s="26" t="s">
        <v>4639</v>
      </c>
      <c r="L143" s="33"/>
      <c r="M143" s="31" t="s">
        <v>4640</v>
      </c>
      <c r="N143" s="31" t="s">
        <v>4641</v>
      </c>
      <c r="O143" s="31" t="s">
        <v>4642</v>
      </c>
      <c r="P143" s="31" t="s">
        <v>4643</v>
      </c>
      <c r="Q143" s="29" t="s">
        <v>4644</v>
      </c>
    </row>
    <row r="144" spans="1:17">
      <c r="A144" s="4" t="s">
        <v>613</v>
      </c>
      <c r="C144">
        <f t="shared" si="14"/>
        <v>11</v>
      </c>
      <c r="D144">
        <f t="shared" si="12"/>
        <v>22</v>
      </c>
      <c r="E144" t="str">
        <f t="shared" si="13"/>
        <v>NetCode</v>
      </c>
      <c r="F144" t="s">
        <v>1246</v>
      </c>
      <c r="G144" t="str">
        <f t="shared" si="15"/>
        <v>"netcode"</v>
      </c>
      <c r="H144" t="str">
        <f t="shared" si="16"/>
        <v>"NetCode"</v>
      </c>
      <c r="I144" t="str">
        <f t="shared" si="17"/>
        <v>-</v>
      </c>
      <c r="K144" s="26" t="s">
        <v>4645</v>
      </c>
      <c r="L144" s="27" t="s">
        <v>4646</v>
      </c>
      <c r="M144" s="26" t="s">
        <v>4645</v>
      </c>
      <c r="N144" s="26" t="s">
        <v>4645</v>
      </c>
      <c r="O144" s="26" t="s">
        <v>4645</v>
      </c>
      <c r="P144" s="26" t="s">
        <v>4645</v>
      </c>
      <c r="Q144" s="26" t="s">
        <v>4645</v>
      </c>
    </row>
    <row r="145" spans="1:17">
      <c r="A145" s="4" t="s">
        <v>614</v>
      </c>
      <c r="C145">
        <f t="shared" si="14"/>
        <v>12</v>
      </c>
      <c r="D145">
        <f t="shared" si="12"/>
        <v>24</v>
      </c>
      <c r="E145" t="str">
        <f t="shared" si="13"/>
        <v>Varicode</v>
      </c>
      <c r="F145" t="s">
        <v>1247</v>
      </c>
      <c r="G145" t="str">
        <f t="shared" si="15"/>
        <v>"varicode"</v>
      </c>
      <c r="H145" t="str">
        <f t="shared" si="16"/>
        <v>"Varicode"</v>
      </c>
      <c r="I145" t="str">
        <f t="shared" si="17"/>
        <v>-</v>
      </c>
      <c r="K145" s="26" t="s">
        <v>4647</v>
      </c>
      <c r="L145" s="27" t="s">
        <v>4646</v>
      </c>
      <c r="M145" s="26" t="s">
        <v>4647</v>
      </c>
      <c r="N145" s="26" t="s">
        <v>4647</v>
      </c>
      <c r="O145" s="26" t="s">
        <v>4647</v>
      </c>
      <c r="P145" s="26" t="s">
        <v>4647</v>
      </c>
      <c r="Q145" s="26" t="s">
        <v>4647</v>
      </c>
    </row>
    <row r="146" spans="1:17">
      <c r="A146" s="4" t="s">
        <v>615</v>
      </c>
      <c r="C146">
        <f t="shared" si="14"/>
        <v>13</v>
      </c>
      <c r="D146">
        <f t="shared" si="12"/>
        <v>26</v>
      </c>
      <c r="E146" t="str">
        <f t="shared" si="13"/>
        <v>GuestCode</v>
      </c>
      <c r="F146" t="s">
        <v>1248</v>
      </c>
      <c r="G146" t="str">
        <f t="shared" si="15"/>
        <v>"guestcode"</v>
      </c>
      <c r="H146" t="str">
        <f t="shared" si="16"/>
        <v>"GuestCode"</v>
      </c>
      <c r="I146" t="str">
        <f t="shared" si="17"/>
        <v>-</v>
      </c>
      <c r="K146" s="26" t="s">
        <v>4648</v>
      </c>
      <c r="L146" s="27" t="s">
        <v>4646</v>
      </c>
      <c r="M146" s="31"/>
      <c r="N146" s="31"/>
      <c r="O146" s="31"/>
      <c r="P146" s="31"/>
      <c r="Q146" s="29"/>
    </row>
    <row r="147" spans="1:17">
      <c r="A147" s="4" t="s">
        <v>616</v>
      </c>
      <c r="C147">
        <f t="shared" si="14"/>
        <v>20</v>
      </c>
      <c r="D147">
        <f t="shared" si="12"/>
        <v>40</v>
      </c>
      <c r="E147" t="str">
        <f t="shared" si="13"/>
        <v>GuestCode Prefix</v>
      </c>
      <c r="F147" t="s">
        <v>1249</v>
      </c>
      <c r="G147" t="str">
        <f t="shared" si="15"/>
        <v>"guestcode_prefix"</v>
      </c>
      <c r="H147" t="str">
        <f t="shared" si="16"/>
        <v>"GuestCode Prefix"</v>
      </c>
      <c r="I147" t="str">
        <f t="shared" si="17"/>
        <v>-</v>
      </c>
      <c r="K147" s="26" t="s">
        <v>4649</v>
      </c>
      <c r="L147" s="30"/>
      <c r="M147" s="31" t="s">
        <v>4650</v>
      </c>
      <c r="N147" s="31" t="s">
        <v>4651</v>
      </c>
      <c r="O147" s="31" t="s">
        <v>4652</v>
      </c>
      <c r="P147" s="31" t="s">
        <v>4653</v>
      </c>
      <c r="Q147" s="29" t="s">
        <v>4654</v>
      </c>
    </row>
    <row r="148" spans="1:17">
      <c r="A148" s="4" t="s">
        <v>617</v>
      </c>
      <c r="C148">
        <f t="shared" si="14"/>
        <v>18</v>
      </c>
      <c r="D148">
        <f t="shared" si="12"/>
        <v>36</v>
      </c>
      <c r="E148" t="str">
        <f t="shared" si="13"/>
        <v>GuestCode User</v>
      </c>
      <c r="F148" t="s">
        <v>1250</v>
      </c>
      <c r="G148" t="str">
        <f t="shared" si="15"/>
        <v>"guestcode_user"</v>
      </c>
      <c r="H148" t="str">
        <f t="shared" si="16"/>
        <v>"GuestCode User"</v>
      </c>
      <c r="I148" t="str">
        <f t="shared" si="17"/>
        <v>-</v>
      </c>
      <c r="K148" s="26" t="s">
        <v>4655</v>
      </c>
      <c r="L148" s="32"/>
      <c r="M148" s="31" t="s">
        <v>4656</v>
      </c>
      <c r="N148" s="31" t="s">
        <v>4657</v>
      </c>
      <c r="O148" s="31" t="s">
        <v>4658</v>
      </c>
      <c r="P148" s="31" t="s">
        <v>4659</v>
      </c>
      <c r="Q148" s="29" t="s">
        <v>4660</v>
      </c>
    </row>
    <row r="149" spans="1:17">
      <c r="A149" s="4" t="s">
        <v>618</v>
      </c>
      <c r="C149">
        <f t="shared" si="14"/>
        <v>29</v>
      </c>
      <c r="D149">
        <f t="shared" si="12"/>
        <v>56</v>
      </c>
      <c r="E149" t="str">
        <f t="shared" si="13"/>
        <v>GuestCode Prefix &amp; User</v>
      </c>
      <c r="F149" t="s">
        <v>1251</v>
      </c>
      <c r="G149" t="str">
        <f t="shared" si="15"/>
        <v>"guestcode_prefix_and_user"</v>
      </c>
      <c r="H149" t="str">
        <f t="shared" si="16"/>
        <v>"GuestCode Prefix &amp; User"</v>
      </c>
      <c r="I149" t="str">
        <f t="shared" si="17"/>
        <v>-</v>
      </c>
      <c r="K149" s="26" t="s">
        <v>4661</v>
      </c>
      <c r="L149" s="32"/>
      <c r="M149" s="31" t="s">
        <v>4662</v>
      </c>
      <c r="N149" s="31" t="s">
        <v>4663</v>
      </c>
      <c r="O149" s="31" t="s">
        <v>4664</v>
      </c>
      <c r="P149" s="31" t="s">
        <v>4665</v>
      </c>
      <c r="Q149" s="29" t="s">
        <v>4666</v>
      </c>
    </row>
    <row r="150" spans="1:17">
      <c r="A150" s="4" t="s">
        <v>619</v>
      </c>
      <c r="C150">
        <f t="shared" si="14"/>
        <v>8</v>
      </c>
      <c r="D150">
        <f t="shared" si="12"/>
        <v>16</v>
      </c>
      <c r="E150" t="str">
        <f t="shared" si="13"/>
        <v>Mode</v>
      </c>
      <c r="F150" t="s">
        <v>1252</v>
      </c>
      <c r="G150" t="str">
        <f t="shared" si="15"/>
        <v>"mode"</v>
      </c>
      <c r="H150" t="str">
        <f t="shared" si="16"/>
        <v>"Mode"</v>
      </c>
      <c r="I150" t="str">
        <f t="shared" si="17"/>
        <v>-</v>
      </c>
      <c r="K150" s="26" t="s">
        <v>4667</v>
      </c>
      <c r="L150" s="32"/>
      <c r="M150" s="31" t="s">
        <v>4667</v>
      </c>
      <c r="N150" s="31" t="s">
        <v>4668</v>
      </c>
      <c r="O150" s="31" t="s">
        <v>4669</v>
      </c>
      <c r="P150" s="31" t="s">
        <v>4670</v>
      </c>
      <c r="Q150" s="29" t="s">
        <v>4668</v>
      </c>
    </row>
    <row r="151" spans="1:17">
      <c r="A151" s="4" t="s">
        <v>620</v>
      </c>
      <c r="C151">
        <f t="shared" si="14"/>
        <v>11</v>
      </c>
      <c r="D151">
        <f t="shared" si="12"/>
        <v>22</v>
      </c>
      <c r="E151" t="str">
        <f t="shared" si="13"/>
        <v>Warning</v>
      </c>
      <c r="F151" t="s">
        <v>1253</v>
      </c>
      <c r="G151" t="str">
        <f t="shared" si="15"/>
        <v>"warning"</v>
      </c>
      <c r="H151" t="str">
        <f t="shared" si="16"/>
        <v>"Warning"</v>
      </c>
      <c r="I151" t="str">
        <f t="shared" si="17"/>
        <v>-</v>
      </c>
      <c r="K151" s="26" t="s">
        <v>4671</v>
      </c>
      <c r="L151" s="33"/>
      <c r="M151" s="31" t="s">
        <v>4672</v>
      </c>
      <c r="N151" s="31" t="s">
        <v>4673</v>
      </c>
      <c r="O151" s="31" t="s">
        <v>4674</v>
      </c>
      <c r="P151" s="31" t="s">
        <v>4675</v>
      </c>
      <c r="Q151" s="29" t="s">
        <v>4676</v>
      </c>
    </row>
    <row r="152" spans="1:17">
      <c r="A152" s="4" t="s">
        <v>621</v>
      </c>
      <c r="C152">
        <f t="shared" si="14"/>
        <v>12</v>
      </c>
      <c r="D152">
        <f t="shared" si="12"/>
        <v>24</v>
      </c>
      <c r="E152" t="str">
        <f t="shared" si="13"/>
        <v>Generate</v>
      </c>
      <c r="F152" t="s">
        <v>1254</v>
      </c>
      <c r="G152" t="str">
        <f t="shared" si="15"/>
        <v>"generate"</v>
      </c>
      <c r="H152" t="str">
        <f t="shared" si="16"/>
        <v>"Generate"</v>
      </c>
      <c r="I152" t="str">
        <f t="shared" si="17"/>
        <v>-</v>
      </c>
      <c r="K152" s="26" t="s">
        <v>4677</v>
      </c>
      <c r="L152" s="27" t="s">
        <v>4678</v>
      </c>
      <c r="M152" s="31" t="s">
        <v>4679</v>
      </c>
      <c r="N152" s="31" t="s">
        <v>4680</v>
      </c>
      <c r="O152" s="31" t="s">
        <v>4681</v>
      </c>
      <c r="P152" s="31" t="s">
        <v>4682</v>
      </c>
      <c r="Q152" s="29" t="s">
        <v>4683</v>
      </c>
    </row>
    <row r="153" spans="1:17">
      <c r="A153" s="4" t="s">
        <v>622</v>
      </c>
      <c r="C153">
        <f t="shared" si="14"/>
        <v>21</v>
      </c>
      <c r="D153">
        <f t="shared" si="12"/>
        <v>42</v>
      </c>
      <c r="E153" t="str">
        <f t="shared" si="13"/>
        <v>Already Signed Up</v>
      </c>
      <c r="F153" t="s">
        <v>1255</v>
      </c>
      <c r="G153" t="str">
        <f t="shared" si="15"/>
        <v>"already_signed_up"</v>
      </c>
      <c r="H153" t="str">
        <f t="shared" si="16"/>
        <v>"Already Signed Up"</v>
      </c>
      <c r="I153" t="str">
        <f t="shared" si="17"/>
        <v>-</v>
      </c>
      <c r="K153" s="26" t="s">
        <v>4684</v>
      </c>
      <c r="L153" s="30"/>
      <c r="M153" s="31" t="s">
        <v>4685</v>
      </c>
      <c r="N153" s="31" t="s">
        <v>4686</v>
      </c>
      <c r="O153" s="31" t="s">
        <v>4687</v>
      </c>
      <c r="P153" s="31" t="s">
        <v>4688</v>
      </c>
      <c r="Q153" s="29" t="s">
        <v>4689</v>
      </c>
    </row>
    <row r="154" spans="1:17">
      <c r="A154" s="4" t="s">
        <v>623</v>
      </c>
      <c r="C154">
        <f t="shared" si="14"/>
        <v>11</v>
      </c>
      <c r="D154">
        <f t="shared" si="12"/>
        <v>22</v>
      </c>
      <c r="E154" t="str">
        <f t="shared" si="13"/>
        <v>Gateway</v>
      </c>
      <c r="F154" t="s">
        <v>1256</v>
      </c>
      <c r="G154" t="str">
        <f t="shared" si="15"/>
        <v>"gateway"</v>
      </c>
      <c r="H154" t="str">
        <f t="shared" si="16"/>
        <v>"Gateway"</v>
      </c>
      <c r="I154" t="str">
        <f t="shared" si="17"/>
        <v>-</v>
      </c>
      <c r="K154" s="26" t="s">
        <v>4690</v>
      </c>
      <c r="L154" s="32"/>
      <c r="M154" s="31" t="s">
        <v>4691</v>
      </c>
      <c r="N154" s="31" t="s">
        <v>4690</v>
      </c>
      <c r="O154" s="31" t="s">
        <v>4692</v>
      </c>
      <c r="P154" s="31" t="s">
        <v>4690</v>
      </c>
      <c r="Q154" s="29" t="s">
        <v>4690</v>
      </c>
    </row>
    <row r="155" spans="1:17">
      <c r="A155" s="4" t="s">
        <v>624</v>
      </c>
      <c r="C155">
        <f t="shared" si="14"/>
        <v>19</v>
      </c>
      <c r="D155">
        <f t="shared" si="12"/>
        <v>38</v>
      </c>
      <c r="E155" t="str">
        <f t="shared" si="13"/>
        <v>Backup on Cloud</v>
      </c>
      <c r="F155" t="s">
        <v>1257</v>
      </c>
      <c r="G155" t="str">
        <f t="shared" si="15"/>
        <v>"backup_on_cloud"</v>
      </c>
      <c r="H155" t="str">
        <f t="shared" si="16"/>
        <v>"Backup on Cloud"</v>
      </c>
      <c r="I155" t="str">
        <f t="shared" si="17"/>
        <v>-</v>
      </c>
      <c r="K155" s="26" t="s">
        <v>4693</v>
      </c>
      <c r="L155" s="32"/>
      <c r="M155" s="31" t="s">
        <v>4694</v>
      </c>
      <c r="N155" s="31" t="s">
        <v>4695</v>
      </c>
      <c r="O155" s="31" t="s">
        <v>4696</v>
      </c>
      <c r="P155" s="31" t="s">
        <v>4697</v>
      </c>
      <c r="Q155" s="29" t="s">
        <v>4698</v>
      </c>
    </row>
    <row r="156" spans="1:17">
      <c r="A156" s="4" t="s">
        <v>625</v>
      </c>
      <c r="C156">
        <f t="shared" si="14"/>
        <v>23</v>
      </c>
      <c r="D156">
        <f t="shared" si="12"/>
        <v>46</v>
      </c>
      <c r="E156" t="str">
        <f t="shared" si="13"/>
        <v>Backup to Cloud Now</v>
      </c>
      <c r="F156" t="s">
        <v>1258</v>
      </c>
      <c r="G156" t="str">
        <f t="shared" si="15"/>
        <v>"backup_to_cloud_now"</v>
      </c>
      <c r="H156" t="str">
        <f t="shared" si="16"/>
        <v>"Backup to Cloud Now"</v>
      </c>
      <c r="I156" t="str">
        <f t="shared" si="17"/>
        <v>-</v>
      </c>
      <c r="K156" s="26" t="s">
        <v>4699</v>
      </c>
      <c r="L156" s="32"/>
      <c r="M156" s="31" t="s">
        <v>4700</v>
      </c>
      <c r="N156" s="31" t="s">
        <v>4701</v>
      </c>
      <c r="O156" s="31" t="s">
        <v>4702</v>
      </c>
      <c r="P156" s="31" t="s">
        <v>4703</v>
      </c>
      <c r="Q156" s="29" t="s">
        <v>4704</v>
      </c>
    </row>
    <row r="157" spans="1:17">
      <c r="A157" s="4" t="s">
        <v>626</v>
      </c>
      <c r="C157">
        <f t="shared" si="14"/>
        <v>20</v>
      </c>
      <c r="D157">
        <f t="shared" si="12"/>
        <v>59</v>
      </c>
      <c r="E157" t="str">
        <f t="shared" si="13"/>
        <v>Last Successful Backup to Cloud: %@</v>
      </c>
      <c r="F157" t="s">
        <v>1259</v>
      </c>
      <c r="G157" t="str">
        <f t="shared" si="15"/>
        <v>"last_backup_date"</v>
      </c>
      <c r="H157" t="str">
        <f t="shared" si="16"/>
        <v>"Last Successful Backup to Cloud: %@"</v>
      </c>
      <c r="I157" t="str">
        <f t="shared" si="17"/>
        <v>-</v>
      </c>
      <c r="K157" s="26" t="s">
        <v>4705</v>
      </c>
      <c r="L157" s="32"/>
      <c r="M157" s="31" t="s">
        <v>4706</v>
      </c>
      <c r="N157" s="31" t="s">
        <v>4707</v>
      </c>
      <c r="O157" s="31" t="s">
        <v>4708</v>
      </c>
      <c r="P157" s="31" t="s">
        <v>4709</v>
      </c>
      <c r="Q157" s="29" t="s">
        <v>4710</v>
      </c>
    </row>
    <row r="158" spans="1:17">
      <c r="A158" s="4" t="s">
        <v>627</v>
      </c>
      <c r="C158">
        <f t="shared" si="14"/>
        <v>12</v>
      </c>
      <c r="D158">
        <f t="shared" si="12"/>
        <v>24</v>
      </c>
      <c r="E158" t="str">
        <f t="shared" si="13"/>
        <v>Sign Out</v>
      </c>
      <c r="F158" t="s">
        <v>1260</v>
      </c>
      <c r="G158" t="str">
        <f t="shared" si="15"/>
        <v>"sign_out"</v>
      </c>
      <c r="H158" t="str">
        <f t="shared" si="16"/>
        <v>"Sign Out"</v>
      </c>
      <c r="I158" t="str">
        <f t="shared" si="17"/>
        <v>-</v>
      </c>
      <c r="K158" s="26" t="s">
        <v>4711</v>
      </c>
      <c r="L158" s="32"/>
      <c r="M158" s="31" t="s">
        <v>4712</v>
      </c>
      <c r="N158" s="31" t="s">
        <v>4713</v>
      </c>
      <c r="O158" s="31" t="s">
        <v>4714</v>
      </c>
      <c r="P158" s="31" t="s">
        <v>4715</v>
      </c>
      <c r="Q158" s="29" t="s">
        <v>4716</v>
      </c>
    </row>
    <row r="159" spans="1:17">
      <c r="A159" s="4" t="s">
        <v>628</v>
      </c>
      <c r="C159">
        <f t="shared" si="14"/>
        <v>24</v>
      </c>
      <c r="D159">
        <f t="shared" si="12"/>
        <v>48</v>
      </c>
      <c r="E159" t="str">
        <f t="shared" si="13"/>
        <v>Password Not Enabled</v>
      </c>
      <c r="F159" t="s">
        <v>1261</v>
      </c>
      <c r="G159" t="str">
        <f t="shared" si="15"/>
        <v>"password_not_enabled"</v>
      </c>
      <c r="H159" t="str">
        <f t="shared" si="16"/>
        <v>"Password Not Enabled"</v>
      </c>
      <c r="I159" t="str">
        <f t="shared" si="17"/>
        <v>-</v>
      </c>
      <c r="K159" s="26" t="s">
        <v>4717</v>
      </c>
      <c r="L159" s="32"/>
      <c r="M159" s="31" t="s">
        <v>4718</v>
      </c>
      <c r="N159" s="31" t="s">
        <v>4719</v>
      </c>
      <c r="O159" s="31" t="s">
        <v>4720</v>
      </c>
      <c r="P159" s="31" t="s">
        <v>4721</v>
      </c>
      <c r="Q159" s="29" t="s">
        <v>4722</v>
      </c>
    </row>
    <row r="160" spans="1:17">
      <c r="A160" s="4" t="s">
        <v>629</v>
      </c>
      <c r="C160">
        <f t="shared" si="14"/>
        <v>24</v>
      </c>
      <c r="D160">
        <f t="shared" si="12"/>
        <v>48</v>
      </c>
      <c r="E160" t="str">
        <f t="shared" si="13"/>
        <v>Password Is Required</v>
      </c>
      <c r="F160" t="s">
        <v>1262</v>
      </c>
      <c r="G160" t="str">
        <f t="shared" si="15"/>
        <v>"password_is_required"</v>
      </c>
      <c r="H160" t="str">
        <f t="shared" si="16"/>
        <v>"Password Is Required"</v>
      </c>
      <c r="I160" t="str">
        <f t="shared" si="17"/>
        <v>-</v>
      </c>
      <c r="K160" s="26" t="s">
        <v>4723</v>
      </c>
      <c r="L160" s="32"/>
      <c r="M160" s="31" t="s">
        <v>4724</v>
      </c>
      <c r="N160" s="31" t="s">
        <v>4725</v>
      </c>
      <c r="O160" s="31" t="s">
        <v>4726</v>
      </c>
      <c r="P160" s="31" t="s">
        <v>4727</v>
      </c>
      <c r="Q160" s="29" t="s">
        <v>4728</v>
      </c>
    </row>
    <row r="161" spans="1:17">
      <c r="A161" s="4" t="s">
        <v>630</v>
      </c>
      <c r="C161">
        <f t="shared" si="14"/>
        <v>8</v>
      </c>
      <c r="D161">
        <f t="shared" si="12"/>
        <v>16</v>
      </c>
      <c r="E161" t="str">
        <f t="shared" si="13"/>
        <v>Done</v>
      </c>
      <c r="F161" t="s">
        <v>1263</v>
      </c>
      <c r="G161" t="str">
        <f t="shared" si="15"/>
        <v>"done"</v>
      </c>
      <c r="H161" t="str">
        <f t="shared" si="16"/>
        <v>"Done"</v>
      </c>
      <c r="I161" t="str">
        <f t="shared" si="17"/>
        <v>-</v>
      </c>
      <c r="K161" s="26" t="s">
        <v>4729</v>
      </c>
      <c r="L161" s="32"/>
      <c r="M161" s="31" t="s">
        <v>4730</v>
      </c>
      <c r="N161" s="31" t="s">
        <v>4731</v>
      </c>
      <c r="O161" s="31" t="s">
        <v>4732</v>
      </c>
      <c r="P161" s="31" t="s">
        <v>4733</v>
      </c>
      <c r="Q161" s="29" t="s">
        <v>4734</v>
      </c>
    </row>
    <row r="162" spans="1:17">
      <c r="A162" s="4" t="s">
        <v>631</v>
      </c>
      <c r="C162">
        <f t="shared" si="14"/>
        <v>13</v>
      </c>
      <c r="D162">
        <f t="shared" si="12"/>
        <v>27</v>
      </c>
      <c r="E162" t="str">
        <f t="shared" si="13"/>
        <v>Wi-Fi SSID</v>
      </c>
      <c r="F162" t="s">
        <v>1264</v>
      </c>
      <c r="G162" t="str">
        <f t="shared" si="15"/>
        <v>"wifi_ssid"</v>
      </c>
      <c r="H162" t="str">
        <f t="shared" si="16"/>
        <v>"Wi-Fi SSID"</v>
      </c>
      <c r="I162" t="str">
        <f t="shared" si="17"/>
        <v>-</v>
      </c>
      <c r="K162" s="26" t="s">
        <v>4735</v>
      </c>
      <c r="L162" s="33"/>
      <c r="M162" s="31" t="s">
        <v>4736</v>
      </c>
      <c r="N162" s="31" t="s">
        <v>4737</v>
      </c>
      <c r="O162" s="31" t="s">
        <v>4736</v>
      </c>
      <c r="P162" s="31" t="s">
        <v>4736</v>
      </c>
      <c r="Q162" s="29" t="s">
        <v>4735</v>
      </c>
    </row>
    <row r="163" spans="1:17">
      <c r="A163" s="4" t="s">
        <v>632</v>
      </c>
      <c r="C163">
        <f t="shared" si="14"/>
        <v>20</v>
      </c>
      <c r="D163">
        <f t="shared" si="12"/>
        <v>40</v>
      </c>
      <c r="E163" t="str">
        <f t="shared" si="13"/>
        <v>Diagnose Gateway</v>
      </c>
      <c r="F163" t="s">
        <v>1265</v>
      </c>
      <c r="G163" t="str">
        <f t="shared" si="15"/>
        <v>"diagnose_gateway"</v>
      </c>
      <c r="H163" t="str">
        <f t="shared" si="16"/>
        <v>"Diagnose Gateway"</v>
      </c>
      <c r="I163" t="str">
        <f t="shared" si="17"/>
        <v>-</v>
      </c>
      <c r="K163" s="26" t="s">
        <v>4738</v>
      </c>
      <c r="L163" s="27" t="s">
        <v>4739</v>
      </c>
      <c r="M163" s="31" t="s">
        <v>4740</v>
      </c>
      <c r="N163" s="31" t="s">
        <v>4741</v>
      </c>
      <c r="O163" s="31" t="s">
        <v>4742</v>
      </c>
      <c r="P163" s="31" t="s">
        <v>4743</v>
      </c>
      <c r="Q163" s="29" t="s">
        <v>4744</v>
      </c>
    </row>
    <row r="164" spans="1:17">
      <c r="A164" s="4" t="s">
        <v>633</v>
      </c>
      <c r="C164">
        <f t="shared" si="14"/>
        <v>17</v>
      </c>
      <c r="D164">
        <f t="shared" si="12"/>
        <v>34</v>
      </c>
      <c r="E164" t="str">
        <f t="shared" si="13"/>
        <v>Already Setup</v>
      </c>
      <c r="F164" t="s">
        <v>1266</v>
      </c>
      <c r="G164" t="str">
        <f t="shared" si="15"/>
        <v>"already_setup"</v>
      </c>
      <c r="H164" t="str">
        <f t="shared" si="16"/>
        <v>"Already Setup"</v>
      </c>
      <c r="I164" t="str">
        <f t="shared" si="17"/>
        <v>-</v>
      </c>
      <c r="K164" s="26" t="s">
        <v>4745</v>
      </c>
      <c r="L164" s="30"/>
      <c r="M164" s="31" t="s">
        <v>4746</v>
      </c>
      <c r="N164" s="31" t="s">
        <v>4747</v>
      </c>
      <c r="O164" s="31" t="s">
        <v>4748</v>
      </c>
      <c r="P164" s="31" t="s">
        <v>4749</v>
      </c>
      <c r="Q164" s="29" t="s">
        <v>4750</v>
      </c>
    </row>
    <row r="165" spans="1:17">
      <c r="A165" s="4" t="s">
        <v>634</v>
      </c>
      <c r="C165">
        <f t="shared" si="14"/>
        <v>17</v>
      </c>
      <c r="D165">
        <f t="shared" si="12"/>
        <v>34</v>
      </c>
      <c r="E165" t="str">
        <f t="shared" si="13"/>
        <v>Model Version</v>
      </c>
      <c r="F165" t="s">
        <v>1267</v>
      </c>
      <c r="G165" t="str">
        <f t="shared" si="15"/>
        <v>"model_version"</v>
      </c>
      <c r="H165" t="str">
        <f t="shared" si="16"/>
        <v>"Model Version"</v>
      </c>
      <c r="I165" t="str">
        <f t="shared" si="17"/>
        <v>-</v>
      </c>
      <c r="K165" s="26" t="s">
        <v>4751</v>
      </c>
      <c r="L165" s="32"/>
      <c r="M165" s="31" t="s">
        <v>4752</v>
      </c>
      <c r="N165" s="31" t="s">
        <v>4753</v>
      </c>
      <c r="O165" s="31" t="s">
        <v>4754</v>
      </c>
      <c r="P165" s="31" t="s">
        <v>4755</v>
      </c>
      <c r="Q165" s="29" t="s">
        <v>4756</v>
      </c>
    </row>
    <row r="166" spans="1:17">
      <c r="A166" s="4" t="s">
        <v>635</v>
      </c>
      <c r="C166">
        <f t="shared" si="14"/>
        <v>12</v>
      </c>
      <c r="D166">
        <f t="shared" si="12"/>
        <v>25</v>
      </c>
      <c r="E166" t="str">
        <f t="shared" si="13"/>
        <v>Time Zone</v>
      </c>
      <c r="F166" t="s">
        <v>1268</v>
      </c>
      <c r="G166" t="str">
        <f t="shared" si="15"/>
        <v>"timezone"</v>
      </c>
      <c r="H166" t="str">
        <f t="shared" si="16"/>
        <v>"Time Zone"</v>
      </c>
      <c r="I166" t="str">
        <f t="shared" si="17"/>
        <v>-</v>
      </c>
      <c r="K166" s="26" t="s">
        <v>4757</v>
      </c>
      <c r="L166" s="32"/>
      <c r="M166" s="31" t="s">
        <v>4758</v>
      </c>
      <c r="N166" s="31" t="s">
        <v>4759</v>
      </c>
      <c r="O166" s="31" t="s">
        <v>4760</v>
      </c>
      <c r="P166" s="31" t="s">
        <v>4761</v>
      </c>
      <c r="Q166" s="29" t="s">
        <v>4762</v>
      </c>
    </row>
    <row r="167" spans="1:17">
      <c r="A167" s="4" t="s">
        <v>636</v>
      </c>
      <c r="C167">
        <f t="shared" si="14"/>
        <v>19</v>
      </c>
      <c r="D167">
        <f t="shared" si="12"/>
        <v>38</v>
      </c>
      <c r="E167" t="str">
        <f t="shared" si="13"/>
        <v>Daylight Saving</v>
      </c>
      <c r="F167" t="s">
        <v>1269</v>
      </c>
      <c r="G167" t="str">
        <f t="shared" si="15"/>
        <v>"daylight_saving"</v>
      </c>
      <c r="H167" t="str">
        <f t="shared" si="16"/>
        <v>"Daylight Saving"</v>
      </c>
      <c r="I167" t="str">
        <f t="shared" si="17"/>
        <v>-</v>
      </c>
      <c r="K167" s="26" t="s">
        <v>4763</v>
      </c>
      <c r="L167" s="32"/>
      <c r="M167" s="31" t="s">
        <v>4764</v>
      </c>
      <c r="N167" s="31" t="s">
        <v>4765</v>
      </c>
      <c r="O167" s="31" t="s">
        <v>4766</v>
      </c>
      <c r="P167" s="31" t="s">
        <v>4767</v>
      </c>
      <c r="Q167" s="29" t="s">
        <v>4768</v>
      </c>
    </row>
    <row r="168" spans="1:17">
      <c r="A168" s="4" t="s">
        <v>637</v>
      </c>
      <c r="C168">
        <f t="shared" si="14"/>
        <v>12</v>
      </c>
      <c r="D168">
        <f t="shared" si="12"/>
        <v>24</v>
      </c>
      <c r="E168" t="str">
        <f t="shared" si="13"/>
        <v>Nickname</v>
      </c>
      <c r="F168" t="s">
        <v>1270</v>
      </c>
      <c r="G168" t="str">
        <f t="shared" si="15"/>
        <v>"nickname"</v>
      </c>
      <c r="H168" t="str">
        <f t="shared" si="16"/>
        <v>"Nickname"</v>
      </c>
      <c r="I168" t="str">
        <f t="shared" si="17"/>
        <v>-</v>
      </c>
      <c r="K168" s="26" t="s">
        <v>4769</v>
      </c>
      <c r="L168" s="32"/>
      <c r="M168" s="31" t="s">
        <v>4770</v>
      </c>
      <c r="N168" s="31" t="s">
        <v>4771</v>
      </c>
      <c r="O168" s="31" t="s">
        <v>4772</v>
      </c>
      <c r="P168" s="31" t="s">
        <v>4769</v>
      </c>
      <c r="Q168" s="29" t="s">
        <v>4773</v>
      </c>
    </row>
    <row r="169" spans="1:17">
      <c r="A169" s="4" t="s">
        <v>638</v>
      </c>
      <c r="C169">
        <f t="shared" si="14"/>
        <v>14</v>
      </c>
      <c r="D169">
        <f t="shared" si="12"/>
        <v>28</v>
      </c>
      <c r="E169" t="str">
        <f t="shared" si="13"/>
        <v>Start Date</v>
      </c>
      <c r="F169" t="s">
        <v>1271</v>
      </c>
      <c r="G169" t="str">
        <f t="shared" si="15"/>
        <v>"start_date"</v>
      </c>
      <c r="H169" t="str">
        <f t="shared" si="16"/>
        <v>"Start Date"</v>
      </c>
      <c r="I169" t="str">
        <f t="shared" si="17"/>
        <v>-</v>
      </c>
      <c r="K169" s="26" t="s">
        <v>4774</v>
      </c>
      <c r="L169" s="32"/>
      <c r="M169" s="31" t="s">
        <v>4775</v>
      </c>
      <c r="N169" s="31" t="s">
        <v>4776</v>
      </c>
      <c r="O169" s="31" t="s">
        <v>4777</v>
      </c>
      <c r="P169" s="31" t="s">
        <v>4778</v>
      </c>
      <c r="Q169" s="29" t="s">
        <v>4779</v>
      </c>
    </row>
    <row r="170" spans="1:17">
      <c r="A170" s="4" t="s">
        <v>639</v>
      </c>
      <c r="C170">
        <f t="shared" si="14"/>
        <v>12</v>
      </c>
      <c r="D170">
        <f t="shared" si="12"/>
        <v>24</v>
      </c>
      <c r="E170" t="str">
        <f t="shared" si="13"/>
        <v>End Date</v>
      </c>
      <c r="F170" t="s">
        <v>1272</v>
      </c>
      <c r="G170" t="str">
        <f t="shared" si="15"/>
        <v>"end_date"</v>
      </c>
      <c r="H170" t="str">
        <f t="shared" si="16"/>
        <v>"End Date"</v>
      </c>
      <c r="I170" t="str">
        <f t="shared" si="17"/>
        <v>-</v>
      </c>
      <c r="K170" s="26" t="s">
        <v>4780</v>
      </c>
      <c r="L170" s="32"/>
      <c r="M170" s="31" t="s">
        <v>4781</v>
      </c>
      <c r="N170" s="31" t="s">
        <v>4782</v>
      </c>
      <c r="O170" s="31" t="s">
        <v>4783</v>
      </c>
      <c r="P170" s="31" t="s">
        <v>4784</v>
      </c>
      <c r="Q170" s="29" t="s">
        <v>4785</v>
      </c>
    </row>
    <row r="171" spans="1:17">
      <c r="A171" s="4" t="s">
        <v>640</v>
      </c>
      <c r="C171">
        <f t="shared" si="14"/>
        <v>16</v>
      </c>
      <c r="D171">
        <f t="shared" si="12"/>
        <v>32</v>
      </c>
      <c r="E171" t="str">
        <f t="shared" si="13"/>
        <v>Duration Day</v>
      </c>
      <c r="F171" t="s">
        <v>1273</v>
      </c>
      <c r="G171" t="str">
        <f t="shared" si="15"/>
        <v>"duration_day"</v>
      </c>
      <c r="H171" t="str">
        <f t="shared" si="16"/>
        <v>"Duration Day"</v>
      </c>
      <c r="I171" t="str">
        <f t="shared" si="17"/>
        <v>-</v>
      </c>
      <c r="K171" s="26" t="s">
        <v>4786</v>
      </c>
      <c r="L171" s="32"/>
      <c r="M171" s="31" t="s">
        <v>4787</v>
      </c>
      <c r="N171" s="31" t="s">
        <v>4788</v>
      </c>
      <c r="O171" s="31" t="s">
        <v>4789</v>
      </c>
      <c r="P171" s="31" t="s">
        <v>4790</v>
      </c>
      <c r="Q171" s="29" t="s">
        <v>4791</v>
      </c>
    </row>
    <row r="172" spans="1:17">
      <c r="A172" s="4" t="s">
        <v>641</v>
      </c>
      <c r="C172">
        <f t="shared" si="14"/>
        <v>17</v>
      </c>
      <c r="D172">
        <f t="shared" si="12"/>
        <v>34</v>
      </c>
      <c r="E172" t="str">
        <f t="shared" si="13"/>
        <v>Duration Hour</v>
      </c>
      <c r="F172" t="s">
        <v>1274</v>
      </c>
      <c r="G172" t="str">
        <f t="shared" si="15"/>
        <v>"duration_hour"</v>
      </c>
      <c r="H172" t="str">
        <f t="shared" si="16"/>
        <v>"Duration Hour"</v>
      </c>
      <c r="I172" t="str">
        <f t="shared" si="17"/>
        <v>-</v>
      </c>
      <c r="K172" s="26" t="s">
        <v>4792</v>
      </c>
      <c r="L172" s="32"/>
      <c r="M172" s="31" t="s">
        <v>4793</v>
      </c>
      <c r="N172" s="31" t="s">
        <v>4794</v>
      </c>
      <c r="O172" s="31" t="s">
        <v>4795</v>
      </c>
      <c r="P172" s="31" t="s">
        <v>4796</v>
      </c>
      <c r="Q172" s="29" t="s">
        <v>4797</v>
      </c>
    </row>
    <row r="173" spans="1:17">
      <c r="A173" s="4" t="s">
        <v>642</v>
      </c>
      <c r="C173">
        <f t="shared" si="14"/>
        <v>11</v>
      </c>
      <c r="D173">
        <f t="shared" si="12"/>
        <v>22</v>
      </c>
      <c r="E173" t="str">
        <f t="shared" si="13"/>
        <v>Enabled</v>
      </c>
      <c r="F173" t="s">
        <v>1275</v>
      </c>
      <c r="G173" t="str">
        <f t="shared" si="15"/>
        <v>"enabled"</v>
      </c>
      <c r="H173" t="str">
        <f t="shared" si="16"/>
        <v>"Enabled"</v>
      </c>
      <c r="I173" t="str">
        <f t="shared" si="17"/>
        <v>-</v>
      </c>
      <c r="K173" s="26" t="s">
        <v>4798</v>
      </c>
      <c r="L173" s="32"/>
      <c r="M173" s="31" t="s">
        <v>4799</v>
      </c>
      <c r="N173" s="31" t="s">
        <v>4800</v>
      </c>
      <c r="O173" s="31" t="s">
        <v>4801</v>
      </c>
      <c r="P173" s="31" t="s">
        <v>4802</v>
      </c>
      <c r="Q173" s="29" t="s">
        <v>4803</v>
      </c>
    </row>
    <row r="174" spans="1:17">
      <c r="A174" s="4" t="s">
        <v>643</v>
      </c>
      <c r="C174">
        <f t="shared" si="14"/>
        <v>12</v>
      </c>
      <c r="D174">
        <f t="shared" si="12"/>
        <v>24</v>
      </c>
      <c r="E174" t="str">
        <f t="shared" si="13"/>
        <v>Disabled</v>
      </c>
      <c r="F174" t="s">
        <v>1276</v>
      </c>
      <c r="G174" t="str">
        <f t="shared" si="15"/>
        <v>"disabled"</v>
      </c>
      <c r="H174" t="str">
        <f t="shared" si="16"/>
        <v>"Disabled"</v>
      </c>
      <c r="I174" t="str">
        <f t="shared" si="17"/>
        <v>-</v>
      </c>
      <c r="K174" s="26" t="s">
        <v>4804</v>
      </c>
      <c r="L174" s="32"/>
      <c r="M174" s="31" t="s">
        <v>4805</v>
      </c>
      <c r="N174" s="31" t="s">
        <v>4806</v>
      </c>
      <c r="O174" s="31" t="s">
        <v>4807</v>
      </c>
      <c r="P174" s="31" t="s">
        <v>4808</v>
      </c>
      <c r="Q174" s="29" t="s">
        <v>4809</v>
      </c>
    </row>
    <row r="175" spans="1:17">
      <c r="A175" s="4" t="s">
        <v>644</v>
      </c>
      <c r="C175">
        <f t="shared" si="14"/>
        <v>12</v>
      </c>
      <c r="D175">
        <f t="shared" si="12"/>
        <v>24</v>
      </c>
      <c r="E175" t="str">
        <f t="shared" si="13"/>
        <v>Standard</v>
      </c>
      <c r="F175" t="s">
        <v>1277</v>
      </c>
      <c r="G175" t="str">
        <f t="shared" si="15"/>
        <v>"standard"</v>
      </c>
      <c r="H175" t="str">
        <f t="shared" si="16"/>
        <v>"Standard"</v>
      </c>
      <c r="I175" t="str">
        <f t="shared" si="17"/>
        <v>-</v>
      </c>
      <c r="K175" s="26" t="s">
        <v>4810</v>
      </c>
      <c r="L175" s="32"/>
      <c r="M175" s="31" t="s">
        <v>4810</v>
      </c>
      <c r="N175" s="31" t="s">
        <v>4810</v>
      </c>
      <c r="O175" s="31" t="s">
        <v>4811</v>
      </c>
      <c r="P175" s="31" t="s">
        <v>4810</v>
      </c>
      <c r="Q175" s="29" t="s">
        <v>4812</v>
      </c>
    </row>
    <row r="176" spans="1:17">
      <c r="A176" s="4" t="s">
        <v>645</v>
      </c>
      <c r="C176">
        <f t="shared" si="14"/>
        <v>17</v>
      </c>
      <c r="D176">
        <f t="shared" si="12"/>
        <v>36</v>
      </c>
      <c r="E176" t="str">
        <f t="shared" si="13"/>
        <v>Standard (Both)</v>
      </c>
      <c r="F176" t="s">
        <v>1278</v>
      </c>
      <c r="G176" t="str">
        <f t="shared" si="15"/>
        <v>"standard_both"</v>
      </c>
      <c r="H176" t="str">
        <f t="shared" si="16"/>
        <v>"Standard (Both)"</v>
      </c>
      <c r="I176" t="str">
        <f t="shared" si="17"/>
        <v>-</v>
      </c>
      <c r="K176" s="26" t="s">
        <v>4813</v>
      </c>
      <c r="L176" s="32"/>
      <c r="M176" s="31" t="s">
        <v>4814</v>
      </c>
      <c r="N176" s="31" t="s">
        <v>4815</v>
      </c>
      <c r="O176" s="31" t="s">
        <v>4816</v>
      </c>
      <c r="P176" s="31" t="s">
        <v>4817</v>
      </c>
      <c r="Q176" s="29" t="s">
        <v>4818</v>
      </c>
    </row>
    <row r="177" spans="1:17">
      <c r="A177" s="4" t="s">
        <v>646</v>
      </c>
      <c r="C177">
        <f t="shared" si="14"/>
        <v>21</v>
      </c>
      <c r="D177">
        <f t="shared" si="12"/>
        <v>44</v>
      </c>
      <c r="E177" t="str">
        <f t="shared" si="13"/>
        <v>Standard (All Time)</v>
      </c>
      <c r="F177" t="s">
        <v>1279</v>
      </c>
      <c r="G177" t="str">
        <f t="shared" si="15"/>
        <v>"standard_all_time"</v>
      </c>
      <c r="H177" t="str">
        <f t="shared" si="16"/>
        <v>"Standard (All Time)"</v>
      </c>
      <c r="I177" t="str">
        <f t="shared" si="17"/>
        <v>-</v>
      </c>
      <c r="K177" s="26" t="s">
        <v>4819</v>
      </c>
      <c r="L177" s="32"/>
      <c r="M177" s="31" t="s">
        <v>4820</v>
      </c>
      <c r="N177" s="31" t="s">
        <v>4821</v>
      </c>
      <c r="O177" s="31" t="s">
        <v>4822</v>
      </c>
      <c r="P177" s="31" t="s">
        <v>4823</v>
      </c>
      <c r="Q177" s="29" t="s">
        <v>4824</v>
      </c>
    </row>
    <row r="178" spans="1:17">
      <c r="A178" s="4" t="s">
        <v>647</v>
      </c>
      <c r="C178">
        <f t="shared" si="14"/>
        <v>21</v>
      </c>
      <c r="D178">
        <f t="shared" si="12"/>
        <v>44</v>
      </c>
      <c r="E178" t="str">
        <f t="shared" si="13"/>
        <v>Standard (One Time)</v>
      </c>
      <c r="F178" t="s">
        <v>1280</v>
      </c>
      <c r="G178" t="str">
        <f t="shared" si="15"/>
        <v>"standard_one_time"</v>
      </c>
      <c r="H178" t="str">
        <f t="shared" si="16"/>
        <v>"Standard (One Time)"</v>
      </c>
      <c r="I178" t="str">
        <f t="shared" si="17"/>
        <v>-</v>
      </c>
      <c r="K178" s="26" t="s">
        <v>4825</v>
      </c>
      <c r="L178" s="32"/>
      <c r="M178" s="31" t="s">
        <v>4826</v>
      </c>
      <c r="N178" s="31" t="s">
        <v>4827</v>
      </c>
      <c r="O178" s="31" t="s">
        <v>4828</v>
      </c>
      <c r="P178" s="31" t="s">
        <v>4829</v>
      </c>
      <c r="Q178" s="29" t="s">
        <v>4830</v>
      </c>
    </row>
    <row r="179" spans="1:17">
      <c r="A179" s="4" t="s">
        <v>648</v>
      </c>
      <c r="C179">
        <f t="shared" si="14"/>
        <v>14</v>
      </c>
      <c r="D179">
        <f t="shared" si="12"/>
        <v>28</v>
      </c>
      <c r="E179" t="str">
        <f t="shared" si="13"/>
        <v>Admin Name</v>
      </c>
      <c r="F179" t="s">
        <v>1281</v>
      </c>
      <c r="G179" t="str">
        <f t="shared" si="15"/>
        <v>"admin_name"</v>
      </c>
      <c r="H179" t="str">
        <f t="shared" si="16"/>
        <v>"Admin Name"</v>
      </c>
      <c r="I179" t="str">
        <f t="shared" si="17"/>
        <v>-</v>
      </c>
      <c r="K179" s="26" t="s">
        <v>4831</v>
      </c>
      <c r="L179" s="32"/>
      <c r="M179" s="31" t="s">
        <v>4832</v>
      </c>
      <c r="N179" s="31" t="s">
        <v>4833</v>
      </c>
      <c r="O179" s="31" t="s">
        <v>4834</v>
      </c>
      <c r="P179" s="31" t="s">
        <v>4835</v>
      </c>
      <c r="Q179" s="29" t="s">
        <v>4836</v>
      </c>
    </row>
    <row r="180" spans="1:17">
      <c r="A180" s="4" t="s">
        <v>510</v>
      </c>
      <c r="C180">
        <f t="shared" si="14"/>
        <v>15</v>
      </c>
      <c r="D180">
        <f t="shared" si="12"/>
        <v>30</v>
      </c>
      <c r="E180" t="str">
        <f t="shared" si="13"/>
        <v>Client Name</v>
      </c>
      <c r="F180" t="s">
        <v>1143</v>
      </c>
      <c r="G180" t="str">
        <f t="shared" si="15"/>
        <v>"client_name"</v>
      </c>
      <c r="H180" t="str">
        <f t="shared" si="16"/>
        <v>"Client Name"</v>
      </c>
      <c r="I180" t="str">
        <f t="shared" si="17"/>
        <v>-</v>
      </c>
      <c r="K180" s="26" t="s">
        <v>4044</v>
      </c>
      <c r="L180" s="32"/>
      <c r="M180" s="31" t="s">
        <v>4045</v>
      </c>
      <c r="N180" s="31" t="s">
        <v>4046</v>
      </c>
      <c r="O180" s="31" t="s">
        <v>4047</v>
      </c>
      <c r="P180" s="31" t="s">
        <v>4048</v>
      </c>
      <c r="Q180" s="29" t="s">
        <v>4049</v>
      </c>
    </row>
    <row r="181" spans="1:17">
      <c r="A181" s="4" t="s">
        <v>649</v>
      </c>
      <c r="C181">
        <f t="shared" si="14"/>
        <v>11</v>
      </c>
      <c r="D181">
        <f t="shared" si="12"/>
        <v>22</v>
      </c>
      <c r="E181" t="str">
        <f t="shared" si="13"/>
        <v>Version</v>
      </c>
      <c r="F181" t="s">
        <v>1282</v>
      </c>
      <c r="G181" t="str">
        <f t="shared" si="15"/>
        <v>"version"</v>
      </c>
      <c r="H181" t="str">
        <f t="shared" si="16"/>
        <v>"Version"</v>
      </c>
      <c r="I181" t="str">
        <f t="shared" si="17"/>
        <v>-</v>
      </c>
      <c r="K181" s="26" t="s">
        <v>4837</v>
      </c>
      <c r="L181" s="32"/>
      <c r="M181" s="31" t="s">
        <v>4837</v>
      </c>
      <c r="N181" s="31" t="s">
        <v>4837</v>
      </c>
      <c r="O181" s="31" t="s">
        <v>4838</v>
      </c>
      <c r="P181" s="31" t="s">
        <v>4839</v>
      </c>
      <c r="Q181" s="29" t="s">
        <v>4840</v>
      </c>
    </row>
    <row r="182" spans="1:17">
      <c r="A182" s="4" t="s">
        <v>650</v>
      </c>
      <c r="C182">
        <f t="shared" si="14"/>
        <v>10</v>
      </c>
      <c r="D182">
        <f t="shared" si="12"/>
        <v>20</v>
      </c>
      <c r="E182" t="str">
        <f t="shared" si="13"/>
        <v>Status</v>
      </c>
      <c r="F182" t="s">
        <v>1283</v>
      </c>
      <c r="G182" t="str">
        <f t="shared" si="15"/>
        <v>"status"</v>
      </c>
      <c r="H182" t="str">
        <f t="shared" si="16"/>
        <v>"Status"</v>
      </c>
      <c r="I182" t="str">
        <f t="shared" si="17"/>
        <v>-</v>
      </c>
      <c r="K182" s="26" t="s">
        <v>4841</v>
      </c>
      <c r="L182" s="32"/>
      <c r="M182" s="31" t="s">
        <v>4842</v>
      </c>
      <c r="N182" s="31" t="s">
        <v>4841</v>
      </c>
      <c r="O182" s="31" t="s">
        <v>4843</v>
      </c>
      <c r="P182" s="31" t="s">
        <v>4844</v>
      </c>
      <c r="Q182" s="29" t="s">
        <v>4841</v>
      </c>
    </row>
    <row r="183" spans="1:17">
      <c r="A183" s="4" t="s">
        <v>651</v>
      </c>
      <c r="C183">
        <f t="shared" si="14"/>
        <v>15</v>
      </c>
      <c r="D183">
        <f t="shared" si="12"/>
        <v>30</v>
      </c>
      <c r="E183" t="str">
        <f t="shared" si="13"/>
        <v>Admin Email</v>
      </c>
      <c r="F183" t="s">
        <v>1284</v>
      </c>
      <c r="G183" t="str">
        <f t="shared" si="15"/>
        <v>"admin_email"</v>
      </c>
      <c r="H183" t="str">
        <f t="shared" si="16"/>
        <v>"Admin Email"</v>
      </c>
      <c r="I183" t="str">
        <f t="shared" si="17"/>
        <v>-</v>
      </c>
      <c r="K183" s="26" t="s">
        <v>4845</v>
      </c>
      <c r="L183" s="32"/>
      <c r="M183" s="31" t="s">
        <v>4846</v>
      </c>
      <c r="N183" s="31" t="s">
        <v>4847</v>
      </c>
      <c r="O183" s="31" t="s">
        <v>4848</v>
      </c>
      <c r="P183" s="31" t="s">
        <v>4849</v>
      </c>
      <c r="Q183" s="29" t="s">
        <v>4850</v>
      </c>
    </row>
    <row r="184" spans="1:17">
      <c r="A184" s="4" t="s">
        <v>652</v>
      </c>
      <c r="C184">
        <f t="shared" si="14"/>
        <v>16</v>
      </c>
      <c r="D184">
        <f t="shared" si="12"/>
        <v>32</v>
      </c>
      <c r="E184" t="str">
        <f t="shared" si="13"/>
        <v>Client Email</v>
      </c>
      <c r="F184" t="s">
        <v>1285</v>
      </c>
      <c r="G184" t="str">
        <f t="shared" si="15"/>
        <v>"client_email"</v>
      </c>
      <c r="H184" t="str">
        <f t="shared" si="16"/>
        <v>"Client Email"</v>
      </c>
      <c r="I184" t="str">
        <f t="shared" si="17"/>
        <v>-</v>
      </c>
      <c r="K184" s="26" t="s">
        <v>4851</v>
      </c>
      <c r="L184" s="32"/>
      <c r="M184" s="31" t="s">
        <v>4055</v>
      </c>
      <c r="N184" s="31" t="s">
        <v>4056</v>
      </c>
      <c r="O184" s="31" t="s">
        <v>4057</v>
      </c>
      <c r="P184" s="31" t="s">
        <v>4852</v>
      </c>
      <c r="Q184" s="29" t="s">
        <v>4059</v>
      </c>
    </row>
    <row r="185" spans="1:17">
      <c r="A185" s="4" t="s">
        <v>653</v>
      </c>
      <c r="C185">
        <f t="shared" si="14"/>
        <v>11</v>
      </c>
      <c r="D185">
        <f t="shared" si="12"/>
        <v>22</v>
      </c>
      <c r="E185" t="str">
        <f t="shared" si="13"/>
        <v>Message</v>
      </c>
      <c r="F185" t="s">
        <v>1286</v>
      </c>
      <c r="G185" t="str">
        <f t="shared" si="15"/>
        <v>"message"</v>
      </c>
      <c r="H185" t="str">
        <f t="shared" si="16"/>
        <v>"Message"</v>
      </c>
      <c r="I185" t="str">
        <f t="shared" si="17"/>
        <v>-</v>
      </c>
      <c r="K185" s="26" t="s">
        <v>4853</v>
      </c>
      <c r="L185" s="32"/>
      <c r="M185" s="31" t="s">
        <v>4853</v>
      </c>
      <c r="N185" s="31" t="s">
        <v>4854</v>
      </c>
      <c r="O185" s="31" t="s">
        <v>4855</v>
      </c>
      <c r="P185" s="31" t="s">
        <v>4856</v>
      </c>
      <c r="Q185" s="29" t="s">
        <v>4857</v>
      </c>
    </row>
    <row r="186" spans="1:17">
      <c r="A186" s="4" t="s">
        <v>654</v>
      </c>
      <c r="C186">
        <f t="shared" si="14"/>
        <v>12</v>
      </c>
      <c r="D186">
        <f t="shared" si="12"/>
        <v>24</v>
      </c>
      <c r="E186" t="str">
        <f t="shared" si="13"/>
        <v>Accepted</v>
      </c>
      <c r="F186" t="s">
        <v>1287</v>
      </c>
      <c r="G186" t="str">
        <f t="shared" si="15"/>
        <v>"accepted"</v>
      </c>
      <c r="H186" t="str">
        <f t="shared" si="16"/>
        <v>"Accepted"</v>
      </c>
      <c r="I186" t="str">
        <f t="shared" si="17"/>
        <v>-</v>
      </c>
      <c r="K186" s="26" t="s">
        <v>4858</v>
      </c>
      <c r="L186" s="32"/>
      <c r="M186" s="31" t="s">
        <v>4859</v>
      </c>
      <c r="N186" s="31" t="s">
        <v>4860</v>
      </c>
      <c r="O186" s="31" t="s">
        <v>4861</v>
      </c>
      <c r="P186" s="31" t="s">
        <v>4862</v>
      </c>
      <c r="Q186" s="29" t="s">
        <v>4863</v>
      </c>
    </row>
    <row r="187" spans="1:17">
      <c r="A187" s="4" t="s">
        <v>655</v>
      </c>
      <c r="C187">
        <f t="shared" si="14"/>
        <v>12</v>
      </c>
      <c r="D187">
        <f t="shared" si="12"/>
        <v>24</v>
      </c>
      <c r="E187" t="str">
        <f t="shared" si="13"/>
        <v>Rejected</v>
      </c>
      <c r="F187" t="s">
        <v>1288</v>
      </c>
      <c r="G187" t="str">
        <f t="shared" si="15"/>
        <v>"rejected"</v>
      </c>
      <c r="H187" t="str">
        <f t="shared" si="16"/>
        <v>"Rejected"</v>
      </c>
      <c r="I187" t="str">
        <f t="shared" si="17"/>
        <v>-</v>
      </c>
      <c r="K187" s="26" t="s">
        <v>4864</v>
      </c>
      <c r="L187" s="32"/>
      <c r="M187" s="31" t="s">
        <v>4865</v>
      </c>
      <c r="N187" s="31" t="s">
        <v>4866</v>
      </c>
      <c r="O187" s="31" t="s">
        <v>4867</v>
      </c>
      <c r="P187" s="31" t="s">
        <v>4868</v>
      </c>
      <c r="Q187" s="29" t="s">
        <v>4869</v>
      </c>
    </row>
    <row r="188" spans="1:17">
      <c r="A188" s="4" t="s">
        <v>656</v>
      </c>
      <c r="C188">
        <f t="shared" si="14"/>
        <v>19</v>
      </c>
      <c r="D188">
        <f t="shared" si="12"/>
        <v>38</v>
      </c>
      <c r="E188" t="str">
        <f t="shared" si="13"/>
        <v>Diagnose Result</v>
      </c>
      <c r="F188" t="s">
        <v>1289</v>
      </c>
      <c r="G188" t="str">
        <f t="shared" si="15"/>
        <v>"diagnose_result"</v>
      </c>
      <c r="H188" t="str">
        <f t="shared" si="16"/>
        <v>"Diagnose Result"</v>
      </c>
      <c r="I188" t="str">
        <f t="shared" si="17"/>
        <v>-</v>
      </c>
      <c r="K188" s="26" t="s">
        <v>4870</v>
      </c>
      <c r="L188" s="32"/>
      <c r="M188" s="31" t="s">
        <v>4871</v>
      </c>
      <c r="N188" s="31" t="s">
        <v>4872</v>
      </c>
      <c r="O188" s="31" t="s">
        <v>4873</v>
      </c>
      <c r="P188" s="31" t="s">
        <v>4874</v>
      </c>
      <c r="Q188" s="29" t="s">
        <v>4875</v>
      </c>
    </row>
    <row r="189" spans="1:17">
      <c r="A189" s="4" t="s">
        <v>657</v>
      </c>
      <c r="C189">
        <f t="shared" si="14"/>
        <v>9</v>
      </c>
      <c r="D189">
        <f t="shared" si="12"/>
        <v>18</v>
      </c>
      <c r="E189" t="str">
        <f t="shared" si="13"/>
        <v>Added</v>
      </c>
      <c r="F189" t="s">
        <v>1290</v>
      </c>
      <c r="G189" t="str">
        <f t="shared" si="15"/>
        <v>"added"</v>
      </c>
      <c r="H189" t="str">
        <f t="shared" si="16"/>
        <v>"Added"</v>
      </c>
      <c r="I189" t="str">
        <f t="shared" si="17"/>
        <v>-</v>
      </c>
      <c r="K189" s="26" t="s">
        <v>4876</v>
      </c>
      <c r="L189" s="32"/>
      <c r="M189" s="31" t="s">
        <v>4877</v>
      </c>
      <c r="N189" s="31" t="s">
        <v>4878</v>
      </c>
      <c r="O189" s="31" t="s">
        <v>4879</v>
      </c>
      <c r="P189" s="31" t="s">
        <v>4880</v>
      </c>
      <c r="Q189" s="29" t="s">
        <v>4881</v>
      </c>
    </row>
    <row r="190" spans="1:17">
      <c r="A190" s="4" t="s">
        <v>658</v>
      </c>
      <c r="C190">
        <f t="shared" si="14"/>
        <v>11</v>
      </c>
      <c r="D190">
        <f t="shared" si="12"/>
        <v>22</v>
      </c>
      <c r="E190" t="str">
        <f t="shared" si="13"/>
        <v>Deleted</v>
      </c>
      <c r="F190" t="s">
        <v>1291</v>
      </c>
      <c r="G190" t="str">
        <f t="shared" si="15"/>
        <v>"deleted"</v>
      </c>
      <c r="H190" t="str">
        <f t="shared" si="16"/>
        <v>"Deleted"</v>
      </c>
      <c r="I190" t="str">
        <f t="shared" si="17"/>
        <v>-</v>
      </c>
      <c r="K190" s="26" t="s">
        <v>4882</v>
      </c>
      <c r="L190" s="32"/>
      <c r="M190" s="31" t="s">
        <v>11078</v>
      </c>
      <c r="N190" s="31" t="s">
        <v>4883</v>
      </c>
      <c r="O190" s="31" t="s">
        <v>4884</v>
      </c>
      <c r="P190" s="31" t="s">
        <v>4885</v>
      </c>
      <c r="Q190" s="29" t="s">
        <v>4886</v>
      </c>
    </row>
    <row r="191" spans="1:17">
      <c r="A191" s="4" t="s">
        <v>659</v>
      </c>
      <c r="C191">
        <f t="shared" si="14"/>
        <v>17</v>
      </c>
      <c r="D191">
        <f t="shared" si="12"/>
        <v>34</v>
      </c>
      <c r="E191" t="str">
        <f t="shared" si="13"/>
        <v>Access Denied</v>
      </c>
      <c r="F191" t="s">
        <v>1292</v>
      </c>
      <c r="G191" t="str">
        <f t="shared" si="15"/>
        <v>"access_denied"</v>
      </c>
      <c r="H191" t="str">
        <f t="shared" si="16"/>
        <v>"Access Denied"</v>
      </c>
      <c r="I191" t="str">
        <f t="shared" si="17"/>
        <v>-</v>
      </c>
      <c r="K191" s="26" t="s">
        <v>4887</v>
      </c>
      <c r="L191" s="32"/>
      <c r="M191" s="31" t="s">
        <v>4888</v>
      </c>
      <c r="N191" s="31" t="s">
        <v>4889</v>
      </c>
      <c r="O191" s="31" t="s">
        <v>4890</v>
      </c>
      <c r="P191" s="31" t="s">
        <v>4891</v>
      </c>
      <c r="Q191" s="29" t="s">
        <v>4892</v>
      </c>
    </row>
    <row r="192" spans="1:17">
      <c r="A192" s="4" t="s">
        <v>660</v>
      </c>
      <c r="C192">
        <f t="shared" si="14"/>
        <v>23</v>
      </c>
      <c r="D192">
        <f t="shared" si="12"/>
        <v>46</v>
      </c>
      <c r="E192" t="str">
        <f t="shared" si="13"/>
        <v>Temporarily Disable</v>
      </c>
      <c r="F192" t="s">
        <v>1293</v>
      </c>
      <c r="G192" t="str">
        <f t="shared" si="15"/>
        <v>"temporarily_disable"</v>
      </c>
      <c r="H192" t="str">
        <f t="shared" si="16"/>
        <v>"Temporarily Disable"</v>
      </c>
      <c r="I192" t="str">
        <f t="shared" si="17"/>
        <v>-</v>
      </c>
      <c r="K192" s="26" t="s">
        <v>4893</v>
      </c>
      <c r="L192" s="32"/>
      <c r="M192" s="31" t="s">
        <v>4894</v>
      </c>
      <c r="N192" s="31" t="s">
        <v>4895</v>
      </c>
      <c r="O192" s="31" t="s">
        <v>4896</v>
      </c>
      <c r="P192" s="31" t="s">
        <v>4897</v>
      </c>
      <c r="Q192" s="29" t="s">
        <v>4898</v>
      </c>
    </row>
    <row r="193" spans="1:17">
      <c r="A193" s="4" t="s">
        <v>661</v>
      </c>
      <c r="C193">
        <f t="shared" si="14"/>
        <v>19</v>
      </c>
      <c r="D193">
        <f t="shared" si="12"/>
        <v>38</v>
      </c>
      <c r="E193" t="str">
        <f t="shared" si="13"/>
        <v>Code-Added Fail</v>
      </c>
      <c r="F193" t="s">
        <v>1294</v>
      </c>
      <c r="G193" t="str">
        <f t="shared" si="15"/>
        <v>"code_added_fail"</v>
      </c>
      <c r="H193" t="str">
        <f t="shared" si="16"/>
        <v>"Code-Added Fail"</v>
      </c>
      <c r="I193" t="str">
        <f t="shared" si="17"/>
        <v>-</v>
      </c>
      <c r="K193" s="26" t="s">
        <v>4899</v>
      </c>
      <c r="L193" s="32"/>
      <c r="M193" s="31" t="s">
        <v>4900</v>
      </c>
      <c r="N193" s="31" t="s">
        <v>4901</v>
      </c>
      <c r="O193" s="31" t="s">
        <v>4902</v>
      </c>
      <c r="P193" s="31" t="s">
        <v>4903</v>
      </c>
      <c r="Q193" s="29" t="s">
        <v>4904</v>
      </c>
    </row>
    <row r="194" spans="1:17">
      <c r="A194" s="4" t="s">
        <v>662</v>
      </c>
      <c r="C194">
        <f t="shared" si="14"/>
        <v>7</v>
      </c>
      <c r="D194">
        <f t="shared" si="12"/>
        <v>14</v>
      </c>
      <c r="E194" t="str">
        <f t="shared" si="13"/>
        <v>Add</v>
      </c>
      <c r="F194" t="s">
        <v>1295</v>
      </c>
      <c r="G194" t="str">
        <f t="shared" si="15"/>
        <v>"add"</v>
      </c>
      <c r="H194" t="str">
        <f t="shared" si="16"/>
        <v>"Add"</v>
      </c>
      <c r="I194" t="str">
        <f t="shared" si="17"/>
        <v>-</v>
      </c>
      <c r="K194" s="26" t="s">
        <v>4905</v>
      </c>
      <c r="L194" s="32"/>
      <c r="M194" s="31" t="s">
        <v>4906</v>
      </c>
      <c r="N194" s="31" t="s">
        <v>4907</v>
      </c>
      <c r="O194" s="31" t="s">
        <v>4908</v>
      </c>
      <c r="P194" s="31" t="s">
        <v>4909</v>
      </c>
      <c r="Q194" s="29" t="s">
        <v>4910</v>
      </c>
    </row>
    <row r="195" spans="1:17">
      <c r="A195" s="4" t="s">
        <v>663</v>
      </c>
      <c r="C195">
        <f t="shared" si="14"/>
        <v>9</v>
      </c>
      <c r="D195">
        <f t="shared" si="12"/>
        <v>18</v>
      </c>
      <c r="E195" t="str">
        <f t="shared" si="13"/>
        <v>Close</v>
      </c>
      <c r="F195" t="s">
        <v>1296</v>
      </c>
      <c r="G195" t="str">
        <f t="shared" si="15"/>
        <v>"close"</v>
      </c>
      <c r="H195" t="str">
        <f t="shared" si="16"/>
        <v>"Close"</v>
      </c>
      <c r="I195" t="str">
        <f t="shared" si="17"/>
        <v>-</v>
      </c>
      <c r="K195" s="26" t="s">
        <v>4911</v>
      </c>
      <c r="L195" s="32"/>
      <c r="M195" s="31" t="s">
        <v>4912</v>
      </c>
      <c r="N195" s="31" t="s">
        <v>4913</v>
      </c>
      <c r="O195" s="31" t="s">
        <v>4914</v>
      </c>
      <c r="P195" s="31" t="s">
        <v>4915</v>
      </c>
      <c r="Q195" s="29" t="s">
        <v>4916</v>
      </c>
    </row>
    <row r="196" spans="1:17">
      <c r="A196" s="4" t="s">
        <v>664</v>
      </c>
      <c r="C196">
        <f t="shared" si="14"/>
        <v>9</v>
      </c>
      <c r="D196">
        <f t="shared" si="12"/>
        <v>18</v>
      </c>
      <c r="E196" t="str">
        <f t="shared" si="13"/>
        <v>Share</v>
      </c>
      <c r="F196" t="s">
        <v>1297</v>
      </c>
      <c r="G196" t="str">
        <f t="shared" si="15"/>
        <v>"share"</v>
      </c>
      <c r="H196" t="str">
        <f t="shared" si="16"/>
        <v>"Share"</v>
      </c>
      <c r="I196" t="str">
        <f t="shared" si="17"/>
        <v>-</v>
      </c>
      <c r="K196" s="26" t="s">
        <v>4917</v>
      </c>
      <c r="L196" s="32"/>
      <c r="M196" s="31" t="s">
        <v>4918</v>
      </c>
      <c r="N196" s="31" t="s">
        <v>4919</v>
      </c>
      <c r="O196" s="31" t="s">
        <v>4920</v>
      </c>
      <c r="P196" s="31" t="s">
        <v>4921</v>
      </c>
      <c r="Q196" s="29" t="s">
        <v>4922</v>
      </c>
    </row>
    <row r="197" spans="1:17">
      <c r="A197" s="4" t="s">
        <v>665</v>
      </c>
      <c r="C197">
        <f t="shared" si="14"/>
        <v>9</v>
      </c>
      <c r="D197">
        <f t="shared" ref="D197:D260" si="18">FIND(";",A197)</f>
        <v>18</v>
      </c>
      <c r="E197" t="str">
        <f t="shared" ref="E197:E260" si="19">IF(A197&lt;&gt;"", MID(A197, C197+3, D197-C197-4), "")</f>
        <v>Alarm</v>
      </c>
      <c r="F197" t="s">
        <v>1298</v>
      </c>
      <c r="G197" t="str">
        <f t="shared" si="15"/>
        <v>"alarm"</v>
      </c>
      <c r="H197" t="str">
        <f t="shared" si="16"/>
        <v>"Alarm"</v>
      </c>
      <c r="I197" t="str">
        <f t="shared" si="17"/>
        <v>-</v>
      </c>
      <c r="K197" s="26" t="s">
        <v>4923</v>
      </c>
      <c r="L197" s="32"/>
      <c r="M197" s="31" t="s">
        <v>4924</v>
      </c>
      <c r="N197" s="31" t="s">
        <v>4923</v>
      </c>
      <c r="O197" s="31" t="s">
        <v>4925</v>
      </c>
      <c r="P197" s="31" t="s">
        <v>4926</v>
      </c>
      <c r="Q197" s="29" t="s">
        <v>4923</v>
      </c>
    </row>
    <row r="198" spans="1:17">
      <c r="A198" s="4" t="s">
        <v>666</v>
      </c>
      <c r="C198">
        <f t="shared" ref="C198:C261" si="20">FIND("=",A198)</f>
        <v>10</v>
      </c>
      <c r="D198">
        <f t="shared" si="18"/>
        <v>20</v>
      </c>
      <c r="E198" t="str">
        <f t="shared" si="19"/>
        <v>Monday</v>
      </c>
      <c r="F198" t="s">
        <v>1299</v>
      </c>
      <c r="G198" t="str">
        <f t="shared" ref="G198:G261" si="21">MID(A198,1, C198-2)</f>
        <v>"monday"</v>
      </c>
      <c r="H198" t="str">
        <f t="shared" ref="H198:H261" si="22">"""" &amp; F198 &amp; """"</f>
        <v>"Monday"</v>
      </c>
      <c r="I198" t="str">
        <f t="shared" ref="I198:I261" si="23">IF(F198&lt;&gt;"", IF(H198=K198, "-", "X"), "-")</f>
        <v>-</v>
      </c>
      <c r="K198" s="26" t="s">
        <v>4927</v>
      </c>
      <c r="L198" s="32"/>
      <c r="M198" s="31" t="s">
        <v>4928</v>
      </c>
      <c r="N198" s="31" t="s">
        <v>4929</v>
      </c>
      <c r="O198" s="31" t="s">
        <v>4930</v>
      </c>
      <c r="P198" s="31" t="s">
        <v>4931</v>
      </c>
      <c r="Q198" s="29" t="s">
        <v>4932</v>
      </c>
    </row>
    <row r="199" spans="1:17">
      <c r="A199" s="4" t="s">
        <v>667</v>
      </c>
      <c r="C199">
        <f t="shared" si="20"/>
        <v>11</v>
      </c>
      <c r="D199">
        <f t="shared" si="18"/>
        <v>22</v>
      </c>
      <c r="E199" t="str">
        <f t="shared" si="19"/>
        <v>Tuesday</v>
      </c>
      <c r="F199" t="s">
        <v>1300</v>
      </c>
      <c r="G199" t="str">
        <f t="shared" si="21"/>
        <v>"tuesday"</v>
      </c>
      <c r="H199" t="str">
        <f t="shared" si="22"/>
        <v>"Tuesday"</v>
      </c>
      <c r="I199" t="str">
        <f t="shared" si="23"/>
        <v>-</v>
      </c>
      <c r="K199" s="26" t="s">
        <v>4933</v>
      </c>
      <c r="L199" s="32"/>
      <c r="M199" s="31" t="s">
        <v>4934</v>
      </c>
      <c r="N199" s="31" t="s">
        <v>4935</v>
      </c>
      <c r="O199" s="31" t="s">
        <v>4936</v>
      </c>
      <c r="P199" s="31" t="s">
        <v>4937</v>
      </c>
      <c r="Q199" s="29" t="s">
        <v>4938</v>
      </c>
    </row>
    <row r="200" spans="1:17">
      <c r="A200" s="4" t="s">
        <v>668</v>
      </c>
      <c r="C200">
        <f t="shared" si="20"/>
        <v>13</v>
      </c>
      <c r="D200">
        <f t="shared" si="18"/>
        <v>26</v>
      </c>
      <c r="E200" t="str">
        <f t="shared" si="19"/>
        <v>Wednesday</v>
      </c>
      <c r="F200" t="s">
        <v>1301</v>
      </c>
      <c r="G200" t="str">
        <f t="shared" si="21"/>
        <v>"wednesday"</v>
      </c>
      <c r="H200" t="str">
        <f t="shared" si="22"/>
        <v>"Wednesday"</v>
      </c>
      <c r="I200" t="str">
        <f t="shared" si="23"/>
        <v>-</v>
      </c>
      <c r="K200" s="26" t="s">
        <v>4939</v>
      </c>
      <c r="L200" s="32"/>
      <c r="M200" s="31" t="s">
        <v>4940</v>
      </c>
      <c r="N200" s="31" t="s">
        <v>4941</v>
      </c>
      <c r="O200" s="31" t="s">
        <v>4942</v>
      </c>
      <c r="P200" s="31" t="s">
        <v>4943</v>
      </c>
      <c r="Q200" s="29" t="s">
        <v>4944</v>
      </c>
    </row>
    <row r="201" spans="1:17">
      <c r="A201" s="4" t="s">
        <v>669</v>
      </c>
      <c r="C201">
        <f t="shared" si="20"/>
        <v>12</v>
      </c>
      <c r="D201">
        <f t="shared" si="18"/>
        <v>24</v>
      </c>
      <c r="E201" t="str">
        <f t="shared" si="19"/>
        <v>Thursday</v>
      </c>
      <c r="F201" t="s">
        <v>1302</v>
      </c>
      <c r="G201" t="str">
        <f t="shared" si="21"/>
        <v>"thursday"</v>
      </c>
      <c r="H201" t="str">
        <f t="shared" si="22"/>
        <v>"Thursday"</v>
      </c>
      <c r="I201" t="str">
        <f t="shared" si="23"/>
        <v>-</v>
      </c>
      <c r="K201" s="26" t="s">
        <v>4945</v>
      </c>
      <c r="L201" s="32"/>
      <c r="M201" s="31" t="s">
        <v>4946</v>
      </c>
      <c r="N201" s="31" t="s">
        <v>4947</v>
      </c>
      <c r="O201" s="31" t="s">
        <v>4948</v>
      </c>
      <c r="P201" s="31" t="s">
        <v>4949</v>
      </c>
      <c r="Q201" s="29" t="s">
        <v>4950</v>
      </c>
    </row>
    <row r="202" spans="1:17">
      <c r="A202" s="4" t="s">
        <v>670</v>
      </c>
      <c r="C202">
        <f t="shared" si="20"/>
        <v>10</v>
      </c>
      <c r="D202">
        <f t="shared" si="18"/>
        <v>20</v>
      </c>
      <c r="E202" t="str">
        <f t="shared" si="19"/>
        <v>Friday</v>
      </c>
      <c r="F202" t="s">
        <v>1303</v>
      </c>
      <c r="G202" t="str">
        <f t="shared" si="21"/>
        <v>"friday"</v>
      </c>
      <c r="H202" t="str">
        <f t="shared" si="22"/>
        <v>"Friday"</v>
      </c>
      <c r="I202" t="str">
        <f t="shared" si="23"/>
        <v>-</v>
      </c>
      <c r="K202" s="26" t="s">
        <v>4951</v>
      </c>
      <c r="L202" s="32"/>
      <c r="M202" s="31" t="s">
        <v>4952</v>
      </c>
      <c r="N202" s="31" t="s">
        <v>4953</v>
      </c>
      <c r="O202" s="31" t="s">
        <v>4954</v>
      </c>
      <c r="P202" s="31" t="s">
        <v>4955</v>
      </c>
      <c r="Q202" s="29" t="s">
        <v>4956</v>
      </c>
    </row>
    <row r="203" spans="1:17">
      <c r="A203" s="4" t="s">
        <v>671</v>
      </c>
      <c r="C203">
        <f t="shared" si="20"/>
        <v>12</v>
      </c>
      <c r="D203">
        <f t="shared" si="18"/>
        <v>24</v>
      </c>
      <c r="E203" t="str">
        <f t="shared" si="19"/>
        <v>Saturday</v>
      </c>
      <c r="F203" t="s">
        <v>1304</v>
      </c>
      <c r="G203" t="str">
        <f t="shared" si="21"/>
        <v>"saturday"</v>
      </c>
      <c r="H203" t="str">
        <f t="shared" si="22"/>
        <v>"Saturday"</v>
      </c>
      <c r="I203" t="str">
        <f t="shared" si="23"/>
        <v>-</v>
      </c>
      <c r="K203" s="26" t="s">
        <v>4957</v>
      </c>
      <c r="L203" s="32"/>
      <c r="M203" s="31" t="s">
        <v>4958</v>
      </c>
      <c r="N203" s="31" t="s">
        <v>4959</v>
      </c>
      <c r="O203" s="31" t="s">
        <v>4960</v>
      </c>
      <c r="P203" s="31" t="s">
        <v>4961</v>
      </c>
      <c r="Q203" s="29" t="s">
        <v>4962</v>
      </c>
    </row>
    <row r="204" spans="1:17">
      <c r="A204" s="4" t="s">
        <v>672</v>
      </c>
      <c r="C204">
        <f t="shared" si="20"/>
        <v>10</v>
      </c>
      <c r="D204">
        <f t="shared" si="18"/>
        <v>20</v>
      </c>
      <c r="E204" t="str">
        <f t="shared" si="19"/>
        <v>Sunday</v>
      </c>
      <c r="F204" t="s">
        <v>1305</v>
      </c>
      <c r="G204" t="str">
        <f t="shared" si="21"/>
        <v>"sunday"</v>
      </c>
      <c r="H204" t="str">
        <f t="shared" si="22"/>
        <v>"Sunday"</v>
      </c>
      <c r="I204" t="str">
        <f t="shared" si="23"/>
        <v>-</v>
      </c>
      <c r="K204" s="26" t="s">
        <v>4963</v>
      </c>
      <c r="L204" s="32"/>
      <c r="M204" s="31" t="s">
        <v>4964</v>
      </c>
      <c r="N204" s="31" t="s">
        <v>4965</v>
      </c>
      <c r="O204" s="31" t="s">
        <v>4966</v>
      </c>
      <c r="P204" s="31" t="s">
        <v>4967</v>
      </c>
      <c r="Q204" s="29" t="s">
        <v>4968</v>
      </c>
    </row>
    <row r="205" spans="1:17">
      <c r="A205" s="4" t="s">
        <v>673</v>
      </c>
      <c r="C205">
        <f t="shared" si="20"/>
        <v>18</v>
      </c>
      <c r="D205">
        <f t="shared" si="18"/>
        <v>36</v>
      </c>
      <c r="E205" t="str">
        <f t="shared" si="19"/>
        <v>Code-Free Mode</v>
      </c>
      <c r="F205" t="s">
        <v>1306</v>
      </c>
      <c r="G205" t="str">
        <f t="shared" si="21"/>
        <v>"code_free_mode"</v>
      </c>
      <c r="H205" t="str">
        <f t="shared" si="22"/>
        <v>"Code-Free Mode"</v>
      </c>
      <c r="I205" t="str">
        <f t="shared" si="23"/>
        <v>-</v>
      </c>
      <c r="K205" s="26" t="s">
        <v>4969</v>
      </c>
      <c r="L205" s="32"/>
      <c r="M205" s="31" t="s">
        <v>10984</v>
      </c>
      <c r="N205" s="31" t="s">
        <v>10987</v>
      </c>
      <c r="O205" s="31" t="s">
        <v>10990</v>
      </c>
      <c r="P205" s="31" t="s">
        <v>10993</v>
      </c>
      <c r="Q205" s="29" t="s">
        <v>10996</v>
      </c>
    </row>
    <row r="206" spans="1:17">
      <c r="A206" s="4" t="s">
        <v>674</v>
      </c>
      <c r="C206">
        <f t="shared" si="20"/>
        <v>18</v>
      </c>
      <c r="D206">
        <f t="shared" si="18"/>
        <v>36</v>
      </c>
      <c r="E206" t="str">
        <f t="shared" si="19"/>
        <v>Active Periods</v>
      </c>
      <c r="F206" t="s">
        <v>1307</v>
      </c>
      <c r="G206" t="str">
        <f t="shared" si="21"/>
        <v>"active_periods"</v>
      </c>
      <c r="H206" t="str">
        <f t="shared" si="22"/>
        <v>"Active Periods"</v>
      </c>
      <c r="I206" t="str">
        <f t="shared" si="23"/>
        <v>-</v>
      </c>
      <c r="K206" s="26" t="s">
        <v>4970</v>
      </c>
      <c r="L206" s="32"/>
      <c r="M206" s="31" t="s">
        <v>4971</v>
      </c>
      <c r="N206" s="31" t="s">
        <v>4972</v>
      </c>
      <c r="O206" s="31" t="s">
        <v>4973</v>
      </c>
      <c r="P206" s="31" t="s">
        <v>4974</v>
      </c>
      <c r="Q206" s="29" t="s">
        <v>4975</v>
      </c>
    </row>
    <row r="207" spans="1:17">
      <c r="A207" s="4" t="s">
        <v>675</v>
      </c>
      <c r="C207">
        <f t="shared" si="20"/>
        <v>11</v>
      </c>
      <c r="D207">
        <f t="shared" si="18"/>
        <v>22</v>
      </c>
      <c r="E207" t="str">
        <f t="shared" si="19"/>
        <v>Actions</v>
      </c>
      <c r="F207" t="s">
        <v>1308</v>
      </c>
      <c r="G207" t="str">
        <f t="shared" si="21"/>
        <v>"actions"</v>
      </c>
      <c r="H207" t="str">
        <f t="shared" si="22"/>
        <v>"Actions"</v>
      </c>
      <c r="I207" t="str">
        <f t="shared" si="23"/>
        <v>-</v>
      </c>
      <c r="K207" s="26" t="s">
        <v>4976</v>
      </c>
      <c r="L207" s="32"/>
      <c r="M207" s="31" t="s">
        <v>4976</v>
      </c>
      <c r="N207" s="31" t="s">
        <v>4977</v>
      </c>
      <c r="O207" s="31" t="s">
        <v>4978</v>
      </c>
      <c r="P207" s="31" t="s">
        <v>4979</v>
      </c>
      <c r="Q207" s="29" t="s">
        <v>4980</v>
      </c>
    </row>
    <row r="208" spans="1:17">
      <c r="A208" s="4" t="s">
        <v>676</v>
      </c>
      <c r="C208">
        <f t="shared" si="20"/>
        <v>14</v>
      </c>
      <c r="D208">
        <f t="shared" si="18"/>
        <v>28</v>
      </c>
      <c r="E208" t="str">
        <f t="shared" si="19"/>
        <v>Parameters</v>
      </c>
      <c r="F208" t="s">
        <v>1309</v>
      </c>
      <c r="G208" t="str">
        <f t="shared" si="21"/>
        <v>"parameters"</v>
      </c>
      <c r="H208" t="str">
        <f t="shared" si="22"/>
        <v>"Parameters"</v>
      </c>
      <c r="I208" t="str">
        <f t="shared" si="23"/>
        <v>-</v>
      </c>
      <c r="K208" s="26" t="s">
        <v>4981</v>
      </c>
      <c r="L208" s="32"/>
      <c r="M208" s="31" t="s">
        <v>4284</v>
      </c>
      <c r="N208" s="31" t="s">
        <v>4982</v>
      </c>
      <c r="O208" s="31" t="s">
        <v>4983</v>
      </c>
      <c r="P208" s="31" t="s">
        <v>4984</v>
      </c>
      <c r="Q208" s="29" t="s">
        <v>4981</v>
      </c>
    </row>
    <row r="209" spans="1:17">
      <c r="A209" s="4" t="s">
        <v>677</v>
      </c>
      <c r="C209">
        <f t="shared" si="20"/>
        <v>22</v>
      </c>
      <c r="D209">
        <f t="shared" si="18"/>
        <v>52</v>
      </c>
      <c r="E209" t="str">
        <f t="shared" si="19"/>
        <v>Locked/Unlocked Status LED</v>
      </c>
      <c r="F209" t="s">
        <v>1310</v>
      </c>
      <c r="G209" t="str">
        <f t="shared" si="21"/>
        <v>"locking_status_led"</v>
      </c>
      <c r="H209" t="str">
        <f t="shared" si="22"/>
        <v>"Locked/Unlocked Status LED"</v>
      </c>
      <c r="I209" t="str">
        <f t="shared" si="23"/>
        <v>-</v>
      </c>
      <c r="K209" s="26" t="s">
        <v>4985</v>
      </c>
      <c r="L209" s="32"/>
      <c r="M209" s="31" t="s">
        <v>4986</v>
      </c>
      <c r="N209" s="31" t="s">
        <v>4987</v>
      </c>
      <c r="O209" s="31" t="s">
        <v>4988</v>
      </c>
      <c r="P209" s="31" t="s">
        <v>4989</v>
      </c>
      <c r="Q209" s="29" t="s">
        <v>4990</v>
      </c>
    </row>
    <row r="210" spans="1:17">
      <c r="A210" s="4" t="s">
        <v>678</v>
      </c>
      <c r="C210">
        <f t="shared" si="20"/>
        <v>31</v>
      </c>
      <c r="D210">
        <f t="shared" si="18"/>
        <v>62</v>
      </c>
      <c r="E210" t="str">
        <f t="shared" si="19"/>
        <v>Emergency Open Cancellation</v>
      </c>
      <c r="F210" t="s">
        <v>1311</v>
      </c>
      <c r="G210" t="str">
        <f t="shared" si="21"/>
        <v>"emergency_open_cancellation"</v>
      </c>
      <c r="H210" t="str">
        <f t="shared" si="22"/>
        <v>"Emergency Open Cancellation"</v>
      </c>
      <c r="I210" t="str">
        <f t="shared" si="23"/>
        <v>-</v>
      </c>
      <c r="K210" s="26" t="s">
        <v>4991</v>
      </c>
      <c r="L210" s="32"/>
      <c r="M210" s="31" t="s">
        <v>4992</v>
      </c>
      <c r="N210" s="31" t="s">
        <v>4993</v>
      </c>
      <c r="O210" s="31" t="s">
        <v>4994</v>
      </c>
      <c r="P210" s="31" t="s">
        <v>4995</v>
      </c>
      <c r="Q210" s="29" t="s">
        <v>4996</v>
      </c>
    </row>
    <row r="211" spans="1:17">
      <c r="A211" s="4" t="s">
        <v>679</v>
      </c>
      <c r="C211">
        <f t="shared" si="20"/>
        <v>16</v>
      </c>
      <c r="D211">
        <f t="shared" si="18"/>
        <v>33</v>
      </c>
      <c r="E211" t="str">
        <f t="shared" si="19"/>
        <v>Re-lock Delay</v>
      </c>
      <c r="F211" t="s">
        <v>1312</v>
      </c>
      <c r="G211" t="str">
        <f t="shared" si="21"/>
        <v>"relock_delay"</v>
      </c>
      <c r="H211" t="str">
        <f t="shared" si="22"/>
        <v>"Re-lock Delay"</v>
      </c>
      <c r="I211" t="str">
        <f t="shared" si="23"/>
        <v>-</v>
      </c>
      <c r="K211" s="26" t="s">
        <v>4997</v>
      </c>
      <c r="L211" s="32"/>
      <c r="M211" s="31" t="s">
        <v>4998</v>
      </c>
      <c r="N211" s="31" t="s">
        <v>4999</v>
      </c>
      <c r="O211" s="31" t="s">
        <v>5000</v>
      </c>
      <c r="P211" s="31" t="s">
        <v>5001</v>
      </c>
      <c r="Q211" s="29" t="s">
        <v>5002</v>
      </c>
    </row>
    <row r="212" spans="1:17">
      <c r="A212" s="4" t="s">
        <v>680</v>
      </c>
      <c r="C212">
        <f t="shared" si="20"/>
        <v>15</v>
      </c>
      <c r="D212">
        <f t="shared" si="18"/>
        <v>30</v>
      </c>
      <c r="E212" t="str">
        <f t="shared" si="19"/>
        <v>Auto Relock</v>
      </c>
      <c r="F212" t="s">
        <v>1313</v>
      </c>
      <c r="G212" t="str">
        <f t="shared" si="21"/>
        <v>"auto_relock"</v>
      </c>
      <c r="H212" t="str">
        <f t="shared" si="22"/>
        <v>"Auto Relock"</v>
      </c>
      <c r="I212" t="str">
        <f t="shared" si="23"/>
        <v>-</v>
      </c>
      <c r="K212" s="26" t="s">
        <v>5003</v>
      </c>
      <c r="L212" s="32"/>
      <c r="M212" s="31" t="s">
        <v>5004</v>
      </c>
      <c r="N212" s="31" t="s">
        <v>5005</v>
      </c>
      <c r="O212" s="31" t="s">
        <v>5006</v>
      </c>
      <c r="P212" s="31" t="s">
        <v>5007</v>
      </c>
      <c r="Q212" s="29" t="s">
        <v>5008</v>
      </c>
    </row>
    <row r="213" spans="1:17">
      <c r="A213" s="4" t="s">
        <v>681</v>
      </c>
      <c r="C213">
        <f t="shared" si="20"/>
        <v>18</v>
      </c>
      <c r="D213">
        <f t="shared" si="18"/>
        <v>36</v>
      </c>
      <c r="E213" t="str">
        <f t="shared" si="19"/>
        <v>Auto Relocking</v>
      </c>
      <c r="F213" t="s">
        <v>1314</v>
      </c>
      <c r="G213" t="str">
        <f t="shared" si="21"/>
        <v>"auto_relocking"</v>
      </c>
      <c r="H213" t="str">
        <f t="shared" si="22"/>
        <v>"Auto Relocking"</v>
      </c>
      <c r="I213" t="str">
        <f t="shared" si="23"/>
        <v>-</v>
      </c>
      <c r="K213" s="26" t="s">
        <v>5009</v>
      </c>
      <c r="L213" s="32"/>
      <c r="M213" s="31" t="s">
        <v>5010</v>
      </c>
      <c r="N213" s="31" t="s">
        <v>5011</v>
      </c>
      <c r="O213" s="31" t="s">
        <v>5006</v>
      </c>
      <c r="P213" s="31" t="s">
        <v>5012</v>
      </c>
      <c r="Q213" s="29" t="s">
        <v>5013</v>
      </c>
    </row>
    <row r="214" spans="1:17">
      <c r="A214" s="4" t="s">
        <v>682</v>
      </c>
      <c r="C214">
        <f t="shared" si="20"/>
        <v>21</v>
      </c>
      <c r="D214">
        <f t="shared" si="18"/>
        <v>42</v>
      </c>
      <c r="E214" t="str">
        <f t="shared" si="19"/>
        <v>Auto Relock Delay</v>
      </c>
      <c r="F214" t="s">
        <v>1315</v>
      </c>
      <c r="G214" t="str">
        <f t="shared" si="21"/>
        <v>"auto_relock_delay"</v>
      </c>
      <c r="H214" t="str">
        <f t="shared" si="22"/>
        <v>"Auto Relock Delay"</v>
      </c>
      <c r="I214" t="str">
        <f t="shared" si="23"/>
        <v>-</v>
      </c>
      <c r="K214" s="26" t="s">
        <v>5014</v>
      </c>
      <c r="L214" s="32"/>
      <c r="M214" s="31" t="s">
        <v>5015</v>
      </c>
      <c r="N214" s="31" t="s">
        <v>5016</v>
      </c>
      <c r="O214" s="31" t="s">
        <v>5017</v>
      </c>
      <c r="P214" s="31" t="s">
        <v>5018</v>
      </c>
      <c r="Q214" s="29" t="s">
        <v>5019</v>
      </c>
    </row>
    <row r="215" spans="1:17">
      <c r="A215" s="4" t="s">
        <v>683</v>
      </c>
      <c r="C215">
        <f t="shared" si="20"/>
        <v>23</v>
      </c>
      <c r="D215">
        <f t="shared" si="18"/>
        <v>46</v>
      </c>
      <c r="E215" t="str">
        <f t="shared" si="19"/>
        <v>Keypad Illumination</v>
      </c>
      <c r="F215" t="s">
        <v>1316</v>
      </c>
      <c r="G215" t="str">
        <f t="shared" si="21"/>
        <v>"keypad_illumination"</v>
      </c>
      <c r="H215" t="str">
        <f t="shared" si="22"/>
        <v>"Keypad Illumination"</v>
      </c>
      <c r="I215" t="str">
        <f t="shared" si="23"/>
        <v>-</v>
      </c>
      <c r="K215" s="26" t="s">
        <v>5020</v>
      </c>
      <c r="L215" s="33"/>
      <c r="M215" s="31" t="s">
        <v>5021</v>
      </c>
      <c r="N215" s="31" t="s">
        <v>5022</v>
      </c>
      <c r="O215" s="31" t="s">
        <v>5023</v>
      </c>
      <c r="P215" s="31" t="s">
        <v>5024</v>
      </c>
      <c r="Q215" s="29" t="s">
        <v>5025</v>
      </c>
    </row>
    <row r="216" spans="1:17">
      <c r="A216" s="4" t="s">
        <v>684</v>
      </c>
      <c r="C216">
        <f t="shared" si="20"/>
        <v>16</v>
      </c>
      <c r="D216">
        <f t="shared" si="18"/>
        <v>32</v>
      </c>
      <c r="E216" t="str">
        <f t="shared" si="19"/>
        <v>Day Lock Out</v>
      </c>
      <c r="F216" t="s">
        <v>1317</v>
      </c>
      <c r="G216" t="str">
        <f t="shared" si="21"/>
        <v>"day_lock_out"</v>
      </c>
      <c r="H216" t="str">
        <f t="shared" si="22"/>
        <v>"Day Lock Out"</v>
      </c>
      <c r="I216" t="str">
        <f t="shared" si="23"/>
        <v>-</v>
      </c>
      <c r="K216" s="26" t="s">
        <v>5026</v>
      </c>
      <c r="L216" s="27" t="s">
        <v>5027</v>
      </c>
      <c r="M216" s="31" t="s">
        <v>5028</v>
      </c>
      <c r="N216" s="31" t="s">
        <v>5029</v>
      </c>
      <c r="O216" s="31" t="s">
        <v>5030</v>
      </c>
      <c r="P216" s="31" t="s">
        <v>5031</v>
      </c>
      <c r="Q216" s="29" t="s">
        <v>5032</v>
      </c>
    </row>
    <row r="217" spans="1:17">
      <c r="A217" s="4" t="s">
        <v>685</v>
      </c>
      <c r="C217">
        <f t="shared" si="20"/>
        <v>13</v>
      </c>
      <c r="D217">
        <f t="shared" si="18"/>
        <v>26</v>
      </c>
      <c r="E217" t="str">
        <f t="shared" si="19"/>
        <v>Proximity</v>
      </c>
      <c r="F217" t="s">
        <v>1318</v>
      </c>
      <c r="G217" t="str">
        <f t="shared" si="21"/>
        <v>"proximity"</v>
      </c>
      <c r="H217" t="str">
        <f t="shared" si="22"/>
        <v>"Proximity"</v>
      </c>
      <c r="I217" t="str">
        <f t="shared" si="23"/>
        <v>-</v>
      </c>
      <c r="K217" s="26" t="s">
        <v>5033</v>
      </c>
      <c r="L217" s="30"/>
      <c r="M217" s="31" t="s">
        <v>5034</v>
      </c>
      <c r="N217" s="31" t="s">
        <v>5035</v>
      </c>
      <c r="O217" s="31" t="s">
        <v>5036</v>
      </c>
      <c r="P217" s="31" t="s">
        <v>5037</v>
      </c>
      <c r="Q217" s="29" t="s">
        <v>5038</v>
      </c>
    </row>
    <row r="218" spans="1:17">
      <c r="A218" s="4" t="s">
        <v>686</v>
      </c>
      <c r="C218">
        <f t="shared" si="20"/>
        <v>18</v>
      </c>
      <c r="D218">
        <f t="shared" si="18"/>
        <v>36</v>
      </c>
      <c r="E218" t="str">
        <f t="shared" si="19"/>
        <v>Button Pressed</v>
      </c>
      <c r="F218" t="s">
        <v>1319</v>
      </c>
      <c r="G218" t="str">
        <f t="shared" si="21"/>
        <v>"button_pressed"</v>
      </c>
      <c r="H218" t="str">
        <f t="shared" si="22"/>
        <v>"Button Pressed"</v>
      </c>
      <c r="I218" t="str">
        <f t="shared" si="23"/>
        <v>-</v>
      </c>
      <c r="K218" s="26" t="s">
        <v>5039</v>
      </c>
      <c r="L218" s="32"/>
      <c r="M218" s="31" t="s">
        <v>5040</v>
      </c>
      <c r="N218" s="31" t="s">
        <v>5041</v>
      </c>
      <c r="O218" s="31" t="s">
        <v>5042</v>
      </c>
      <c r="P218" s="31" t="s">
        <v>5043</v>
      </c>
      <c r="Q218" s="29" t="s">
        <v>5044</v>
      </c>
    </row>
    <row r="219" spans="1:17">
      <c r="A219" s="4" t="s">
        <v>687</v>
      </c>
      <c r="C219">
        <f t="shared" si="20"/>
        <v>13</v>
      </c>
      <c r="D219">
        <f t="shared" si="18"/>
        <v>26</v>
      </c>
      <c r="E219" t="str">
        <f t="shared" si="19"/>
        <v>Overnight</v>
      </c>
      <c r="F219" t="s">
        <v>1320</v>
      </c>
      <c r="G219" t="str">
        <f t="shared" si="21"/>
        <v>"overnight"</v>
      </c>
      <c r="H219" t="str">
        <f t="shared" si="22"/>
        <v>"Overnight"</v>
      </c>
      <c r="I219" t="str">
        <f t="shared" si="23"/>
        <v>-</v>
      </c>
      <c r="K219" s="26" t="s">
        <v>5045</v>
      </c>
      <c r="L219" s="32"/>
      <c r="M219" s="31" t="s">
        <v>5046</v>
      </c>
      <c r="N219" s="31" t="s">
        <v>5047</v>
      </c>
      <c r="O219" s="31" t="s">
        <v>5048</v>
      </c>
      <c r="P219" s="31" t="s">
        <v>5049</v>
      </c>
      <c r="Q219" s="29" t="s">
        <v>5050</v>
      </c>
    </row>
    <row r="220" spans="1:17">
      <c r="A220" s="4" t="s">
        <v>688</v>
      </c>
      <c r="C220">
        <f t="shared" si="20"/>
        <v>16</v>
      </c>
      <c r="D220">
        <f t="shared" si="18"/>
        <v>32</v>
      </c>
      <c r="E220" t="str">
        <f t="shared" si="19"/>
        <v>Days of Week</v>
      </c>
      <c r="F220" t="s">
        <v>1321</v>
      </c>
      <c r="G220" t="str">
        <f t="shared" si="21"/>
        <v>"days_of_week"</v>
      </c>
      <c r="H220" t="str">
        <f t="shared" si="22"/>
        <v>"Days of Week"</v>
      </c>
      <c r="I220" t="str">
        <f t="shared" si="23"/>
        <v>-</v>
      </c>
      <c r="K220" s="26" t="s">
        <v>5051</v>
      </c>
      <c r="L220" s="32"/>
      <c r="M220" s="31" t="s">
        <v>5052</v>
      </c>
      <c r="N220" s="31" t="s">
        <v>5053</v>
      </c>
      <c r="O220" s="31" t="s">
        <v>5054</v>
      </c>
      <c r="P220" s="31" t="s">
        <v>5055</v>
      </c>
      <c r="Q220" s="29" t="s">
        <v>5056</v>
      </c>
    </row>
    <row r="221" spans="1:17">
      <c r="A221" s="4" t="s">
        <v>689</v>
      </c>
      <c r="C221">
        <f t="shared" si="20"/>
        <v>20</v>
      </c>
      <c r="D221">
        <f t="shared" si="18"/>
        <v>40</v>
      </c>
      <c r="E221" t="str">
        <f t="shared" si="19"/>
        <v>Feature Disabled</v>
      </c>
      <c r="F221" t="s">
        <v>1322</v>
      </c>
      <c r="G221" t="str">
        <f t="shared" si="21"/>
        <v>"feature_disabled"</v>
      </c>
      <c r="H221" t="str">
        <f t="shared" si="22"/>
        <v>"Feature Disabled"</v>
      </c>
      <c r="I221" t="str">
        <f t="shared" si="23"/>
        <v>-</v>
      </c>
      <c r="K221" s="26" t="s">
        <v>5057</v>
      </c>
      <c r="L221" s="32"/>
      <c r="M221" s="31" t="s">
        <v>5058</v>
      </c>
      <c r="N221" s="31" t="s">
        <v>5059</v>
      </c>
      <c r="O221" s="31" t="s">
        <v>5060</v>
      </c>
      <c r="P221" s="31" t="s">
        <v>5061</v>
      </c>
      <c r="Q221" s="29" t="s">
        <v>5062</v>
      </c>
    </row>
    <row r="222" spans="1:17">
      <c r="A222" s="4" t="s">
        <v>690</v>
      </c>
      <c r="C222">
        <f t="shared" si="20"/>
        <v>18</v>
      </c>
      <c r="D222">
        <f t="shared" si="18"/>
        <v>36</v>
      </c>
      <c r="E222" t="str">
        <f t="shared" si="19"/>
        <v>Self Unlocking</v>
      </c>
      <c r="F222" t="s">
        <v>1323</v>
      </c>
      <c r="G222" t="str">
        <f t="shared" si="21"/>
        <v>"self_unlocking"</v>
      </c>
      <c r="H222" t="str">
        <f t="shared" si="22"/>
        <v>"Self Unlocking"</v>
      </c>
      <c r="I222" t="str">
        <f t="shared" si="23"/>
        <v>-</v>
      </c>
      <c r="K222" s="26" t="s">
        <v>5063</v>
      </c>
      <c r="L222" s="32"/>
      <c r="M222" s="31" t="s">
        <v>5064</v>
      </c>
      <c r="N222" s="31" t="s">
        <v>5065</v>
      </c>
      <c r="O222" s="31" t="s">
        <v>5066</v>
      </c>
      <c r="P222" s="31" t="s">
        <v>4489</v>
      </c>
      <c r="Q222" s="29" t="s">
        <v>5067</v>
      </c>
    </row>
    <row r="223" spans="1:17">
      <c r="A223" s="4" t="s">
        <v>691</v>
      </c>
      <c r="C223">
        <f t="shared" si="20"/>
        <v>14</v>
      </c>
      <c r="D223">
        <f t="shared" si="18"/>
        <v>28</v>
      </c>
      <c r="E223" t="str">
        <f t="shared" si="19"/>
        <v>Secret Key</v>
      </c>
      <c r="F223" t="s">
        <v>1324</v>
      </c>
      <c r="G223" t="str">
        <f t="shared" si="21"/>
        <v>"secret_key"</v>
      </c>
      <c r="H223" t="str">
        <f t="shared" si="22"/>
        <v>"Secret Key"</v>
      </c>
      <c r="I223" t="str">
        <f t="shared" si="23"/>
        <v>-</v>
      </c>
      <c r="K223" s="26" t="s">
        <v>5068</v>
      </c>
      <c r="L223" s="32"/>
      <c r="M223" s="31" t="s">
        <v>11068</v>
      </c>
      <c r="N223" s="31" t="s">
        <v>11070</v>
      </c>
      <c r="O223" s="31" t="s">
        <v>11072</v>
      </c>
      <c r="P223" s="31" t="s">
        <v>11074</v>
      </c>
      <c r="Q223" s="29" t="s">
        <v>11076</v>
      </c>
    </row>
    <row r="224" spans="1:17">
      <c r="A224" s="4" t="s">
        <v>692</v>
      </c>
      <c r="C224">
        <f t="shared" si="20"/>
        <v>17</v>
      </c>
      <c r="D224">
        <f t="shared" si="18"/>
        <v>34</v>
      </c>
      <c r="E224" t="str">
        <f t="shared" si="19"/>
        <v>No Secret Key</v>
      </c>
      <c r="F224" t="s">
        <v>1325</v>
      </c>
      <c r="G224" t="str">
        <f t="shared" si="21"/>
        <v>"no_secret_key"</v>
      </c>
      <c r="H224" t="str">
        <f t="shared" si="22"/>
        <v>"No Secret Key"</v>
      </c>
      <c r="I224" t="str">
        <f t="shared" si="23"/>
        <v>-</v>
      </c>
      <c r="K224" s="26" t="s">
        <v>5069</v>
      </c>
      <c r="L224" s="32"/>
      <c r="M224" s="31" t="s">
        <v>5070</v>
      </c>
      <c r="N224" s="31" t="s">
        <v>5071</v>
      </c>
      <c r="O224" s="31" t="s">
        <v>5072</v>
      </c>
      <c r="P224" s="31" t="s">
        <v>5073</v>
      </c>
      <c r="Q224" s="29" t="s">
        <v>5074</v>
      </c>
    </row>
    <row r="225" spans="1:17">
      <c r="A225" s="4" t="s">
        <v>693</v>
      </c>
      <c r="C225">
        <f t="shared" si="20"/>
        <v>21</v>
      </c>
      <c r="D225">
        <f t="shared" si="18"/>
        <v>42</v>
      </c>
      <c r="E225" t="str">
        <f t="shared" si="19"/>
        <v>Feature Selection</v>
      </c>
      <c r="F225" t="s">
        <v>1326</v>
      </c>
      <c r="G225" t="str">
        <f t="shared" si="21"/>
        <v>"feature_selection"</v>
      </c>
      <c r="H225" t="str">
        <f t="shared" si="22"/>
        <v>"Feature Selection"</v>
      </c>
      <c r="I225" t="str">
        <f t="shared" si="23"/>
        <v>-</v>
      </c>
      <c r="K225" s="26" t="s">
        <v>5075</v>
      </c>
      <c r="L225" s="33"/>
      <c r="M225" s="31" t="s">
        <v>5076</v>
      </c>
      <c r="N225" s="31" t="s">
        <v>5077</v>
      </c>
      <c r="O225" s="31" t="s">
        <v>5078</v>
      </c>
      <c r="P225" s="31" t="s">
        <v>5079</v>
      </c>
      <c r="Q225" s="29" t="s">
        <v>5080</v>
      </c>
    </row>
    <row r="226" spans="1:17">
      <c r="A226" s="4" t="s">
        <v>694</v>
      </c>
      <c r="C226">
        <f t="shared" si="20"/>
        <v>11</v>
      </c>
      <c r="D226">
        <f t="shared" si="18"/>
        <v>22</v>
      </c>
      <c r="E226" t="str">
        <f t="shared" si="19"/>
        <v>Suspend</v>
      </c>
      <c r="F226" t="s">
        <v>1327</v>
      </c>
      <c r="G226" t="str">
        <f t="shared" si="21"/>
        <v>"suspend"</v>
      </c>
      <c r="H226" t="str">
        <f t="shared" si="22"/>
        <v>"Suspend"</v>
      </c>
      <c r="I226" t="str">
        <f t="shared" si="23"/>
        <v>-</v>
      </c>
      <c r="K226" s="26" t="s">
        <v>5081</v>
      </c>
      <c r="L226" s="27" t="s">
        <v>5082</v>
      </c>
      <c r="M226" s="31" t="s">
        <v>5083</v>
      </c>
      <c r="N226" s="31" t="s">
        <v>5084</v>
      </c>
      <c r="O226" s="31" t="s">
        <v>5085</v>
      </c>
      <c r="P226" s="31" t="s">
        <v>5086</v>
      </c>
      <c r="Q226" s="29" t="s">
        <v>5087</v>
      </c>
    </row>
    <row r="227" spans="1:17">
      <c r="A227" s="4" t="s">
        <v>695</v>
      </c>
      <c r="C227">
        <f t="shared" si="20"/>
        <v>11</v>
      </c>
      <c r="D227">
        <f t="shared" si="18"/>
        <v>22</v>
      </c>
      <c r="E227" t="str">
        <f t="shared" si="19"/>
        <v>Restore</v>
      </c>
      <c r="F227" t="s">
        <v>1328</v>
      </c>
      <c r="G227" t="str">
        <f t="shared" si="21"/>
        <v>"restore"</v>
      </c>
      <c r="H227" t="str">
        <f t="shared" si="22"/>
        <v>"Restore"</v>
      </c>
      <c r="I227" t="str">
        <f t="shared" si="23"/>
        <v>-</v>
      </c>
      <c r="K227" s="26" t="s">
        <v>5088</v>
      </c>
      <c r="L227" s="27" t="s">
        <v>5089</v>
      </c>
      <c r="M227" s="31" t="s">
        <v>5090</v>
      </c>
      <c r="N227" s="31" t="s">
        <v>5091</v>
      </c>
      <c r="O227" s="31" t="s">
        <v>5092</v>
      </c>
      <c r="P227" s="31" t="s">
        <v>5093</v>
      </c>
      <c r="Q227" s="29" t="s">
        <v>5094</v>
      </c>
    </row>
    <row r="228" spans="1:17">
      <c r="A228" s="4" t="s">
        <v>696</v>
      </c>
      <c r="C228">
        <f t="shared" si="20"/>
        <v>20</v>
      </c>
      <c r="D228">
        <f t="shared" si="18"/>
        <v>40</v>
      </c>
      <c r="E228" t="str">
        <f t="shared" si="19"/>
        <v>Already Unlocked</v>
      </c>
      <c r="F228" t="s">
        <v>1329</v>
      </c>
      <c r="G228" t="str">
        <f t="shared" si="21"/>
        <v>"already_unlocked"</v>
      </c>
      <c r="H228" t="str">
        <f t="shared" si="22"/>
        <v>"Already Unlocked"</v>
      </c>
      <c r="I228" t="str">
        <f t="shared" si="23"/>
        <v>-</v>
      </c>
      <c r="K228" s="26" t="s">
        <v>5095</v>
      </c>
      <c r="L228" s="23"/>
      <c r="M228" s="31" t="s">
        <v>5096</v>
      </c>
      <c r="N228" s="31" t="s">
        <v>5097</v>
      </c>
      <c r="O228" s="31" t="s">
        <v>5098</v>
      </c>
      <c r="P228" s="31" t="s">
        <v>5099</v>
      </c>
      <c r="Q228" s="29" t="s">
        <v>5100</v>
      </c>
    </row>
    <row r="229" spans="1:17">
      <c r="A229" s="4" t="s">
        <v>697</v>
      </c>
      <c r="C229">
        <f t="shared" si="20"/>
        <v>16</v>
      </c>
      <c r="D229">
        <f t="shared" si="18"/>
        <v>32</v>
      </c>
      <c r="E229" t="str">
        <f t="shared" si="19"/>
        <v>Out of Range</v>
      </c>
      <c r="F229" t="s">
        <v>1330</v>
      </c>
      <c r="G229" t="str">
        <f t="shared" si="21"/>
        <v>"out_of_range"</v>
      </c>
      <c r="H229" t="str">
        <f t="shared" si="22"/>
        <v>"Out of Range"</v>
      </c>
      <c r="I229" t="str">
        <f t="shared" si="23"/>
        <v>-</v>
      </c>
      <c r="K229" s="26" t="s">
        <v>5101</v>
      </c>
      <c r="L229" s="27" t="s">
        <v>5102</v>
      </c>
      <c r="M229" s="31" t="s">
        <v>5103</v>
      </c>
      <c r="N229" s="31" t="s">
        <v>5104</v>
      </c>
      <c r="O229" s="31" t="s">
        <v>5105</v>
      </c>
      <c r="P229" s="31" t="s">
        <v>5106</v>
      </c>
      <c r="Q229" s="29" t="s">
        <v>5107</v>
      </c>
    </row>
    <row r="230" spans="1:17">
      <c r="A230" s="4" t="s">
        <v>698</v>
      </c>
      <c r="C230">
        <f t="shared" si="20"/>
        <v>10</v>
      </c>
      <c r="D230">
        <f t="shared" si="18"/>
        <v>20</v>
      </c>
      <c r="E230" t="str">
        <f t="shared" si="19"/>
        <v>Adding</v>
      </c>
      <c r="F230" t="s">
        <v>1331</v>
      </c>
      <c r="G230" t="str">
        <f t="shared" si="21"/>
        <v>"adding"</v>
      </c>
      <c r="H230" t="str">
        <f t="shared" si="22"/>
        <v>"Adding"</v>
      </c>
      <c r="I230" t="str">
        <f t="shared" si="23"/>
        <v>-</v>
      </c>
      <c r="K230" s="26" t="s">
        <v>5108</v>
      </c>
      <c r="L230" s="30"/>
      <c r="M230" s="31" t="s">
        <v>5109</v>
      </c>
      <c r="N230" s="31" t="s">
        <v>5110</v>
      </c>
      <c r="O230" s="31" t="s">
        <v>5111</v>
      </c>
      <c r="P230" s="31" t="s">
        <v>5112</v>
      </c>
      <c r="Q230" s="29" t="s">
        <v>4910</v>
      </c>
    </row>
    <row r="231" spans="1:17">
      <c r="A231" s="4" t="s">
        <v>699</v>
      </c>
      <c r="C231">
        <f t="shared" si="20"/>
        <v>10</v>
      </c>
      <c r="D231">
        <f t="shared" si="18"/>
        <v>20</v>
      </c>
      <c r="E231" t="str">
        <f t="shared" si="19"/>
        <v>Normal</v>
      </c>
      <c r="F231" t="s">
        <v>1332</v>
      </c>
      <c r="G231" t="str">
        <f t="shared" si="21"/>
        <v>"normal"</v>
      </c>
      <c r="H231" t="str">
        <f t="shared" si="22"/>
        <v>"Normal"</v>
      </c>
      <c r="I231" t="str">
        <f t="shared" si="23"/>
        <v>-</v>
      </c>
      <c r="K231" s="26" t="s">
        <v>5113</v>
      </c>
      <c r="L231" s="32"/>
      <c r="M231" s="31" t="s">
        <v>5113</v>
      </c>
      <c r="N231" s="31" t="s">
        <v>5113</v>
      </c>
      <c r="O231" s="31" t="s">
        <v>5113</v>
      </c>
      <c r="P231" s="31" t="s">
        <v>5114</v>
      </c>
      <c r="Q231" s="29" t="s">
        <v>5115</v>
      </c>
    </row>
    <row r="232" spans="1:17">
      <c r="A232" s="4" t="s">
        <v>700</v>
      </c>
      <c r="C232">
        <f t="shared" si="20"/>
        <v>12</v>
      </c>
      <c r="D232">
        <f t="shared" si="18"/>
        <v>24</v>
      </c>
      <c r="E232" t="str">
        <f t="shared" si="19"/>
        <v>Deleting</v>
      </c>
      <c r="F232" t="s">
        <v>1333</v>
      </c>
      <c r="G232" t="str">
        <f t="shared" si="21"/>
        <v>"deleting"</v>
      </c>
      <c r="H232" t="str">
        <f t="shared" si="22"/>
        <v>"Deleting"</v>
      </c>
      <c r="I232" t="str">
        <f t="shared" si="23"/>
        <v>-</v>
      </c>
      <c r="K232" s="26" t="s">
        <v>5116</v>
      </c>
      <c r="L232" s="32"/>
      <c r="M232" s="31" t="s">
        <v>5117</v>
      </c>
      <c r="N232" s="31" t="s">
        <v>5118</v>
      </c>
      <c r="O232" s="31" t="s">
        <v>5119</v>
      </c>
      <c r="P232" s="31" t="s">
        <v>5120</v>
      </c>
      <c r="Q232" s="29" t="s">
        <v>5121</v>
      </c>
    </row>
    <row r="233" spans="1:17">
      <c r="A233" s="4" t="s">
        <v>701</v>
      </c>
      <c r="C233">
        <f t="shared" si="20"/>
        <v>14</v>
      </c>
      <c r="D233">
        <f t="shared" si="18"/>
        <v>28</v>
      </c>
      <c r="E233" t="str">
        <f t="shared" si="19"/>
        <v>Suspending</v>
      </c>
      <c r="F233" t="s">
        <v>1334</v>
      </c>
      <c r="G233" t="str">
        <f t="shared" si="21"/>
        <v>"suspending"</v>
      </c>
      <c r="H233" t="str">
        <f t="shared" si="22"/>
        <v>"Suspending"</v>
      </c>
      <c r="I233" t="str">
        <f t="shared" si="23"/>
        <v>-</v>
      </c>
      <c r="K233" s="26" t="s">
        <v>5122</v>
      </c>
      <c r="L233" s="32"/>
      <c r="M233" s="31" t="s">
        <v>5123</v>
      </c>
      <c r="N233" s="31" t="s">
        <v>5124</v>
      </c>
      <c r="O233" s="31" t="s">
        <v>5125</v>
      </c>
      <c r="P233" s="31" t="s">
        <v>5126</v>
      </c>
      <c r="Q233" s="29" t="s">
        <v>5087</v>
      </c>
    </row>
    <row r="234" spans="1:17">
      <c r="A234" s="4" t="s">
        <v>702</v>
      </c>
      <c r="C234">
        <f t="shared" si="20"/>
        <v>13</v>
      </c>
      <c r="D234">
        <f t="shared" si="18"/>
        <v>26</v>
      </c>
      <c r="E234" t="str">
        <f t="shared" si="19"/>
        <v>Restoring</v>
      </c>
      <c r="F234" t="s">
        <v>1335</v>
      </c>
      <c r="G234" t="str">
        <f t="shared" si="21"/>
        <v>"restoring"</v>
      </c>
      <c r="H234" t="str">
        <f t="shared" si="22"/>
        <v>"Restoring"</v>
      </c>
      <c r="I234" t="str">
        <f t="shared" si="23"/>
        <v>-</v>
      </c>
      <c r="K234" s="26" t="s">
        <v>5127</v>
      </c>
      <c r="L234" s="32"/>
      <c r="M234" s="31" t="s">
        <v>5128</v>
      </c>
      <c r="N234" s="31" t="s">
        <v>5129</v>
      </c>
      <c r="O234" s="31" t="s">
        <v>5130</v>
      </c>
      <c r="P234" s="31" t="s">
        <v>5131</v>
      </c>
      <c r="Q234" s="29" t="s">
        <v>5094</v>
      </c>
    </row>
    <row r="235" spans="1:17">
      <c r="A235" s="4" t="s">
        <v>703</v>
      </c>
      <c r="C235">
        <f t="shared" si="20"/>
        <v>10</v>
      </c>
      <c r="D235">
        <f t="shared" si="18"/>
        <v>20</v>
      </c>
      <c r="E235" t="str">
        <f t="shared" si="19"/>
        <v>Others</v>
      </c>
      <c r="F235" t="s">
        <v>1336</v>
      </c>
      <c r="G235" t="str">
        <f t="shared" si="21"/>
        <v>"others"</v>
      </c>
      <c r="H235" t="str">
        <f t="shared" si="22"/>
        <v>"Others"</v>
      </c>
      <c r="I235" t="str">
        <f t="shared" si="23"/>
        <v>-</v>
      </c>
      <c r="K235" s="26" t="s">
        <v>5132</v>
      </c>
      <c r="L235" s="33"/>
      <c r="M235" s="31" t="s">
        <v>5133</v>
      </c>
      <c r="N235" s="31" t="s">
        <v>5134</v>
      </c>
      <c r="O235" s="31" t="s">
        <v>5135</v>
      </c>
      <c r="P235" s="31" t="s">
        <v>5136</v>
      </c>
      <c r="Q235" s="29" t="s">
        <v>5137</v>
      </c>
    </row>
    <row r="236" spans="1:17" ht="33">
      <c r="A236" s="4" t="s">
        <v>11242</v>
      </c>
      <c r="C236">
        <f t="shared" si="20"/>
        <v>29</v>
      </c>
      <c r="D236">
        <f t="shared" si="18"/>
        <v>62</v>
      </c>
      <c r="E236" t="str">
        <f t="shared" si="19"/>
        <v>Clien't App Is Not Up-To-Date</v>
      </c>
      <c r="F236" t="s">
        <v>1337</v>
      </c>
      <c r="G236" t="str">
        <f t="shared" si="21"/>
        <v>"client_app_not_up_to_date"</v>
      </c>
      <c r="H236" t="str">
        <f t="shared" si="22"/>
        <v>"Clien't App Is Not Up-To-Date"</v>
      </c>
      <c r="I236" t="str">
        <f t="shared" si="23"/>
        <v>-</v>
      </c>
      <c r="K236" s="26" t="s">
        <v>5138</v>
      </c>
      <c r="L236" s="27" t="s">
        <v>5139</v>
      </c>
      <c r="M236" s="31" t="s">
        <v>5140</v>
      </c>
      <c r="N236" s="31" t="s">
        <v>5141</v>
      </c>
      <c r="O236" s="31" t="s">
        <v>5142</v>
      </c>
      <c r="P236" s="31" t="s">
        <v>5143</v>
      </c>
      <c r="Q236" s="29" t="s">
        <v>5144</v>
      </c>
    </row>
    <row r="237" spans="1:17">
      <c r="A237" s="4" t="s">
        <v>704</v>
      </c>
      <c r="C237">
        <f t="shared" si="20"/>
        <v>23</v>
      </c>
      <c r="D237">
        <f t="shared" si="18"/>
        <v>46</v>
      </c>
      <c r="E237" t="str">
        <f t="shared" si="19"/>
        <v>Suspend All Clients</v>
      </c>
      <c r="F237" t="s">
        <v>1338</v>
      </c>
      <c r="G237" t="str">
        <f t="shared" si="21"/>
        <v>"suspend_all_clients"</v>
      </c>
      <c r="H237" t="str">
        <f t="shared" si="22"/>
        <v>"Suspend All Clients"</v>
      </c>
      <c r="I237" t="str">
        <f t="shared" si="23"/>
        <v>-</v>
      </c>
      <c r="K237" s="26" t="s">
        <v>5145</v>
      </c>
      <c r="L237" s="30"/>
      <c r="M237" s="31" t="s">
        <v>5146</v>
      </c>
      <c r="N237" s="31" t="s">
        <v>5147</v>
      </c>
      <c r="O237" s="31" t="s">
        <v>5148</v>
      </c>
      <c r="P237" s="31" t="s">
        <v>5149</v>
      </c>
      <c r="Q237" s="29" t="s">
        <v>5150</v>
      </c>
    </row>
    <row r="238" spans="1:17">
      <c r="A238" s="4" t="s">
        <v>705</v>
      </c>
      <c r="C238">
        <f t="shared" si="20"/>
        <v>23</v>
      </c>
      <c r="D238">
        <f t="shared" si="18"/>
        <v>46</v>
      </c>
      <c r="E238" t="str">
        <f t="shared" si="19"/>
        <v>Restore All Clients</v>
      </c>
      <c r="F238" t="s">
        <v>1339</v>
      </c>
      <c r="G238" t="str">
        <f t="shared" si="21"/>
        <v>"restore_all_clients"</v>
      </c>
      <c r="H238" t="str">
        <f t="shared" si="22"/>
        <v>"Restore All Clients"</v>
      </c>
      <c r="I238" t="str">
        <f t="shared" si="23"/>
        <v>-</v>
      </c>
      <c r="K238" s="26" t="s">
        <v>5151</v>
      </c>
      <c r="L238" s="32"/>
      <c r="M238" s="31" t="s">
        <v>5152</v>
      </c>
      <c r="N238" s="31" t="s">
        <v>5153</v>
      </c>
      <c r="O238" s="31" t="s">
        <v>5154</v>
      </c>
      <c r="P238" s="31" t="s">
        <v>5155</v>
      </c>
      <c r="Q238" s="29" t="s">
        <v>5156</v>
      </c>
    </row>
    <row r="239" spans="1:17">
      <c r="A239" s="4" t="s">
        <v>706</v>
      </c>
      <c r="C239">
        <f t="shared" si="20"/>
        <v>22</v>
      </c>
      <c r="D239">
        <f t="shared" si="18"/>
        <v>44</v>
      </c>
      <c r="E239" t="str">
        <f t="shared" si="19"/>
        <v>Delete All Clients</v>
      </c>
      <c r="F239" t="s">
        <v>1340</v>
      </c>
      <c r="G239" t="str">
        <f t="shared" si="21"/>
        <v>"delete_all_clients"</v>
      </c>
      <c r="H239" t="str">
        <f t="shared" si="22"/>
        <v>"Delete All Clients"</v>
      </c>
      <c r="I239" t="str">
        <f t="shared" si="23"/>
        <v>-</v>
      </c>
      <c r="K239" s="26" t="s">
        <v>5157</v>
      </c>
      <c r="L239" s="32"/>
      <c r="M239" s="31" t="s">
        <v>5158</v>
      </c>
      <c r="N239" s="31" t="s">
        <v>5159</v>
      </c>
      <c r="O239" s="31" t="s">
        <v>5160</v>
      </c>
      <c r="P239" s="31" t="s">
        <v>5161</v>
      </c>
      <c r="Q239" s="29" t="s">
        <v>5162</v>
      </c>
    </row>
    <row r="240" spans="1:17">
      <c r="A240" s="4" t="s">
        <v>707</v>
      </c>
      <c r="C240">
        <f t="shared" si="20"/>
        <v>20</v>
      </c>
      <c r="D240">
        <f t="shared" si="18"/>
        <v>39</v>
      </c>
      <c r="E240" t="str">
        <f t="shared" si="19"/>
        <v>Activate All %@</v>
      </c>
      <c r="F240" t="s">
        <v>1341</v>
      </c>
      <c r="G240" t="str">
        <f t="shared" si="21"/>
        <v>"activate_all_xxx"</v>
      </c>
      <c r="H240" t="str">
        <f t="shared" si="22"/>
        <v>"Activate All %@"</v>
      </c>
      <c r="I240" t="str">
        <f t="shared" si="23"/>
        <v>-</v>
      </c>
      <c r="K240" s="26" t="s">
        <v>5163</v>
      </c>
      <c r="L240" s="32"/>
      <c r="M240" s="31" t="s">
        <v>5164</v>
      </c>
      <c r="N240" s="31" t="s">
        <v>5165</v>
      </c>
      <c r="O240" s="31" t="s">
        <v>5166</v>
      </c>
      <c r="P240" s="31" t="s">
        <v>5167</v>
      </c>
      <c r="Q240" s="29" t="s">
        <v>5168</v>
      </c>
    </row>
    <row r="241" spans="1:17">
      <c r="A241" s="4" t="s">
        <v>708</v>
      </c>
      <c r="C241">
        <f t="shared" si="20"/>
        <v>22</v>
      </c>
      <c r="D241">
        <f t="shared" si="18"/>
        <v>43</v>
      </c>
      <c r="E241" t="str">
        <f t="shared" si="19"/>
        <v>Deactivate All %@</v>
      </c>
      <c r="F241" t="s">
        <v>1342</v>
      </c>
      <c r="G241" t="str">
        <f t="shared" si="21"/>
        <v>"deactivate_all_xxx"</v>
      </c>
      <c r="H241" t="str">
        <f t="shared" si="22"/>
        <v>"Deactivate All %@"</v>
      </c>
      <c r="I241" t="str">
        <f t="shared" si="23"/>
        <v>-</v>
      </c>
      <c r="K241" s="26" t="s">
        <v>5169</v>
      </c>
      <c r="L241" s="32"/>
      <c r="M241" s="31" t="s">
        <v>5170</v>
      </c>
      <c r="N241" s="31" t="s">
        <v>5171</v>
      </c>
      <c r="O241" s="31" t="s">
        <v>5172</v>
      </c>
      <c r="P241" s="31" t="s">
        <v>5173</v>
      </c>
      <c r="Q241" s="29" t="s">
        <v>5174</v>
      </c>
    </row>
    <row r="242" spans="1:17">
      <c r="A242" s="4" t="s">
        <v>709</v>
      </c>
      <c r="C242">
        <f t="shared" si="20"/>
        <v>15</v>
      </c>
      <c r="D242">
        <f t="shared" si="18"/>
        <v>30</v>
      </c>
      <c r="E242" t="str">
        <f t="shared" si="19"/>
        <v>Access Type</v>
      </c>
      <c r="F242" t="s">
        <v>1343</v>
      </c>
      <c r="G242" t="str">
        <f t="shared" si="21"/>
        <v>"access_type"</v>
      </c>
      <c r="H242" t="str">
        <f t="shared" si="22"/>
        <v>"Access Type"</v>
      </c>
      <c r="I242" t="str">
        <f t="shared" si="23"/>
        <v>-</v>
      </c>
      <c r="K242" s="26" t="s">
        <v>5175</v>
      </c>
      <c r="L242" s="32"/>
      <c r="M242" s="31" t="s">
        <v>5176</v>
      </c>
      <c r="N242" s="31" t="s">
        <v>5177</v>
      </c>
      <c r="O242" s="31" t="s">
        <v>5178</v>
      </c>
      <c r="P242" s="31" t="s">
        <v>5179</v>
      </c>
      <c r="Q242" s="29" t="s">
        <v>5180</v>
      </c>
    </row>
    <row r="243" spans="1:17">
      <c r="A243" s="4" t="s">
        <v>710</v>
      </c>
      <c r="C243">
        <f t="shared" si="20"/>
        <v>8</v>
      </c>
      <c r="D243">
        <f t="shared" si="18"/>
        <v>16</v>
      </c>
      <c r="E243" t="str">
        <f t="shared" si="19"/>
        <v>User</v>
      </c>
      <c r="F243" t="s">
        <v>1344</v>
      </c>
      <c r="G243" t="str">
        <f t="shared" si="21"/>
        <v>"user"</v>
      </c>
      <c r="H243" t="str">
        <f t="shared" si="22"/>
        <v>"User"</v>
      </c>
      <c r="I243" t="str">
        <f t="shared" si="23"/>
        <v>-</v>
      </c>
      <c r="K243" s="26" t="s">
        <v>5181</v>
      </c>
      <c r="L243" s="32"/>
      <c r="M243" s="31" t="s">
        <v>5182</v>
      </c>
      <c r="N243" s="31" t="s">
        <v>5183</v>
      </c>
      <c r="O243" s="31" t="s">
        <v>5184</v>
      </c>
      <c r="P243" s="31" t="s">
        <v>5185</v>
      </c>
      <c r="Q243" s="29" t="s">
        <v>5186</v>
      </c>
    </row>
    <row r="244" spans="1:17">
      <c r="A244" s="4" t="s">
        <v>711</v>
      </c>
      <c r="C244">
        <f t="shared" si="20"/>
        <v>12</v>
      </c>
      <c r="D244">
        <f t="shared" si="18"/>
        <v>23</v>
      </c>
      <c r="E244" t="str">
        <f t="shared" si="19"/>
        <v>%@ User</v>
      </c>
      <c r="F244" t="s">
        <v>1345</v>
      </c>
      <c r="G244" t="str">
        <f t="shared" si="21"/>
        <v>"xxx_user"</v>
      </c>
      <c r="H244" t="str">
        <f t="shared" si="22"/>
        <v>"%@ User"</v>
      </c>
      <c r="I244" t="str">
        <f t="shared" si="23"/>
        <v>-</v>
      </c>
      <c r="K244" s="26" t="s">
        <v>5187</v>
      </c>
      <c r="L244" s="32"/>
      <c r="M244" s="31" t="s">
        <v>5188</v>
      </c>
      <c r="N244" s="31" t="s">
        <v>5189</v>
      </c>
      <c r="O244" s="31" t="s">
        <v>5190</v>
      </c>
      <c r="P244" s="31" t="s">
        <v>5191</v>
      </c>
      <c r="Q244" s="29" t="s">
        <v>5192</v>
      </c>
    </row>
    <row r="245" spans="1:17">
      <c r="A245" s="4" t="s">
        <v>712</v>
      </c>
      <c r="C245">
        <f t="shared" si="20"/>
        <v>23</v>
      </c>
      <c r="D245">
        <f t="shared" si="18"/>
        <v>51</v>
      </c>
      <c r="E245" t="str">
        <f t="shared" si="19"/>
        <v>Trigger by Touching Lock</v>
      </c>
      <c r="F245" t="s">
        <v>1346</v>
      </c>
      <c r="G245" t="str">
        <f t="shared" si="21"/>
        <v>"trigger_by_touching"</v>
      </c>
      <c r="H245" t="str">
        <f t="shared" si="22"/>
        <v>"Trigger by Touching Lock"</v>
      </c>
      <c r="I245" t="str">
        <f t="shared" si="23"/>
        <v>-</v>
      </c>
      <c r="K245" s="26" t="s">
        <v>5193</v>
      </c>
      <c r="L245" s="32"/>
      <c r="M245" s="31" t="s">
        <v>5194</v>
      </c>
      <c r="N245" s="31" t="s">
        <v>5195</v>
      </c>
      <c r="O245" s="31" t="s">
        <v>5196</v>
      </c>
      <c r="P245" s="31" t="s">
        <v>5197</v>
      </c>
      <c r="Q245" s="29" t="s">
        <v>5198</v>
      </c>
    </row>
    <row r="246" spans="1:17">
      <c r="A246" s="4" t="s">
        <v>713</v>
      </c>
      <c r="C246">
        <f t="shared" si="20"/>
        <v>23</v>
      </c>
      <c r="D246">
        <f t="shared" si="18"/>
        <v>53</v>
      </c>
      <c r="E246" t="str">
        <f t="shared" si="19"/>
        <v>Trigger by Entering Region</v>
      </c>
      <c r="F246" t="s">
        <v>1347</v>
      </c>
      <c r="G246" t="str">
        <f t="shared" si="21"/>
        <v>"trigger_by_location"</v>
      </c>
      <c r="H246" t="str">
        <f t="shared" si="22"/>
        <v>"Trigger by Entering Region"</v>
      </c>
      <c r="I246" t="str">
        <f t="shared" si="23"/>
        <v>-</v>
      </c>
      <c r="K246" s="26" t="s">
        <v>5199</v>
      </c>
      <c r="L246" s="32"/>
      <c r="M246" s="31" t="s">
        <v>5200</v>
      </c>
      <c r="N246" s="31" t="s">
        <v>5201</v>
      </c>
      <c r="O246" s="31" t="s">
        <v>5202</v>
      </c>
      <c r="P246" s="31" t="s">
        <v>5203</v>
      </c>
      <c r="Q246" s="29" t="s">
        <v>5204</v>
      </c>
    </row>
    <row r="247" spans="1:17">
      <c r="A247" s="4" t="s">
        <v>714</v>
      </c>
      <c r="C247">
        <f t="shared" si="20"/>
        <v>23</v>
      </c>
      <c r="D247">
        <f t="shared" si="18"/>
        <v>46</v>
      </c>
      <c r="E247" t="str">
        <f t="shared" si="19"/>
        <v>Setup Lock Location</v>
      </c>
      <c r="F247" t="s">
        <v>1348</v>
      </c>
      <c r="G247" t="str">
        <f t="shared" si="21"/>
        <v>"setup_lock_location"</v>
      </c>
      <c r="H247" t="str">
        <f t="shared" si="22"/>
        <v>"Setup Lock Location"</v>
      </c>
      <c r="I247" t="str">
        <f t="shared" si="23"/>
        <v>-</v>
      </c>
      <c r="K247" s="26" t="s">
        <v>5205</v>
      </c>
      <c r="L247" s="33"/>
      <c r="M247" s="31" t="s">
        <v>5206</v>
      </c>
      <c r="N247" s="31" t="s">
        <v>5207</v>
      </c>
      <c r="O247" s="31" t="s">
        <v>5208</v>
      </c>
      <c r="P247" s="31" t="s">
        <v>5209</v>
      </c>
      <c r="Q247" s="29" t="s">
        <v>5210</v>
      </c>
    </row>
    <row r="248" spans="1:17">
      <c r="A248" s="4" t="s">
        <v>715</v>
      </c>
      <c r="C248">
        <f t="shared" si="20"/>
        <v>14</v>
      </c>
      <c r="D248">
        <f t="shared" si="18"/>
        <v>28</v>
      </c>
      <c r="E248" t="str">
        <f t="shared" si="19"/>
        <v>Technician</v>
      </c>
      <c r="F248" t="s">
        <v>1349</v>
      </c>
      <c r="G248" t="str">
        <f t="shared" si="21"/>
        <v>"technician"</v>
      </c>
      <c r="H248" t="str">
        <f t="shared" si="22"/>
        <v>"Technician"</v>
      </c>
      <c r="I248" t="str">
        <f t="shared" si="23"/>
        <v>-</v>
      </c>
      <c r="K248" s="26" t="s">
        <v>5211</v>
      </c>
      <c r="L248" s="27" t="s">
        <v>5212</v>
      </c>
      <c r="M248" s="31" t="s">
        <v>5213</v>
      </c>
      <c r="N248" s="31" t="s">
        <v>5214</v>
      </c>
      <c r="O248" s="31" t="s">
        <v>5215</v>
      </c>
      <c r="P248" s="31" t="s">
        <v>5216</v>
      </c>
      <c r="Q248" s="29" t="s">
        <v>5217</v>
      </c>
    </row>
    <row r="249" spans="1:17">
      <c r="A249" s="4" t="s">
        <v>716</v>
      </c>
      <c r="C249">
        <f t="shared" si="20"/>
        <v>21</v>
      </c>
      <c r="D249">
        <f t="shared" si="18"/>
        <v>42</v>
      </c>
      <c r="E249" t="str">
        <f t="shared" si="19"/>
        <v>Download Firmware</v>
      </c>
      <c r="F249" t="s">
        <v>1350</v>
      </c>
      <c r="G249" t="str">
        <f t="shared" si="21"/>
        <v>"download_firmware"</v>
      </c>
      <c r="H249" t="str">
        <f t="shared" si="22"/>
        <v>"Download Firmware"</v>
      </c>
      <c r="I249" t="str">
        <f t="shared" si="23"/>
        <v>-</v>
      </c>
      <c r="K249" s="26" t="s">
        <v>5218</v>
      </c>
      <c r="L249" s="30"/>
      <c r="M249" s="31" t="s">
        <v>5219</v>
      </c>
      <c r="N249" s="31" t="s">
        <v>5220</v>
      </c>
      <c r="O249" s="31" t="s">
        <v>5221</v>
      </c>
      <c r="P249" s="31" t="s">
        <v>5222</v>
      </c>
      <c r="Q249" s="29" t="s">
        <v>5223</v>
      </c>
    </row>
    <row r="250" spans="1:17">
      <c r="A250" s="4" t="s">
        <v>717</v>
      </c>
      <c r="C250">
        <f t="shared" si="20"/>
        <v>29</v>
      </c>
      <c r="D250">
        <f t="shared" si="18"/>
        <v>58</v>
      </c>
      <c r="E250" t="str">
        <f t="shared" si="19"/>
        <v>Transfer Firmware to Lock</v>
      </c>
      <c r="F250" t="s">
        <v>1351</v>
      </c>
      <c r="G250" t="str">
        <f t="shared" si="21"/>
        <v>"transfer_firmware_to_lock"</v>
      </c>
      <c r="H250" t="str">
        <f t="shared" si="22"/>
        <v>"Transfer Firmware to Lock"</v>
      </c>
      <c r="I250" t="str">
        <f t="shared" si="23"/>
        <v>-</v>
      </c>
      <c r="K250" s="26" t="s">
        <v>5224</v>
      </c>
      <c r="L250" s="33"/>
      <c r="M250" s="31" t="s">
        <v>5225</v>
      </c>
      <c r="N250" s="31" t="s">
        <v>5226</v>
      </c>
      <c r="O250" s="31" t="s">
        <v>5227</v>
      </c>
      <c r="P250" s="31" t="s">
        <v>5228</v>
      </c>
      <c r="Q250" s="29" t="s">
        <v>5229</v>
      </c>
    </row>
    <row r="251" spans="1:17">
      <c r="A251" s="4" t="s">
        <v>718</v>
      </c>
      <c r="C251">
        <f t="shared" si="20"/>
        <v>12</v>
      </c>
      <c r="D251">
        <f t="shared" si="18"/>
        <v>23</v>
      </c>
      <c r="E251" t="str">
        <f t="shared" si="19"/>
        <v>Step %d</v>
      </c>
      <c r="F251" t="s">
        <v>1352</v>
      </c>
      <c r="G251" t="str">
        <f t="shared" si="21"/>
        <v>"step_xxx"</v>
      </c>
      <c r="H251" t="str">
        <f t="shared" si="22"/>
        <v>"Step %d"</v>
      </c>
      <c r="I251" t="str">
        <f t="shared" si="23"/>
        <v>-</v>
      </c>
      <c r="K251" s="26" t="s">
        <v>5230</v>
      </c>
      <c r="L251" s="27" t="s">
        <v>5231</v>
      </c>
      <c r="M251" s="31" t="s">
        <v>5232</v>
      </c>
      <c r="N251" s="31" t="s">
        <v>5233</v>
      </c>
      <c r="O251" s="31" t="s">
        <v>5234</v>
      </c>
      <c r="P251" s="31" t="s">
        <v>5235</v>
      </c>
      <c r="Q251" s="29" t="s">
        <v>5236</v>
      </c>
    </row>
    <row r="252" spans="1:17">
      <c r="A252" s="4" t="s">
        <v>719</v>
      </c>
      <c r="C252">
        <f t="shared" si="20"/>
        <v>21</v>
      </c>
      <c r="D252">
        <f t="shared" si="18"/>
        <v>43</v>
      </c>
      <c r="E252" t="str">
        <f t="shared" si="19"/>
        <v>Step %d (optional)</v>
      </c>
      <c r="F252" t="s">
        <v>1353</v>
      </c>
      <c r="G252" t="str">
        <f t="shared" si="21"/>
        <v>"step_xxx_optional"</v>
      </c>
      <c r="H252" t="str">
        <f t="shared" si="22"/>
        <v>"Step %d (optional)"</v>
      </c>
      <c r="I252" t="str">
        <f t="shared" si="23"/>
        <v>-</v>
      </c>
      <c r="K252" s="26" t="s">
        <v>5237</v>
      </c>
      <c r="L252" s="30"/>
      <c r="M252" s="31" t="s">
        <v>5238</v>
      </c>
      <c r="N252" s="31" t="s">
        <v>5239</v>
      </c>
      <c r="O252" s="31" t="s">
        <v>5240</v>
      </c>
      <c r="P252" s="31" t="s">
        <v>5241</v>
      </c>
      <c r="Q252" s="29" t="s">
        <v>5242</v>
      </c>
    </row>
    <row r="253" spans="1:17">
      <c r="A253" s="4" t="s">
        <v>720</v>
      </c>
      <c r="C253">
        <f t="shared" si="20"/>
        <v>12</v>
      </c>
      <c r="D253">
        <f t="shared" si="18"/>
        <v>24</v>
      </c>
      <c r="E253" t="str">
        <f t="shared" si="19"/>
        <v>Previous</v>
      </c>
      <c r="F253" t="s">
        <v>1354</v>
      </c>
      <c r="G253" t="str">
        <f t="shared" si="21"/>
        <v>"previous"</v>
      </c>
      <c r="H253" t="str">
        <f t="shared" si="22"/>
        <v>"Previous"</v>
      </c>
      <c r="I253" t="str">
        <f t="shared" si="23"/>
        <v>-</v>
      </c>
      <c r="K253" s="26" t="s">
        <v>5243</v>
      </c>
      <c r="L253" s="32"/>
      <c r="M253" s="31" t="s">
        <v>5244</v>
      </c>
      <c r="N253" s="31" t="s">
        <v>5245</v>
      </c>
      <c r="O253" s="31" t="s">
        <v>5246</v>
      </c>
      <c r="P253" s="31" t="s">
        <v>5247</v>
      </c>
      <c r="Q253" s="29" t="s">
        <v>5248</v>
      </c>
    </row>
    <row r="254" spans="1:17">
      <c r="A254" s="4" t="s">
        <v>721</v>
      </c>
      <c r="C254">
        <f t="shared" si="20"/>
        <v>8</v>
      </c>
      <c r="D254">
        <f t="shared" si="18"/>
        <v>16</v>
      </c>
      <c r="E254" t="str">
        <f t="shared" si="19"/>
        <v>Next</v>
      </c>
      <c r="F254" t="s">
        <v>1355</v>
      </c>
      <c r="G254" t="str">
        <f t="shared" si="21"/>
        <v>"next"</v>
      </c>
      <c r="H254" t="str">
        <f t="shared" si="22"/>
        <v>"Next"</v>
      </c>
      <c r="I254" t="str">
        <f t="shared" si="23"/>
        <v>-</v>
      </c>
      <c r="K254" s="26" t="s">
        <v>5249</v>
      </c>
      <c r="L254" s="32"/>
      <c r="M254" s="31" t="s">
        <v>5250</v>
      </c>
      <c r="N254" s="31" t="s">
        <v>5251</v>
      </c>
      <c r="O254" s="31" t="s">
        <v>5252</v>
      </c>
      <c r="P254" s="31" t="s">
        <v>5253</v>
      </c>
      <c r="Q254" s="29" t="s">
        <v>5254</v>
      </c>
    </row>
    <row r="255" spans="1:17">
      <c r="A255" s="4" t="s">
        <v>722</v>
      </c>
      <c r="C255">
        <f t="shared" si="20"/>
        <v>10</v>
      </c>
      <c r="D255">
        <f t="shared" si="18"/>
        <v>20</v>
      </c>
      <c r="E255" t="str">
        <f t="shared" si="19"/>
        <v>Resend</v>
      </c>
      <c r="F255" t="s">
        <v>1356</v>
      </c>
      <c r="G255" t="str">
        <f t="shared" si="21"/>
        <v>"resend"</v>
      </c>
      <c r="H255" t="str">
        <f t="shared" si="22"/>
        <v>"Resend"</v>
      </c>
      <c r="I255" t="str">
        <f t="shared" si="23"/>
        <v>-</v>
      </c>
      <c r="K255" s="26" t="s">
        <v>5255</v>
      </c>
      <c r="L255" s="32"/>
      <c r="M255" s="31" t="s">
        <v>5256</v>
      </c>
      <c r="N255" s="31" t="s">
        <v>5257</v>
      </c>
      <c r="O255" s="31" t="s">
        <v>5258</v>
      </c>
      <c r="P255" s="31" t="s">
        <v>5259</v>
      </c>
      <c r="Q255" s="29" t="s">
        <v>5260</v>
      </c>
    </row>
    <row r="256" spans="1:17">
      <c r="A256" s="4" t="s">
        <v>723</v>
      </c>
      <c r="C256">
        <f t="shared" si="20"/>
        <v>11</v>
      </c>
      <c r="D256">
        <f t="shared" si="18"/>
        <v>22</v>
      </c>
      <c r="E256" t="str">
        <f t="shared" si="19"/>
        <v>Sign Up</v>
      </c>
      <c r="F256" t="s">
        <v>1357</v>
      </c>
      <c r="G256" t="str">
        <f t="shared" si="21"/>
        <v>"sign_up"</v>
      </c>
      <c r="H256" t="str">
        <f t="shared" si="22"/>
        <v>"Sign Up"</v>
      </c>
      <c r="I256" t="str">
        <f t="shared" si="23"/>
        <v>-</v>
      </c>
      <c r="K256" s="26" t="s">
        <v>5261</v>
      </c>
      <c r="L256" s="32"/>
      <c r="M256" s="31" t="s">
        <v>5262</v>
      </c>
      <c r="N256" s="31" t="s">
        <v>5263</v>
      </c>
      <c r="O256" s="31" t="s">
        <v>5264</v>
      </c>
      <c r="P256" s="31" t="s">
        <v>5265</v>
      </c>
      <c r="Q256" s="29" t="s">
        <v>5266</v>
      </c>
    </row>
    <row r="257" spans="1:17">
      <c r="A257" s="4" t="s">
        <v>724</v>
      </c>
      <c r="C257">
        <f t="shared" si="20"/>
        <v>11</v>
      </c>
      <c r="D257">
        <f t="shared" si="18"/>
        <v>22</v>
      </c>
      <c r="E257" t="str">
        <f t="shared" si="19"/>
        <v>Sign In</v>
      </c>
      <c r="F257" t="s">
        <v>1358</v>
      </c>
      <c r="G257" t="str">
        <f t="shared" si="21"/>
        <v>"sign_in"</v>
      </c>
      <c r="H257" t="str">
        <f t="shared" si="22"/>
        <v>"Sign In"</v>
      </c>
      <c r="I257" t="str">
        <f t="shared" si="23"/>
        <v>-</v>
      </c>
      <c r="K257" s="26" t="s">
        <v>5267</v>
      </c>
      <c r="L257" s="32"/>
      <c r="M257" s="31" t="s">
        <v>3953</v>
      </c>
      <c r="N257" s="31" t="s">
        <v>5268</v>
      </c>
      <c r="O257" s="31" t="s">
        <v>5269</v>
      </c>
      <c r="P257" s="31" t="s">
        <v>5270</v>
      </c>
      <c r="Q257" s="29" t="s">
        <v>5271</v>
      </c>
    </row>
    <row r="258" spans="1:17">
      <c r="A258" s="4" t="s">
        <v>725</v>
      </c>
      <c r="C258">
        <f t="shared" si="20"/>
        <v>19</v>
      </c>
      <c r="D258">
        <f t="shared" si="18"/>
        <v>38</v>
      </c>
      <c r="E258" t="str">
        <f t="shared" si="19"/>
        <v>Forgot Password</v>
      </c>
      <c r="F258" t="s">
        <v>1359</v>
      </c>
      <c r="G258" t="str">
        <f t="shared" si="21"/>
        <v>"forgot_password"</v>
      </c>
      <c r="H258" t="str">
        <f t="shared" si="22"/>
        <v>"Forgot Password"</v>
      </c>
      <c r="I258" t="str">
        <f t="shared" si="23"/>
        <v>-</v>
      </c>
      <c r="K258" s="26" t="s">
        <v>5272</v>
      </c>
      <c r="L258" s="32"/>
      <c r="M258" s="31" t="s">
        <v>5273</v>
      </c>
      <c r="N258" s="31" t="s">
        <v>5274</v>
      </c>
      <c r="O258" s="31" t="s">
        <v>5275</v>
      </c>
      <c r="P258" s="31" t="s">
        <v>5276</v>
      </c>
      <c r="Q258" s="29" t="s">
        <v>5277</v>
      </c>
    </row>
    <row r="259" spans="1:17">
      <c r="A259" s="4" t="s">
        <v>726</v>
      </c>
      <c r="C259">
        <f t="shared" si="20"/>
        <v>19</v>
      </c>
      <c r="D259">
        <f t="shared" si="18"/>
        <v>38</v>
      </c>
      <c r="E259" t="str">
        <f t="shared" si="19"/>
        <v>Enable Password</v>
      </c>
      <c r="F259" t="s">
        <v>1360</v>
      </c>
      <c r="G259" t="str">
        <f t="shared" si="21"/>
        <v>"enable_password"</v>
      </c>
      <c r="H259" t="str">
        <f t="shared" si="22"/>
        <v>"Enable Password"</v>
      </c>
      <c r="I259" t="str">
        <f t="shared" si="23"/>
        <v>-</v>
      </c>
      <c r="K259" s="26" t="s">
        <v>5278</v>
      </c>
      <c r="L259" s="33"/>
      <c r="M259" s="31" t="s">
        <v>5279</v>
      </c>
      <c r="N259" s="31" t="s">
        <v>5280</v>
      </c>
      <c r="O259" s="31" t="s">
        <v>5281</v>
      </c>
      <c r="P259" s="31" t="s">
        <v>5282</v>
      </c>
      <c r="Q259" s="29" t="s">
        <v>5283</v>
      </c>
    </row>
    <row r="260" spans="1:17">
      <c r="A260" s="4" t="s">
        <v>2896</v>
      </c>
      <c r="C260">
        <f t="shared" si="20"/>
        <v>25</v>
      </c>
      <c r="D260">
        <f t="shared" si="18"/>
        <v>57</v>
      </c>
      <c r="E260" t="str">
        <f t="shared" si="19"/>
        <v>Please Input Validation Code</v>
      </c>
      <c r="F260" t="s">
        <v>1361</v>
      </c>
      <c r="G260" t="str">
        <f t="shared" si="21"/>
        <v>"input_validation_code"</v>
      </c>
      <c r="H260" t="str">
        <f t="shared" si="22"/>
        <v>"Please Input Validation Code"</v>
      </c>
      <c r="I260" t="str">
        <f t="shared" si="23"/>
        <v>-</v>
      </c>
      <c r="K260" s="26" t="s">
        <v>5284</v>
      </c>
      <c r="L260" s="27" t="s">
        <v>5285</v>
      </c>
      <c r="M260" s="31" t="s">
        <v>5286</v>
      </c>
      <c r="N260" s="31" t="s">
        <v>5287</v>
      </c>
      <c r="O260" s="31" t="s">
        <v>5288</v>
      </c>
      <c r="P260" s="31" t="s">
        <v>5289</v>
      </c>
      <c r="Q260" s="29" t="s">
        <v>5290</v>
      </c>
    </row>
    <row r="261" spans="1:17">
      <c r="A261" s="4" t="s">
        <v>727</v>
      </c>
      <c r="C261">
        <f t="shared" si="20"/>
        <v>15</v>
      </c>
      <c r="D261">
        <f t="shared" ref="D261:D324" si="24">FIND(";",A261)</f>
        <v>30</v>
      </c>
      <c r="E261" t="str">
        <f t="shared" ref="E261:E324" si="25">IF(A261&lt;&gt;"", MID(A261, C261+3, D261-C261-4), "")</f>
        <v>Master Code</v>
      </c>
      <c r="F261" t="s">
        <v>1362</v>
      </c>
      <c r="G261" t="str">
        <f t="shared" si="21"/>
        <v>"master_code"</v>
      </c>
      <c r="H261" t="str">
        <f t="shared" si="22"/>
        <v>"Master Code"</v>
      </c>
      <c r="I261" t="str">
        <f t="shared" si="23"/>
        <v>-</v>
      </c>
      <c r="K261" s="26" t="s">
        <v>5291</v>
      </c>
      <c r="L261" s="30"/>
      <c r="M261" s="31" t="s">
        <v>5292</v>
      </c>
      <c r="N261" s="31" t="s">
        <v>5293</v>
      </c>
      <c r="O261" s="31" t="s">
        <v>5294</v>
      </c>
      <c r="P261" s="31" t="s">
        <v>5295</v>
      </c>
      <c r="Q261" s="29" t="s">
        <v>5296</v>
      </c>
    </row>
    <row r="262" spans="1:17">
      <c r="A262" s="4" t="s">
        <v>728</v>
      </c>
      <c r="C262">
        <f t="shared" ref="C262:C325" si="26">FIND("=",A262)</f>
        <v>18</v>
      </c>
      <c r="D262">
        <f t="shared" si="24"/>
        <v>37</v>
      </c>
      <c r="E262" t="str">
        <f t="shared" si="25"/>
        <v>Sub-Master Code</v>
      </c>
      <c r="F262" t="s">
        <v>1363</v>
      </c>
      <c r="G262" t="str">
        <f t="shared" ref="G262:G325" si="27">MID(A262,1, C262-2)</f>
        <v>"submaster_code"</v>
      </c>
      <c r="H262" t="str">
        <f t="shared" ref="H262:H325" si="28">"""" &amp; F262 &amp; """"</f>
        <v>"Sub-Master Code"</v>
      </c>
      <c r="I262" t="str">
        <f t="shared" ref="I262:I325" si="29">IF(F262&lt;&gt;"", IF(H262=K262, "-", "X"), "-")</f>
        <v>-</v>
      </c>
      <c r="K262" s="26" t="s">
        <v>5297</v>
      </c>
      <c r="L262" s="32"/>
      <c r="M262" s="31" t="s">
        <v>10874</v>
      </c>
      <c r="N262" s="31" t="s">
        <v>10876</v>
      </c>
      <c r="O262" s="31" t="s">
        <v>10878</v>
      </c>
      <c r="P262" s="31" t="s">
        <v>10880</v>
      </c>
      <c r="Q262" s="29" t="s">
        <v>10881</v>
      </c>
    </row>
    <row r="263" spans="1:17">
      <c r="A263" s="4" t="s">
        <v>729</v>
      </c>
      <c r="C263">
        <f t="shared" si="26"/>
        <v>14</v>
      </c>
      <c r="D263">
        <f t="shared" si="24"/>
        <v>27</v>
      </c>
      <c r="E263" t="str">
        <f t="shared" si="25"/>
        <v>Change %@</v>
      </c>
      <c r="F263" t="s">
        <v>1364</v>
      </c>
      <c r="G263" t="str">
        <f t="shared" si="27"/>
        <v>"change_xxx"</v>
      </c>
      <c r="H263" t="str">
        <f t="shared" si="28"/>
        <v>"Change %@"</v>
      </c>
      <c r="I263" t="str">
        <f t="shared" si="29"/>
        <v>-</v>
      </c>
      <c r="K263" s="26" t="s">
        <v>5298</v>
      </c>
      <c r="L263" s="32"/>
      <c r="M263" s="31" t="s">
        <v>10895</v>
      </c>
      <c r="N263" s="35" t="s">
        <v>10897</v>
      </c>
      <c r="O263" s="31" t="s">
        <v>10899</v>
      </c>
      <c r="P263" s="31" t="s">
        <v>10901</v>
      </c>
      <c r="Q263" s="29" t="s">
        <v>10903</v>
      </c>
    </row>
    <row r="264" spans="1:17">
      <c r="A264" s="4" t="s">
        <v>730</v>
      </c>
      <c r="C264">
        <f t="shared" si="26"/>
        <v>14</v>
      </c>
      <c r="D264">
        <f t="shared" si="24"/>
        <v>27</v>
      </c>
      <c r="E264" t="str">
        <f t="shared" si="25"/>
        <v>Delete %@</v>
      </c>
      <c r="F264" t="s">
        <v>1365</v>
      </c>
      <c r="G264" t="str">
        <f t="shared" si="27"/>
        <v>"delete_xxx"</v>
      </c>
      <c r="H264" t="str">
        <f t="shared" si="28"/>
        <v>"Delete %@"</v>
      </c>
      <c r="I264" t="str">
        <f t="shared" si="29"/>
        <v>-</v>
      </c>
      <c r="K264" s="26" t="s">
        <v>5299</v>
      </c>
      <c r="L264" s="33"/>
      <c r="M264" s="31" t="s">
        <v>11079</v>
      </c>
      <c r="N264" s="35" t="s">
        <v>11082</v>
      </c>
      <c r="O264" s="31" t="s">
        <v>11085</v>
      </c>
      <c r="P264" s="31" t="s">
        <v>11088</v>
      </c>
      <c r="Q264" s="29" t="s">
        <v>11091</v>
      </c>
    </row>
    <row r="265" spans="1:17" ht="33">
      <c r="A265" s="4" t="s">
        <v>731</v>
      </c>
      <c r="C265">
        <f t="shared" si="26"/>
        <v>13</v>
      </c>
      <c r="D265">
        <f t="shared" si="24"/>
        <v>26</v>
      </c>
      <c r="E265" t="str">
        <f t="shared" si="25"/>
        <v>Inherited</v>
      </c>
      <c r="F265" t="s">
        <v>1366</v>
      </c>
      <c r="G265" t="str">
        <f t="shared" si="27"/>
        <v>"inherited"</v>
      </c>
      <c r="H265" t="str">
        <f t="shared" si="28"/>
        <v>"Inherited"</v>
      </c>
      <c r="I265" t="str">
        <f t="shared" si="29"/>
        <v>-</v>
      </c>
      <c r="K265" s="26" t="s">
        <v>5300</v>
      </c>
      <c r="L265" s="27" t="s">
        <v>5301</v>
      </c>
      <c r="M265" s="31" t="s">
        <v>5302</v>
      </c>
      <c r="N265" s="31" t="s">
        <v>5303</v>
      </c>
      <c r="O265" s="31" t="s">
        <v>5304</v>
      </c>
      <c r="P265" s="31" t="s">
        <v>5305</v>
      </c>
      <c r="Q265" s="29" t="s">
        <v>5306</v>
      </c>
    </row>
    <row r="266" spans="1:17">
      <c r="A266" s="4" t="s">
        <v>732</v>
      </c>
      <c r="C266">
        <f t="shared" si="26"/>
        <v>13</v>
      </c>
      <c r="D266">
        <f t="shared" si="24"/>
        <v>26</v>
      </c>
      <c r="E266" t="str">
        <f t="shared" si="25"/>
        <v>Suspended</v>
      </c>
      <c r="F266" t="s">
        <v>1367</v>
      </c>
      <c r="G266" t="str">
        <f t="shared" si="27"/>
        <v>"suspended"</v>
      </c>
      <c r="H266" t="str">
        <f t="shared" si="28"/>
        <v>"Suspended"</v>
      </c>
      <c r="I266" t="str">
        <f t="shared" si="29"/>
        <v>-</v>
      </c>
      <c r="K266" s="26" t="s">
        <v>5307</v>
      </c>
      <c r="L266" s="30"/>
      <c r="M266" s="31" t="s">
        <v>5308</v>
      </c>
      <c r="N266" s="31" t="s">
        <v>5309</v>
      </c>
      <c r="O266" s="31" t="s">
        <v>5310</v>
      </c>
      <c r="P266" s="31" t="s">
        <v>5311</v>
      </c>
      <c r="Q266" s="29" t="s">
        <v>5312</v>
      </c>
    </row>
    <row r="267" spans="1:17">
      <c r="A267" s="4" t="s">
        <v>733</v>
      </c>
      <c r="C267">
        <f t="shared" si="26"/>
        <v>12</v>
      </c>
      <c r="D267">
        <f t="shared" si="24"/>
        <v>24</v>
      </c>
      <c r="E267" t="str">
        <f t="shared" si="25"/>
        <v>Restored</v>
      </c>
      <c r="F267" t="s">
        <v>1368</v>
      </c>
      <c r="G267" t="str">
        <f t="shared" si="27"/>
        <v>"restored"</v>
      </c>
      <c r="H267" t="str">
        <f t="shared" si="28"/>
        <v>"Restored"</v>
      </c>
      <c r="I267" t="str">
        <f t="shared" si="29"/>
        <v>-</v>
      </c>
      <c r="K267" s="26" t="s">
        <v>5313</v>
      </c>
      <c r="L267" s="32"/>
      <c r="M267" s="31" t="s">
        <v>5314</v>
      </c>
      <c r="N267" s="31" t="s">
        <v>5315</v>
      </c>
      <c r="O267" s="31" t="s">
        <v>5316</v>
      </c>
      <c r="P267" s="31" t="s">
        <v>5317</v>
      </c>
      <c r="Q267" s="29" t="s">
        <v>5318</v>
      </c>
    </row>
    <row r="268" spans="1:17">
      <c r="A268" s="4" t="s">
        <v>734</v>
      </c>
      <c r="C268">
        <f t="shared" si="26"/>
        <v>15</v>
      </c>
      <c r="D268">
        <f t="shared" si="24"/>
        <v>30</v>
      </c>
      <c r="E268" t="str">
        <f t="shared" si="25"/>
        <v>All Deleted</v>
      </c>
      <c r="F268" t="s">
        <v>1369</v>
      </c>
      <c r="G268" t="str">
        <f t="shared" si="27"/>
        <v>"all_deleted"</v>
      </c>
      <c r="H268" t="str">
        <f t="shared" si="28"/>
        <v>"All Deleted"</v>
      </c>
      <c r="I268" t="str">
        <f t="shared" si="29"/>
        <v>-</v>
      </c>
      <c r="K268" s="26" t="s">
        <v>5319</v>
      </c>
      <c r="L268" s="32"/>
      <c r="M268" s="31" t="s">
        <v>5320</v>
      </c>
      <c r="N268" s="31" t="s">
        <v>5321</v>
      </c>
      <c r="O268" s="31" t="s">
        <v>5322</v>
      </c>
      <c r="P268" s="31" t="s">
        <v>5323</v>
      </c>
      <c r="Q268" s="29" t="s">
        <v>5324</v>
      </c>
    </row>
    <row r="269" spans="1:17">
      <c r="A269" s="4" t="s">
        <v>735</v>
      </c>
      <c r="C269">
        <f t="shared" si="26"/>
        <v>23</v>
      </c>
      <c r="D269">
        <f t="shared" si="24"/>
        <v>46</v>
      </c>
      <c r="E269" t="str">
        <f t="shared" si="25"/>
        <v>GuestCode Unlocking</v>
      </c>
      <c r="F269" t="s">
        <v>1370</v>
      </c>
      <c r="G269" t="str">
        <f t="shared" si="27"/>
        <v>"guestcode_unlocking"</v>
      </c>
      <c r="H269" t="str">
        <f t="shared" si="28"/>
        <v>"GuestCode Unlocking"</v>
      </c>
      <c r="I269" t="str">
        <f t="shared" si="29"/>
        <v>-</v>
      </c>
      <c r="K269" s="26" t="s">
        <v>5325</v>
      </c>
      <c r="L269" s="32"/>
      <c r="M269" s="31" t="s">
        <v>5326</v>
      </c>
      <c r="N269" s="31" t="s">
        <v>5327</v>
      </c>
      <c r="O269" s="31" t="s">
        <v>5328</v>
      </c>
      <c r="P269" s="31" t="s">
        <v>5329</v>
      </c>
      <c r="Q269" s="29" t="s">
        <v>5330</v>
      </c>
    </row>
    <row r="270" spans="1:17">
      <c r="A270" s="4" t="s">
        <v>736</v>
      </c>
      <c r="C270">
        <f t="shared" si="26"/>
        <v>24</v>
      </c>
      <c r="D270">
        <f t="shared" si="24"/>
        <v>48</v>
      </c>
      <c r="E270" t="str">
        <f t="shared" si="25"/>
        <v>GuestCode Registered</v>
      </c>
      <c r="F270" t="s">
        <v>1371</v>
      </c>
      <c r="G270" t="str">
        <f t="shared" si="27"/>
        <v>"guestcode_registered"</v>
      </c>
      <c r="H270" t="str">
        <f t="shared" si="28"/>
        <v>"GuestCode Registered"</v>
      </c>
      <c r="I270" t="str">
        <f t="shared" si="29"/>
        <v>-</v>
      </c>
      <c r="K270" s="26" t="s">
        <v>5331</v>
      </c>
      <c r="L270" s="32"/>
      <c r="M270" s="31" t="s">
        <v>5332</v>
      </c>
      <c r="N270" s="31" t="s">
        <v>5333</v>
      </c>
      <c r="O270" s="31" t="s">
        <v>5334</v>
      </c>
      <c r="P270" s="31" t="s">
        <v>5335</v>
      </c>
      <c r="Q270" s="29" t="s">
        <v>5336</v>
      </c>
    </row>
    <row r="271" spans="1:17">
      <c r="A271" s="4" t="s">
        <v>737</v>
      </c>
      <c r="C271">
        <f t="shared" si="26"/>
        <v>21</v>
      </c>
      <c r="D271">
        <f t="shared" si="24"/>
        <v>42</v>
      </c>
      <c r="E271" t="str">
        <f t="shared" si="25"/>
        <v>GuestCode Cleared</v>
      </c>
      <c r="F271" t="s">
        <v>1372</v>
      </c>
      <c r="G271" t="str">
        <f t="shared" si="27"/>
        <v>"guestcode_cleared"</v>
      </c>
      <c r="H271" t="str">
        <f t="shared" si="28"/>
        <v>"GuestCode Cleared"</v>
      </c>
      <c r="I271" t="str">
        <f t="shared" si="29"/>
        <v>-</v>
      </c>
      <c r="K271" s="26" t="s">
        <v>5337</v>
      </c>
      <c r="L271" s="32"/>
      <c r="M271" s="31" t="s">
        <v>5338</v>
      </c>
      <c r="N271" s="31" t="s">
        <v>5339</v>
      </c>
      <c r="O271" s="31" t="s">
        <v>5340</v>
      </c>
      <c r="P271" s="31" t="s">
        <v>5341</v>
      </c>
      <c r="Q271" s="29" t="s">
        <v>5342</v>
      </c>
    </row>
    <row r="272" spans="1:17">
      <c r="A272" s="4" t="s">
        <v>738</v>
      </c>
      <c r="C272">
        <f t="shared" si="26"/>
        <v>24</v>
      </c>
      <c r="D272">
        <f t="shared" si="24"/>
        <v>48</v>
      </c>
      <c r="E272" t="str">
        <f t="shared" si="25"/>
        <v>GuestCode Prefix Set</v>
      </c>
      <c r="F272" t="s">
        <v>1373</v>
      </c>
      <c r="G272" t="str">
        <f t="shared" si="27"/>
        <v>"guestcode_prefix_set"</v>
      </c>
      <c r="H272" t="str">
        <f t="shared" si="28"/>
        <v>"GuestCode Prefix Set"</v>
      </c>
      <c r="I272" t="str">
        <f t="shared" si="29"/>
        <v>-</v>
      </c>
      <c r="K272" s="26" t="s">
        <v>5343</v>
      </c>
      <c r="L272" s="32"/>
      <c r="M272" s="31" t="s">
        <v>5344</v>
      </c>
      <c r="N272" s="31" t="s">
        <v>5345</v>
      </c>
      <c r="O272" s="31" t="s">
        <v>5346</v>
      </c>
      <c r="P272" s="31" t="s">
        <v>5347</v>
      </c>
      <c r="Q272" s="29" t="s">
        <v>5348</v>
      </c>
    </row>
    <row r="273" spans="1:17">
      <c r="A273" s="4" t="s">
        <v>739</v>
      </c>
      <c r="C273">
        <f t="shared" si="26"/>
        <v>21</v>
      </c>
      <c r="D273">
        <f t="shared" si="24"/>
        <v>42</v>
      </c>
      <c r="E273" t="str">
        <f t="shared" si="25"/>
        <v>NetCode Unlocking</v>
      </c>
      <c r="F273" t="s">
        <v>1374</v>
      </c>
      <c r="G273" t="str">
        <f t="shared" si="27"/>
        <v>"netcode_unlocking"</v>
      </c>
      <c r="H273" t="str">
        <f t="shared" si="28"/>
        <v>"NetCode Unlocking"</v>
      </c>
      <c r="I273" t="str">
        <f t="shared" si="29"/>
        <v>-</v>
      </c>
      <c r="K273" s="26" t="s">
        <v>5349</v>
      </c>
      <c r="L273" s="32"/>
      <c r="M273" s="31" t="s">
        <v>5350</v>
      </c>
      <c r="N273" s="31" t="s">
        <v>5351</v>
      </c>
      <c r="O273" s="31" t="s">
        <v>5352</v>
      </c>
      <c r="P273" s="31" t="s">
        <v>5353</v>
      </c>
      <c r="Q273" s="29" t="s">
        <v>5354</v>
      </c>
    </row>
    <row r="274" spans="1:17">
      <c r="A274" s="4" t="s">
        <v>740</v>
      </c>
      <c r="C274">
        <f t="shared" si="26"/>
        <v>22</v>
      </c>
      <c r="D274">
        <f t="shared" si="24"/>
        <v>44</v>
      </c>
      <c r="E274" t="str">
        <f t="shared" si="25"/>
        <v>Varicode Unlocking</v>
      </c>
      <c r="F274" t="s">
        <v>1375</v>
      </c>
      <c r="G274" t="str">
        <f t="shared" si="27"/>
        <v>"varicode_unlocking"</v>
      </c>
      <c r="H274" t="str">
        <f t="shared" si="28"/>
        <v>"Varicode Unlocking"</v>
      </c>
      <c r="I274" t="str">
        <f t="shared" si="29"/>
        <v>-</v>
      </c>
      <c r="K274" s="26" t="s">
        <v>5355</v>
      </c>
      <c r="L274" s="32"/>
      <c r="M274" s="31" t="s">
        <v>5356</v>
      </c>
      <c r="N274" s="31" t="s">
        <v>5357</v>
      </c>
      <c r="O274" s="31" t="s">
        <v>5358</v>
      </c>
      <c r="P274" s="31" t="s">
        <v>5359</v>
      </c>
      <c r="Q274" s="29" t="s">
        <v>5360</v>
      </c>
    </row>
    <row r="275" spans="1:17">
      <c r="A275" s="4" t="s">
        <v>741</v>
      </c>
      <c r="C275">
        <f t="shared" si="26"/>
        <v>24</v>
      </c>
      <c r="D275">
        <f t="shared" si="24"/>
        <v>35</v>
      </c>
      <c r="E275" t="str">
        <f t="shared" si="25"/>
        <v>Updated</v>
      </c>
      <c r="F275" t="s">
        <v>1376</v>
      </c>
      <c r="G275" t="str">
        <f t="shared" si="27"/>
        <v>"access_right_updated"</v>
      </c>
      <c r="H275" t="str">
        <f t="shared" si="28"/>
        <v>"Updated"</v>
      </c>
      <c r="I275" t="str">
        <f t="shared" si="29"/>
        <v>-</v>
      </c>
      <c r="K275" s="26" t="s">
        <v>5361</v>
      </c>
      <c r="L275" s="32"/>
      <c r="M275" s="31" t="s">
        <v>5362</v>
      </c>
      <c r="N275" s="31" t="s">
        <v>5363</v>
      </c>
      <c r="O275" s="31" t="s">
        <v>5364</v>
      </c>
      <c r="P275" s="31" t="s">
        <v>5365</v>
      </c>
      <c r="Q275" s="29" t="s">
        <v>5366</v>
      </c>
    </row>
    <row r="276" spans="1:17">
      <c r="A276" s="4" t="s">
        <v>742</v>
      </c>
      <c r="C276">
        <f t="shared" si="26"/>
        <v>25</v>
      </c>
      <c r="D276">
        <f t="shared" si="24"/>
        <v>50</v>
      </c>
      <c r="E276" t="str">
        <f t="shared" si="25"/>
        <v>App Is Not Up-To-Date</v>
      </c>
      <c r="F276" t="s">
        <v>1377</v>
      </c>
      <c r="G276" t="str">
        <f t="shared" si="27"/>
        <v>"app_is_not_up_to_date"</v>
      </c>
      <c r="H276" t="str">
        <f t="shared" si="28"/>
        <v>"App Is Not Up-To-Date"</v>
      </c>
      <c r="I276" t="str">
        <f t="shared" si="29"/>
        <v>-</v>
      </c>
      <c r="K276" s="26" t="s">
        <v>5367</v>
      </c>
      <c r="L276" s="32"/>
      <c r="M276" s="31" t="s">
        <v>5368</v>
      </c>
      <c r="N276" s="31" t="s">
        <v>5369</v>
      </c>
      <c r="O276" s="31" t="s">
        <v>5370</v>
      </c>
      <c r="P276" s="31" t="s">
        <v>5371</v>
      </c>
      <c r="Q276" s="29" t="s">
        <v>5372</v>
      </c>
    </row>
    <row r="277" spans="1:17">
      <c r="A277" s="4" t="s">
        <v>743</v>
      </c>
      <c r="C277">
        <f t="shared" si="26"/>
        <v>20</v>
      </c>
      <c r="D277">
        <f t="shared" si="24"/>
        <v>40</v>
      </c>
      <c r="E277" t="str">
        <f t="shared" si="25"/>
        <v>Location Not Set</v>
      </c>
      <c r="F277" t="s">
        <v>1378</v>
      </c>
      <c r="G277" t="str">
        <f t="shared" si="27"/>
        <v>"location_not_set"</v>
      </c>
      <c r="H277" t="str">
        <f t="shared" si="28"/>
        <v>"Location Not Set"</v>
      </c>
      <c r="I277" t="str">
        <f t="shared" si="29"/>
        <v>-</v>
      </c>
      <c r="K277" s="26" t="s">
        <v>5373</v>
      </c>
      <c r="L277" s="32"/>
      <c r="M277" s="31" t="s">
        <v>5374</v>
      </c>
      <c r="N277" s="31" t="s">
        <v>5375</v>
      </c>
      <c r="O277" s="31" t="s">
        <v>5376</v>
      </c>
      <c r="P277" s="31" t="s">
        <v>5377</v>
      </c>
      <c r="Q277" s="29" t="s">
        <v>5378</v>
      </c>
    </row>
    <row r="278" spans="1:17">
      <c r="A278" s="4" t="s">
        <v>744</v>
      </c>
      <c r="C278">
        <f t="shared" si="26"/>
        <v>15</v>
      </c>
      <c r="D278">
        <f t="shared" si="24"/>
        <v>30</v>
      </c>
      <c r="E278" t="str">
        <f t="shared" si="25"/>
        <v>Delete Lock</v>
      </c>
      <c r="F278" t="s">
        <v>1379</v>
      </c>
      <c r="G278" t="str">
        <f t="shared" si="27"/>
        <v>"delete_lock"</v>
      </c>
      <c r="H278" t="str">
        <f t="shared" si="28"/>
        <v>"Delete Lock"</v>
      </c>
      <c r="I278" t="str">
        <f t="shared" si="29"/>
        <v>-</v>
      </c>
      <c r="K278" s="26" t="s">
        <v>5379</v>
      </c>
      <c r="L278" s="32"/>
      <c r="M278" s="31" t="s">
        <v>5380</v>
      </c>
      <c r="N278" s="31" t="s">
        <v>5381</v>
      </c>
      <c r="O278" s="31" t="s">
        <v>5382</v>
      </c>
      <c r="P278" s="31" t="s">
        <v>5383</v>
      </c>
      <c r="Q278" s="29" t="s">
        <v>5384</v>
      </c>
    </row>
    <row r="279" spans="1:17">
      <c r="A279" s="4" t="s">
        <v>745</v>
      </c>
      <c r="C279">
        <f t="shared" si="26"/>
        <v>23</v>
      </c>
      <c r="D279">
        <f t="shared" si="24"/>
        <v>46</v>
      </c>
      <c r="E279" t="str">
        <f t="shared" si="25"/>
        <v>Choose Known Client</v>
      </c>
      <c r="F279" t="s">
        <v>1380</v>
      </c>
      <c r="G279" t="str">
        <f t="shared" si="27"/>
        <v>"choose_known_client"</v>
      </c>
      <c r="H279" t="str">
        <f t="shared" si="28"/>
        <v>"Choose Known Client"</v>
      </c>
      <c r="I279" t="str">
        <f t="shared" si="29"/>
        <v>-</v>
      </c>
      <c r="K279" s="26" t="s">
        <v>5385</v>
      </c>
      <c r="L279" s="32"/>
      <c r="M279" s="31" t="s">
        <v>5386</v>
      </c>
      <c r="N279" s="31" t="s">
        <v>5387</v>
      </c>
      <c r="O279" s="31" t="s">
        <v>5388</v>
      </c>
      <c r="P279" s="31" t="s">
        <v>5389</v>
      </c>
      <c r="Q279" s="29" t="s">
        <v>5390</v>
      </c>
    </row>
    <row r="280" spans="1:17">
      <c r="A280" s="4" t="s">
        <v>746</v>
      </c>
      <c r="C280">
        <f t="shared" si="26"/>
        <v>8</v>
      </c>
      <c r="D280">
        <f t="shared" si="24"/>
        <v>16</v>
      </c>
      <c r="E280" t="str">
        <f t="shared" si="25"/>
        <v>Exit</v>
      </c>
      <c r="F280" t="s">
        <v>1381</v>
      </c>
      <c r="G280" t="str">
        <f t="shared" si="27"/>
        <v>"exit"</v>
      </c>
      <c r="H280" t="str">
        <f t="shared" si="28"/>
        <v>"Exit"</v>
      </c>
      <c r="I280" t="str">
        <f t="shared" si="29"/>
        <v>-</v>
      </c>
      <c r="K280" s="26" t="s">
        <v>5391</v>
      </c>
      <c r="L280" s="32"/>
      <c r="M280" s="31" t="s">
        <v>5392</v>
      </c>
      <c r="N280" s="31" t="s">
        <v>5393</v>
      </c>
      <c r="O280" s="31" t="s">
        <v>5394</v>
      </c>
      <c r="P280" s="31" t="s">
        <v>4715</v>
      </c>
      <c r="Q280" s="29" t="s">
        <v>5395</v>
      </c>
    </row>
    <row r="281" spans="1:17">
      <c r="A281" s="4" t="s">
        <v>747</v>
      </c>
      <c r="C281">
        <f t="shared" si="26"/>
        <v>10</v>
      </c>
      <c r="D281">
        <f t="shared" si="24"/>
        <v>20</v>
      </c>
      <c r="E281" t="str">
        <f t="shared" si="25"/>
        <v>Prefix</v>
      </c>
      <c r="F281" t="s">
        <v>1382</v>
      </c>
      <c r="G281" t="str">
        <f t="shared" si="27"/>
        <v>"prefix"</v>
      </c>
      <c r="H281" t="str">
        <f t="shared" si="28"/>
        <v>"Prefix"</v>
      </c>
      <c r="I281" t="str">
        <f t="shared" si="29"/>
        <v>-</v>
      </c>
      <c r="K281" s="26" t="s">
        <v>5396</v>
      </c>
      <c r="L281" s="32"/>
      <c r="M281" s="31" t="s">
        <v>10357</v>
      </c>
      <c r="N281" s="31" t="s">
        <v>10358</v>
      </c>
      <c r="O281" s="31" t="s">
        <v>10359</v>
      </c>
      <c r="P281" s="31" t="s">
        <v>10363</v>
      </c>
      <c r="Q281" s="29" t="s">
        <v>10365</v>
      </c>
    </row>
    <row r="282" spans="1:17">
      <c r="A282" s="4" t="s">
        <v>748</v>
      </c>
      <c r="C282">
        <f t="shared" si="26"/>
        <v>10</v>
      </c>
      <c r="D282">
        <f t="shared" si="24"/>
        <v>20</v>
      </c>
      <c r="E282" t="str">
        <f t="shared" si="25"/>
        <v>Enable</v>
      </c>
      <c r="F282" t="s">
        <v>1383</v>
      </c>
      <c r="G282" t="str">
        <f t="shared" si="27"/>
        <v>"enable"</v>
      </c>
      <c r="H282" t="str">
        <f t="shared" si="28"/>
        <v>"Enable"</v>
      </c>
      <c r="I282" t="str">
        <f t="shared" si="29"/>
        <v>-</v>
      </c>
      <c r="K282" s="26" t="s">
        <v>5397</v>
      </c>
      <c r="L282" s="32"/>
      <c r="M282" s="31" t="s">
        <v>5398</v>
      </c>
      <c r="N282" s="31" t="s">
        <v>5399</v>
      </c>
      <c r="O282" s="31" t="s">
        <v>5400</v>
      </c>
      <c r="P282" s="31" t="s">
        <v>5401</v>
      </c>
      <c r="Q282" s="29" t="s">
        <v>5402</v>
      </c>
    </row>
    <row r="283" spans="1:17">
      <c r="A283" s="4" t="s">
        <v>749</v>
      </c>
      <c r="C283">
        <f t="shared" si="26"/>
        <v>17</v>
      </c>
      <c r="D283">
        <f t="shared" si="24"/>
        <v>34</v>
      </c>
      <c r="E283" t="str">
        <f t="shared" si="25"/>
        <v>Administrator</v>
      </c>
      <c r="F283" t="s">
        <v>1384</v>
      </c>
      <c r="G283" t="str">
        <f t="shared" si="27"/>
        <v>"administrator"</v>
      </c>
      <c r="H283" t="str">
        <f t="shared" si="28"/>
        <v>"Administrator"</v>
      </c>
      <c r="I283" t="str">
        <f t="shared" si="29"/>
        <v>-</v>
      </c>
      <c r="K283" s="26" t="s">
        <v>5403</v>
      </c>
      <c r="L283" s="32"/>
      <c r="M283" s="31" t="s">
        <v>4334</v>
      </c>
      <c r="N283" s="31" t="s">
        <v>5403</v>
      </c>
      <c r="O283" s="31" t="s">
        <v>5404</v>
      </c>
      <c r="P283" s="31" t="s">
        <v>4336</v>
      </c>
      <c r="Q283" s="29" t="s">
        <v>5405</v>
      </c>
    </row>
    <row r="284" spans="1:17">
      <c r="A284" s="4" t="s">
        <v>750</v>
      </c>
      <c r="C284">
        <f t="shared" si="26"/>
        <v>10</v>
      </c>
      <c r="D284">
        <f t="shared" si="24"/>
        <v>20</v>
      </c>
      <c r="E284" t="str">
        <f t="shared" si="25"/>
        <v>Access</v>
      </c>
      <c r="F284" t="s">
        <v>1385</v>
      </c>
      <c r="G284" t="str">
        <f t="shared" si="27"/>
        <v>"access"</v>
      </c>
      <c r="H284" t="str">
        <f t="shared" si="28"/>
        <v>"Access"</v>
      </c>
      <c r="I284" t="str">
        <f t="shared" si="29"/>
        <v>-</v>
      </c>
      <c r="K284" s="26" t="s">
        <v>5406</v>
      </c>
      <c r="L284" s="33"/>
      <c r="M284" s="31" t="s">
        <v>5407</v>
      </c>
      <c r="N284" s="31" t="s">
        <v>5408</v>
      </c>
      <c r="O284" s="31" t="s">
        <v>5409</v>
      </c>
      <c r="P284" s="31" t="s">
        <v>5410</v>
      </c>
      <c r="Q284" s="29" t="s">
        <v>5411</v>
      </c>
    </row>
    <row r="285" spans="1:17">
      <c r="A285" s="4" t="s">
        <v>751</v>
      </c>
      <c r="C285">
        <f t="shared" si="26"/>
        <v>7</v>
      </c>
      <c r="D285">
        <f t="shared" si="24"/>
        <v>14</v>
      </c>
      <c r="E285" t="str">
        <f t="shared" si="25"/>
        <v>LED</v>
      </c>
      <c r="F285" t="s">
        <v>1386</v>
      </c>
      <c r="G285" t="str">
        <f t="shared" si="27"/>
        <v>"LED"</v>
      </c>
      <c r="H285" t="str">
        <f t="shared" si="28"/>
        <v>"LED"</v>
      </c>
      <c r="I285" t="str">
        <f t="shared" si="29"/>
        <v>-</v>
      </c>
      <c r="K285" s="26" t="s">
        <v>5412</v>
      </c>
      <c r="L285" s="27" t="s">
        <v>4646</v>
      </c>
      <c r="M285" s="26" t="s">
        <v>5412</v>
      </c>
      <c r="N285" s="26" t="s">
        <v>5412</v>
      </c>
      <c r="O285" s="26" t="s">
        <v>5412</v>
      </c>
      <c r="P285" s="26" t="s">
        <v>5412</v>
      </c>
      <c r="Q285" s="26" t="s">
        <v>5412</v>
      </c>
    </row>
    <row r="286" spans="1:17" ht="33">
      <c r="A286" s="4" t="s">
        <v>752</v>
      </c>
      <c r="C286">
        <f t="shared" si="26"/>
        <v>24</v>
      </c>
      <c r="D286">
        <f t="shared" si="24"/>
        <v>43</v>
      </c>
      <c r="E286" t="str">
        <f t="shared" si="25"/>
        <v>Wi-Fi AP Signal</v>
      </c>
      <c r="F286" t="s">
        <v>1387</v>
      </c>
      <c r="G286" t="str">
        <f t="shared" si="27"/>
        <v>"access_point_quality"</v>
      </c>
      <c r="H286" t="str">
        <f t="shared" si="28"/>
        <v>"Wi-Fi AP Signal"</v>
      </c>
      <c r="I286" t="str">
        <f t="shared" si="29"/>
        <v>-</v>
      </c>
      <c r="K286" s="26" t="s">
        <v>5413</v>
      </c>
      <c r="L286" s="27" t="s">
        <v>5414</v>
      </c>
      <c r="M286" s="31" t="s">
        <v>11010</v>
      </c>
      <c r="N286" s="31" t="s">
        <v>11011</v>
      </c>
      <c r="O286" s="31" t="s">
        <v>11012</v>
      </c>
      <c r="P286" s="31" t="s">
        <v>11013</v>
      </c>
      <c r="Q286" s="29" t="s">
        <v>11014</v>
      </c>
    </row>
    <row r="287" spans="1:17">
      <c r="A287" s="4" t="s">
        <v>753</v>
      </c>
      <c r="C287">
        <f t="shared" si="26"/>
        <v>23</v>
      </c>
      <c r="D287">
        <f t="shared" si="24"/>
        <v>45</v>
      </c>
      <c r="E287" t="str">
        <f t="shared" si="25"/>
        <v>Gateway BLE Signal</v>
      </c>
      <c r="F287" t="s">
        <v>1388</v>
      </c>
      <c r="G287" t="str">
        <f t="shared" si="27"/>
        <v>"gateway_ble_quality"</v>
      </c>
      <c r="H287" t="str">
        <f t="shared" si="28"/>
        <v>"Gateway BLE Signal"</v>
      </c>
      <c r="I287" t="str">
        <f t="shared" si="29"/>
        <v>-</v>
      </c>
      <c r="K287" s="26" t="s">
        <v>5415</v>
      </c>
      <c r="L287" s="27" t="s">
        <v>5416</v>
      </c>
      <c r="M287" s="31" t="s">
        <v>11015</v>
      </c>
      <c r="N287" s="31" t="s">
        <v>11016</v>
      </c>
      <c r="O287" s="31" t="s">
        <v>11018</v>
      </c>
      <c r="P287" s="31" t="s">
        <v>11020</v>
      </c>
      <c r="Q287" s="29" t="s">
        <v>11021</v>
      </c>
    </row>
    <row r="288" spans="1:17">
      <c r="A288" s="4" t="s">
        <v>754</v>
      </c>
      <c r="C288">
        <f t="shared" si="26"/>
        <v>21</v>
      </c>
      <c r="D288">
        <f t="shared" si="24"/>
        <v>38</v>
      </c>
      <c r="E288" t="str">
        <f t="shared" si="25"/>
        <v>Gateway Model</v>
      </c>
      <c r="F288" t="s">
        <v>1389</v>
      </c>
      <c r="G288" t="str">
        <f t="shared" si="27"/>
        <v>"gateway_mode_name"</v>
      </c>
      <c r="H288" t="str">
        <f t="shared" si="28"/>
        <v>"Gateway Model"</v>
      </c>
      <c r="I288" t="str">
        <f t="shared" si="29"/>
        <v>-</v>
      </c>
      <c r="K288" s="26" t="s">
        <v>5417</v>
      </c>
      <c r="L288" s="30"/>
      <c r="M288" s="31" t="s">
        <v>5418</v>
      </c>
      <c r="N288" s="31" t="s">
        <v>5419</v>
      </c>
      <c r="O288" s="31" t="s">
        <v>5420</v>
      </c>
      <c r="P288" s="31" t="s">
        <v>5421</v>
      </c>
      <c r="Q288" s="29" t="s">
        <v>5422</v>
      </c>
    </row>
    <row r="289" spans="1:17">
      <c r="A289" s="4" t="s">
        <v>755</v>
      </c>
      <c r="C289">
        <f t="shared" si="26"/>
        <v>28</v>
      </c>
      <c r="D289">
        <f t="shared" si="24"/>
        <v>48</v>
      </c>
      <c r="E289" t="str">
        <f t="shared" si="25"/>
        <v>Gateway Firmware</v>
      </c>
      <c r="F289" t="s">
        <v>1390</v>
      </c>
      <c r="G289" t="str">
        <f t="shared" si="27"/>
        <v>"gateway_firmware_version"</v>
      </c>
      <c r="H289" t="str">
        <f t="shared" si="28"/>
        <v>"Gateway Firmware"</v>
      </c>
      <c r="I289" t="str">
        <f t="shared" si="29"/>
        <v>-</v>
      </c>
      <c r="K289" s="26" t="s">
        <v>5423</v>
      </c>
      <c r="L289" s="32"/>
      <c r="M289" s="31" t="s">
        <v>5424</v>
      </c>
      <c r="N289" s="31" t="s">
        <v>5425</v>
      </c>
      <c r="O289" s="31" t="s">
        <v>5426</v>
      </c>
      <c r="P289" s="31" t="s">
        <v>5427</v>
      </c>
      <c r="Q289" s="29" t="s">
        <v>5428</v>
      </c>
    </row>
    <row r="290" spans="1:17">
      <c r="A290" s="4" t="s">
        <v>756</v>
      </c>
      <c r="C290">
        <f t="shared" si="26"/>
        <v>24</v>
      </c>
      <c r="D290">
        <f t="shared" si="24"/>
        <v>40</v>
      </c>
      <c r="E290" t="str">
        <f t="shared" si="25"/>
        <v>Gateway Code</v>
      </c>
      <c r="F290" t="s">
        <v>1391</v>
      </c>
      <c r="G290" t="str">
        <f t="shared" si="27"/>
        <v>"gateway_code_version"</v>
      </c>
      <c r="H290" t="str">
        <f t="shared" si="28"/>
        <v>"Gateway Code"</v>
      </c>
      <c r="I290" t="str">
        <f t="shared" si="29"/>
        <v>-</v>
      </c>
      <c r="K290" s="26" t="s">
        <v>5429</v>
      </c>
      <c r="L290" s="33"/>
      <c r="M290" s="31" t="s">
        <v>5430</v>
      </c>
      <c r="N290" s="31" t="s">
        <v>5431</v>
      </c>
      <c r="O290" s="31" t="s">
        <v>5432</v>
      </c>
      <c r="P290" s="31" t="s">
        <v>5433</v>
      </c>
      <c r="Q290" s="29" t="s">
        <v>5434</v>
      </c>
    </row>
    <row r="291" spans="1:17">
      <c r="A291" s="4" t="s">
        <v>757</v>
      </c>
      <c r="C291">
        <f t="shared" si="26"/>
        <v>21</v>
      </c>
      <c r="D291">
        <f t="shared" si="24"/>
        <v>35</v>
      </c>
      <c r="E291" t="str">
        <f t="shared" si="25"/>
        <v>Gateway ID</v>
      </c>
      <c r="F291" t="s">
        <v>1392</v>
      </c>
      <c r="G291" t="str">
        <f t="shared" si="27"/>
        <v>"gateway_device_id"</v>
      </c>
      <c r="H291" t="str">
        <f t="shared" si="28"/>
        <v>"Gateway ID"</v>
      </c>
      <c r="I291" t="str">
        <f t="shared" si="29"/>
        <v>-</v>
      </c>
      <c r="K291" s="26" t="s">
        <v>5435</v>
      </c>
      <c r="L291" s="27" t="s">
        <v>5436</v>
      </c>
      <c r="M291" s="31" t="s">
        <v>5437</v>
      </c>
      <c r="N291" s="31" t="s">
        <v>5438</v>
      </c>
      <c r="O291" s="31" t="s">
        <v>5439</v>
      </c>
      <c r="P291" s="31" t="s">
        <v>5440</v>
      </c>
      <c r="Q291" s="29" t="s">
        <v>5438</v>
      </c>
    </row>
    <row r="292" spans="1:17">
      <c r="A292" s="4" t="s">
        <v>758</v>
      </c>
      <c r="C292">
        <f t="shared" si="26"/>
        <v>25</v>
      </c>
      <c r="D292">
        <f t="shared" si="24"/>
        <v>40</v>
      </c>
      <c r="E292" t="str">
        <f t="shared" si="25"/>
        <v>Gateway MAC</v>
      </c>
      <c r="F292" t="s">
        <v>1393</v>
      </c>
      <c r="G292" t="str">
        <f t="shared" si="27"/>
        <v>//"gateway_mac_address"</v>
      </c>
      <c r="H292" t="str">
        <f t="shared" si="28"/>
        <v>"Gateway MAC"</v>
      </c>
      <c r="I292" t="str">
        <f t="shared" si="29"/>
        <v>-</v>
      </c>
      <c r="K292" s="26" t="s">
        <v>5441</v>
      </c>
      <c r="L292" s="27" t="s">
        <v>5442</v>
      </c>
      <c r="M292" s="31" t="s">
        <v>5443</v>
      </c>
      <c r="N292" s="31" t="s">
        <v>5444</v>
      </c>
      <c r="O292" s="31" t="s">
        <v>5445</v>
      </c>
      <c r="P292" s="31" t="s">
        <v>5446</v>
      </c>
      <c r="Q292" s="29" t="s">
        <v>5444</v>
      </c>
    </row>
    <row r="293" spans="1:17">
      <c r="A293" s="4" t="s">
        <v>759</v>
      </c>
      <c r="C293">
        <f t="shared" si="26"/>
        <v>10</v>
      </c>
      <c r="D293">
        <f t="shared" si="24"/>
        <v>20</v>
      </c>
      <c r="E293" t="str">
        <f t="shared" si="25"/>
        <v>Result</v>
      </c>
      <c r="F293" t="s">
        <v>1394</v>
      </c>
      <c r="G293" t="str">
        <f t="shared" si="27"/>
        <v>"result"</v>
      </c>
      <c r="H293" t="str">
        <f t="shared" si="28"/>
        <v>"Result"</v>
      </c>
      <c r="I293" t="str">
        <f t="shared" si="29"/>
        <v>-</v>
      </c>
      <c r="K293" s="26" t="s">
        <v>5447</v>
      </c>
      <c r="L293" s="23"/>
      <c r="M293" s="31" t="s">
        <v>5448</v>
      </c>
      <c r="N293" s="31" t="s">
        <v>5449</v>
      </c>
      <c r="O293" s="31" t="s">
        <v>5450</v>
      </c>
      <c r="P293" s="31" t="s">
        <v>5451</v>
      </c>
      <c r="Q293" s="29" t="s">
        <v>5452</v>
      </c>
    </row>
    <row r="294" spans="1:17">
      <c r="A294" s="4" t="s">
        <v>760</v>
      </c>
      <c r="C294">
        <f t="shared" si="26"/>
        <v>14</v>
      </c>
      <c r="D294">
        <f t="shared" si="24"/>
        <v>28</v>
      </c>
      <c r="E294" t="str">
        <f t="shared" si="25"/>
        <v>Access Key</v>
      </c>
      <c r="F294" t="s">
        <v>1395</v>
      </c>
      <c r="G294" t="str">
        <f t="shared" si="27"/>
        <v>"access_key"</v>
      </c>
      <c r="H294" t="str">
        <f t="shared" si="28"/>
        <v>"Access Key"</v>
      </c>
      <c r="I294" t="str">
        <f t="shared" si="29"/>
        <v>-</v>
      </c>
      <c r="K294" s="26" t="s">
        <v>5453</v>
      </c>
      <c r="L294" s="27" t="s">
        <v>4646</v>
      </c>
      <c r="M294" s="26" t="s">
        <v>5453</v>
      </c>
      <c r="N294" s="26" t="s">
        <v>5453</v>
      </c>
      <c r="O294" s="26" t="s">
        <v>5453</v>
      </c>
      <c r="P294" s="26" t="s">
        <v>5453</v>
      </c>
      <c r="Q294" s="26" t="s">
        <v>5453</v>
      </c>
    </row>
    <row r="295" spans="1:17">
      <c r="A295" s="4" t="s">
        <v>761</v>
      </c>
      <c r="C295">
        <f t="shared" si="26"/>
        <v>27</v>
      </c>
      <c r="D295">
        <f t="shared" si="24"/>
        <v>54</v>
      </c>
      <c r="E295" t="str">
        <f t="shared" si="25"/>
        <v>Generate New Access Key</v>
      </c>
      <c r="F295" t="s">
        <v>1396</v>
      </c>
      <c r="G295" t="str">
        <f t="shared" si="27"/>
        <v>"generate_new_access_key"</v>
      </c>
      <c r="H295" t="str">
        <f t="shared" si="28"/>
        <v>"Generate New Access Key"</v>
      </c>
      <c r="I295" t="str">
        <f t="shared" si="29"/>
        <v>-</v>
      </c>
      <c r="K295" s="26" t="s">
        <v>5454</v>
      </c>
      <c r="L295" s="30"/>
      <c r="M295" s="31" t="s">
        <v>5455</v>
      </c>
      <c r="N295" s="31" t="s">
        <v>5456</v>
      </c>
      <c r="O295" s="31" t="s">
        <v>5457</v>
      </c>
      <c r="P295" s="31" t="s">
        <v>5458</v>
      </c>
      <c r="Q295" s="29" t="s">
        <v>5459</v>
      </c>
    </row>
    <row r="296" spans="1:17">
      <c r="A296" s="4" t="s">
        <v>762</v>
      </c>
      <c r="C296">
        <f t="shared" si="26"/>
        <v>21</v>
      </c>
      <c r="D296">
        <f t="shared" si="24"/>
        <v>42</v>
      </c>
      <c r="E296" t="str">
        <f t="shared" si="25"/>
        <v>Cancel Access Key</v>
      </c>
      <c r="F296" t="s">
        <v>1397</v>
      </c>
      <c r="G296" t="str">
        <f t="shared" si="27"/>
        <v>"cancel_access_key"</v>
      </c>
      <c r="H296" t="str">
        <f t="shared" si="28"/>
        <v>"Cancel Access Key"</v>
      </c>
      <c r="I296" t="str">
        <f t="shared" si="29"/>
        <v>-</v>
      </c>
      <c r="K296" s="26" t="s">
        <v>5460</v>
      </c>
      <c r="L296" s="33"/>
      <c r="M296" s="31" t="s">
        <v>5461</v>
      </c>
      <c r="N296" s="31" t="s">
        <v>5462</v>
      </c>
      <c r="O296" s="31" t="s">
        <v>5463</v>
      </c>
      <c r="P296" s="31" t="s">
        <v>5464</v>
      </c>
      <c r="Q296" s="29" t="s">
        <v>5465</v>
      </c>
    </row>
    <row r="297" spans="1:17">
      <c r="A297" s="4" t="s">
        <v>763</v>
      </c>
      <c r="C297">
        <f t="shared" si="26"/>
        <v>18</v>
      </c>
      <c r="D297">
        <f t="shared" si="24"/>
        <v>36</v>
      </c>
      <c r="E297" t="str">
        <f t="shared" si="25"/>
        <v>REM1 Unlocking</v>
      </c>
      <c r="F297" t="s">
        <v>1398</v>
      </c>
      <c r="G297" t="str">
        <f t="shared" si="27"/>
        <v>"rem1_unlocking"</v>
      </c>
      <c r="H297" t="str">
        <f t="shared" si="28"/>
        <v>"REM1 Unlocking"</v>
      </c>
      <c r="I297" t="str">
        <f t="shared" si="29"/>
        <v>-</v>
      </c>
      <c r="K297" s="26" t="s">
        <v>5466</v>
      </c>
      <c r="L297" s="27" t="s">
        <v>5467</v>
      </c>
      <c r="M297" s="31" t="s">
        <v>5468</v>
      </c>
      <c r="N297" s="31" t="s">
        <v>5469</v>
      </c>
      <c r="O297" s="31" t="s">
        <v>5470</v>
      </c>
      <c r="P297" s="31" t="s">
        <v>5471</v>
      </c>
      <c r="Q297" s="29" t="s">
        <v>5472</v>
      </c>
    </row>
    <row r="298" spans="1:17">
      <c r="A298" s="4" t="s">
        <v>764</v>
      </c>
      <c r="C298">
        <f t="shared" si="26"/>
        <v>17</v>
      </c>
      <c r="D298">
        <f t="shared" si="24"/>
        <v>34</v>
      </c>
      <c r="E298" t="str">
        <f t="shared" si="25"/>
        <v>REM2 Alarm On</v>
      </c>
      <c r="F298" t="s">
        <v>1399</v>
      </c>
      <c r="G298" t="str">
        <f t="shared" si="27"/>
        <v>"rem2_alarm_on"</v>
      </c>
      <c r="H298" t="str">
        <f t="shared" si="28"/>
        <v>"REM2 Alarm On"</v>
      </c>
      <c r="I298" t="str">
        <f t="shared" si="29"/>
        <v>-</v>
      </c>
      <c r="K298" s="26" t="s">
        <v>5473</v>
      </c>
      <c r="L298" s="27" t="s">
        <v>5474</v>
      </c>
      <c r="M298" s="31" t="s">
        <v>5475</v>
      </c>
      <c r="N298" s="31" t="s">
        <v>5476</v>
      </c>
      <c r="O298" s="31" t="s">
        <v>5477</v>
      </c>
      <c r="P298" s="31" t="s">
        <v>5478</v>
      </c>
      <c r="Q298" s="29" t="s">
        <v>5479</v>
      </c>
    </row>
    <row r="299" spans="1:17">
      <c r="A299" s="4" t="s">
        <v>765</v>
      </c>
      <c r="C299">
        <f t="shared" si="26"/>
        <v>18</v>
      </c>
      <c r="D299">
        <f t="shared" si="24"/>
        <v>36</v>
      </c>
      <c r="E299" t="str">
        <f t="shared" si="25"/>
        <v>REM2 Alarm Off</v>
      </c>
      <c r="F299" t="s">
        <v>1400</v>
      </c>
      <c r="G299" t="str">
        <f t="shared" si="27"/>
        <v>"rem2_alarm_off"</v>
      </c>
      <c r="H299" t="str">
        <f t="shared" si="28"/>
        <v>"REM2 Alarm Off"</v>
      </c>
      <c r="I299" t="str">
        <f t="shared" si="29"/>
        <v>-</v>
      </c>
      <c r="K299" s="26" t="s">
        <v>5480</v>
      </c>
      <c r="L299" s="30"/>
      <c r="M299" s="31" t="s">
        <v>5481</v>
      </c>
      <c r="N299" s="31" t="s">
        <v>5482</v>
      </c>
      <c r="O299" s="31" t="s">
        <v>5483</v>
      </c>
      <c r="P299" s="31" t="s">
        <v>5484</v>
      </c>
      <c r="Q299" s="29" t="s">
        <v>5485</v>
      </c>
    </row>
    <row r="300" spans="1:17">
      <c r="A300" s="4" t="s">
        <v>766</v>
      </c>
      <c r="C300">
        <f t="shared" si="26"/>
        <v>19</v>
      </c>
      <c r="D300">
        <f t="shared" si="24"/>
        <v>38</v>
      </c>
      <c r="E300" t="str">
        <f t="shared" si="25"/>
        <v>Set Master Code</v>
      </c>
      <c r="F300" t="s">
        <v>1401</v>
      </c>
      <c r="G300" t="str">
        <f t="shared" si="27"/>
        <v>"set_master_code"</v>
      </c>
      <c r="H300" t="str">
        <f t="shared" si="28"/>
        <v>"Set Master Code"</v>
      </c>
      <c r="I300" t="str">
        <f t="shared" si="29"/>
        <v>-</v>
      </c>
      <c r="K300" s="26" t="s">
        <v>5486</v>
      </c>
      <c r="L300" s="32"/>
      <c r="M300" s="31" t="s">
        <v>5487</v>
      </c>
      <c r="N300" s="31" t="s">
        <v>5488</v>
      </c>
      <c r="O300" s="31" t="s">
        <v>5489</v>
      </c>
      <c r="P300" s="31" t="s">
        <v>5490</v>
      </c>
      <c r="Q300" s="29" t="s">
        <v>5491</v>
      </c>
    </row>
    <row r="301" spans="1:17">
      <c r="A301" s="4" t="s">
        <v>10289</v>
      </c>
      <c r="C301">
        <f t="shared" si="26"/>
        <v>22</v>
      </c>
      <c r="D301">
        <f t="shared" si="24"/>
        <v>40</v>
      </c>
      <c r="E301" t="str">
        <f t="shared" si="25"/>
        <v>Set Sub-Master</v>
      </c>
      <c r="F301" t="s">
        <v>1402</v>
      </c>
      <c r="G301" t="str">
        <f t="shared" si="27"/>
        <v>"set_submaster_code"</v>
      </c>
      <c r="H301" t="str">
        <f t="shared" si="28"/>
        <v>"Set Sub-Master"</v>
      </c>
      <c r="I301" t="str">
        <f t="shared" si="29"/>
        <v>-</v>
      </c>
      <c r="K301" s="26" t="s">
        <v>5492</v>
      </c>
      <c r="L301" s="32"/>
      <c r="M301" s="31" t="s">
        <v>5493</v>
      </c>
      <c r="N301" s="31" t="s">
        <v>5494</v>
      </c>
      <c r="O301" s="31" t="s">
        <v>5495</v>
      </c>
      <c r="P301" s="31" t="s">
        <v>5496</v>
      </c>
      <c r="Q301" s="29" t="s">
        <v>5497</v>
      </c>
    </row>
    <row r="302" spans="1:17">
      <c r="A302" s="4" t="s">
        <v>767</v>
      </c>
      <c r="C302">
        <f t="shared" si="26"/>
        <v>16</v>
      </c>
      <c r="D302">
        <f t="shared" si="24"/>
        <v>32</v>
      </c>
      <c r="E302" t="str">
        <f t="shared" si="25"/>
        <v>How It Works</v>
      </c>
      <c r="F302" t="s">
        <v>1403</v>
      </c>
      <c r="G302" t="str">
        <f t="shared" si="27"/>
        <v>"how_it_works"</v>
      </c>
      <c r="H302" t="str">
        <f t="shared" si="28"/>
        <v>"How It Works"</v>
      </c>
      <c r="I302" t="str">
        <f t="shared" si="29"/>
        <v>-</v>
      </c>
      <c r="K302" s="26" t="s">
        <v>5498</v>
      </c>
      <c r="L302" s="32"/>
      <c r="M302" s="31" t="s">
        <v>5499</v>
      </c>
      <c r="N302" s="31" t="s">
        <v>5500</v>
      </c>
      <c r="O302" s="31" t="s">
        <v>5501</v>
      </c>
      <c r="P302" s="31" t="s">
        <v>5502</v>
      </c>
      <c r="Q302" s="29" t="s">
        <v>5503</v>
      </c>
    </row>
    <row r="303" spans="1:17">
      <c r="A303" s="4" t="s">
        <v>768</v>
      </c>
      <c r="C303">
        <f t="shared" si="26"/>
        <v>24</v>
      </c>
      <c r="D303">
        <f t="shared" si="24"/>
        <v>48</v>
      </c>
      <c r="E303" t="str">
        <f t="shared" si="25"/>
        <v>Leave without Saving</v>
      </c>
      <c r="F303" t="s">
        <v>1404</v>
      </c>
      <c r="G303" t="str">
        <f t="shared" si="27"/>
        <v>"leave_without_saving"</v>
      </c>
      <c r="H303" t="str">
        <f t="shared" si="28"/>
        <v>"Leave without Saving"</v>
      </c>
      <c r="I303" t="str">
        <f t="shared" si="29"/>
        <v>-</v>
      </c>
      <c r="K303" s="26" t="s">
        <v>5504</v>
      </c>
      <c r="L303" s="33"/>
      <c r="M303" s="31" t="s">
        <v>5505</v>
      </c>
      <c r="N303" s="31" t="s">
        <v>5506</v>
      </c>
      <c r="O303" s="31" t="s">
        <v>5507</v>
      </c>
      <c r="P303" s="31" t="s">
        <v>5508</v>
      </c>
      <c r="Q303" s="29" t="s">
        <v>5509</v>
      </c>
    </row>
    <row r="304" spans="1:17">
      <c r="A304" s="4" t="s">
        <v>769</v>
      </c>
      <c r="C304">
        <f t="shared" si="26"/>
        <v>11</v>
      </c>
      <c r="D304">
        <f t="shared" si="24"/>
        <v>22</v>
      </c>
      <c r="E304" t="str">
        <f t="shared" si="25"/>
        <v>Seconds</v>
      </c>
      <c r="F304" t="s">
        <v>1405</v>
      </c>
      <c r="G304" t="str">
        <f t="shared" si="27"/>
        <v>"seconds"</v>
      </c>
      <c r="H304" t="str">
        <f t="shared" si="28"/>
        <v>"Seconds"</v>
      </c>
      <c r="I304" t="str">
        <f t="shared" si="29"/>
        <v>-</v>
      </c>
      <c r="K304" s="26" t="s">
        <v>5510</v>
      </c>
      <c r="L304" s="27" t="s">
        <v>5511</v>
      </c>
      <c r="M304" s="31" t="s">
        <v>5512</v>
      </c>
      <c r="N304" s="31" t="s">
        <v>5513</v>
      </c>
      <c r="O304" s="31" t="s">
        <v>5514</v>
      </c>
      <c r="P304" s="31" t="s">
        <v>5515</v>
      </c>
      <c r="Q304" s="29" t="s">
        <v>5516</v>
      </c>
    </row>
    <row r="305" spans="1:17">
      <c r="A305" s="4" t="s">
        <v>770</v>
      </c>
      <c r="C305">
        <f t="shared" si="26"/>
        <v>22</v>
      </c>
      <c r="D305">
        <f t="shared" si="24"/>
        <v>44</v>
      </c>
      <c r="E305" t="str">
        <f t="shared" si="25"/>
        <v>Gateway Management</v>
      </c>
      <c r="F305" t="s">
        <v>1406</v>
      </c>
      <c r="G305" t="str">
        <f t="shared" si="27"/>
        <v>"gateway_management"</v>
      </c>
      <c r="H305" t="str">
        <f t="shared" si="28"/>
        <v>"Gateway Management"</v>
      </c>
      <c r="I305" t="str">
        <f t="shared" si="29"/>
        <v>-</v>
      </c>
      <c r="K305" s="26" t="s">
        <v>5517</v>
      </c>
      <c r="L305" s="30"/>
      <c r="M305" s="31" t="s">
        <v>5518</v>
      </c>
      <c r="N305" s="31" t="s">
        <v>5519</v>
      </c>
      <c r="O305" s="31" t="s">
        <v>5520</v>
      </c>
      <c r="P305" s="31" t="s">
        <v>5521</v>
      </c>
      <c r="Q305" s="29" t="s">
        <v>5522</v>
      </c>
    </row>
    <row r="306" spans="1:17">
      <c r="A306" s="4" t="s">
        <v>771</v>
      </c>
      <c r="C306">
        <f t="shared" si="26"/>
        <v>25</v>
      </c>
      <c r="D306">
        <f t="shared" si="24"/>
        <v>46</v>
      </c>
      <c r="E306" t="str">
        <f t="shared" si="25"/>
        <v>Setup New Gateway</v>
      </c>
      <c r="F306" t="s">
        <v>1407</v>
      </c>
      <c r="G306" t="str">
        <f t="shared" si="27"/>
        <v>"gateway_pairing_title"</v>
      </c>
      <c r="H306" t="str">
        <f t="shared" si="28"/>
        <v>"Setup New Gateway"</v>
      </c>
      <c r="I306" t="str">
        <f t="shared" si="29"/>
        <v>-</v>
      </c>
      <c r="K306" s="26" t="s">
        <v>5523</v>
      </c>
      <c r="L306" s="32"/>
      <c r="M306" s="31" t="s">
        <v>5524</v>
      </c>
      <c r="N306" s="31" t="s">
        <v>5525</v>
      </c>
      <c r="O306" s="31" t="s">
        <v>5526</v>
      </c>
      <c r="P306" s="31" t="s">
        <v>5527</v>
      </c>
      <c r="Q306" s="29" t="s">
        <v>5528</v>
      </c>
    </row>
    <row r="307" spans="1:17">
      <c r="A307" s="4" t="s">
        <v>772</v>
      </c>
      <c r="C307">
        <f t="shared" si="26"/>
        <v>24</v>
      </c>
      <c r="D307">
        <f t="shared" si="24"/>
        <v>48</v>
      </c>
      <c r="E307" t="str">
        <f t="shared" si="25"/>
        <v>Use Existing Gateway</v>
      </c>
      <c r="F307" t="s">
        <v>1408</v>
      </c>
      <c r="G307" t="str">
        <f t="shared" si="27"/>
        <v>"gateway_adding_title"</v>
      </c>
      <c r="H307" t="str">
        <f t="shared" si="28"/>
        <v>"Use Existing Gateway"</v>
      </c>
      <c r="I307" t="str">
        <f t="shared" si="29"/>
        <v>-</v>
      </c>
      <c r="K307" s="26" t="s">
        <v>5529</v>
      </c>
      <c r="L307" s="32"/>
      <c r="M307" s="31" t="s">
        <v>5530</v>
      </c>
      <c r="N307" s="31" t="s">
        <v>5531</v>
      </c>
      <c r="O307" s="31" t="s">
        <v>5532</v>
      </c>
      <c r="P307" s="31" t="s">
        <v>5533</v>
      </c>
      <c r="Q307" s="29" t="s">
        <v>5534</v>
      </c>
    </row>
    <row r="308" spans="1:17">
      <c r="A308" s="4" t="s">
        <v>773</v>
      </c>
      <c r="C308">
        <f t="shared" si="26"/>
        <v>26</v>
      </c>
      <c r="D308">
        <f t="shared" si="24"/>
        <v>46</v>
      </c>
      <c r="E308" t="str">
        <f t="shared" si="25"/>
        <v>Gateway Add Lock</v>
      </c>
      <c r="F308" t="s">
        <v>1409</v>
      </c>
      <c r="G308" t="str">
        <f t="shared" si="27"/>
        <v>"gateway_adding_title_2"</v>
      </c>
      <c r="H308" t="str">
        <f t="shared" si="28"/>
        <v>"Gateway Add Lock"</v>
      </c>
      <c r="I308" t="str">
        <f t="shared" si="29"/>
        <v>-</v>
      </c>
      <c r="K308" s="26" t="s">
        <v>5535</v>
      </c>
      <c r="L308" s="32"/>
      <c r="M308" s="31" t="s">
        <v>5536</v>
      </c>
      <c r="N308" s="31" t="s">
        <v>5537</v>
      </c>
      <c r="O308" s="31" t="s">
        <v>5538</v>
      </c>
      <c r="P308" s="31" t="s">
        <v>5539</v>
      </c>
      <c r="Q308" s="29" t="s">
        <v>5540</v>
      </c>
    </row>
    <row r="309" spans="1:17">
      <c r="A309" s="4" t="s">
        <v>774</v>
      </c>
      <c r="C309">
        <f t="shared" si="26"/>
        <v>26</v>
      </c>
      <c r="D309">
        <f t="shared" si="24"/>
        <v>45</v>
      </c>
      <c r="E309" t="str">
        <f t="shared" si="25"/>
        <v>Release Gateway</v>
      </c>
      <c r="F309" t="s">
        <v>1410</v>
      </c>
      <c r="G309" t="str">
        <f t="shared" si="27"/>
        <v>"gateway_deleting_title"</v>
      </c>
      <c r="H309" t="str">
        <f t="shared" si="28"/>
        <v>"Release Gateway"</v>
      </c>
      <c r="I309" t="str">
        <f t="shared" si="29"/>
        <v>-</v>
      </c>
      <c r="K309" s="26" t="s">
        <v>5541</v>
      </c>
      <c r="L309" s="32"/>
      <c r="M309" s="31" t="s">
        <v>5542</v>
      </c>
      <c r="N309" s="31" t="s">
        <v>5543</v>
      </c>
      <c r="O309" s="31" t="s">
        <v>5544</v>
      </c>
      <c r="P309" s="31" t="s">
        <v>5545</v>
      </c>
      <c r="Q309" s="29" t="s">
        <v>5546</v>
      </c>
    </row>
    <row r="310" spans="1:17">
      <c r="A310" s="4" t="s">
        <v>775</v>
      </c>
      <c r="C310">
        <f t="shared" si="26"/>
        <v>16</v>
      </c>
      <c r="D310">
        <f t="shared" si="24"/>
        <v>32</v>
      </c>
      <c r="E310" t="str">
        <f t="shared" si="25"/>
        <v>Gateway Name</v>
      </c>
      <c r="F310" t="s">
        <v>1411</v>
      </c>
      <c r="G310" t="str">
        <f t="shared" si="27"/>
        <v>"gateway_name"</v>
      </c>
      <c r="H310" t="str">
        <f t="shared" si="28"/>
        <v>"Gateway Name"</v>
      </c>
      <c r="I310" t="str">
        <f t="shared" si="29"/>
        <v>-</v>
      </c>
      <c r="K310" s="26" t="s">
        <v>5547</v>
      </c>
      <c r="L310" s="32"/>
      <c r="M310" s="31" t="s">
        <v>5548</v>
      </c>
      <c r="N310" s="31" t="s">
        <v>5549</v>
      </c>
      <c r="O310" s="31" t="s">
        <v>5550</v>
      </c>
      <c r="P310" s="31" t="s">
        <v>5551</v>
      </c>
      <c r="Q310" s="29" t="s">
        <v>5552</v>
      </c>
    </row>
    <row r="311" spans="1:17">
      <c r="A311" s="4" t="s">
        <v>776</v>
      </c>
      <c r="C311">
        <f t="shared" si="26"/>
        <v>19</v>
      </c>
      <c r="D311">
        <f t="shared" si="24"/>
        <v>38</v>
      </c>
      <c r="E311" t="str">
        <f t="shared" si="25"/>
        <v>Gateway Setting</v>
      </c>
      <c r="F311" t="s">
        <v>1412</v>
      </c>
      <c r="G311" t="str">
        <f t="shared" si="27"/>
        <v>"gateway_setting"</v>
      </c>
      <c r="H311" t="str">
        <f t="shared" si="28"/>
        <v>"Gateway Setting"</v>
      </c>
      <c r="I311" t="str">
        <f t="shared" si="29"/>
        <v>-</v>
      </c>
      <c r="K311" s="26" t="s">
        <v>5553</v>
      </c>
      <c r="L311" s="32"/>
      <c r="M311" s="31" t="s">
        <v>5554</v>
      </c>
      <c r="N311" s="31" t="s">
        <v>5555</v>
      </c>
      <c r="O311" s="31" t="s">
        <v>5556</v>
      </c>
      <c r="P311" s="31" t="s">
        <v>5557</v>
      </c>
      <c r="Q311" s="29" t="s">
        <v>5558</v>
      </c>
    </row>
    <row r="312" spans="1:17">
      <c r="A312" s="4" t="s">
        <v>777</v>
      </c>
      <c r="C312">
        <f t="shared" si="26"/>
        <v>16</v>
      </c>
      <c r="D312">
        <f t="shared" si="24"/>
        <v>32</v>
      </c>
      <c r="E312" t="str">
        <f t="shared" si="25"/>
        <v>Sync to Lock</v>
      </c>
      <c r="F312" t="s">
        <v>1413</v>
      </c>
      <c r="G312" t="str">
        <f t="shared" si="27"/>
        <v>"sync_to_lock"</v>
      </c>
      <c r="H312" t="str">
        <f t="shared" si="28"/>
        <v>"Sync to Lock"</v>
      </c>
      <c r="I312" t="str">
        <f t="shared" si="29"/>
        <v>-</v>
      </c>
      <c r="K312" s="26" t="s">
        <v>5559</v>
      </c>
      <c r="L312" s="32"/>
      <c r="M312" s="31" t="s">
        <v>5560</v>
      </c>
      <c r="N312" s="31" t="s">
        <v>5561</v>
      </c>
      <c r="O312" s="31" t="s">
        <v>5562</v>
      </c>
      <c r="P312" s="31" t="s">
        <v>5563</v>
      </c>
      <c r="Q312" s="29" t="s">
        <v>5564</v>
      </c>
    </row>
    <row r="313" spans="1:17">
      <c r="A313" s="4" t="s">
        <v>778</v>
      </c>
      <c r="C313">
        <f t="shared" si="26"/>
        <v>24</v>
      </c>
      <c r="D313">
        <f t="shared" si="24"/>
        <v>48</v>
      </c>
      <c r="E313" t="str">
        <f t="shared" si="25"/>
        <v>Transfering Firmware</v>
      </c>
      <c r="F313" t="s">
        <v>1414</v>
      </c>
      <c r="G313" t="str">
        <f t="shared" si="27"/>
        <v>"transfering_firmware"</v>
      </c>
      <c r="H313" t="str">
        <f t="shared" si="28"/>
        <v>"Transfering Firmware"</v>
      </c>
      <c r="I313" t="str">
        <f t="shared" si="29"/>
        <v>-</v>
      </c>
      <c r="K313" s="26" t="s">
        <v>5565</v>
      </c>
      <c r="L313" s="32"/>
      <c r="M313" s="31" t="s">
        <v>5566</v>
      </c>
      <c r="N313" s="31" t="s">
        <v>5567</v>
      </c>
      <c r="O313" s="31" t="s">
        <v>5568</v>
      </c>
      <c r="P313" s="31" t="s">
        <v>5569</v>
      </c>
      <c r="Q313" s="29" t="s">
        <v>5570</v>
      </c>
    </row>
    <row r="314" spans="1:17">
      <c r="A314" s="4" t="s">
        <v>779</v>
      </c>
      <c r="C314">
        <f t="shared" si="26"/>
        <v>31</v>
      </c>
      <c r="D314">
        <f t="shared" si="24"/>
        <v>62</v>
      </c>
      <c r="E314" t="str">
        <f t="shared" si="25"/>
        <v>Skip Waiting for the Result</v>
      </c>
      <c r="F314" t="s">
        <v>1415</v>
      </c>
      <c r="G314" t="str">
        <f t="shared" si="27"/>
        <v>"skip_waiting_for_the_result"</v>
      </c>
      <c r="H314" t="str">
        <f t="shared" si="28"/>
        <v>"Skip Waiting for the Result"</v>
      </c>
      <c r="I314" t="str">
        <f t="shared" si="29"/>
        <v>-</v>
      </c>
      <c r="K314" s="26" t="s">
        <v>5571</v>
      </c>
      <c r="L314" s="32"/>
      <c r="M314" s="31" t="s">
        <v>5572</v>
      </c>
      <c r="N314" s="31" t="s">
        <v>5573</v>
      </c>
      <c r="O314" s="31" t="s">
        <v>5574</v>
      </c>
      <c r="P314" s="31" t="s">
        <v>5575</v>
      </c>
      <c r="Q314" s="29" t="s">
        <v>5576</v>
      </c>
    </row>
    <row r="315" spans="1:17">
      <c r="A315" s="4" t="s">
        <v>780</v>
      </c>
      <c r="C315">
        <f t="shared" si="26"/>
        <v>16</v>
      </c>
      <c r="D315">
        <f t="shared" si="24"/>
        <v>32</v>
      </c>
      <c r="E315" t="str">
        <f t="shared" si="25"/>
        <v>Pairing Fail</v>
      </c>
      <c r="F315" t="s">
        <v>1416</v>
      </c>
      <c r="G315" t="str">
        <f t="shared" si="27"/>
        <v>"pairing_fail"</v>
      </c>
      <c r="H315" t="str">
        <f t="shared" si="28"/>
        <v>"Pairing Fail"</v>
      </c>
      <c r="I315" t="str">
        <f t="shared" si="29"/>
        <v>-</v>
      </c>
      <c r="K315" s="26" t="s">
        <v>5577</v>
      </c>
      <c r="L315" s="33"/>
      <c r="M315" s="31" t="s">
        <v>5578</v>
      </c>
      <c r="N315" s="31" t="s">
        <v>5579</v>
      </c>
      <c r="O315" s="31" t="s">
        <v>5580</v>
      </c>
      <c r="P315" s="31" t="s">
        <v>5581</v>
      </c>
      <c r="Q315" s="29" t="s">
        <v>5582</v>
      </c>
    </row>
    <row r="316" spans="1:17" ht="33">
      <c r="A316" s="4" t="s">
        <v>781</v>
      </c>
      <c r="C316">
        <f t="shared" si="26"/>
        <v>19</v>
      </c>
      <c r="D316">
        <f t="shared" si="24"/>
        <v>38</v>
      </c>
      <c r="E316" t="str">
        <f t="shared" si="25"/>
        <v>One-Tap Locking</v>
      </c>
      <c r="F316" t="s">
        <v>1417</v>
      </c>
      <c r="G316" t="str">
        <f t="shared" si="27"/>
        <v>"one_tap_locking"</v>
      </c>
      <c r="H316" t="str">
        <f t="shared" si="28"/>
        <v>"One-Tap Locking"</v>
      </c>
      <c r="I316" t="str">
        <f t="shared" si="29"/>
        <v>-</v>
      </c>
      <c r="K316" s="26" t="s">
        <v>5583</v>
      </c>
      <c r="L316" s="27" t="s">
        <v>5584</v>
      </c>
      <c r="M316" s="31" t="s">
        <v>5585</v>
      </c>
      <c r="N316" s="31" t="s">
        <v>5586</v>
      </c>
      <c r="O316" s="31" t="s">
        <v>5587</v>
      </c>
      <c r="P316" s="31" t="s">
        <v>5588</v>
      </c>
      <c r="Q316" s="29" t="s">
        <v>5589</v>
      </c>
    </row>
    <row r="317" spans="1:17" ht="33">
      <c r="A317" s="4" t="s">
        <v>782</v>
      </c>
      <c r="C317">
        <f t="shared" si="26"/>
        <v>22</v>
      </c>
      <c r="D317">
        <f t="shared" si="24"/>
        <v>44</v>
      </c>
      <c r="E317" t="str">
        <f t="shared" si="25"/>
        <v>One-Button Locking</v>
      </c>
      <c r="F317" t="s">
        <v>1418</v>
      </c>
      <c r="G317" t="str">
        <f t="shared" si="27"/>
        <v>"one_button_locking"</v>
      </c>
      <c r="H317" t="str">
        <f t="shared" si="28"/>
        <v>"One-Button Locking"</v>
      </c>
      <c r="I317" t="str">
        <f t="shared" si="29"/>
        <v>-</v>
      </c>
      <c r="K317" s="26" t="s">
        <v>5590</v>
      </c>
      <c r="L317" s="27" t="s">
        <v>5591</v>
      </c>
      <c r="M317" s="31" t="s">
        <v>5592</v>
      </c>
      <c r="N317" s="31" t="s">
        <v>5593</v>
      </c>
      <c r="O317" s="31" t="s">
        <v>5594</v>
      </c>
      <c r="P317" s="31" t="s">
        <v>5595</v>
      </c>
      <c r="Q317" s="29" t="s">
        <v>5596</v>
      </c>
    </row>
    <row r="318" spans="1:17">
      <c r="A318" s="4" t="s">
        <v>783</v>
      </c>
      <c r="C318">
        <f t="shared" si="26"/>
        <v>21</v>
      </c>
      <c r="D318">
        <f t="shared" si="24"/>
        <v>46</v>
      </c>
      <c r="E318" t="str">
        <f t="shared" si="25"/>
        <v>Delete GC Prefix/User</v>
      </c>
      <c r="F318" t="s">
        <v>1419</v>
      </c>
      <c r="G318" t="str">
        <f t="shared" si="27"/>
        <v>"disable_guestcode"</v>
      </c>
      <c r="H318" t="str">
        <f t="shared" si="28"/>
        <v>"Delete GC Prefix/User"</v>
      </c>
      <c r="I318" t="str">
        <f t="shared" si="29"/>
        <v>-</v>
      </c>
      <c r="K318" s="26" t="s">
        <v>5597</v>
      </c>
      <c r="L318" s="27" t="s">
        <v>5598</v>
      </c>
      <c r="M318" s="31" t="s">
        <v>5599</v>
      </c>
      <c r="N318" s="31" t="s">
        <v>5600</v>
      </c>
      <c r="O318" s="31" t="s">
        <v>5601</v>
      </c>
      <c r="P318" s="31" t="s">
        <v>5602</v>
      </c>
      <c r="Q318" s="29" t="s">
        <v>5603</v>
      </c>
    </row>
    <row r="319" spans="1:17">
      <c r="A319" s="4" t="s">
        <v>784</v>
      </c>
      <c r="C319">
        <f t="shared" si="26"/>
        <v>20</v>
      </c>
      <c r="D319">
        <f t="shared" si="24"/>
        <v>41</v>
      </c>
      <c r="E319" t="str">
        <f t="shared" si="25"/>
        <v>Delete Sub-Master</v>
      </c>
      <c r="F319" t="s">
        <v>1420</v>
      </c>
      <c r="G319" t="str">
        <f t="shared" si="27"/>
        <v>"delete_submaster"</v>
      </c>
      <c r="H319" t="str">
        <f t="shared" si="28"/>
        <v>"Delete Sub-Master"</v>
      </c>
      <c r="I319" t="str">
        <f t="shared" si="29"/>
        <v>-</v>
      </c>
      <c r="K319" s="26" t="s">
        <v>5604</v>
      </c>
      <c r="L319" s="30"/>
      <c r="M319" s="31" t="s">
        <v>5605</v>
      </c>
      <c r="N319" s="31" t="s">
        <v>5606</v>
      </c>
      <c r="O319" s="31" t="s">
        <v>5607</v>
      </c>
      <c r="P319" s="31" t="s">
        <v>5608</v>
      </c>
      <c r="Q319" s="29" t="s">
        <v>5609</v>
      </c>
    </row>
    <row r="320" spans="1:17">
      <c r="A320" s="4" t="s">
        <v>785</v>
      </c>
      <c r="C320">
        <f t="shared" si="26"/>
        <v>17</v>
      </c>
      <c r="D320">
        <f t="shared" si="24"/>
        <v>34</v>
      </c>
      <c r="E320" t="str">
        <f t="shared" si="25"/>
        <v>No More Space</v>
      </c>
      <c r="F320" t="s">
        <v>1421</v>
      </c>
      <c r="G320" t="str">
        <f t="shared" si="27"/>
        <v>"no_more_space"</v>
      </c>
      <c r="H320" t="str">
        <f t="shared" si="28"/>
        <v>"No More Space"</v>
      </c>
      <c r="I320" t="str">
        <f t="shared" si="29"/>
        <v>-</v>
      </c>
      <c r="K320" s="26" t="s">
        <v>5610</v>
      </c>
      <c r="L320" s="32"/>
      <c r="M320" s="31" t="s">
        <v>5611</v>
      </c>
      <c r="N320" s="31" t="s">
        <v>5612</v>
      </c>
      <c r="O320" s="31" t="s">
        <v>5613</v>
      </c>
      <c r="P320" s="31" t="s">
        <v>5614</v>
      </c>
      <c r="Q320" s="29" t="s">
        <v>5615</v>
      </c>
    </row>
    <row r="321" spans="1:17">
      <c r="A321" s="4" t="s">
        <v>786</v>
      </c>
      <c r="C321">
        <f t="shared" si="26"/>
        <v>14</v>
      </c>
      <c r="D321">
        <f t="shared" si="24"/>
        <v>28</v>
      </c>
      <c r="E321" t="str">
        <f t="shared" si="25"/>
        <v>Backing Up</v>
      </c>
      <c r="F321" t="s">
        <v>1422</v>
      </c>
      <c r="G321" t="str">
        <f t="shared" si="27"/>
        <v>"backing_up"</v>
      </c>
      <c r="H321" t="str">
        <f t="shared" si="28"/>
        <v>"Backing Up"</v>
      </c>
      <c r="I321" t="str">
        <f t="shared" si="29"/>
        <v>-</v>
      </c>
      <c r="K321" s="26" t="s">
        <v>5616</v>
      </c>
      <c r="L321" s="32"/>
      <c r="M321" s="31" t="s">
        <v>5617</v>
      </c>
      <c r="N321" s="31" t="s">
        <v>5618</v>
      </c>
      <c r="O321" s="31" t="s">
        <v>5619</v>
      </c>
      <c r="P321" s="31" t="s">
        <v>5620</v>
      </c>
      <c r="Q321" s="29" t="s">
        <v>5621</v>
      </c>
    </row>
    <row r="322" spans="1:17">
      <c r="A322" s="4" t="s">
        <v>787</v>
      </c>
      <c r="C322">
        <f t="shared" si="26"/>
        <v>15</v>
      </c>
      <c r="D322">
        <f t="shared" si="24"/>
        <v>30</v>
      </c>
      <c r="E322" t="str">
        <f t="shared" si="25"/>
        <v>Signing Out</v>
      </c>
      <c r="F322" t="s">
        <v>1423</v>
      </c>
      <c r="G322" t="str">
        <f t="shared" si="27"/>
        <v>"signing_out"</v>
      </c>
      <c r="H322" t="str">
        <f t="shared" si="28"/>
        <v>"Signing Out"</v>
      </c>
      <c r="I322" t="str">
        <f t="shared" si="29"/>
        <v>-</v>
      </c>
      <c r="K322" s="26" t="s">
        <v>5622</v>
      </c>
      <c r="L322" s="32"/>
      <c r="M322" s="31" t="s">
        <v>4712</v>
      </c>
      <c r="N322" s="31" t="s">
        <v>5623</v>
      </c>
      <c r="O322" s="31" t="s">
        <v>5624</v>
      </c>
      <c r="P322" s="31" t="s">
        <v>5625</v>
      </c>
      <c r="Q322" s="29" t="s">
        <v>4716</v>
      </c>
    </row>
    <row r="323" spans="1:17">
      <c r="A323" s="4" t="s">
        <v>788</v>
      </c>
      <c r="C323">
        <f t="shared" si="26"/>
        <v>18</v>
      </c>
      <c r="D323">
        <f t="shared" si="24"/>
        <v>36</v>
      </c>
      <c r="E323" t="str">
        <f t="shared" si="25"/>
        <v>Skip This Step</v>
      </c>
      <c r="F323" t="s">
        <v>1424</v>
      </c>
      <c r="G323" t="str">
        <f t="shared" si="27"/>
        <v>"skip_this_step"</v>
      </c>
      <c r="H323" t="str">
        <f t="shared" si="28"/>
        <v>"Skip This Step"</v>
      </c>
      <c r="I323" t="str">
        <f t="shared" si="29"/>
        <v>-</v>
      </c>
      <c r="K323" s="26" t="s">
        <v>5626</v>
      </c>
      <c r="L323" s="32"/>
      <c r="M323" s="31" t="s">
        <v>5627</v>
      </c>
      <c r="N323" s="31" t="s">
        <v>5628</v>
      </c>
      <c r="O323" s="31" t="s">
        <v>5629</v>
      </c>
      <c r="P323" s="31" t="s">
        <v>5630</v>
      </c>
      <c r="Q323" s="29" t="s">
        <v>5631</v>
      </c>
    </row>
    <row r="324" spans="1:17">
      <c r="A324" s="4" t="s">
        <v>789</v>
      </c>
      <c r="C324">
        <f t="shared" si="26"/>
        <v>19</v>
      </c>
      <c r="D324">
        <f t="shared" si="24"/>
        <v>38</v>
      </c>
      <c r="E324" t="str">
        <f t="shared" si="25"/>
        <v>Skip Backing Up</v>
      </c>
      <c r="F324" t="s">
        <v>1425</v>
      </c>
      <c r="G324" t="str">
        <f t="shared" si="27"/>
        <v>"skip_backing_up"</v>
      </c>
      <c r="H324" t="str">
        <f t="shared" si="28"/>
        <v>"Skip Backing Up"</v>
      </c>
      <c r="I324" t="str">
        <f t="shared" si="29"/>
        <v>-</v>
      </c>
      <c r="K324" s="26" t="s">
        <v>5632</v>
      </c>
      <c r="L324" s="33"/>
      <c r="M324" s="31" t="s">
        <v>5633</v>
      </c>
      <c r="N324" s="31" t="s">
        <v>5634</v>
      </c>
      <c r="O324" s="31" t="s">
        <v>5635</v>
      </c>
      <c r="P324" s="31" t="s">
        <v>5636</v>
      </c>
      <c r="Q324" s="29" t="s">
        <v>5637</v>
      </c>
    </row>
    <row r="325" spans="1:17">
      <c r="A325" s="4" t="s">
        <v>790</v>
      </c>
      <c r="C325">
        <f t="shared" si="26"/>
        <v>25</v>
      </c>
      <c r="D325">
        <f t="shared" ref="D325:D382" si="30">FIND(";",A325)</f>
        <v>36</v>
      </c>
      <c r="E325" t="str">
        <f t="shared" ref="E325:E382" si="31">IF(A325&lt;&gt;"", MID(A325, C325+3, D325-C325-4), "")</f>
        <v>WARNING</v>
      </c>
      <c r="F325" t="s">
        <v>1426</v>
      </c>
      <c r="G325" t="str">
        <f t="shared" si="27"/>
        <v>"warning_all_uppercase"</v>
      </c>
      <c r="H325" t="str">
        <f t="shared" si="28"/>
        <v>"WARNING"</v>
      </c>
      <c r="I325" t="str">
        <f t="shared" si="29"/>
        <v>-</v>
      </c>
      <c r="K325" s="26" t="s">
        <v>5638</v>
      </c>
      <c r="L325" s="27" t="s">
        <v>5639</v>
      </c>
      <c r="M325" s="31" t="s">
        <v>5640</v>
      </c>
      <c r="N325" s="31" t="s">
        <v>5641</v>
      </c>
      <c r="O325" s="31" t="s">
        <v>5642</v>
      </c>
      <c r="P325" s="31" t="s">
        <v>5643</v>
      </c>
      <c r="Q325" s="29" t="s">
        <v>5644</v>
      </c>
    </row>
    <row r="326" spans="1:17">
      <c r="A326" s="4" t="s">
        <v>791</v>
      </c>
      <c r="C326">
        <f t="shared" ref="C326:C389" si="32">FIND("=",A326)</f>
        <v>18</v>
      </c>
      <c r="D326">
        <f t="shared" si="30"/>
        <v>36</v>
      </c>
      <c r="E326" t="str">
        <f t="shared" si="31"/>
        <v>Archiving Logs</v>
      </c>
      <c r="F326" t="s">
        <v>1427</v>
      </c>
      <c r="G326" t="str">
        <f t="shared" ref="G326:G357" si="33">MID(A326,1, C326-2)</f>
        <v>"archiving_logs"</v>
      </c>
      <c r="H326" t="str">
        <f t="shared" ref="H326:H389" si="34">"""" &amp; F326 &amp; """"</f>
        <v>"Archiving Logs"</v>
      </c>
      <c r="I326" t="str">
        <f t="shared" ref="I326:I389" si="35">IF(F326&lt;&gt;"", IF(H326=K326, "-", "X"), "-")</f>
        <v>-</v>
      </c>
      <c r="K326" s="26" t="s">
        <v>5645</v>
      </c>
      <c r="L326" s="27" t="s">
        <v>5646</v>
      </c>
      <c r="M326" s="31" t="s">
        <v>5647</v>
      </c>
      <c r="N326" s="31" t="s">
        <v>5648</v>
      </c>
      <c r="O326" s="31" t="s">
        <v>5649</v>
      </c>
      <c r="P326" s="31" t="s">
        <v>5650</v>
      </c>
      <c r="Q326" s="29" t="s">
        <v>5651</v>
      </c>
    </row>
    <row r="327" spans="1:17">
      <c r="A327" s="4" t="s">
        <v>792</v>
      </c>
      <c r="C327">
        <f t="shared" si="32"/>
        <v>18</v>
      </c>
      <c r="D327">
        <f t="shared" si="30"/>
        <v>45</v>
      </c>
      <c r="E327" t="str">
        <f t="shared" si="31"/>
        <v>Powered by Electric Imp</v>
      </c>
      <c r="F327" t="s">
        <v>1428</v>
      </c>
      <c r="G327" t="str">
        <f t="shared" si="33"/>
        <v>"powered_by_imp"</v>
      </c>
      <c r="H327" t="str">
        <f t="shared" si="34"/>
        <v>"Powered by Electric Imp"</v>
      </c>
      <c r="I327" t="str">
        <f t="shared" si="35"/>
        <v>-</v>
      </c>
      <c r="K327" s="26" t="s">
        <v>5652</v>
      </c>
      <c r="L327" s="27" t="s">
        <v>4646</v>
      </c>
      <c r="M327" s="26" t="s">
        <v>5652</v>
      </c>
      <c r="N327" s="26" t="s">
        <v>5652</v>
      </c>
      <c r="O327" s="26" t="s">
        <v>5652</v>
      </c>
      <c r="P327" s="26" t="s">
        <v>5652</v>
      </c>
      <c r="Q327" s="26" t="s">
        <v>5652</v>
      </c>
    </row>
    <row r="328" spans="1:17">
      <c r="A328" s="4" t="s">
        <v>793</v>
      </c>
      <c r="C328">
        <f t="shared" si="32"/>
        <v>17</v>
      </c>
      <c r="D328">
        <f t="shared" si="30"/>
        <v>34</v>
      </c>
      <c r="E328" t="str">
        <f t="shared" si="31"/>
        <v>Lock Location</v>
      </c>
      <c r="F328" t="s">
        <v>1429</v>
      </c>
      <c r="G328" t="str">
        <f t="shared" si="33"/>
        <v>"lock_location"</v>
      </c>
      <c r="H328" t="str">
        <f t="shared" si="34"/>
        <v>"Lock Location"</v>
      </c>
      <c r="I328" t="str">
        <f t="shared" si="35"/>
        <v>-</v>
      </c>
      <c r="K328" s="26" t="s">
        <v>5653</v>
      </c>
      <c r="L328" s="30"/>
      <c r="M328" s="31" t="s">
        <v>5654</v>
      </c>
      <c r="N328" s="31" t="s">
        <v>5655</v>
      </c>
      <c r="O328" s="31" t="s">
        <v>5656</v>
      </c>
      <c r="P328" s="31" t="s">
        <v>5657</v>
      </c>
      <c r="Q328" s="29" t="s">
        <v>5658</v>
      </c>
    </row>
    <row r="329" spans="1:17">
      <c r="A329" s="4" t="s">
        <v>794</v>
      </c>
      <c r="C329">
        <f t="shared" si="32"/>
        <v>18</v>
      </c>
      <c r="D329">
        <f t="shared" si="30"/>
        <v>36</v>
      </c>
      <c r="E329" t="str">
        <f t="shared" si="31"/>
        <v>Lock Not Found</v>
      </c>
      <c r="F329" t="s">
        <v>1430</v>
      </c>
      <c r="G329" t="str">
        <f t="shared" si="33"/>
        <v>"lock_not_found"</v>
      </c>
      <c r="H329" t="str">
        <f t="shared" si="34"/>
        <v>"Lock Not Found"</v>
      </c>
      <c r="I329" t="str">
        <f t="shared" si="35"/>
        <v>-</v>
      </c>
      <c r="K329" s="26" t="s">
        <v>5659</v>
      </c>
      <c r="L329" s="32"/>
      <c r="M329" s="31" t="s">
        <v>5660</v>
      </c>
      <c r="N329" s="31" t="s">
        <v>5661</v>
      </c>
      <c r="O329" s="31" t="s">
        <v>5662</v>
      </c>
      <c r="P329" s="31" t="s">
        <v>5663</v>
      </c>
      <c r="Q329" s="29" t="s">
        <v>5664</v>
      </c>
    </row>
    <row r="330" spans="1:17">
      <c r="A330" s="4" t="s">
        <v>795</v>
      </c>
      <c r="C330">
        <f t="shared" si="32"/>
        <v>22</v>
      </c>
      <c r="D330">
        <f t="shared" si="30"/>
        <v>44</v>
      </c>
      <c r="E330" t="str">
        <f t="shared" si="31"/>
        <v>Location Not Found</v>
      </c>
      <c r="F330" t="s">
        <v>1431</v>
      </c>
      <c r="G330" t="str">
        <f t="shared" si="33"/>
        <v>"location_not_found"</v>
      </c>
      <c r="H330" t="str">
        <f t="shared" si="34"/>
        <v>"Location Not Found"</v>
      </c>
      <c r="I330" t="str">
        <f t="shared" si="35"/>
        <v>-</v>
      </c>
      <c r="K330" s="26" t="s">
        <v>5665</v>
      </c>
      <c r="L330" s="32"/>
      <c r="M330" s="31" t="s">
        <v>5666</v>
      </c>
      <c r="N330" s="31" t="s">
        <v>5667</v>
      </c>
      <c r="O330" s="31" t="s">
        <v>5668</v>
      </c>
      <c r="P330" s="31" t="s">
        <v>5669</v>
      </c>
      <c r="Q330" s="29" t="s">
        <v>5670</v>
      </c>
    </row>
    <row r="331" spans="1:17">
      <c r="A331" s="4" t="s">
        <v>796</v>
      </c>
      <c r="C331">
        <f t="shared" si="32"/>
        <v>9</v>
      </c>
      <c r="D331">
        <f t="shared" si="30"/>
        <v>18</v>
      </c>
      <c r="E331" t="str">
        <f t="shared" si="31"/>
        <v>Leave</v>
      </c>
      <c r="F331" t="s">
        <v>1432</v>
      </c>
      <c r="G331" t="str">
        <f t="shared" si="33"/>
        <v>"leave"</v>
      </c>
      <c r="H331" t="str">
        <f t="shared" si="34"/>
        <v>"Leave"</v>
      </c>
      <c r="I331" t="str">
        <f t="shared" si="35"/>
        <v>-</v>
      </c>
      <c r="K331" s="26" t="s">
        <v>5671</v>
      </c>
      <c r="L331" s="32"/>
      <c r="M331" s="31" t="s">
        <v>5392</v>
      </c>
      <c r="N331" s="31" t="s">
        <v>5393</v>
      </c>
      <c r="O331" s="31" t="s">
        <v>5394</v>
      </c>
      <c r="P331" s="31" t="s">
        <v>5672</v>
      </c>
      <c r="Q331" s="29" t="s">
        <v>5673</v>
      </c>
    </row>
    <row r="332" spans="1:17">
      <c r="A332" s="4" t="s">
        <v>797</v>
      </c>
      <c r="C332">
        <f t="shared" si="32"/>
        <v>25</v>
      </c>
      <c r="D332">
        <f t="shared" si="30"/>
        <v>50</v>
      </c>
      <c r="E332" t="str">
        <f t="shared" si="31"/>
        <v>Finding Your Location</v>
      </c>
      <c r="F332" t="s">
        <v>1433</v>
      </c>
      <c r="G332" t="str">
        <f t="shared" si="33"/>
        <v>"finding_your_location"</v>
      </c>
      <c r="H332" t="str">
        <f t="shared" si="34"/>
        <v>"Finding Your Location"</v>
      </c>
      <c r="I332" t="str">
        <f t="shared" si="35"/>
        <v>-</v>
      </c>
      <c r="K332" s="26" t="s">
        <v>5674</v>
      </c>
      <c r="L332" s="32"/>
      <c r="M332" s="31" t="s">
        <v>5675</v>
      </c>
      <c r="N332" s="31" t="s">
        <v>5676</v>
      </c>
      <c r="O332" s="31" t="s">
        <v>5677</v>
      </c>
      <c r="P332" s="31" t="s">
        <v>5678</v>
      </c>
      <c r="Q332" s="29" t="s">
        <v>5679</v>
      </c>
    </row>
    <row r="333" spans="1:17">
      <c r="A333" s="4" t="s">
        <v>798</v>
      </c>
      <c r="C333">
        <f t="shared" si="32"/>
        <v>22</v>
      </c>
      <c r="D333">
        <f t="shared" si="30"/>
        <v>43</v>
      </c>
      <c r="E333" t="str">
        <f t="shared" si="31"/>
        <v>%@ is Unreachable</v>
      </c>
      <c r="F333" t="s">
        <v>1434</v>
      </c>
      <c r="G333" t="str">
        <f t="shared" si="33"/>
        <v>"xxx_is_unreachable"</v>
      </c>
      <c r="H333" t="str">
        <f t="shared" si="34"/>
        <v>"%@ is Unreachable"</v>
      </c>
      <c r="I333" t="str">
        <f t="shared" si="35"/>
        <v>-</v>
      </c>
      <c r="K333" s="26" t="s">
        <v>5680</v>
      </c>
      <c r="L333" s="32"/>
      <c r="M333" s="31" t="s">
        <v>5681</v>
      </c>
      <c r="N333" s="31" t="s">
        <v>5682</v>
      </c>
      <c r="O333" s="31" t="s">
        <v>5683</v>
      </c>
      <c r="P333" s="31" t="s">
        <v>5684</v>
      </c>
      <c r="Q333" s="29" t="s">
        <v>5685</v>
      </c>
    </row>
    <row r="334" spans="1:17">
      <c r="A334" s="4" t="s">
        <v>799</v>
      </c>
      <c r="C334">
        <f t="shared" si="32"/>
        <v>22</v>
      </c>
      <c r="D334">
        <f t="shared" si="30"/>
        <v>44</v>
      </c>
      <c r="E334" t="str">
        <f t="shared" si="31"/>
        <v>Send Test Data Now</v>
      </c>
      <c r="F334" t="s">
        <v>1435</v>
      </c>
      <c r="G334" t="str">
        <f t="shared" si="33"/>
        <v>"send_test_data_now"</v>
      </c>
      <c r="H334" t="str">
        <f t="shared" si="34"/>
        <v>"Send Test Data Now"</v>
      </c>
      <c r="I334" t="str">
        <f t="shared" si="35"/>
        <v>-</v>
      </c>
      <c r="K334" s="26" t="s">
        <v>5686</v>
      </c>
      <c r="L334" s="32"/>
      <c r="M334" s="31" t="s">
        <v>5687</v>
      </c>
      <c r="N334" s="31" t="s">
        <v>5688</v>
      </c>
      <c r="O334" s="31" t="s">
        <v>5689</v>
      </c>
      <c r="P334" s="31" t="s">
        <v>5690</v>
      </c>
      <c r="Q334" s="29" t="s">
        <v>5691</v>
      </c>
    </row>
    <row r="335" spans="1:17">
      <c r="A335" s="4" t="s">
        <v>800</v>
      </c>
      <c r="C335">
        <f t="shared" si="32"/>
        <v>21</v>
      </c>
      <c r="D335">
        <f t="shared" si="30"/>
        <v>42</v>
      </c>
      <c r="E335" t="str">
        <f t="shared" si="31"/>
        <v>Sending Test Data</v>
      </c>
      <c r="F335" t="s">
        <v>1436</v>
      </c>
      <c r="G335" t="str">
        <f t="shared" si="33"/>
        <v>"sending_test_data"</v>
      </c>
      <c r="H335" t="str">
        <f t="shared" si="34"/>
        <v>"Sending Test Data"</v>
      </c>
      <c r="I335" t="str">
        <f t="shared" si="35"/>
        <v>-</v>
      </c>
      <c r="K335" s="26" t="s">
        <v>5692</v>
      </c>
      <c r="L335" s="32"/>
      <c r="M335" s="31" t="s">
        <v>5693</v>
      </c>
      <c r="N335" s="31" t="s">
        <v>5694</v>
      </c>
      <c r="O335" s="31" t="s">
        <v>5695</v>
      </c>
      <c r="P335" s="31" t="s">
        <v>5696</v>
      </c>
      <c r="Q335" s="29" t="s">
        <v>5697</v>
      </c>
    </row>
    <row r="336" spans="1:17">
      <c r="A336" s="4" t="s">
        <v>801</v>
      </c>
      <c r="C336">
        <f t="shared" si="32"/>
        <v>15</v>
      </c>
      <c r="D336">
        <f t="shared" si="30"/>
        <v>30</v>
      </c>
      <c r="E336" t="str">
        <f t="shared" si="31"/>
        <v>Invalid Key</v>
      </c>
      <c r="F336" t="s">
        <v>1437</v>
      </c>
      <c r="G336" t="str">
        <f t="shared" si="33"/>
        <v>"invalid_key"</v>
      </c>
      <c r="H336" t="str">
        <f t="shared" si="34"/>
        <v>"Invalid Key"</v>
      </c>
      <c r="I336" t="str">
        <f t="shared" si="35"/>
        <v>-</v>
      </c>
      <c r="K336" s="26" t="s">
        <v>5698</v>
      </c>
      <c r="L336" s="32"/>
      <c r="M336" s="31" t="s">
        <v>5699</v>
      </c>
      <c r="N336" s="31" t="s">
        <v>5700</v>
      </c>
      <c r="O336" s="31" t="s">
        <v>5701</v>
      </c>
      <c r="P336" s="31" t="s">
        <v>5702</v>
      </c>
      <c r="Q336" s="29" t="s">
        <v>5703</v>
      </c>
    </row>
    <row r="337" spans="1:17">
      <c r="A337" s="4" t="s">
        <v>802</v>
      </c>
      <c r="C337">
        <f t="shared" si="32"/>
        <v>20</v>
      </c>
      <c r="D337">
        <f t="shared" si="30"/>
        <v>40</v>
      </c>
      <c r="E337" t="str">
        <f t="shared" si="31"/>
        <v>Others Unlocking</v>
      </c>
      <c r="F337" t="s">
        <v>1438</v>
      </c>
      <c r="G337" t="str">
        <f t="shared" si="33"/>
        <v>"others_unlocking"</v>
      </c>
      <c r="H337" t="str">
        <f t="shared" si="34"/>
        <v>"Others Unlocking"</v>
      </c>
      <c r="I337" t="str">
        <f t="shared" si="35"/>
        <v>-</v>
      </c>
      <c r="K337" s="26" t="s">
        <v>5704</v>
      </c>
      <c r="L337" s="32"/>
      <c r="M337" s="31" t="s">
        <v>5705</v>
      </c>
      <c r="N337" s="31" t="s">
        <v>5706</v>
      </c>
      <c r="O337" s="31" t="s">
        <v>5707</v>
      </c>
      <c r="P337" s="31" t="s">
        <v>5708</v>
      </c>
      <c r="Q337" s="29" t="s">
        <v>5709</v>
      </c>
    </row>
    <row r="338" spans="1:17">
      <c r="A338" s="4" t="s">
        <v>803</v>
      </c>
      <c r="C338">
        <f t="shared" si="32"/>
        <v>14</v>
      </c>
      <c r="D338">
        <f t="shared" si="30"/>
        <v>28</v>
      </c>
      <c r="E338" t="str">
        <f t="shared" si="31"/>
        <v>Mechanical</v>
      </c>
      <c r="F338" t="s">
        <v>1439</v>
      </c>
      <c r="G338" t="str">
        <f t="shared" si="33"/>
        <v>"mechanical"</v>
      </c>
      <c r="H338" t="str">
        <f t="shared" si="34"/>
        <v>"Mechanical"</v>
      </c>
      <c r="I338" t="str">
        <f t="shared" si="35"/>
        <v>-</v>
      </c>
      <c r="K338" s="26" t="s">
        <v>5710</v>
      </c>
      <c r="L338" s="32"/>
      <c r="M338" s="31" t="s">
        <v>5711</v>
      </c>
      <c r="N338" s="31" t="s">
        <v>5712</v>
      </c>
      <c r="O338" s="31" t="s">
        <v>5713</v>
      </c>
      <c r="P338" s="31" t="s">
        <v>5714</v>
      </c>
      <c r="Q338" s="29" t="s">
        <v>5712</v>
      </c>
    </row>
    <row r="339" spans="1:17">
      <c r="A339" s="4" t="s">
        <v>804</v>
      </c>
      <c r="C339">
        <f t="shared" si="32"/>
        <v>20</v>
      </c>
      <c r="D339">
        <f t="shared" si="30"/>
        <v>40</v>
      </c>
      <c r="E339" t="str">
        <f t="shared" si="31"/>
        <v>Remote Unlocking</v>
      </c>
      <c r="F339" t="s">
        <v>1440</v>
      </c>
      <c r="G339" t="str">
        <f t="shared" si="33"/>
        <v>"remote_unlocking"</v>
      </c>
      <c r="H339" t="str">
        <f t="shared" si="34"/>
        <v>"Remote Unlocking"</v>
      </c>
      <c r="I339" t="str">
        <f t="shared" si="35"/>
        <v>-</v>
      </c>
      <c r="K339" s="26" t="s">
        <v>5715</v>
      </c>
      <c r="L339" s="32"/>
      <c r="M339" s="31" t="s">
        <v>5716</v>
      </c>
      <c r="N339" s="31" t="s">
        <v>5717</v>
      </c>
      <c r="O339" s="31" t="s">
        <v>5718</v>
      </c>
      <c r="P339" s="31" t="s">
        <v>5719</v>
      </c>
      <c r="Q339" s="29" t="s">
        <v>5720</v>
      </c>
    </row>
    <row r="340" spans="1:17">
      <c r="A340" s="4" t="s">
        <v>805</v>
      </c>
      <c r="C340">
        <f t="shared" si="32"/>
        <v>18</v>
      </c>
      <c r="D340">
        <f t="shared" si="30"/>
        <v>36</v>
      </c>
      <c r="E340" t="str">
        <f t="shared" si="31"/>
        <v>Remote Locking</v>
      </c>
      <c r="F340" t="s">
        <v>1441</v>
      </c>
      <c r="G340" t="str">
        <f t="shared" si="33"/>
        <v>"remote_locking"</v>
      </c>
      <c r="H340" t="str">
        <f t="shared" si="34"/>
        <v>"Remote Locking"</v>
      </c>
      <c r="I340" t="str">
        <f t="shared" si="35"/>
        <v>-</v>
      </c>
      <c r="K340" s="26" t="s">
        <v>5721</v>
      </c>
      <c r="L340" s="32"/>
      <c r="M340" s="31" t="s">
        <v>5722</v>
      </c>
      <c r="N340" s="31" t="s">
        <v>5723</v>
      </c>
      <c r="O340" s="31" t="s">
        <v>5724</v>
      </c>
      <c r="P340" s="31" t="s">
        <v>5725</v>
      </c>
      <c r="Q340" s="29" t="s">
        <v>5726</v>
      </c>
    </row>
    <row r="341" spans="1:17">
      <c r="A341" s="4" t="s">
        <v>806</v>
      </c>
      <c r="C341">
        <f t="shared" si="32"/>
        <v>15</v>
      </c>
      <c r="D341">
        <f t="shared" si="30"/>
        <v>30</v>
      </c>
      <c r="E341" t="str">
        <f t="shared" si="31"/>
        <v>Door Jammed</v>
      </c>
      <c r="F341" t="s">
        <v>1442</v>
      </c>
      <c r="G341" t="str">
        <f t="shared" si="33"/>
        <v>"door_jammed"</v>
      </c>
      <c r="H341" t="str">
        <f t="shared" si="34"/>
        <v>"Door Jammed"</v>
      </c>
      <c r="I341" t="str">
        <f t="shared" si="35"/>
        <v>-</v>
      </c>
      <c r="K341" s="26" t="s">
        <v>5727</v>
      </c>
      <c r="L341" s="32"/>
      <c r="M341" s="31" t="s">
        <v>5728</v>
      </c>
      <c r="N341" s="31" t="s">
        <v>5729</v>
      </c>
      <c r="O341" s="31" t="s">
        <v>5730</v>
      </c>
      <c r="P341" s="31" t="s">
        <v>5731</v>
      </c>
      <c r="Q341" s="29" t="s">
        <v>5732</v>
      </c>
    </row>
    <row r="342" spans="1:17">
      <c r="A342" s="4" t="s">
        <v>807</v>
      </c>
      <c r="C342">
        <f t="shared" si="32"/>
        <v>16</v>
      </c>
      <c r="D342">
        <f t="shared" si="30"/>
        <v>32</v>
      </c>
      <c r="E342" t="str">
        <f t="shared" si="31"/>
        <v>Keep Waiting</v>
      </c>
      <c r="F342" t="s">
        <v>1443</v>
      </c>
      <c r="G342" t="str">
        <f t="shared" si="33"/>
        <v>"keep_waiting"</v>
      </c>
      <c r="H342" t="str">
        <f t="shared" si="34"/>
        <v>"Keep Waiting"</v>
      </c>
      <c r="I342" t="str">
        <f t="shared" si="35"/>
        <v>-</v>
      </c>
      <c r="K342" s="26" t="s">
        <v>5733</v>
      </c>
      <c r="L342" s="32"/>
      <c r="M342" s="31" t="s">
        <v>5734</v>
      </c>
      <c r="N342" s="31" t="s">
        <v>5735</v>
      </c>
      <c r="O342" s="31" t="s">
        <v>5736</v>
      </c>
      <c r="P342" s="31" t="s">
        <v>5737</v>
      </c>
      <c r="Q342" s="29" t="s">
        <v>5738</v>
      </c>
    </row>
    <row r="343" spans="1:17">
      <c r="A343" s="4" t="s">
        <v>808</v>
      </c>
      <c r="C343">
        <f t="shared" si="32"/>
        <v>35</v>
      </c>
      <c r="D343">
        <f t="shared" si="30"/>
        <v>69</v>
      </c>
      <c r="E343" t="str">
        <f t="shared" si="31"/>
        <v>Unlocking Failed (Low Battery)</v>
      </c>
      <c r="F343" t="s">
        <v>1444</v>
      </c>
      <c r="G343" t="str">
        <f t="shared" si="33"/>
        <v>"unlocking_failed_low_battery_v2"</v>
      </c>
      <c r="H343" t="str">
        <f t="shared" si="34"/>
        <v>"Unlocking Failed (Low Battery)"</v>
      </c>
      <c r="I343" t="str">
        <f t="shared" si="35"/>
        <v>-</v>
      </c>
      <c r="K343" s="26" t="s">
        <v>5739</v>
      </c>
      <c r="L343" s="32"/>
      <c r="M343" s="31" t="s">
        <v>5740</v>
      </c>
      <c r="N343" s="31" t="s">
        <v>5741</v>
      </c>
      <c r="O343" s="31" t="s">
        <v>5742</v>
      </c>
      <c r="P343" s="31" t="s">
        <v>5743</v>
      </c>
      <c r="Q343" s="29" t="s">
        <v>5744</v>
      </c>
    </row>
    <row r="344" spans="1:17">
      <c r="A344" s="4" t="s">
        <v>809</v>
      </c>
      <c r="C344">
        <f t="shared" si="32"/>
        <v>33</v>
      </c>
      <c r="D344">
        <f t="shared" si="30"/>
        <v>65</v>
      </c>
      <c r="E344" t="str">
        <f t="shared" si="31"/>
        <v>Locking Failed (Low Battery)</v>
      </c>
      <c r="F344" t="s">
        <v>1445</v>
      </c>
      <c r="G344" t="str">
        <f t="shared" si="33"/>
        <v>"locking_failed_low_battery_v2"</v>
      </c>
      <c r="H344" t="str">
        <f t="shared" si="34"/>
        <v>"Locking Failed (Low Battery)"</v>
      </c>
      <c r="I344" t="str">
        <f t="shared" si="35"/>
        <v>-</v>
      </c>
      <c r="K344" s="26" t="s">
        <v>5745</v>
      </c>
      <c r="L344" s="32"/>
      <c r="M344" s="31" t="s">
        <v>5746</v>
      </c>
      <c r="N344" s="31" t="s">
        <v>5747</v>
      </c>
      <c r="O344" s="31" t="s">
        <v>5748</v>
      </c>
      <c r="P344" s="31" t="s">
        <v>5749</v>
      </c>
      <c r="Q344" s="29" t="s">
        <v>5750</v>
      </c>
    </row>
    <row r="345" spans="1:17">
      <c r="A345" s="4" t="s">
        <v>665</v>
      </c>
      <c r="C345">
        <f t="shared" si="32"/>
        <v>9</v>
      </c>
      <c r="D345">
        <f t="shared" si="30"/>
        <v>18</v>
      </c>
      <c r="E345" t="str">
        <f t="shared" si="31"/>
        <v>Alarm</v>
      </c>
      <c r="F345" t="s">
        <v>1298</v>
      </c>
      <c r="G345" t="str">
        <f t="shared" si="33"/>
        <v>"alarm"</v>
      </c>
      <c r="H345" t="str">
        <f t="shared" si="34"/>
        <v>"Alarm"</v>
      </c>
      <c r="I345" t="str">
        <f t="shared" si="35"/>
        <v>-</v>
      </c>
      <c r="K345" s="26" t="s">
        <v>4923</v>
      </c>
      <c r="L345" s="33"/>
      <c r="M345" s="31" t="s">
        <v>4924</v>
      </c>
      <c r="N345" s="31" t="s">
        <v>4923</v>
      </c>
      <c r="O345" s="31" t="s">
        <v>4925</v>
      </c>
      <c r="P345" s="31" t="s">
        <v>4926</v>
      </c>
      <c r="Q345" s="29" t="s">
        <v>4923</v>
      </c>
    </row>
    <row r="346" spans="1:17" ht="33">
      <c r="A346" s="4" t="s">
        <v>810</v>
      </c>
      <c r="C346">
        <f t="shared" si="32"/>
        <v>12</v>
      </c>
      <c r="D346">
        <f t="shared" si="30"/>
        <v>24</v>
      </c>
      <c r="E346" t="str">
        <f t="shared" si="31"/>
        <v>Progress</v>
      </c>
      <c r="F346" t="s">
        <v>1446</v>
      </c>
      <c r="G346" t="str">
        <f t="shared" si="33"/>
        <v>"progress"</v>
      </c>
      <c r="H346" t="str">
        <f t="shared" si="34"/>
        <v>"Progress"</v>
      </c>
      <c r="I346" t="str">
        <f t="shared" si="35"/>
        <v>-</v>
      </c>
      <c r="K346" s="26" t="s">
        <v>5751</v>
      </c>
      <c r="L346" s="27" t="s">
        <v>5752</v>
      </c>
      <c r="M346" s="31" t="s">
        <v>10738</v>
      </c>
      <c r="N346" s="31" t="s">
        <v>10740</v>
      </c>
      <c r="O346" s="31" t="s">
        <v>10742</v>
      </c>
      <c r="P346" s="31" t="s">
        <v>10744</v>
      </c>
      <c r="Q346" s="29" t="s">
        <v>10745</v>
      </c>
    </row>
    <row r="347" spans="1:17">
      <c r="A347" s="4" t="s">
        <v>811</v>
      </c>
      <c r="C347">
        <f t="shared" si="32"/>
        <v>20</v>
      </c>
      <c r="D347">
        <f t="shared" si="30"/>
        <v>40</v>
      </c>
      <c r="E347" t="str">
        <f t="shared" si="31"/>
        <v>Updating Gateway</v>
      </c>
      <c r="F347" t="s">
        <v>1447</v>
      </c>
      <c r="G347" t="str">
        <f t="shared" si="33"/>
        <v>"updating_gateway"</v>
      </c>
      <c r="H347" t="str">
        <f t="shared" si="34"/>
        <v>"Updating Gateway"</v>
      </c>
      <c r="I347" t="str">
        <f t="shared" si="35"/>
        <v>-</v>
      </c>
      <c r="K347" s="26" t="s">
        <v>5753</v>
      </c>
      <c r="L347" s="30"/>
      <c r="M347" s="31" t="s">
        <v>5754</v>
      </c>
      <c r="N347" s="31" t="s">
        <v>5755</v>
      </c>
      <c r="O347" s="31" t="s">
        <v>5756</v>
      </c>
      <c r="P347" s="31" t="s">
        <v>5757</v>
      </c>
      <c r="Q347" s="29" t="s">
        <v>5758</v>
      </c>
    </row>
    <row r="348" spans="1:17">
      <c r="A348" s="4" t="s">
        <v>812</v>
      </c>
      <c r="C348">
        <f t="shared" si="32"/>
        <v>20</v>
      </c>
      <c r="D348">
        <f t="shared" si="30"/>
        <v>40</v>
      </c>
      <c r="E348" t="str">
        <f t="shared" si="31"/>
        <v>Range Constraint</v>
      </c>
      <c r="F348" t="s">
        <v>1448</v>
      </c>
      <c r="G348" t="str">
        <f t="shared" si="33"/>
        <v>"range_constraint"</v>
      </c>
      <c r="H348" t="str">
        <f t="shared" si="34"/>
        <v>"Range Constraint"</v>
      </c>
      <c r="I348" t="str">
        <f t="shared" si="35"/>
        <v>-</v>
      </c>
      <c r="K348" s="26" t="s">
        <v>5759</v>
      </c>
      <c r="L348" s="33"/>
      <c r="M348" s="31" t="s">
        <v>5760</v>
      </c>
      <c r="N348" s="31" t="s">
        <v>5761</v>
      </c>
      <c r="O348" s="31" t="s">
        <v>5762</v>
      </c>
      <c r="P348" s="31" t="s">
        <v>5763</v>
      </c>
      <c r="Q348" s="29" t="s">
        <v>5764</v>
      </c>
    </row>
    <row r="349" spans="1:17" ht="33">
      <c r="A349" s="4" t="s">
        <v>813</v>
      </c>
      <c r="C349">
        <f t="shared" si="32"/>
        <v>14</v>
      </c>
      <c r="D349">
        <f t="shared" si="30"/>
        <v>28</v>
      </c>
      <c r="E349" t="str">
        <f t="shared" si="31"/>
        <v>Test Range</v>
      </c>
      <c r="F349" t="s">
        <v>1449</v>
      </c>
      <c r="G349" t="str">
        <f t="shared" si="33"/>
        <v>"test_range"</v>
      </c>
      <c r="H349" t="str">
        <f t="shared" si="34"/>
        <v>"Test Range"</v>
      </c>
      <c r="I349" t="str">
        <f t="shared" si="35"/>
        <v>-</v>
      </c>
      <c r="K349" s="26" t="s">
        <v>5765</v>
      </c>
      <c r="L349" s="27" t="s">
        <v>5766</v>
      </c>
      <c r="M349" s="31" t="s">
        <v>5767</v>
      </c>
      <c r="N349" s="31" t="s">
        <v>5768</v>
      </c>
      <c r="O349" s="31" t="s">
        <v>5769</v>
      </c>
      <c r="P349" s="31" t="s">
        <v>5770</v>
      </c>
      <c r="Q349" s="29" t="s">
        <v>5771</v>
      </c>
    </row>
    <row r="350" spans="1:17">
      <c r="A350" s="4" t="s">
        <v>814</v>
      </c>
      <c r="C350">
        <f t="shared" si="32"/>
        <v>12</v>
      </c>
      <c r="D350">
        <f t="shared" si="30"/>
        <v>24</v>
      </c>
      <c r="E350" t="str">
        <f t="shared" si="31"/>
        <v>In Range</v>
      </c>
      <c r="F350" t="s">
        <v>1450</v>
      </c>
      <c r="G350" t="str">
        <f t="shared" si="33"/>
        <v>"in_range"</v>
      </c>
      <c r="H350" t="str">
        <f t="shared" si="34"/>
        <v>"In Range"</v>
      </c>
      <c r="I350" t="str">
        <f t="shared" si="35"/>
        <v>-</v>
      </c>
      <c r="K350" s="26" t="s">
        <v>5772</v>
      </c>
      <c r="L350" s="27" t="s">
        <v>5773</v>
      </c>
      <c r="M350" s="31" t="s">
        <v>5774</v>
      </c>
      <c r="N350" s="31" t="s">
        <v>5775</v>
      </c>
      <c r="O350" s="31" t="s">
        <v>5776</v>
      </c>
      <c r="P350" s="31" t="s">
        <v>5777</v>
      </c>
      <c r="Q350" s="29" t="s">
        <v>5778</v>
      </c>
    </row>
    <row r="351" spans="1:17">
      <c r="A351" s="4" t="s">
        <v>697</v>
      </c>
      <c r="C351">
        <f t="shared" si="32"/>
        <v>16</v>
      </c>
      <c r="D351">
        <f t="shared" si="30"/>
        <v>32</v>
      </c>
      <c r="E351" t="str">
        <f t="shared" si="31"/>
        <v>Out of Range</v>
      </c>
      <c r="F351" t="s">
        <v>1330</v>
      </c>
      <c r="G351" t="str">
        <f t="shared" si="33"/>
        <v>"out_of_range"</v>
      </c>
      <c r="H351" t="str">
        <f t="shared" si="34"/>
        <v>"Out of Range"</v>
      </c>
      <c r="I351" t="str">
        <f t="shared" si="35"/>
        <v>-</v>
      </c>
      <c r="K351" s="26" t="s">
        <v>5101</v>
      </c>
      <c r="L351" s="27" t="s">
        <v>5779</v>
      </c>
      <c r="M351" s="31" t="s">
        <v>5103</v>
      </c>
      <c r="N351" s="31" t="s">
        <v>5104</v>
      </c>
      <c r="O351" s="31" t="s">
        <v>5105</v>
      </c>
      <c r="P351" s="31" t="s">
        <v>5106</v>
      </c>
      <c r="Q351" s="29" t="s">
        <v>5107</v>
      </c>
    </row>
    <row r="352" spans="1:17">
      <c r="A352" s="4" t="s">
        <v>815</v>
      </c>
      <c r="C352">
        <f t="shared" si="32"/>
        <v>13</v>
      </c>
      <c r="D352">
        <f t="shared" si="30"/>
        <v>26</v>
      </c>
      <c r="E352" t="str">
        <f t="shared" si="31"/>
        <v>Excellent</v>
      </c>
      <c r="F352" t="s">
        <v>1451</v>
      </c>
      <c r="G352" t="str">
        <f t="shared" si="33"/>
        <v>"excellent"</v>
      </c>
      <c r="H352" t="str">
        <f t="shared" si="34"/>
        <v>"Excellent"</v>
      </c>
      <c r="I352" t="str">
        <f t="shared" si="35"/>
        <v>-</v>
      </c>
      <c r="K352" s="26" t="s">
        <v>5780</v>
      </c>
      <c r="L352" s="27" t="s">
        <v>5781</v>
      </c>
      <c r="M352" s="31" t="s">
        <v>5780</v>
      </c>
      <c r="N352" s="31" t="s">
        <v>5782</v>
      </c>
      <c r="O352" s="31" t="s">
        <v>5783</v>
      </c>
      <c r="P352" s="31" t="s">
        <v>5784</v>
      </c>
      <c r="Q352" s="29" t="s">
        <v>5785</v>
      </c>
    </row>
    <row r="353" spans="1:17">
      <c r="A353" s="4" t="s">
        <v>816</v>
      </c>
      <c r="C353">
        <f t="shared" si="32"/>
        <v>8</v>
      </c>
      <c r="D353">
        <f t="shared" si="30"/>
        <v>16</v>
      </c>
      <c r="E353" t="str">
        <f t="shared" si="31"/>
        <v>Good</v>
      </c>
      <c r="F353" t="s">
        <v>1452</v>
      </c>
      <c r="G353" t="str">
        <f t="shared" si="33"/>
        <v>"good"</v>
      </c>
      <c r="H353" t="str">
        <f t="shared" si="34"/>
        <v>"Good"</v>
      </c>
      <c r="I353" t="str">
        <f t="shared" si="35"/>
        <v>-</v>
      </c>
      <c r="K353" s="26" t="s">
        <v>5786</v>
      </c>
      <c r="L353" s="27" t="s">
        <v>5781</v>
      </c>
      <c r="M353" s="31" t="s">
        <v>5787</v>
      </c>
      <c r="N353" s="31" t="s">
        <v>5788</v>
      </c>
      <c r="O353" s="31" t="s">
        <v>5789</v>
      </c>
      <c r="P353" s="31" t="s">
        <v>5790</v>
      </c>
      <c r="Q353" s="29" t="s">
        <v>5791</v>
      </c>
    </row>
    <row r="354" spans="1:17">
      <c r="A354" s="4" t="s">
        <v>817</v>
      </c>
      <c r="C354">
        <f t="shared" si="32"/>
        <v>8</v>
      </c>
      <c r="D354">
        <f t="shared" si="30"/>
        <v>16</v>
      </c>
      <c r="E354" t="str">
        <f t="shared" si="31"/>
        <v>Poor</v>
      </c>
      <c r="F354" t="s">
        <v>1453</v>
      </c>
      <c r="G354" t="str">
        <f t="shared" si="33"/>
        <v>"poor"</v>
      </c>
      <c r="H354" t="str">
        <f t="shared" si="34"/>
        <v>"Poor"</v>
      </c>
      <c r="I354" t="str">
        <f t="shared" si="35"/>
        <v>-</v>
      </c>
      <c r="K354" s="26" t="s">
        <v>5792</v>
      </c>
      <c r="L354" s="27" t="s">
        <v>5781</v>
      </c>
      <c r="M354" s="31" t="s">
        <v>5793</v>
      </c>
      <c r="N354" s="31" t="s">
        <v>5794</v>
      </c>
      <c r="O354" s="31" t="s">
        <v>5795</v>
      </c>
      <c r="P354" s="31" t="s">
        <v>5796</v>
      </c>
      <c r="Q354" s="29" t="s">
        <v>5797</v>
      </c>
    </row>
    <row r="355" spans="1:17">
      <c r="A355" s="4" t="s">
        <v>818</v>
      </c>
      <c r="C355">
        <f t="shared" si="32"/>
        <v>13</v>
      </c>
      <c r="D355">
        <f t="shared" si="30"/>
        <v>26</v>
      </c>
      <c r="E355" t="str">
        <f t="shared" si="31"/>
        <v>No Signal</v>
      </c>
      <c r="F355" t="s">
        <v>1454</v>
      </c>
      <c r="G355" t="str">
        <f t="shared" si="33"/>
        <v>"no_signal"</v>
      </c>
      <c r="H355" t="str">
        <f t="shared" si="34"/>
        <v>"No Signal"</v>
      </c>
      <c r="I355" t="str">
        <f t="shared" si="35"/>
        <v>-</v>
      </c>
      <c r="K355" s="26" t="s">
        <v>5798</v>
      </c>
      <c r="L355" s="27" t="s">
        <v>5781</v>
      </c>
      <c r="M355" s="31" t="s">
        <v>5799</v>
      </c>
      <c r="N355" s="31" t="s">
        <v>5800</v>
      </c>
      <c r="O355" s="31" t="s">
        <v>5801</v>
      </c>
      <c r="P355" s="31" t="s">
        <v>5802</v>
      </c>
      <c r="Q355" s="29" t="s">
        <v>5803</v>
      </c>
    </row>
    <row r="356" spans="1:17">
      <c r="A356" s="4" t="s">
        <v>819</v>
      </c>
      <c r="C356">
        <f t="shared" si="32"/>
        <v>15</v>
      </c>
      <c r="D356">
        <f t="shared" si="30"/>
        <v>30</v>
      </c>
      <c r="E356" t="str">
        <f t="shared" si="31"/>
        <v>Low Battery</v>
      </c>
      <c r="F356" t="s">
        <v>1455</v>
      </c>
      <c r="G356" t="str">
        <f t="shared" si="33"/>
        <v>"low_battery"</v>
      </c>
      <c r="H356" t="str">
        <f t="shared" si="34"/>
        <v>"Low Battery"</v>
      </c>
      <c r="I356" t="str">
        <f t="shared" si="35"/>
        <v>-</v>
      </c>
      <c r="K356" s="26" t="s">
        <v>5804</v>
      </c>
      <c r="L356" s="30"/>
      <c r="M356" s="31" t="s">
        <v>5805</v>
      </c>
      <c r="N356" s="31" t="s">
        <v>5806</v>
      </c>
      <c r="O356" s="31" t="s">
        <v>5807</v>
      </c>
      <c r="P356" s="31" t="s">
        <v>5808</v>
      </c>
      <c r="Q356" s="29" t="s">
        <v>5809</v>
      </c>
    </row>
    <row r="357" spans="1:17">
      <c r="A357" s="4" t="s">
        <v>820</v>
      </c>
      <c r="C357">
        <f t="shared" si="32"/>
        <v>23</v>
      </c>
      <c r="D357">
        <f t="shared" si="30"/>
        <v>46</v>
      </c>
      <c r="E357" t="str">
        <f t="shared" si="31"/>
        <v>Please Enable Wi-Fi</v>
      </c>
      <c r="F357" t="s">
        <v>1456</v>
      </c>
      <c r="G357" t="str">
        <f t="shared" si="33"/>
        <v>"please_turn_on_wifi"</v>
      </c>
      <c r="H357" t="str">
        <f t="shared" si="34"/>
        <v>"Please Enable Wi-Fi"</v>
      </c>
      <c r="I357" t="str">
        <f t="shared" si="35"/>
        <v>-</v>
      </c>
      <c r="K357" s="26" t="s">
        <v>5810</v>
      </c>
      <c r="L357" s="32"/>
      <c r="M357" s="31" t="s">
        <v>5811</v>
      </c>
      <c r="N357" s="31" t="s">
        <v>5812</v>
      </c>
      <c r="O357" s="31" t="s">
        <v>5813</v>
      </c>
      <c r="P357" s="31" t="s">
        <v>5814</v>
      </c>
      <c r="Q357" s="29" t="s">
        <v>5815</v>
      </c>
    </row>
    <row r="358" spans="1:17">
      <c r="A358" s="4" t="s">
        <v>821</v>
      </c>
      <c r="C358">
        <f t="shared" si="32"/>
        <v>22</v>
      </c>
      <c r="D358">
        <f t="shared" si="30"/>
        <v>49</v>
      </c>
      <c r="E358" t="str">
        <f t="shared" si="31"/>
        <v>Please Enable Bluetooth</v>
      </c>
      <c r="F358" t="s">
        <v>1457</v>
      </c>
      <c r="G358" t="str">
        <f t="shared" ref="G358:G382" si="36">MID(A358,1, C358-2)</f>
        <v>"please_turn_on_ble"</v>
      </c>
      <c r="H358" t="str">
        <f t="shared" si="34"/>
        <v>"Please Enable Bluetooth"</v>
      </c>
      <c r="I358" t="str">
        <f t="shared" si="35"/>
        <v>-</v>
      </c>
      <c r="K358" s="26" t="s">
        <v>5816</v>
      </c>
      <c r="L358" s="32"/>
      <c r="M358" s="31" t="s">
        <v>5817</v>
      </c>
      <c r="N358" s="31" t="s">
        <v>5818</v>
      </c>
      <c r="O358" s="31" t="s">
        <v>5819</v>
      </c>
      <c r="P358" s="31" t="s">
        <v>5820</v>
      </c>
      <c r="Q358" s="29" t="s">
        <v>5821</v>
      </c>
    </row>
    <row r="359" spans="1:17">
      <c r="A359" s="4" t="s">
        <v>822</v>
      </c>
      <c r="C359">
        <f t="shared" si="32"/>
        <v>36</v>
      </c>
      <c r="D359">
        <f t="shared" si="30"/>
        <v>57</v>
      </c>
      <c r="E359" t="str">
        <f t="shared" si="31"/>
        <v>Location Services</v>
      </c>
      <c r="F359" t="s">
        <v>1458</v>
      </c>
      <c r="G359" t="str">
        <f t="shared" si="36"/>
        <v>"please_turn_on_location_services"</v>
      </c>
      <c r="H359" t="str">
        <f t="shared" si="34"/>
        <v>"Location Services"</v>
      </c>
      <c r="I359" t="str">
        <f t="shared" si="35"/>
        <v>-</v>
      </c>
      <c r="K359" s="26" t="s">
        <v>5822</v>
      </c>
      <c r="L359" s="32"/>
      <c r="M359" s="31" t="s">
        <v>5823</v>
      </c>
      <c r="N359" s="31" t="s">
        <v>5824</v>
      </c>
      <c r="O359" s="31" t="s">
        <v>5825</v>
      </c>
      <c r="P359" s="31" t="s">
        <v>5826</v>
      </c>
      <c r="Q359" s="29" t="s">
        <v>5827</v>
      </c>
    </row>
    <row r="360" spans="1:17">
      <c r="A360" s="4" t="s">
        <v>823</v>
      </c>
      <c r="C360">
        <f t="shared" si="32"/>
        <v>41</v>
      </c>
      <c r="D360">
        <f t="shared" si="30"/>
        <v>67</v>
      </c>
      <c r="E360" t="str">
        <f t="shared" si="31"/>
        <v>Location Authorization</v>
      </c>
      <c r="F360" t="s">
        <v>1459</v>
      </c>
      <c r="G360" t="str">
        <f t="shared" si="36"/>
        <v>"please_turn_on_location_services_auth"</v>
      </c>
      <c r="H360" t="str">
        <f t="shared" si="34"/>
        <v>"Location Authorization"</v>
      </c>
      <c r="I360" t="str">
        <f t="shared" si="35"/>
        <v>-</v>
      </c>
      <c r="K360" s="26" t="s">
        <v>5828</v>
      </c>
      <c r="L360" s="32"/>
      <c r="M360" s="31" t="s">
        <v>5829</v>
      </c>
      <c r="N360" s="31" t="s">
        <v>5830</v>
      </c>
      <c r="O360" s="31" t="s">
        <v>5831</v>
      </c>
      <c r="P360" s="31" t="s">
        <v>5832</v>
      </c>
      <c r="Q360" s="29" t="s">
        <v>5833</v>
      </c>
    </row>
    <row r="361" spans="1:17">
      <c r="A361" s="4" t="s">
        <v>824</v>
      </c>
      <c r="C361">
        <f t="shared" si="32"/>
        <v>25</v>
      </c>
      <c r="D361">
        <f t="shared" si="30"/>
        <v>50</v>
      </c>
      <c r="E361" t="str">
        <f t="shared" si="31"/>
        <v>Adding is Not Allowed</v>
      </c>
      <c r="F361" t="s">
        <v>1460</v>
      </c>
      <c r="G361" t="str">
        <f t="shared" si="36"/>
        <v>"adding_is_not_allowed"</v>
      </c>
      <c r="H361" t="str">
        <f t="shared" si="34"/>
        <v>"Adding is Not Allowed"</v>
      </c>
      <c r="I361" t="str">
        <f t="shared" si="35"/>
        <v>-</v>
      </c>
      <c r="K361" s="26" t="s">
        <v>5834</v>
      </c>
      <c r="L361" s="32"/>
      <c r="M361" s="31" t="s">
        <v>5835</v>
      </c>
      <c r="N361" s="31" t="s">
        <v>5836</v>
      </c>
      <c r="O361" s="31" t="s">
        <v>5837</v>
      </c>
      <c r="P361" s="31" t="s">
        <v>5838</v>
      </c>
      <c r="Q361" s="29" t="s">
        <v>5839</v>
      </c>
    </row>
    <row r="362" spans="1:17">
      <c r="A362" s="4" t="s">
        <v>825</v>
      </c>
      <c r="C362">
        <f t="shared" si="32"/>
        <v>17</v>
      </c>
      <c r="D362">
        <f t="shared" si="30"/>
        <v>34</v>
      </c>
      <c r="E362" t="str">
        <f t="shared" si="31"/>
        <v>Gateway Added</v>
      </c>
      <c r="F362" t="s">
        <v>1461</v>
      </c>
      <c r="G362" t="str">
        <f t="shared" si="36"/>
        <v>"gateway_added"</v>
      </c>
      <c r="H362" t="str">
        <f t="shared" si="34"/>
        <v>"Gateway Added"</v>
      </c>
      <c r="I362" t="str">
        <f t="shared" si="35"/>
        <v>-</v>
      </c>
      <c r="K362" s="26" t="s">
        <v>11099</v>
      </c>
      <c r="L362" s="32"/>
      <c r="M362" s="31" t="s">
        <v>5840</v>
      </c>
      <c r="N362" s="31" t="s">
        <v>5841</v>
      </c>
      <c r="O362" s="31" t="s">
        <v>5842</v>
      </c>
      <c r="P362" s="31" t="s">
        <v>5843</v>
      </c>
      <c r="Q362" s="29" t="s">
        <v>5844</v>
      </c>
    </row>
    <row r="363" spans="1:17">
      <c r="A363" s="4" t="s">
        <v>826</v>
      </c>
      <c r="C363">
        <f t="shared" si="32"/>
        <v>21</v>
      </c>
      <c r="D363">
        <f t="shared" si="30"/>
        <v>42</v>
      </c>
      <c r="E363" t="str">
        <f t="shared" si="31"/>
        <v>Choose Known Card</v>
      </c>
      <c r="F363" t="s">
        <v>1462</v>
      </c>
      <c r="G363" t="str">
        <f t="shared" si="36"/>
        <v>"choose_known_card"</v>
      </c>
      <c r="H363" t="str">
        <f t="shared" si="34"/>
        <v>"Choose Known Card"</v>
      </c>
      <c r="I363" t="str">
        <f t="shared" si="35"/>
        <v>-</v>
      </c>
      <c r="K363" s="26" t="s">
        <v>5845</v>
      </c>
      <c r="L363" s="32"/>
      <c r="M363" s="31" t="s">
        <v>5846</v>
      </c>
      <c r="N363" s="31" t="s">
        <v>5847</v>
      </c>
      <c r="O363" s="31" t="s">
        <v>5848</v>
      </c>
      <c r="P363" s="31" t="s">
        <v>5849</v>
      </c>
      <c r="Q363" s="29" t="s">
        <v>5850</v>
      </c>
    </row>
    <row r="364" spans="1:17">
      <c r="A364" s="4" t="s">
        <v>827</v>
      </c>
      <c r="C364">
        <f t="shared" si="32"/>
        <v>13</v>
      </c>
      <c r="D364">
        <f t="shared" si="30"/>
        <v>26</v>
      </c>
      <c r="E364" t="str">
        <f t="shared" si="31"/>
        <v>Card Name</v>
      </c>
      <c r="F364" t="s">
        <v>1463</v>
      </c>
      <c r="G364" t="str">
        <f t="shared" si="36"/>
        <v>"card_name"</v>
      </c>
      <c r="H364" t="str">
        <f t="shared" si="34"/>
        <v>"Card Name"</v>
      </c>
      <c r="I364" t="str">
        <f t="shared" si="35"/>
        <v>-</v>
      </c>
      <c r="K364" s="26" t="s">
        <v>5851</v>
      </c>
      <c r="L364" s="32"/>
      <c r="M364" s="31" t="s">
        <v>5852</v>
      </c>
      <c r="N364" s="31" t="s">
        <v>5853</v>
      </c>
      <c r="O364" s="31" t="s">
        <v>5854</v>
      </c>
      <c r="P364" s="31" t="s">
        <v>5855</v>
      </c>
      <c r="Q364" s="29" t="s">
        <v>5856</v>
      </c>
    </row>
    <row r="365" spans="1:17">
      <c r="A365" s="4" t="s">
        <v>828</v>
      </c>
      <c r="C365">
        <f t="shared" si="32"/>
        <v>21</v>
      </c>
      <c r="D365">
        <f t="shared" si="30"/>
        <v>42</v>
      </c>
      <c r="E365" t="str">
        <f t="shared" si="31"/>
        <v>Incompatible Lock</v>
      </c>
      <c r="F365" t="s">
        <v>1464</v>
      </c>
      <c r="G365" t="str">
        <f t="shared" si="36"/>
        <v>"incompatible_lock"</v>
      </c>
      <c r="H365" t="str">
        <f t="shared" si="34"/>
        <v>"Incompatible Lock"</v>
      </c>
      <c r="I365" t="str">
        <f t="shared" si="35"/>
        <v>-</v>
      </c>
      <c r="K365" s="26" t="s">
        <v>5857</v>
      </c>
      <c r="L365" s="32"/>
      <c r="M365" s="31" t="s">
        <v>5858</v>
      </c>
      <c r="N365" s="31" t="s">
        <v>5859</v>
      </c>
      <c r="O365" s="31" t="s">
        <v>5860</v>
      </c>
      <c r="P365" s="31" t="s">
        <v>5861</v>
      </c>
      <c r="Q365" s="29" t="s">
        <v>5862</v>
      </c>
    </row>
    <row r="366" spans="1:17">
      <c r="A366" s="4" t="s">
        <v>829</v>
      </c>
      <c r="C366">
        <f t="shared" si="32"/>
        <v>17</v>
      </c>
      <c r="D366">
        <f t="shared" si="30"/>
        <v>34</v>
      </c>
      <c r="E366" t="str">
        <f t="shared" si="31"/>
        <v>REM Behaviour</v>
      </c>
      <c r="F366" t="s">
        <v>1465</v>
      </c>
      <c r="G366" t="str">
        <f t="shared" si="36"/>
        <v>"rem_behaviour"</v>
      </c>
      <c r="H366" t="str">
        <f t="shared" si="34"/>
        <v>"REM Behaviour"</v>
      </c>
      <c r="I366" t="str">
        <f t="shared" si="35"/>
        <v>-</v>
      </c>
      <c r="K366" s="26" t="s">
        <v>5863</v>
      </c>
      <c r="L366" s="32"/>
      <c r="M366" s="31" t="s">
        <v>5864</v>
      </c>
      <c r="N366" s="31" t="s">
        <v>5865</v>
      </c>
      <c r="O366" s="31" t="s">
        <v>5866</v>
      </c>
      <c r="P366" s="31" t="s">
        <v>5867</v>
      </c>
      <c r="Q366" s="29" t="s">
        <v>5868</v>
      </c>
    </row>
    <row r="367" spans="1:17">
      <c r="A367" s="4" t="s">
        <v>830</v>
      </c>
      <c r="C367">
        <f t="shared" si="32"/>
        <v>22</v>
      </c>
      <c r="D367">
        <f t="shared" si="30"/>
        <v>50</v>
      </c>
      <c r="E367" t="str">
        <f t="shared" si="31"/>
        <v>Default (Remote Release)</v>
      </c>
      <c r="F367" t="s">
        <v>1466</v>
      </c>
      <c r="G367" t="str">
        <f t="shared" si="36"/>
        <v>"rem_option_default"</v>
      </c>
      <c r="H367" t="str">
        <f t="shared" si="34"/>
        <v>"Default (Remote Release)"</v>
      </c>
      <c r="I367" t="str">
        <f t="shared" si="35"/>
        <v>-</v>
      </c>
      <c r="K367" s="26" t="s">
        <v>5869</v>
      </c>
      <c r="L367" s="32"/>
      <c r="M367" s="31" t="s">
        <v>5870</v>
      </c>
      <c r="N367" s="31" t="s">
        <v>5871</v>
      </c>
      <c r="O367" s="31" t="s">
        <v>5872</v>
      </c>
      <c r="P367" s="31" t="s">
        <v>5873</v>
      </c>
      <c r="Q367" s="29" t="s">
        <v>5874</v>
      </c>
    </row>
    <row r="368" spans="1:17">
      <c r="A368" s="4" t="s">
        <v>831</v>
      </c>
      <c r="C368">
        <f t="shared" si="32"/>
        <v>26</v>
      </c>
      <c r="D368">
        <f t="shared" si="30"/>
        <v>41</v>
      </c>
      <c r="E368" t="str">
        <f t="shared" si="31"/>
        <v>Sensor Mode</v>
      </c>
      <c r="F368" t="s">
        <v>1467</v>
      </c>
      <c r="G368" t="str">
        <f t="shared" si="36"/>
        <v>"rem_option_sensor_mode"</v>
      </c>
      <c r="H368" t="str">
        <f t="shared" si="34"/>
        <v>"Sensor Mode"</v>
      </c>
      <c r="I368" t="str">
        <f t="shared" si="35"/>
        <v>-</v>
      </c>
      <c r="K368" s="26" t="s">
        <v>5875</v>
      </c>
      <c r="L368" s="32"/>
      <c r="M368" s="31" t="s">
        <v>5876</v>
      </c>
      <c r="N368" s="31" t="s">
        <v>5877</v>
      </c>
      <c r="O368" s="31" t="s">
        <v>5878</v>
      </c>
      <c r="P368" s="31" t="s">
        <v>5879</v>
      </c>
      <c r="Q368" s="29" t="s">
        <v>5877</v>
      </c>
    </row>
    <row r="369" spans="1:17">
      <c r="A369" s="4" t="s">
        <v>832</v>
      </c>
      <c r="C369">
        <f t="shared" si="32"/>
        <v>27</v>
      </c>
      <c r="D369">
        <f t="shared" si="30"/>
        <v>45</v>
      </c>
      <c r="E369" t="str">
        <f t="shared" si="31"/>
        <v>Sensor + Alert</v>
      </c>
      <c r="F369" t="s">
        <v>1468</v>
      </c>
      <c r="G369" t="str">
        <f t="shared" si="36"/>
        <v>"rem_option_sensor_alert"</v>
      </c>
      <c r="H369" t="str">
        <f t="shared" si="34"/>
        <v>"Sensor + Alert"</v>
      </c>
      <c r="I369" t="str">
        <f t="shared" si="35"/>
        <v>-</v>
      </c>
      <c r="K369" s="26" t="s">
        <v>5880</v>
      </c>
      <c r="L369" s="32"/>
      <c r="M369" s="31" t="s">
        <v>5881</v>
      </c>
      <c r="N369" s="31" t="s">
        <v>5882</v>
      </c>
      <c r="O369" s="31" t="s">
        <v>5883</v>
      </c>
      <c r="P369" s="31" t="s">
        <v>5884</v>
      </c>
      <c r="Q369" s="29" t="s">
        <v>5885</v>
      </c>
    </row>
    <row r="370" spans="1:17">
      <c r="A370" s="4" t="s">
        <v>833</v>
      </c>
      <c r="C370">
        <f t="shared" si="32"/>
        <v>30</v>
      </c>
      <c r="D370">
        <f t="shared" si="30"/>
        <v>52</v>
      </c>
      <c r="E370" t="str">
        <f t="shared" si="31"/>
        <v>Unlock + Lock Down</v>
      </c>
      <c r="F370" t="s">
        <v>1469</v>
      </c>
      <c r="G370" t="str">
        <f t="shared" si="36"/>
        <v>"rem_option_unlock_lockdown"</v>
      </c>
      <c r="H370" t="str">
        <f t="shared" si="34"/>
        <v>"Unlock + Lock Down"</v>
      </c>
      <c r="I370" t="str">
        <f t="shared" si="35"/>
        <v>-</v>
      </c>
      <c r="K370" s="26" t="s">
        <v>5886</v>
      </c>
      <c r="L370" s="32"/>
      <c r="M370" s="31" t="s">
        <v>5887</v>
      </c>
      <c r="N370" s="31" t="s">
        <v>5888</v>
      </c>
      <c r="O370" s="31" t="s">
        <v>5889</v>
      </c>
      <c r="P370" s="31" t="s">
        <v>5890</v>
      </c>
      <c r="Q370" s="29" t="s">
        <v>5891</v>
      </c>
    </row>
    <row r="371" spans="1:17">
      <c r="A371" s="4" t="s">
        <v>834</v>
      </c>
      <c r="C371">
        <f t="shared" si="32"/>
        <v>11</v>
      </c>
      <c r="D371">
        <f t="shared" si="30"/>
        <v>22</v>
      </c>
      <c r="E371" t="str">
        <f t="shared" si="31"/>
        <v>Aborted</v>
      </c>
      <c r="F371" t="s">
        <v>1470</v>
      </c>
      <c r="G371" t="str">
        <f t="shared" si="36"/>
        <v>"aborted"</v>
      </c>
      <c r="H371" t="str">
        <f t="shared" si="34"/>
        <v>"Aborted"</v>
      </c>
      <c r="I371" t="str">
        <f t="shared" si="35"/>
        <v>-</v>
      </c>
      <c r="K371" s="26" t="s">
        <v>5892</v>
      </c>
      <c r="L371" s="32"/>
      <c r="M371" s="31" t="s">
        <v>5893</v>
      </c>
      <c r="N371" s="31" t="s">
        <v>4534</v>
      </c>
      <c r="O371" s="31" t="s">
        <v>5894</v>
      </c>
      <c r="P371" s="31" t="s">
        <v>5895</v>
      </c>
      <c r="Q371" s="29" t="s">
        <v>5896</v>
      </c>
    </row>
    <row r="372" spans="1:17">
      <c r="A372" s="4" t="s">
        <v>835</v>
      </c>
      <c r="C372">
        <f t="shared" si="32"/>
        <v>15</v>
      </c>
      <c r="D372">
        <f t="shared" si="30"/>
        <v>30</v>
      </c>
      <c r="E372" t="str">
        <f t="shared" si="31"/>
        <v>Reset Power</v>
      </c>
      <c r="F372" t="s">
        <v>1471</v>
      </c>
      <c r="G372" t="str">
        <f t="shared" si="36"/>
        <v>"reset_power"</v>
      </c>
      <c r="H372" t="str">
        <f t="shared" si="34"/>
        <v>"Reset Power"</v>
      </c>
      <c r="I372" t="str">
        <f t="shared" si="35"/>
        <v>-</v>
      </c>
      <c r="K372" s="26" t="s">
        <v>5897</v>
      </c>
      <c r="L372" s="32"/>
      <c r="M372" s="31" t="s">
        <v>5898</v>
      </c>
      <c r="N372" s="31" t="s">
        <v>5899</v>
      </c>
      <c r="O372" s="31" t="s">
        <v>5900</v>
      </c>
      <c r="P372" s="31" t="s">
        <v>5901</v>
      </c>
      <c r="Q372" s="29" t="s">
        <v>5902</v>
      </c>
    </row>
    <row r="373" spans="1:17">
      <c r="A373" s="4" t="s">
        <v>836</v>
      </c>
      <c r="C373">
        <f t="shared" si="32"/>
        <v>18</v>
      </c>
      <c r="D373">
        <f t="shared" si="30"/>
        <v>42</v>
      </c>
      <c r="E373" t="str">
        <f t="shared" si="31"/>
        <v>Power has been Reset</v>
      </c>
      <c r="F373" t="s">
        <v>1472</v>
      </c>
      <c r="G373" t="str">
        <f t="shared" si="36"/>
        <v>"power_is_reset"</v>
      </c>
      <c r="H373" t="str">
        <f t="shared" si="34"/>
        <v>"Power has been Reset"</v>
      </c>
      <c r="I373" t="str">
        <f t="shared" si="35"/>
        <v>-</v>
      </c>
      <c r="K373" s="26" t="s">
        <v>5903</v>
      </c>
      <c r="L373" s="32"/>
      <c r="M373" s="31" t="s">
        <v>5904</v>
      </c>
      <c r="N373" s="31" t="s">
        <v>5905</v>
      </c>
      <c r="O373" s="31" t="s">
        <v>5906</v>
      </c>
      <c r="P373" s="31" t="s">
        <v>5907</v>
      </c>
      <c r="Q373" s="29" t="s">
        <v>5908</v>
      </c>
    </row>
    <row r="374" spans="1:17">
      <c r="A374" s="4" t="s">
        <v>837</v>
      </c>
      <c r="C374">
        <f t="shared" si="32"/>
        <v>11</v>
      </c>
      <c r="D374">
        <f t="shared" si="30"/>
        <v>22</v>
      </c>
      <c r="E374" t="str">
        <f t="shared" si="31"/>
        <v>Minutes</v>
      </c>
      <c r="F374" t="s">
        <v>1473</v>
      </c>
      <c r="G374" t="str">
        <f t="shared" si="36"/>
        <v>"minutes"</v>
      </c>
      <c r="H374" t="str">
        <f t="shared" si="34"/>
        <v>"Minutes"</v>
      </c>
      <c r="I374" t="str">
        <f t="shared" si="35"/>
        <v>-</v>
      </c>
      <c r="K374" s="26" t="s">
        <v>5909</v>
      </c>
      <c r="L374" s="33"/>
      <c r="M374" s="31" t="s">
        <v>5909</v>
      </c>
      <c r="N374" s="31" t="s">
        <v>5910</v>
      </c>
      <c r="O374" s="31" t="s">
        <v>5911</v>
      </c>
      <c r="P374" s="31" t="s">
        <v>5912</v>
      </c>
      <c r="Q374" s="29" t="s">
        <v>5910</v>
      </c>
    </row>
    <row r="375" spans="1:17">
      <c r="A375" s="4" t="s">
        <v>838</v>
      </c>
      <c r="C375">
        <f t="shared" si="32"/>
        <v>17</v>
      </c>
      <c r="D375">
        <f t="shared" si="30"/>
        <v>30</v>
      </c>
      <c r="E375" t="str">
        <f t="shared" si="31"/>
        <v>Leashed !</v>
      </c>
      <c r="F375" t="s">
        <v>1474</v>
      </c>
      <c r="G375" t="str">
        <f t="shared" si="36"/>
        <v>"leashed_title"</v>
      </c>
      <c r="H375" t="str">
        <f t="shared" si="34"/>
        <v>"Leashed !"</v>
      </c>
      <c r="I375" t="str">
        <f t="shared" si="35"/>
        <v>-</v>
      </c>
      <c r="K375" s="26" t="s">
        <v>5913</v>
      </c>
      <c r="L375" s="27" t="s">
        <v>5914</v>
      </c>
      <c r="M375" s="31" t="s">
        <v>5915</v>
      </c>
      <c r="N375" s="31" t="s">
        <v>5916</v>
      </c>
      <c r="O375" s="31" t="s">
        <v>5917</v>
      </c>
      <c r="P375" s="31" t="s">
        <v>5918</v>
      </c>
      <c r="Q375" s="29" t="s">
        <v>5919</v>
      </c>
    </row>
    <row r="376" spans="1:17">
      <c r="A376" s="4" t="s">
        <v>839</v>
      </c>
      <c r="C376">
        <f t="shared" si="32"/>
        <v>32</v>
      </c>
      <c r="D376">
        <f t="shared" si="30"/>
        <v>58</v>
      </c>
      <c r="E376" t="str">
        <f t="shared" si="31"/>
        <v>Sending Diagnosis Logs</v>
      </c>
      <c r="F376" t="s">
        <v>1475</v>
      </c>
      <c r="G376" t="str">
        <f t="shared" si="36"/>
        <v>"send_diagnosis_log_to_server"</v>
      </c>
      <c r="H376" t="str">
        <f t="shared" si="34"/>
        <v>"Sending Diagnosis Logs"</v>
      </c>
      <c r="I376" t="str">
        <f t="shared" si="35"/>
        <v>-</v>
      </c>
      <c r="K376" s="26" t="s">
        <v>5920</v>
      </c>
      <c r="L376" s="23"/>
      <c r="M376" s="31" t="s">
        <v>5921</v>
      </c>
      <c r="N376" s="31" t="s">
        <v>5922</v>
      </c>
      <c r="O376" s="31" t="s">
        <v>5923</v>
      </c>
      <c r="P376" s="31" t="s">
        <v>5924</v>
      </c>
      <c r="Q376" s="29" t="s">
        <v>5925</v>
      </c>
    </row>
    <row r="377" spans="1:17" ht="33">
      <c r="A377" s="4" t="s">
        <v>840</v>
      </c>
      <c r="C377">
        <f t="shared" si="32"/>
        <v>19</v>
      </c>
      <c r="D377">
        <f t="shared" si="30"/>
        <v>38</v>
      </c>
      <c r="E377" t="str">
        <f t="shared" si="31"/>
        <v>Passage Mode On</v>
      </c>
      <c r="F377" t="s">
        <v>1476</v>
      </c>
      <c r="G377" t="str">
        <f t="shared" si="36"/>
        <v>"passage_mode_on"</v>
      </c>
      <c r="H377" t="str">
        <f t="shared" si="34"/>
        <v>"Passage Mode On"</v>
      </c>
      <c r="I377" t="str">
        <f t="shared" si="35"/>
        <v>-</v>
      </c>
      <c r="K377" s="26" t="s">
        <v>5926</v>
      </c>
      <c r="L377" s="27" t="s">
        <v>5927</v>
      </c>
      <c r="M377" s="31" t="s">
        <v>5928</v>
      </c>
      <c r="N377" s="31" t="s">
        <v>5929</v>
      </c>
      <c r="O377" s="31" t="s">
        <v>5930</v>
      </c>
      <c r="P377" s="31" t="s">
        <v>5931</v>
      </c>
      <c r="Q377" s="29" t="s">
        <v>5932</v>
      </c>
    </row>
    <row r="378" spans="1:17">
      <c r="A378" s="4" t="s">
        <v>841</v>
      </c>
      <c r="C378">
        <f t="shared" si="32"/>
        <v>20</v>
      </c>
      <c r="D378">
        <f t="shared" si="30"/>
        <v>40</v>
      </c>
      <c r="E378" t="str">
        <f t="shared" si="31"/>
        <v>Passage Mode Off</v>
      </c>
      <c r="F378" t="s">
        <v>1477</v>
      </c>
      <c r="G378" t="str">
        <f t="shared" si="36"/>
        <v>"passage_mode_off"</v>
      </c>
      <c r="H378" t="str">
        <f t="shared" si="34"/>
        <v>"Passage Mode Off"</v>
      </c>
      <c r="I378" t="str">
        <f t="shared" si="35"/>
        <v>-</v>
      </c>
      <c r="K378" s="26" t="s">
        <v>5933</v>
      </c>
      <c r="L378" s="30"/>
      <c r="M378" s="31" t="s">
        <v>5934</v>
      </c>
      <c r="N378" s="31" t="s">
        <v>5935</v>
      </c>
      <c r="O378" s="31" t="s">
        <v>5936</v>
      </c>
      <c r="P378" s="31" t="s">
        <v>5937</v>
      </c>
      <c r="Q378" s="29" t="s">
        <v>5938</v>
      </c>
    </row>
    <row r="379" spans="1:17">
      <c r="A379" s="4" t="s">
        <v>842</v>
      </c>
      <c r="C379">
        <f t="shared" si="32"/>
        <v>21</v>
      </c>
      <c r="D379">
        <f t="shared" si="30"/>
        <v>42</v>
      </c>
      <c r="E379" t="str">
        <f t="shared" si="31"/>
        <v>Code-Free Mode On</v>
      </c>
      <c r="F379" t="s">
        <v>1478</v>
      </c>
      <c r="G379" t="str">
        <f t="shared" si="36"/>
        <v>"code_free_mode_on"</v>
      </c>
      <c r="H379" t="str">
        <f t="shared" si="34"/>
        <v>"Code-Free Mode On"</v>
      </c>
      <c r="I379" t="str">
        <f t="shared" si="35"/>
        <v>-</v>
      </c>
      <c r="K379" s="26" t="s">
        <v>5939</v>
      </c>
      <c r="L379" s="32"/>
      <c r="M379" s="31" t="s">
        <v>5940</v>
      </c>
      <c r="N379" s="31" t="s">
        <v>5941</v>
      </c>
      <c r="O379" s="31" t="s">
        <v>5942</v>
      </c>
      <c r="P379" s="31" t="s">
        <v>5943</v>
      </c>
      <c r="Q379" s="29" t="s">
        <v>5944</v>
      </c>
    </row>
    <row r="380" spans="1:17">
      <c r="A380" s="4" t="s">
        <v>843</v>
      </c>
      <c r="C380">
        <f t="shared" si="32"/>
        <v>22</v>
      </c>
      <c r="D380">
        <f t="shared" si="30"/>
        <v>44</v>
      </c>
      <c r="E380" t="str">
        <f t="shared" si="31"/>
        <v>Code-Free Mode Off</v>
      </c>
      <c r="F380" t="s">
        <v>1479</v>
      </c>
      <c r="G380" t="str">
        <f t="shared" si="36"/>
        <v>"code_free_mode_off"</v>
      </c>
      <c r="H380" t="str">
        <f t="shared" si="34"/>
        <v>"Code-Free Mode Off"</v>
      </c>
      <c r="I380" t="str">
        <f t="shared" si="35"/>
        <v>-</v>
      </c>
      <c r="K380" s="26" t="s">
        <v>5945</v>
      </c>
      <c r="L380" s="33"/>
      <c r="M380" s="31" t="s">
        <v>5946</v>
      </c>
      <c r="N380" s="31" t="s">
        <v>5947</v>
      </c>
      <c r="O380" s="31" t="s">
        <v>5948</v>
      </c>
      <c r="P380" s="31" t="s">
        <v>5949</v>
      </c>
      <c r="Q380" s="29" t="s">
        <v>5950</v>
      </c>
    </row>
    <row r="381" spans="1:17">
      <c r="A381" s="4" t="s">
        <v>844</v>
      </c>
      <c r="C381">
        <f t="shared" si="32"/>
        <v>18</v>
      </c>
      <c r="D381">
        <f t="shared" si="30"/>
        <v>36</v>
      </c>
      <c r="E381" t="str">
        <f t="shared" si="31"/>
        <v>Open App Store</v>
      </c>
      <c r="F381" t="s">
        <v>1480</v>
      </c>
      <c r="G381" t="str">
        <f t="shared" si="36"/>
        <v>"open_app_store"</v>
      </c>
      <c r="H381" t="str">
        <f t="shared" si="34"/>
        <v>"Open App Store"</v>
      </c>
      <c r="I381" t="str">
        <f t="shared" si="35"/>
        <v>-</v>
      </c>
      <c r="K381" s="26" t="s">
        <v>5951</v>
      </c>
      <c r="L381" s="27" t="s">
        <v>5952</v>
      </c>
      <c r="M381" s="31" t="s">
        <v>5953</v>
      </c>
      <c r="N381" s="31" t="s">
        <v>5954</v>
      </c>
      <c r="O381" s="31" t="s">
        <v>5955</v>
      </c>
      <c r="P381" s="31" t="s">
        <v>5956</v>
      </c>
      <c r="Q381" s="29" t="s">
        <v>5951</v>
      </c>
    </row>
    <row r="382" spans="1:17">
      <c r="A382" s="4" t="s">
        <v>845</v>
      </c>
      <c r="C382">
        <f t="shared" si="32"/>
        <v>9</v>
      </c>
      <c r="D382">
        <f t="shared" si="30"/>
        <v>18</v>
      </c>
      <c r="E382" t="str">
        <f t="shared" si="31"/>
        <v>Steps</v>
      </c>
      <c r="F382" t="s">
        <v>1481</v>
      </c>
      <c r="G382" t="str">
        <f t="shared" si="36"/>
        <v>"steps"</v>
      </c>
      <c r="H382" t="str">
        <f t="shared" si="34"/>
        <v>"Steps"</v>
      </c>
      <c r="I382" t="str">
        <f t="shared" si="35"/>
        <v>-</v>
      </c>
      <c r="K382" s="26" t="s">
        <v>5957</v>
      </c>
      <c r="L382" s="30"/>
      <c r="M382" s="31" t="s">
        <v>5958</v>
      </c>
      <c r="N382" s="31" t="s">
        <v>5959</v>
      </c>
      <c r="O382" s="31" t="s">
        <v>5960</v>
      </c>
      <c r="P382" s="31" t="s">
        <v>5961</v>
      </c>
      <c r="Q382" s="29" t="s">
        <v>5962</v>
      </c>
    </row>
    <row r="383" spans="1:17">
      <c r="H383" t="str">
        <f t="shared" si="34"/>
        <v>""</v>
      </c>
      <c r="I383" t="str">
        <f t="shared" si="35"/>
        <v>-</v>
      </c>
      <c r="K383" s="37"/>
      <c r="L383" s="33"/>
      <c r="M383" s="24"/>
      <c r="N383" s="24"/>
      <c r="O383" s="24"/>
      <c r="P383" s="24"/>
      <c r="Q383" s="25"/>
    </row>
    <row r="384" spans="1:17">
      <c r="A384" s="4" t="s">
        <v>846</v>
      </c>
      <c r="H384" t="str">
        <f t="shared" si="34"/>
        <v>""</v>
      </c>
      <c r="I384" t="str">
        <f t="shared" si="35"/>
        <v>-</v>
      </c>
      <c r="K384" s="26" t="s">
        <v>846</v>
      </c>
      <c r="L384" s="27" t="s">
        <v>5963</v>
      </c>
      <c r="M384" s="31"/>
      <c r="N384" s="28"/>
      <c r="O384" s="28"/>
      <c r="P384" s="28"/>
      <c r="Q384" s="38"/>
    </row>
    <row r="385" spans="1:17" ht="110.25">
      <c r="A385" s="4" t="s">
        <v>847</v>
      </c>
      <c r="C385">
        <f t="shared" si="32"/>
        <v>29</v>
      </c>
      <c r="D385">
        <f t="shared" ref="D385:D448" si="37">FIND(";",A385)</f>
        <v>375</v>
      </c>
      <c r="E385" t="str">
        <f t="shared" ref="E385:E448" si="38">IF(A385&lt;&gt;"", MID(A385, C385+3, D385-C385-4), "")</f>
        <v>1. Make sure the network is available\n2. Click on \"Open App Store\"\n3. After the App Store is opened, click on \"Update\" button next to %@ and that's it! Please follow step 4~5 only if you don't see the button\n4. Click on \"Updates\" tab in App Store, it will refresh the App list\n5. Click on \"Update\" button next to %@ and that's it!</v>
      </c>
      <c r="F385" t="s">
        <v>1483</v>
      </c>
      <c r="G385" t="str">
        <f>MID(A385,1, C385-2)</f>
        <v>"new_app_available_details"</v>
      </c>
      <c r="H385" t="str">
        <f t="shared" si="34"/>
        <v>"1. Make sure the network is available\n2. Click on \"Open App Store\"\n3. After the App Store is opened, click on \"Update\" button next to %@ and that's it! Please follow step 4~5 only if you don't see the button\n4. Click on \"Updates\" tab in App Store, it will refresh the App list\n5. Click on \"Update\" button next to %@ and that's it!"</v>
      </c>
      <c r="I385" t="str">
        <f t="shared" si="35"/>
        <v>-</v>
      </c>
      <c r="K385" s="26" t="s">
        <v>5964</v>
      </c>
      <c r="L385" s="27" t="s">
        <v>5965</v>
      </c>
      <c r="M385" s="31" t="s">
        <v>5966</v>
      </c>
      <c r="N385" s="31" t="s">
        <v>5967</v>
      </c>
      <c r="O385" s="31" t="s">
        <v>5968</v>
      </c>
      <c r="P385" s="31" t="s">
        <v>5969</v>
      </c>
      <c r="Q385" s="29" t="s">
        <v>5970</v>
      </c>
    </row>
    <row r="386" spans="1:17">
      <c r="A386" s="4" t="s">
        <v>848</v>
      </c>
      <c r="C386">
        <f t="shared" si="32"/>
        <v>15</v>
      </c>
      <c r="D386">
        <f t="shared" si="37"/>
        <v>45</v>
      </c>
      <c r="E386" t="str">
        <f t="shared" si="38"/>
        <v>Help us to improve the App</v>
      </c>
      <c r="F386" t="s">
        <v>1484</v>
      </c>
      <c r="G386" t="str">
        <f>MID(A386,1, C386-2)</f>
        <v>"app_crashed"</v>
      </c>
      <c r="H386" t="str">
        <f t="shared" si="34"/>
        <v>"Help us to improve the App"</v>
      </c>
      <c r="I386" t="str">
        <f t="shared" si="35"/>
        <v>-</v>
      </c>
      <c r="K386" s="26" t="s">
        <v>5971</v>
      </c>
      <c r="L386" s="30"/>
      <c r="M386" s="31" t="s">
        <v>5972</v>
      </c>
      <c r="N386" s="31" t="s">
        <v>5973</v>
      </c>
      <c r="O386" s="31" t="s">
        <v>5974</v>
      </c>
      <c r="P386" s="31" t="s">
        <v>5975</v>
      </c>
      <c r="Q386" s="29" t="s">
        <v>5976</v>
      </c>
    </row>
    <row r="387" spans="1:17" ht="47.25">
      <c r="A387" s="4" t="s">
        <v>849</v>
      </c>
      <c r="C387">
        <f t="shared" si="32"/>
        <v>23</v>
      </c>
      <c r="D387">
        <f t="shared" si="37"/>
        <v>153</v>
      </c>
      <c r="E387" t="str">
        <f t="shared" si="38"/>
        <v>We have noticed that the App was crashed. Would you like to help us improving the App by sending diagnosis logs to the server?</v>
      </c>
      <c r="F387" t="s">
        <v>1485</v>
      </c>
      <c r="G387" t="str">
        <f>MID(A387,1, C387-2)</f>
        <v>"app_crashed_details"</v>
      </c>
      <c r="H387" t="str">
        <f t="shared" si="34"/>
        <v>"We have noticed that the App was crashed. Would you like to help us improving the App by sending diagnosis logs to the server?"</v>
      </c>
      <c r="I387" t="str">
        <f t="shared" si="35"/>
        <v>-</v>
      </c>
      <c r="K387" s="26" t="s">
        <v>5977</v>
      </c>
      <c r="L387" s="32"/>
      <c r="M387" s="31" t="s">
        <v>5978</v>
      </c>
      <c r="N387" s="31" t="s">
        <v>5979</v>
      </c>
      <c r="O387" s="31" t="s">
        <v>5980</v>
      </c>
      <c r="P387" s="31" t="s">
        <v>5981</v>
      </c>
      <c r="Q387" s="29" t="s">
        <v>5982</v>
      </c>
    </row>
    <row r="388" spans="1:17" ht="38.25">
      <c r="A388" s="4" t="s">
        <v>850</v>
      </c>
      <c r="C388">
        <f t="shared" si="32"/>
        <v>40</v>
      </c>
      <c r="D388">
        <f t="shared" si="37"/>
        <v>156</v>
      </c>
      <c r="E388" t="str">
        <f t="shared" si="38"/>
        <v>The diagnosis logs may contain some of your private information. Please confirm you agree to enable this option.</v>
      </c>
      <c r="F388" t="s">
        <v>1850</v>
      </c>
      <c r="G388" t="str">
        <f>MID(A388,1, C388-2)</f>
        <v>"send_diagnosis_log_to_server_details"</v>
      </c>
      <c r="H388" t="str">
        <f t="shared" si="34"/>
        <v>"The diagnosis logs may contain some of your private information. Please confirm you agree to enable this option."</v>
      </c>
      <c r="I388" t="str">
        <f t="shared" si="35"/>
        <v>-</v>
      </c>
      <c r="K388" s="26" t="s">
        <v>5983</v>
      </c>
      <c r="L388" s="32"/>
      <c r="M388" s="31" t="s">
        <v>5984</v>
      </c>
      <c r="N388" s="31" t="s">
        <v>5985</v>
      </c>
      <c r="O388" s="31" t="s">
        <v>5986</v>
      </c>
      <c r="P388" s="31" t="s">
        <v>5987</v>
      </c>
      <c r="Q388" s="29" t="s">
        <v>5988</v>
      </c>
    </row>
    <row r="389" spans="1:17" ht="31.5">
      <c r="A389" s="4" t="s">
        <v>851</v>
      </c>
      <c r="C389">
        <f t="shared" si="32"/>
        <v>19</v>
      </c>
      <c r="D389">
        <f t="shared" si="37"/>
        <v>121</v>
      </c>
      <c r="E389" t="str">
        <f t="shared" si="38"/>
        <v>The function is leashed for lock %@, please check with lock supplier to get full function control.</v>
      </c>
      <c r="F389" t="s">
        <v>1486</v>
      </c>
      <c r="G389" t="str">
        <f>MID(A389,1, C389-2)</f>
        <v>"leashed_message"</v>
      </c>
      <c r="H389" t="str">
        <f t="shared" si="34"/>
        <v>"The function is leashed for lock %@, please check with lock supplier to get full function control."</v>
      </c>
      <c r="I389" t="str">
        <f t="shared" si="35"/>
        <v>-</v>
      </c>
      <c r="K389" s="26" t="s">
        <v>5989</v>
      </c>
      <c r="L389" s="32"/>
      <c r="M389" s="31" t="s">
        <v>5990</v>
      </c>
      <c r="N389" s="31" t="s">
        <v>5991</v>
      </c>
      <c r="O389" s="31" t="s">
        <v>5992</v>
      </c>
      <c r="P389" s="31" t="s">
        <v>5993</v>
      </c>
      <c r="Q389" s="29" t="s">
        <v>5994</v>
      </c>
    </row>
    <row r="390" spans="1:17" ht="63">
      <c r="A390" s="4" t="s">
        <v>852</v>
      </c>
      <c r="C390">
        <f t="shared" ref="C390:C453" si="39">FIND("=",A390)</f>
        <v>21</v>
      </c>
      <c r="D390">
        <f t="shared" si="37"/>
        <v>232</v>
      </c>
      <c r="E390" t="str">
        <f t="shared" si="38"/>
        <v>Please follow the instructions below to start firmware updating:\n\n1. Remove the batteries from the lock\n2. Press any button 3 times \n3. Replace the batteries\n4. Press \"Power has been Reset\" in the App</v>
      </c>
      <c r="F390" t="s">
        <v>1487</v>
      </c>
      <c r="G390" t="str">
        <f t="shared" ref="G390:G453" si="40">MID(A390,1, C390-2)</f>
        <v>"fwupg_reset_power"</v>
      </c>
      <c r="H390" t="str">
        <f t="shared" ref="H390:H453" si="41">"""" &amp; F390 &amp; """"</f>
        <v>"Please follow the instructions below to start firmware updating:\n\n1. Remove the batteries from the lock\n2. Press any button 3 times \n3. Replace the batteries\n4. Press \"Power has been Reset\" in the App"</v>
      </c>
      <c r="I390" t="str">
        <f t="shared" ref="I390:I453" si="42">IF(F390&lt;&gt;"", IF(H390=K390, "-", "X"), "-")</f>
        <v>-</v>
      </c>
      <c r="K390" s="26" t="s">
        <v>5995</v>
      </c>
      <c r="L390" s="32"/>
      <c r="M390" s="31" t="s">
        <v>5996</v>
      </c>
      <c r="N390" s="31" t="s">
        <v>5997</v>
      </c>
      <c r="O390" s="31" t="s">
        <v>5998</v>
      </c>
      <c r="P390" s="31" t="s">
        <v>5999</v>
      </c>
      <c r="Q390" s="29" t="s">
        <v>6000</v>
      </c>
    </row>
    <row r="391" spans="1:17">
      <c r="A391" s="4" t="s">
        <v>3097</v>
      </c>
      <c r="C391">
        <f t="shared" si="39"/>
        <v>21</v>
      </c>
      <c r="D391">
        <f t="shared" si="37"/>
        <v>42</v>
      </c>
      <c r="E391" t="str">
        <f t="shared" si="38"/>
        <v>New App available</v>
      </c>
      <c r="F391" t="s">
        <v>1488</v>
      </c>
      <c r="G391" t="str">
        <f t="shared" si="40"/>
        <v>"new_app_available"</v>
      </c>
      <c r="H391" t="str">
        <f t="shared" si="41"/>
        <v>"New App available"</v>
      </c>
      <c r="I391" t="str">
        <f t="shared" si="42"/>
        <v>-</v>
      </c>
      <c r="K391" s="26" t="s">
        <v>6001</v>
      </c>
      <c r="L391" s="32"/>
      <c r="M391" s="31" t="s">
        <v>6002</v>
      </c>
      <c r="N391" s="31" t="s">
        <v>6003</v>
      </c>
      <c r="O391" s="31" t="s">
        <v>6004</v>
      </c>
      <c r="P391" s="31" t="s">
        <v>6005</v>
      </c>
      <c r="Q391" s="29" t="s">
        <v>6006</v>
      </c>
    </row>
    <row r="392" spans="1:17">
      <c r="A392" s="4" t="s">
        <v>853</v>
      </c>
      <c r="C392">
        <f t="shared" si="39"/>
        <v>36</v>
      </c>
      <c r="D392">
        <f t="shared" si="37"/>
        <v>84</v>
      </c>
      <c r="E392" t="str">
        <f t="shared" si="38"/>
        <v>The lock does not support adding known cards</v>
      </c>
      <c r="F392" t="s">
        <v>1489</v>
      </c>
      <c r="G392" t="str">
        <f t="shared" si="40"/>
        <v>"lock_doesnt_support_card_cloning"</v>
      </c>
      <c r="H392" t="str">
        <f t="shared" si="41"/>
        <v>"The lock does not support adding known cards"</v>
      </c>
      <c r="I392" t="str">
        <f t="shared" si="42"/>
        <v>-</v>
      </c>
      <c r="K392" s="26" t="s">
        <v>6007</v>
      </c>
      <c r="L392" s="32"/>
      <c r="M392" s="31" t="s">
        <v>6008</v>
      </c>
      <c r="N392" s="31" t="s">
        <v>6009</v>
      </c>
      <c r="O392" s="31" t="s">
        <v>6010</v>
      </c>
      <c r="P392" s="31" t="s">
        <v>6011</v>
      </c>
      <c r="Q392" s="29" t="s">
        <v>6012</v>
      </c>
    </row>
    <row r="393" spans="1:17" ht="31.5">
      <c r="A393" s="4" t="s">
        <v>854</v>
      </c>
      <c r="C393">
        <f t="shared" si="39"/>
        <v>18</v>
      </c>
      <c r="D393">
        <f t="shared" si="37"/>
        <v>85</v>
      </c>
      <c r="E393" t="str">
        <f t="shared" si="38"/>
        <v>Please press the top-right button if you want to add a new card</v>
      </c>
      <c r="F393" t="s">
        <v>1490</v>
      </c>
      <c r="G393" t="str">
        <f t="shared" si="40"/>
        <v>"add_card_hints"</v>
      </c>
      <c r="H393" t="str">
        <f t="shared" si="41"/>
        <v>"Please press the top-right button if you want to add a new card"</v>
      </c>
      <c r="I393" t="str">
        <f t="shared" si="42"/>
        <v>-</v>
      </c>
      <c r="K393" s="26" t="s">
        <v>6013</v>
      </c>
      <c r="L393" s="32"/>
      <c r="M393" s="31" t="s">
        <v>6014</v>
      </c>
      <c r="N393" s="31" t="s">
        <v>6015</v>
      </c>
      <c r="O393" s="31" t="s">
        <v>6016</v>
      </c>
      <c r="P393" s="31" t="s">
        <v>6017</v>
      </c>
      <c r="Q393" s="29" t="s">
        <v>6018</v>
      </c>
    </row>
    <row r="394" spans="1:17" ht="31.5">
      <c r="A394" s="4" t="s">
        <v>855</v>
      </c>
      <c r="C394">
        <f t="shared" si="39"/>
        <v>21</v>
      </c>
      <c r="D394">
        <f t="shared" si="37"/>
        <v>127</v>
      </c>
      <c r="E394" t="str">
        <f t="shared" si="38"/>
        <v>This gateway\'s maximun linked lock quantity is %d, and you can't add lock into this gateway any more.</v>
      </c>
      <c r="F394" t="s">
        <v>1491</v>
      </c>
      <c r="G394" t="str">
        <f t="shared" si="40"/>
        <v>"gw_locks_are_full"</v>
      </c>
      <c r="H394" t="str">
        <f t="shared" si="41"/>
        <v>"This gateway\'s maximun linked lock quantity is %d, and you can't add lock into this gateway any more."</v>
      </c>
      <c r="I394" t="str">
        <f t="shared" si="42"/>
        <v>-</v>
      </c>
      <c r="K394" s="26" t="s">
        <v>6019</v>
      </c>
      <c r="L394" s="32"/>
      <c r="M394" s="31" t="s">
        <v>6020</v>
      </c>
      <c r="N394" s="31" t="s">
        <v>6021</v>
      </c>
      <c r="O394" s="31" t="s">
        <v>6022</v>
      </c>
      <c r="P394" s="31" t="s">
        <v>6023</v>
      </c>
      <c r="Q394" s="29" t="s">
        <v>6024</v>
      </c>
    </row>
    <row r="395" spans="1:17" ht="47.25">
      <c r="A395" s="4" t="s">
        <v>856</v>
      </c>
      <c r="C395">
        <f t="shared" si="39"/>
        <v>31</v>
      </c>
      <c r="D395">
        <f t="shared" si="37"/>
        <v>182</v>
      </c>
      <c r="E395" t="str">
        <f t="shared" si="38"/>
        <v>Auto unlocking (trigger by entring region) are enabled on some of your locks, please enable Wi-Fi to improve the accuracy of the location services.</v>
      </c>
      <c r="F395" t="s">
        <v>1492</v>
      </c>
      <c r="G395" t="str">
        <f t="shared" si="40"/>
        <v>"please_turn_on_wifi_details"</v>
      </c>
      <c r="H395" t="str">
        <f t="shared" si="41"/>
        <v>"Auto unlocking (trigger by entring region) are enabled on some of your locks, please enable Wi-Fi to improve the accuracy of the location services."</v>
      </c>
      <c r="I395" t="str">
        <f t="shared" si="42"/>
        <v>-</v>
      </c>
      <c r="K395" s="26" t="s">
        <v>6025</v>
      </c>
      <c r="L395" s="32"/>
      <c r="M395" s="31" t="s">
        <v>6026</v>
      </c>
      <c r="N395" s="31" t="s">
        <v>6027</v>
      </c>
      <c r="O395" s="31" t="s">
        <v>6028</v>
      </c>
      <c r="P395" s="31" t="s">
        <v>6029</v>
      </c>
      <c r="Q395" s="29" t="s">
        <v>6030</v>
      </c>
    </row>
    <row r="396" spans="1:17" ht="47.25">
      <c r="A396" s="4" t="s">
        <v>857</v>
      </c>
      <c r="C396">
        <f t="shared" si="39"/>
        <v>30</v>
      </c>
      <c r="D396">
        <f t="shared" si="37"/>
        <v>161</v>
      </c>
      <c r="E396" t="str">
        <f t="shared" si="38"/>
        <v>Bluetooth is required for some of the services of the App. Please enable it, otherwise the App may not be functioning properly.</v>
      </c>
      <c r="F396" t="s">
        <v>1493</v>
      </c>
      <c r="G396" t="str">
        <f t="shared" si="40"/>
        <v>"please_turn_on_ble_details"</v>
      </c>
      <c r="H396" t="str">
        <f t="shared" si="41"/>
        <v>"Bluetooth is required for some of the services of the App. Please enable it, otherwise the App may not be functioning properly."</v>
      </c>
      <c r="I396" t="str">
        <f t="shared" si="42"/>
        <v>-</v>
      </c>
      <c r="K396" s="26" t="s">
        <v>6031</v>
      </c>
      <c r="L396" s="32"/>
      <c r="M396" s="31" t="s">
        <v>6032</v>
      </c>
      <c r="N396" s="31" t="s">
        <v>6033</v>
      </c>
      <c r="O396" s="31" t="s">
        <v>6034</v>
      </c>
      <c r="P396" s="31" t="s">
        <v>6035</v>
      </c>
      <c r="Q396" s="29" t="s">
        <v>6036</v>
      </c>
    </row>
    <row r="397" spans="1:17" ht="63">
      <c r="A397" s="4" t="s">
        <v>3093</v>
      </c>
      <c r="C397">
        <f t="shared" si="39"/>
        <v>44</v>
      </c>
      <c r="D397">
        <f t="shared" si="37"/>
        <v>232</v>
      </c>
      <c r="E397" t="str">
        <f t="shared" si="38"/>
        <v>Auto unlocking (trigger by entring region) are enabled on some of your locks but the Location Services is disabled. Please enable it, otherwise the auto unlocking will not be triggered</v>
      </c>
      <c r="F397" t="s">
        <v>1494</v>
      </c>
      <c r="G397" t="str">
        <f t="shared" si="40"/>
        <v>"please_turn_on_location_services_details"</v>
      </c>
      <c r="H397" t="str">
        <f t="shared" si="41"/>
        <v>"Auto unlocking (trigger by entring region) are enabled on some of your locks but the Location Services is disabled. Please enable it, otherwise the auto unlocking will not be triggered"</v>
      </c>
      <c r="I397" t="str">
        <f t="shared" si="42"/>
        <v>-</v>
      </c>
      <c r="K397" s="26" t="s">
        <v>6037</v>
      </c>
      <c r="L397" s="32"/>
      <c r="M397" s="31" t="s">
        <v>6038</v>
      </c>
      <c r="N397" s="31" t="s">
        <v>6039</v>
      </c>
      <c r="O397" s="31" t="s">
        <v>6040</v>
      </c>
      <c r="P397" s="31" t="s">
        <v>6041</v>
      </c>
      <c r="Q397" s="29" t="s">
        <v>6042</v>
      </c>
    </row>
    <row r="398" spans="1:17" ht="63">
      <c r="A398" s="4" t="s">
        <v>858</v>
      </c>
      <c r="C398">
        <f t="shared" si="39"/>
        <v>49</v>
      </c>
      <c r="D398">
        <f t="shared" si="37"/>
        <v>280</v>
      </c>
      <c r="E398" t="str">
        <f t="shared" si="38"/>
        <v>Auto unlocking (trigger by entring region) are enabled on some of your locks but the authorization of the Location Services is set to \"Never\". Please change it to \"Always\", otherwise the auto unlocking will not be triggered</v>
      </c>
      <c r="F398" t="s">
        <v>1495</v>
      </c>
      <c r="G398" t="str">
        <f t="shared" si="40"/>
        <v>"please_turn_on_location_services_auth_details"</v>
      </c>
      <c r="H398" t="str">
        <f t="shared" si="41"/>
        <v>"Auto unlocking (trigger by entring region) are enabled on some of your locks but the authorization of the Location Services is set to \"Never\". Please change it to \"Always\", otherwise the auto unlocking will not be triggered"</v>
      </c>
      <c r="I398" t="str">
        <f t="shared" si="42"/>
        <v>-</v>
      </c>
      <c r="K398" s="26" t="s">
        <v>6043</v>
      </c>
      <c r="L398" s="32"/>
      <c r="M398" s="31" t="s">
        <v>6044</v>
      </c>
      <c r="N398" s="31" t="s">
        <v>6045</v>
      </c>
      <c r="O398" s="31" t="s">
        <v>6046</v>
      </c>
      <c r="P398" s="31" t="s">
        <v>6047</v>
      </c>
      <c r="Q398" s="29" t="s">
        <v>6048</v>
      </c>
    </row>
    <row r="399" spans="1:17" ht="31.5">
      <c r="A399" s="4" t="s">
        <v>859</v>
      </c>
      <c r="C399">
        <f t="shared" si="39"/>
        <v>13</v>
      </c>
      <c r="D399">
        <f t="shared" si="37"/>
        <v>75</v>
      </c>
      <c r="E399" t="str">
        <f t="shared" si="38"/>
        <v>The server responded with an error, please try again later</v>
      </c>
      <c r="F399" t="s">
        <v>1496</v>
      </c>
      <c r="G399" t="str">
        <f t="shared" si="40"/>
        <v>"api_error"</v>
      </c>
      <c r="H399" t="str">
        <f t="shared" si="41"/>
        <v>"The server responded with an error, please try again later"</v>
      </c>
      <c r="I399" t="str">
        <f t="shared" si="42"/>
        <v>-</v>
      </c>
      <c r="K399" s="26" t="s">
        <v>6049</v>
      </c>
      <c r="L399" s="32"/>
      <c r="M399" s="31" t="s">
        <v>6050</v>
      </c>
      <c r="N399" s="31" t="s">
        <v>6051</v>
      </c>
      <c r="O399" s="31" t="s">
        <v>6052</v>
      </c>
      <c r="P399" s="31" t="s">
        <v>6053</v>
      </c>
      <c r="Q399" s="29" t="s">
        <v>6054</v>
      </c>
    </row>
    <row r="400" spans="1:17">
      <c r="A400" s="4" t="s">
        <v>860</v>
      </c>
      <c r="C400">
        <f t="shared" si="39"/>
        <v>25</v>
      </c>
      <c r="D400">
        <f t="shared" si="37"/>
        <v>54</v>
      </c>
      <c r="E400" t="str">
        <f t="shared" si="38"/>
        <v>Please set a gateway name</v>
      </c>
      <c r="F400" t="s">
        <v>1497</v>
      </c>
      <c r="G400" t="str">
        <f t="shared" si="40"/>
        <v>"set_gateway_name_hint"</v>
      </c>
      <c r="H400" t="str">
        <f t="shared" si="41"/>
        <v>"Please set a gateway name"</v>
      </c>
      <c r="I400" t="str">
        <f t="shared" si="42"/>
        <v>-</v>
      </c>
      <c r="K400" s="26" t="s">
        <v>6055</v>
      </c>
      <c r="L400" s="32"/>
      <c r="M400" s="31" t="s">
        <v>6056</v>
      </c>
      <c r="N400" s="31" t="s">
        <v>6057</v>
      </c>
      <c r="O400" s="31" t="s">
        <v>6058</v>
      </c>
      <c r="P400" s="31" t="s">
        <v>6059</v>
      </c>
      <c r="Q400" s="29" t="s">
        <v>6060</v>
      </c>
    </row>
    <row r="401" spans="1:17">
      <c r="A401" s="4" t="s">
        <v>861</v>
      </c>
      <c r="C401">
        <f t="shared" si="39"/>
        <v>17</v>
      </c>
      <c r="D401">
        <f t="shared" si="37"/>
        <v>54</v>
      </c>
      <c r="E401" t="str">
        <f t="shared" si="38"/>
        <v>Please enter the name of the W-Fi</v>
      </c>
      <c r="F401" t="s">
        <v>1498</v>
      </c>
      <c r="G401" t="str">
        <f t="shared" si="40"/>
        <v>"set_ssid_hint"</v>
      </c>
      <c r="H401" t="str">
        <f t="shared" si="41"/>
        <v>"Please enter the name of the W-Fi"</v>
      </c>
      <c r="I401" t="str">
        <f t="shared" si="42"/>
        <v>-</v>
      </c>
      <c r="K401" s="26" t="s">
        <v>6061</v>
      </c>
      <c r="L401" s="32"/>
      <c r="M401" s="31" t="s">
        <v>6062</v>
      </c>
      <c r="N401" s="31" t="s">
        <v>6063</v>
      </c>
      <c r="O401" s="31" t="s">
        <v>6064</v>
      </c>
      <c r="P401" s="31" t="s">
        <v>6065</v>
      </c>
      <c r="Q401" s="29" t="s">
        <v>6066</v>
      </c>
    </row>
    <row r="402" spans="1:17" ht="31.5">
      <c r="A402" s="4" t="s">
        <v>862</v>
      </c>
      <c r="C402">
        <f t="shared" si="39"/>
        <v>36</v>
      </c>
      <c r="D402">
        <f t="shared" si="37"/>
        <v>111</v>
      </c>
      <c r="E402" t="str">
        <f t="shared" si="38"/>
        <v>There are some logs not received yet, please synchronize with the lock.</v>
      </c>
      <c r="F402" t="s">
        <v>1499</v>
      </c>
      <c r="G402" t="str">
        <f t="shared" si="40"/>
        <v>"there_are_some_logs_not_received"</v>
      </c>
      <c r="H402" t="str">
        <f t="shared" si="41"/>
        <v>"There are some logs not received yet, please synchronize with the lock."</v>
      </c>
      <c r="I402" t="str">
        <f t="shared" si="42"/>
        <v>-</v>
      </c>
      <c r="K402" s="26" t="s">
        <v>6067</v>
      </c>
      <c r="L402" s="32"/>
      <c r="M402" s="31" t="s">
        <v>6068</v>
      </c>
      <c r="N402" s="31" t="s">
        <v>6069</v>
      </c>
      <c r="O402" s="31" t="s">
        <v>6070</v>
      </c>
      <c r="P402" s="31" t="s">
        <v>6071</v>
      </c>
      <c r="Q402" s="29" t="s">
        <v>6072</v>
      </c>
    </row>
    <row r="403" spans="1:17" ht="31.5">
      <c r="A403" s="4" t="s">
        <v>863</v>
      </c>
      <c r="C403">
        <f t="shared" si="39"/>
        <v>25</v>
      </c>
      <c r="D403">
        <f t="shared" si="37"/>
        <v>104</v>
      </c>
      <c r="E403" t="str">
        <f t="shared" si="38"/>
        <v>The communication between the lock and the App is successfully established.</v>
      </c>
      <c r="F403" t="s">
        <v>1500</v>
      </c>
      <c r="G403" t="str">
        <f t="shared" si="40"/>
        <v>"test_internet_success"</v>
      </c>
      <c r="H403" t="str">
        <f t="shared" si="41"/>
        <v>"The communication between the lock and the App is successfully established."</v>
      </c>
      <c r="I403" t="str">
        <f t="shared" si="42"/>
        <v>-</v>
      </c>
      <c r="K403" s="26" t="s">
        <v>6073</v>
      </c>
      <c r="L403" s="32"/>
      <c r="M403" s="31" t="s">
        <v>6074</v>
      </c>
      <c r="N403" s="31" t="s">
        <v>6075</v>
      </c>
      <c r="O403" s="31" t="s">
        <v>6076</v>
      </c>
      <c r="P403" s="31" t="s">
        <v>6077</v>
      </c>
      <c r="Q403" s="29" t="s">
        <v>6078</v>
      </c>
    </row>
    <row r="404" spans="1:17" ht="38.25">
      <c r="A404" s="4" t="s">
        <v>864</v>
      </c>
      <c r="C404">
        <f t="shared" si="39"/>
        <v>22</v>
      </c>
      <c r="D404">
        <f t="shared" si="37"/>
        <v>145</v>
      </c>
      <c r="E404" t="str">
        <f t="shared" si="38"/>
        <v>The lock is unreachable through Internet connection, please check if the lock and the gateway are functioning properly.</v>
      </c>
      <c r="F404" t="s">
        <v>1501</v>
      </c>
      <c r="G404" t="str">
        <f t="shared" si="40"/>
        <v>"test_internet_fail"</v>
      </c>
      <c r="H404" t="str">
        <f t="shared" si="41"/>
        <v>"The lock is unreachable through Internet connection, please check if the lock and the gateway are functioning properly."</v>
      </c>
      <c r="I404" t="str">
        <f t="shared" si="42"/>
        <v>-</v>
      </c>
      <c r="K404" s="26" t="s">
        <v>6079</v>
      </c>
      <c r="L404" s="32"/>
      <c r="M404" s="31" t="s">
        <v>6080</v>
      </c>
      <c r="N404" s="31" t="s">
        <v>6081</v>
      </c>
      <c r="O404" s="31" t="s">
        <v>6082</v>
      </c>
      <c r="P404" s="31" t="s">
        <v>6083</v>
      </c>
      <c r="Q404" s="29" t="s">
        <v>6084</v>
      </c>
    </row>
    <row r="405" spans="1:17">
      <c r="A405" s="4" t="s">
        <v>865</v>
      </c>
      <c r="C405">
        <f t="shared" si="39"/>
        <v>25</v>
      </c>
      <c r="D405">
        <f t="shared" si="37"/>
        <v>50</v>
      </c>
      <c r="E405" t="str">
        <f t="shared" si="38"/>
        <v>The phone is in range</v>
      </c>
      <c r="F405" t="s">
        <v>1502</v>
      </c>
      <c r="G405" t="str">
        <f t="shared" si="40"/>
        <v>"the_phone_is_in_range"</v>
      </c>
      <c r="H405" t="str">
        <f t="shared" si="41"/>
        <v>"The phone is in range"</v>
      </c>
      <c r="I405" t="str">
        <f t="shared" si="42"/>
        <v>-</v>
      </c>
      <c r="K405" s="26" t="s">
        <v>6085</v>
      </c>
      <c r="L405" s="32"/>
      <c r="M405" s="31" t="s">
        <v>6086</v>
      </c>
      <c r="N405" s="31" t="s">
        <v>6087</v>
      </c>
      <c r="O405" s="31" t="s">
        <v>6088</v>
      </c>
      <c r="P405" s="31" t="s">
        <v>6089</v>
      </c>
      <c r="Q405" s="29" t="s">
        <v>6090</v>
      </c>
    </row>
    <row r="406" spans="1:17">
      <c r="A406" s="4" t="s">
        <v>866</v>
      </c>
      <c r="C406">
        <f t="shared" si="39"/>
        <v>29</v>
      </c>
      <c r="D406">
        <f t="shared" si="37"/>
        <v>58</v>
      </c>
      <c r="E406" t="str">
        <f t="shared" si="38"/>
        <v>The phone is out of range</v>
      </c>
      <c r="F406" t="s">
        <v>1503</v>
      </c>
      <c r="G406" t="str">
        <f t="shared" si="40"/>
        <v>"the_phone_is_out_of_range"</v>
      </c>
      <c r="H406" t="str">
        <f t="shared" si="41"/>
        <v>"The phone is out of range"</v>
      </c>
      <c r="I406" t="str">
        <f t="shared" si="42"/>
        <v>-</v>
      </c>
      <c r="K406" s="26" t="s">
        <v>6091</v>
      </c>
      <c r="L406" s="32"/>
      <c r="M406" s="31" t="s">
        <v>6092</v>
      </c>
      <c r="N406" s="31" t="s">
        <v>6093</v>
      </c>
      <c r="O406" s="31" t="s">
        <v>6094</v>
      </c>
      <c r="P406" s="31" t="s">
        <v>6095</v>
      </c>
      <c r="Q406" s="29" t="s">
        <v>6096</v>
      </c>
    </row>
    <row r="407" spans="1:17">
      <c r="A407" s="4" t="s">
        <v>867</v>
      </c>
      <c r="C407">
        <f t="shared" si="39"/>
        <v>20</v>
      </c>
      <c r="D407">
        <f t="shared" si="37"/>
        <v>40</v>
      </c>
      <c r="E407" t="str">
        <f t="shared" si="38"/>
        <v>failed last time</v>
      </c>
      <c r="F407" t="s">
        <v>1504</v>
      </c>
      <c r="G407" t="str">
        <f t="shared" si="40"/>
        <v>"failed_last_time"</v>
      </c>
      <c r="H407" t="str">
        <f t="shared" si="41"/>
        <v>"failed last time"</v>
      </c>
      <c r="I407" t="str">
        <f t="shared" si="42"/>
        <v>-</v>
      </c>
      <c r="K407" s="26" t="s">
        <v>6097</v>
      </c>
      <c r="L407" s="32"/>
      <c r="M407" s="31" t="s">
        <v>6098</v>
      </c>
      <c r="N407" s="31" t="s">
        <v>6099</v>
      </c>
      <c r="O407" s="31" t="s">
        <v>6100</v>
      </c>
      <c r="P407" s="31" t="s">
        <v>6101</v>
      </c>
      <c r="Q407" s="29" t="s">
        <v>6102</v>
      </c>
    </row>
    <row r="408" spans="1:17">
      <c r="A408" s="4" t="s">
        <v>868</v>
      </c>
      <c r="C408">
        <f t="shared" si="39"/>
        <v>35</v>
      </c>
      <c r="D408">
        <f t="shared" si="37"/>
        <v>83</v>
      </c>
      <c r="E408" t="str">
        <f t="shared" si="38"/>
        <v>The gateway is updated to the latest version</v>
      </c>
      <c r="F408" t="s">
        <v>1505</v>
      </c>
      <c r="G408" t="str">
        <f t="shared" si="40"/>
        <v>"gateway_firmware_update_success"</v>
      </c>
      <c r="H408" t="str">
        <f t="shared" si="41"/>
        <v>"The gateway is updated to the latest version"</v>
      </c>
      <c r="I408" t="str">
        <f t="shared" si="42"/>
        <v>-</v>
      </c>
      <c r="K408" s="26" t="s">
        <v>6103</v>
      </c>
      <c r="L408" s="32"/>
      <c r="M408" s="31" t="s">
        <v>6104</v>
      </c>
      <c r="N408" s="31" t="s">
        <v>6105</v>
      </c>
      <c r="O408" s="31" t="s">
        <v>6106</v>
      </c>
      <c r="P408" s="31" t="s">
        <v>6107</v>
      </c>
      <c r="Q408" s="29" t="s">
        <v>6108</v>
      </c>
    </row>
    <row r="409" spans="1:17" ht="31.5">
      <c r="A409" s="4" t="s">
        <v>869</v>
      </c>
      <c r="C409">
        <f t="shared" si="39"/>
        <v>34</v>
      </c>
      <c r="D409">
        <f t="shared" si="37"/>
        <v>113</v>
      </c>
      <c r="E409" t="str">
        <f t="shared" si="38"/>
        <v>There is a problem in the gateway updating process, please try again later.</v>
      </c>
      <c r="F409" t="s">
        <v>1506</v>
      </c>
      <c r="G409" t="str">
        <f t="shared" si="40"/>
        <v>"gateway_firmware_update_failed"</v>
      </c>
      <c r="H409" t="str">
        <f t="shared" si="41"/>
        <v>"There is a problem in the gateway updating process, please try again later."</v>
      </c>
      <c r="I409" t="str">
        <f t="shared" si="42"/>
        <v>-</v>
      </c>
      <c r="K409" s="26" t="s">
        <v>6109</v>
      </c>
      <c r="L409" s="32"/>
      <c r="M409" s="31" t="s">
        <v>6110</v>
      </c>
      <c r="N409" s="31" t="s">
        <v>6111</v>
      </c>
      <c r="O409" s="31" t="s">
        <v>6112</v>
      </c>
      <c r="P409" s="31" t="s">
        <v>6113</v>
      </c>
      <c r="Q409" s="29" t="s">
        <v>6114</v>
      </c>
    </row>
    <row r="410" spans="1:17">
      <c r="A410" s="4" t="s">
        <v>870</v>
      </c>
      <c r="C410">
        <f t="shared" si="39"/>
        <v>31</v>
      </c>
      <c r="D410">
        <f t="shared" si="37"/>
        <v>62</v>
      </c>
      <c r="E410" t="str">
        <f t="shared" si="38"/>
        <v>This may take a few minutes</v>
      </c>
      <c r="F410" t="s">
        <v>1507</v>
      </c>
      <c r="G410" t="str">
        <f t="shared" si="40"/>
        <v>"this_may_take_a_few_minutes"</v>
      </c>
      <c r="H410" t="str">
        <f t="shared" si="41"/>
        <v>"This may take a few minutes"</v>
      </c>
      <c r="I410" t="str">
        <f t="shared" si="42"/>
        <v>-</v>
      </c>
      <c r="K410" s="26" t="s">
        <v>6115</v>
      </c>
      <c r="L410" s="33"/>
      <c r="M410" s="31" t="s">
        <v>11023</v>
      </c>
      <c r="N410" s="31" t="s">
        <v>11025</v>
      </c>
      <c r="O410" s="31" t="s">
        <v>11027</v>
      </c>
      <c r="P410" s="31" t="s">
        <v>11029</v>
      </c>
      <c r="Q410" s="29" t="s">
        <v>11031</v>
      </c>
    </row>
    <row r="411" spans="1:17" ht="31.5">
      <c r="A411" s="4" t="s">
        <v>3056</v>
      </c>
      <c r="C411">
        <f t="shared" si="39"/>
        <v>29</v>
      </c>
      <c r="D411">
        <f t="shared" si="37"/>
        <v>119</v>
      </c>
      <c r="E411" t="str">
        <f t="shared" si="38"/>
        <v>You can't restore your data through cloud if you don't check off the buackup function.</v>
      </c>
      <c r="F411" t="s">
        <v>1508</v>
      </c>
      <c r="G411" t="str">
        <f t="shared" si="40"/>
        <v>//"turn_off_backup_warning"</v>
      </c>
      <c r="H411" t="str">
        <f t="shared" si="41"/>
        <v>"You can't restore your data through cloud if you don't check off the buackup function."</v>
      </c>
      <c r="I411" t="str">
        <f t="shared" si="42"/>
        <v>-</v>
      </c>
      <c r="K411" s="26" t="s">
        <v>6116</v>
      </c>
      <c r="L411" s="27" t="s">
        <v>6117</v>
      </c>
      <c r="M411" s="31" t="s">
        <v>6118</v>
      </c>
      <c r="N411" s="31" t="s">
        <v>6119</v>
      </c>
      <c r="O411" s="31" t="s">
        <v>6120</v>
      </c>
      <c r="P411" s="31" t="s">
        <v>6121</v>
      </c>
      <c r="Q411" s="29" t="s">
        <v>6122</v>
      </c>
    </row>
    <row r="412" spans="1:17">
      <c r="A412" s="4" t="s">
        <v>871</v>
      </c>
      <c r="C412">
        <f t="shared" si="39"/>
        <v>14</v>
      </c>
      <c r="D412">
        <f t="shared" si="37"/>
        <v>28</v>
      </c>
      <c r="E412" t="str">
        <f t="shared" si="38"/>
        <v>click here</v>
      </c>
      <c r="F412" t="s">
        <v>1509</v>
      </c>
      <c r="G412" t="str">
        <f t="shared" si="40"/>
        <v>"click_here"</v>
      </c>
      <c r="H412" t="str">
        <f t="shared" si="41"/>
        <v>"click here"</v>
      </c>
      <c r="I412" t="str">
        <f t="shared" si="42"/>
        <v>-</v>
      </c>
      <c r="K412" s="26" t="s">
        <v>6123</v>
      </c>
      <c r="L412" s="30"/>
      <c r="M412" s="31" t="s">
        <v>6124</v>
      </c>
      <c r="N412" s="31" t="s">
        <v>6125</v>
      </c>
      <c r="O412" s="31" t="s">
        <v>6126</v>
      </c>
      <c r="P412" s="31" t="s">
        <v>6127</v>
      </c>
      <c r="Q412" s="29" t="s">
        <v>6128</v>
      </c>
    </row>
    <row r="413" spans="1:17">
      <c r="A413" s="4" t="s">
        <v>872</v>
      </c>
      <c r="C413">
        <f t="shared" si="39"/>
        <v>21</v>
      </c>
      <c r="D413">
        <f t="shared" si="37"/>
        <v>38</v>
      </c>
      <c r="E413" t="str">
        <f t="shared" si="38"/>
        <v>REM1 unlocked</v>
      </c>
      <c r="F413" t="s">
        <v>1510</v>
      </c>
      <c r="G413" t="str">
        <f t="shared" si="40"/>
        <v>"rem1_unlocking_v2"</v>
      </c>
      <c r="H413" t="str">
        <f t="shared" si="41"/>
        <v>"REM1 unlocked"</v>
      </c>
      <c r="I413" t="str">
        <f t="shared" si="42"/>
        <v>-</v>
      </c>
      <c r="K413" s="26" t="s">
        <v>6129</v>
      </c>
      <c r="L413" s="32"/>
      <c r="M413" s="31" t="s">
        <v>6130</v>
      </c>
      <c r="N413" s="31" t="s">
        <v>6131</v>
      </c>
      <c r="O413" s="31" t="s">
        <v>6132</v>
      </c>
      <c r="P413" s="31" t="s">
        <v>6133</v>
      </c>
      <c r="Q413" s="29" t="s">
        <v>6134</v>
      </c>
    </row>
    <row r="414" spans="1:17">
      <c r="A414" s="4" t="s">
        <v>873</v>
      </c>
      <c r="C414">
        <f t="shared" si="39"/>
        <v>20</v>
      </c>
      <c r="D414">
        <f t="shared" si="37"/>
        <v>37</v>
      </c>
      <c r="E414" t="str">
        <f t="shared" si="38"/>
        <v>REM2 alarm on</v>
      </c>
      <c r="F414" t="s">
        <v>1511</v>
      </c>
      <c r="G414" t="str">
        <f t="shared" si="40"/>
        <v>"rem2_alarm_on_v2"</v>
      </c>
      <c r="H414" t="str">
        <f t="shared" si="41"/>
        <v>"REM2 alarm on"</v>
      </c>
      <c r="I414" t="str">
        <f t="shared" si="42"/>
        <v>-</v>
      </c>
      <c r="K414" s="26" t="s">
        <v>6135</v>
      </c>
      <c r="L414" s="32"/>
      <c r="M414" s="31" t="s">
        <v>5475</v>
      </c>
      <c r="N414" s="31" t="s">
        <v>5476</v>
      </c>
      <c r="O414" s="31" t="s">
        <v>5477</v>
      </c>
      <c r="P414" s="31" t="s">
        <v>5478</v>
      </c>
      <c r="Q414" s="29" t="s">
        <v>5479</v>
      </c>
    </row>
    <row r="415" spans="1:17">
      <c r="A415" s="4" t="s">
        <v>874</v>
      </c>
      <c r="C415">
        <f t="shared" si="39"/>
        <v>21</v>
      </c>
      <c r="D415">
        <f t="shared" si="37"/>
        <v>39</v>
      </c>
      <c r="E415" t="str">
        <f t="shared" si="38"/>
        <v>REM2 alarm off</v>
      </c>
      <c r="F415" t="s">
        <v>1512</v>
      </c>
      <c r="G415" t="str">
        <f t="shared" si="40"/>
        <v>"rem2_alarm_off_v2"</v>
      </c>
      <c r="H415" t="str">
        <f t="shared" si="41"/>
        <v>"REM2 alarm off"</v>
      </c>
      <c r="I415" t="str">
        <f t="shared" si="42"/>
        <v>-</v>
      </c>
      <c r="K415" s="26" t="s">
        <v>6136</v>
      </c>
      <c r="L415" s="32"/>
      <c r="M415" s="31" t="s">
        <v>5481</v>
      </c>
      <c r="N415" s="31" t="s">
        <v>5482</v>
      </c>
      <c r="O415" s="31" t="s">
        <v>5483</v>
      </c>
      <c r="P415" s="31" t="s">
        <v>5484</v>
      </c>
      <c r="Q415" s="29" t="s">
        <v>5485</v>
      </c>
    </row>
    <row r="416" spans="1:17">
      <c r="A416" s="4" t="s">
        <v>875</v>
      </c>
      <c r="C416">
        <f t="shared" si="39"/>
        <v>32</v>
      </c>
      <c r="D416">
        <f t="shared" si="37"/>
        <v>75</v>
      </c>
      <c r="E416" t="str">
        <f t="shared" si="38"/>
        <v>Unlocking failed because of low battery</v>
      </c>
      <c r="F416" t="s">
        <v>1513</v>
      </c>
      <c r="G416" t="str">
        <f t="shared" si="40"/>
        <v>"unlocking_failed_low_battery"</v>
      </c>
      <c r="H416" t="str">
        <f t="shared" si="41"/>
        <v>"Unlocking failed because of low battery"</v>
      </c>
      <c r="I416" t="str">
        <f t="shared" si="42"/>
        <v>-</v>
      </c>
      <c r="K416" s="26" t="s">
        <v>6137</v>
      </c>
      <c r="L416" s="32"/>
      <c r="M416" s="31" t="s">
        <v>6138</v>
      </c>
      <c r="N416" s="31" t="s">
        <v>6139</v>
      </c>
      <c r="O416" s="31" t="s">
        <v>6140</v>
      </c>
      <c r="P416" s="31" t="s">
        <v>6141</v>
      </c>
      <c r="Q416" s="29" t="s">
        <v>6142</v>
      </c>
    </row>
    <row r="417" spans="1:17">
      <c r="A417" s="4" t="s">
        <v>876</v>
      </c>
      <c r="C417">
        <f t="shared" si="39"/>
        <v>30</v>
      </c>
      <c r="D417">
        <f t="shared" si="37"/>
        <v>71</v>
      </c>
      <c r="E417" t="str">
        <f t="shared" si="38"/>
        <v>Locking failed because of low battery</v>
      </c>
      <c r="F417" t="s">
        <v>1514</v>
      </c>
      <c r="G417" t="str">
        <f t="shared" si="40"/>
        <v>"locking_failed_low_battery"</v>
      </c>
      <c r="H417" t="str">
        <f t="shared" si="41"/>
        <v>"Locking failed because of low battery"</v>
      </c>
      <c r="I417" t="str">
        <f t="shared" si="42"/>
        <v>-</v>
      </c>
      <c r="K417" s="26" t="s">
        <v>6143</v>
      </c>
      <c r="L417" s="32"/>
      <c r="M417" s="31" t="s">
        <v>6144</v>
      </c>
      <c r="N417" s="31" t="s">
        <v>6145</v>
      </c>
      <c r="O417" s="31" t="s">
        <v>6146</v>
      </c>
      <c r="P417" s="31" t="s">
        <v>6147</v>
      </c>
      <c r="Q417" s="29" t="s">
        <v>6148</v>
      </c>
    </row>
    <row r="418" spans="1:17">
      <c r="A418" s="4" t="s">
        <v>877</v>
      </c>
      <c r="C418">
        <f t="shared" si="39"/>
        <v>18</v>
      </c>
      <c r="D418">
        <f t="shared" si="37"/>
        <v>33</v>
      </c>
      <c r="E418" t="str">
        <f t="shared" si="38"/>
        <v>Door jammed</v>
      </c>
      <c r="F418" t="s">
        <v>1515</v>
      </c>
      <c r="G418" t="str">
        <f t="shared" si="40"/>
        <v>"door_jammed_v2"</v>
      </c>
      <c r="H418" t="str">
        <f t="shared" si="41"/>
        <v>"Door jammed"</v>
      </c>
      <c r="I418" t="str">
        <f t="shared" si="42"/>
        <v>-</v>
      </c>
      <c r="K418" s="26" t="s">
        <v>6149</v>
      </c>
      <c r="L418" s="32"/>
      <c r="M418" s="31" t="s">
        <v>5728</v>
      </c>
      <c r="N418" s="31" t="s">
        <v>5729</v>
      </c>
      <c r="O418" s="31" t="s">
        <v>5730</v>
      </c>
      <c r="P418" s="31" t="s">
        <v>6150</v>
      </c>
      <c r="Q418" s="29" t="s">
        <v>5732</v>
      </c>
    </row>
    <row r="419" spans="1:17" ht="47.25">
      <c r="A419" s="4" t="s">
        <v>3126</v>
      </c>
      <c r="C419">
        <f t="shared" si="39"/>
        <v>44</v>
      </c>
      <c r="D419">
        <f t="shared" si="37"/>
        <v>175</v>
      </c>
      <c r="E419" t="str">
        <f t="shared" si="38"/>
        <v>You have sent a remote command and the response is not back yet, please wait util it's done. (It will be expired in %d seconds)</v>
      </c>
      <c r="F419" t="s">
        <v>1516</v>
      </c>
      <c r="G419" t="str">
        <f t="shared" si="40"/>
        <v>"waiting_for_remote_command_to_be_expired"</v>
      </c>
      <c r="H419" t="str">
        <f t="shared" si="41"/>
        <v>"You have sent a remote command and the response is not back yet, please wait util it's done. (It will be expired in %d seconds)"</v>
      </c>
      <c r="I419" t="str">
        <f t="shared" si="42"/>
        <v>-</v>
      </c>
      <c r="K419" s="26" t="s">
        <v>6151</v>
      </c>
      <c r="L419" s="32"/>
      <c r="M419" s="31" t="s">
        <v>6152</v>
      </c>
      <c r="N419" s="31" t="s">
        <v>6153</v>
      </c>
      <c r="O419" s="31" t="s">
        <v>6154</v>
      </c>
      <c r="P419" s="31" t="s">
        <v>6155</v>
      </c>
      <c r="Q419" s="29" t="s">
        <v>6156</v>
      </c>
    </row>
    <row r="420" spans="1:17" ht="31.5">
      <c r="A420" s="4" t="s">
        <v>3131</v>
      </c>
      <c r="C420">
        <f t="shared" si="39"/>
        <v>32</v>
      </c>
      <c r="D420">
        <f t="shared" si="37"/>
        <v>118</v>
      </c>
      <c r="E420" t="str">
        <f t="shared" si="38"/>
        <v>A remote command has already been sent through Internet and it cannot be cancelled</v>
      </c>
      <c r="F420" t="s">
        <v>1517</v>
      </c>
      <c r="G420" t="str">
        <f t="shared" si="40"/>
        <v>"remote_command_close_warning"</v>
      </c>
      <c r="H420" t="str">
        <f t="shared" si="41"/>
        <v>"A remote command has already been sent through Internet and it cannot be cancelled"</v>
      </c>
      <c r="I420" t="str">
        <f t="shared" si="42"/>
        <v>-</v>
      </c>
      <c r="K420" s="26" t="s">
        <v>6157</v>
      </c>
      <c r="L420" s="32"/>
      <c r="M420" s="31" t="s">
        <v>6158</v>
      </c>
      <c r="N420" s="31" t="s">
        <v>6159</v>
      </c>
      <c r="O420" s="31" t="s">
        <v>6160</v>
      </c>
      <c r="P420" s="31" t="s">
        <v>6161</v>
      </c>
      <c r="Q420" s="29" t="s">
        <v>6162</v>
      </c>
    </row>
    <row r="421" spans="1:17">
      <c r="A421" s="4" t="s">
        <v>878</v>
      </c>
      <c r="C421">
        <f t="shared" si="39"/>
        <v>28</v>
      </c>
      <c r="D421">
        <f t="shared" si="37"/>
        <v>68</v>
      </c>
      <c r="E421" t="str">
        <f t="shared" si="38"/>
        <v>Press confirm to do remote unlocking</v>
      </c>
      <c r="F421" t="s">
        <v>1518</v>
      </c>
      <c r="G421" t="str">
        <f t="shared" si="40"/>
        <v>"confirm_remote_unlocking"</v>
      </c>
      <c r="H421" t="str">
        <f t="shared" si="41"/>
        <v>"Press confirm to do remote unlocking"</v>
      </c>
      <c r="I421" t="str">
        <f t="shared" si="42"/>
        <v>-</v>
      </c>
      <c r="K421" s="26" t="s">
        <v>6163</v>
      </c>
      <c r="L421" s="32"/>
      <c r="M421" s="31" t="s">
        <v>6164</v>
      </c>
      <c r="N421" s="31" t="s">
        <v>6165</v>
      </c>
      <c r="O421" s="31" t="s">
        <v>6166</v>
      </c>
      <c r="P421" s="31" t="s">
        <v>6167</v>
      </c>
      <c r="Q421" s="29" t="s">
        <v>6168</v>
      </c>
    </row>
    <row r="422" spans="1:17">
      <c r="A422" s="4" t="s">
        <v>879</v>
      </c>
      <c r="C422">
        <f t="shared" si="39"/>
        <v>26</v>
      </c>
      <c r="D422">
        <f t="shared" si="37"/>
        <v>64</v>
      </c>
      <c r="E422" t="str">
        <f t="shared" si="38"/>
        <v>Press confirm to do remote locking</v>
      </c>
      <c r="F422" t="s">
        <v>1519</v>
      </c>
      <c r="G422" t="str">
        <f t="shared" si="40"/>
        <v>"confirm_remote_locking"</v>
      </c>
      <c r="H422" t="str">
        <f t="shared" si="41"/>
        <v>"Press confirm to do remote locking"</v>
      </c>
      <c r="I422" t="str">
        <f t="shared" si="42"/>
        <v>-</v>
      </c>
      <c r="K422" s="26" t="s">
        <v>6169</v>
      </c>
      <c r="L422" s="32"/>
      <c r="M422" s="31" t="s">
        <v>6170</v>
      </c>
      <c r="N422" s="31" t="s">
        <v>6171</v>
      </c>
      <c r="O422" s="31" t="s">
        <v>6172</v>
      </c>
      <c r="P422" s="31" t="s">
        <v>6173</v>
      </c>
      <c r="Q422" s="29" t="s">
        <v>6174</v>
      </c>
    </row>
    <row r="423" spans="1:17" ht="25.5">
      <c r="A423" s="4" t="s">
        <v>880</v>
      </c>
      <c r="C423">
        <f t="shared" si="39"/>
        <v>18</v>
      </c>
      <c r="D423">
        <f t="shared" si="37"/>
        <v>84</v>
      </c>
      <c r="E423" t="str">
        <f t="shared" si="38"/>
        <v>The lock is jammed, please check your lock as soon as possible</v>
      </c>
      <c r="F423" t="s">
        <v>1520</v>
      </c>
      <c r="G423" t="str">
        <f t="shared" si="40"/>
        <v>"lock_is_jammed"</v>
      </c>
      <c r="H423" t="str">
        <f t="shared" si="41"/>
        <v>"The lock is jammed, please check your lock as soon as possible"</v>
      </c>
      <c r="I423" t="str">
        <f t="shared" si="42"/>
        <v>-</v>
      </c>
      <c r="K423" s="26" t="s">
        <v>6175</v>
      </c>
      <c r="L423" s="32"/>
      <c r="M423" s="31" t="s">
        <v>6176</v>
      </c>
      <c r="N423" s="31" t="s">
        <v>6177</v>
      </c>
      <c r="O423" s="31" t="s">
        <v>6178</v>
      </c>
      <c r="P423" s="31" t="s">
        <v>6179</v>
      </c>
      <c r="Q423" s="29" t="s">
        <v>6180</v>
      </c>
    </row>
    <row r="424" spans="1:17" ht="31.5">
      <c r="A424" s="4" t="s">
        <v>881</v>
      </c>
      <c r="C424">
        <f t="shared" si="39"/>
        <v>23</v>
      </c>
      <c r="D424">
        <f t="shared" si="37"/>
        <v>93</v>
      </c>
      <c r="E424" t="str">
        <f t="shared" si="38"/>
        <v>Please re-enter your key again. (It's better to copy and paste it)</v>
      </c>
      <c r="F424" t="s">
        <v>1521</v>
      </c>
      <c r="G424" t="str">
        <f t="shared" si="40"/>
        <v>"invalid_key_details"</v>
      </c>
      <c r="H424" t="str">
        <f t="shared" si="41"/>
        <v>"Please re-enter your key again. (It's better to copy and paste it)"</v>
      </c>
      <c r="I424" t="str">
        <f t="shared" si="42"/>
        <v>-</v>
      </c>
      <c r="K424" s="26" t="s">
        <v>6181</v>
      </c>
      <c r="L424" s="33"/>
      <c r="M424" s="31" t="s">
        <v>6182</v>
      </c>
      <c r="N424" s="31" t="s">
        <v>6183</v>
      </c>
      <c r="O424" s="31" t="s">
        <v>6184</v>
      </c>
      <c r="P424" s="31" t="s">
        <v>6185</v>
      </c>
      <c r="Q424" s="29" t="s">
        <v>6186</v>
      </c>
    </row>
    <row r="425" spans="1:17">
      <c r="A425" s="4" t="s">
        <v>882</v>
      </c>
      <c r="C425">
        <f t="shared" si="39"/>
        <v>32</v>
      </c>
      <c r="D425">
        <f t="shared" si="37"/>
        <v>79</v>
      </c>
      <c r="E425" t="str">
        <f t="shared" si="38"/>
        <v>The test data is sent to your maker channel</v>
      </c>
      <c r="F425" t="s">
        <v>1522</v>
      </c>
      <c r="G425" t="str">
        <f t="shared" si="40"/>
        <v>"maker_channel_test_data_sent"</v>
      </c>
      <c r="H425" t="str">
        <f t="shared" si="41"/>
        <v>"The test data is sent to your maker channel"</v>
      </c>
      <c r="I425" t="str">
        <f t="shared" si="42"/>
        <v>-</v>
      </c>
      <c r="K425" s="26" t="s">
        <v>6187</v>
      </c>
      <c r="L425" s="27" t="s">
        <v>6188</v>
      </c>
      <c r="M425" s="39" t="s">
        <v>6189</v>
      </c>
      <c r="N425" s="31" t="s">
        <v>6190</v>
      </c>
      <c r="O425" s="39" t="s">
        <v>6191</v>
      </c>
      <c r="P425" s="31" t="s">
        <v>6192</v>
      </c>
      <c r="Q425" s="40" t="s">
        <v>6193</v>
      </c>
    </row>
    <row r="426" spans="1:17">
      <c r="A426" s="4" t="s">
        <v>883</v>
      </c>
      <c r="C426">
        <f t="shared" si="39"/>
        <v>30</v>
      </c>
      <c r="D426">
        <f t="shared" si="37"/>
        <v>80</v>
      </c>
      <c r="E426" t="str">
        <f t="shared" si="38"/>
        <v>Please check if the %@ is functioning properly</v>
      </c>
      <c r="F426" t="s">
        <v>1523</v>
      </c>
      <c r="G426" t="str">
        <f t="shared" si="40"/>
        <v>"xxx_is_unreachable_details"</v>
      </c>
      <c r="H426" t="str">
        <f t="shared" si="41"/>
        <v>"Please check if the %@ is functioning properly"</v>
      </c>
      <c r="I426" t="str">
        <f t="shared" si="42"/>
        <v>-</v>
      </c>
      <c r="K426" s="26" t="s">
        <v>6194</v>
      </c>
      <c r="L426" s="30"/>
      <c r="M426" s="31" t="s">
        <v>6195</v>
      </c>
      <c r="N426" s="31" t="s">
        <v>6196</v>
      </c>
      <c r="O426" s="31" t="s">
        <v>6197</v>
      </c>
      <c r="P426" s="31" t="s">
        <v>6198</v>
      </c>
      <c r="Q426" s="29" t="s">
        <v>6199</v>
      </c>
    </row>
    <row r="427" spans="1:17" ht="31.5">
      <c r="A427" s="4" t="s">
        <v>3089</v>
      </c>
      <c r="C427">
        <f t="shared" si="39"/>
        <v>26</v>
      </c>
      <c r="D427">
        <f t="shared" si="37"/>
        <v>104</v>
      </c>
      <c r="E427" t="str">
        <f t="shared" si="38"/>
        <v>Please check if the lock is nearby and make sure it's functioning properly</v>
      </c>
      <c r="F427" t="s">
        <v>1524</v>
      </c>
      <c r="G427" t="str">
        <f t="shared" si="40"/>
        <v>"lock_not_found_details"</v>
      </c>
      <c r="H427" t="str">
        <f t="shared" si="41"/>
        <v>"Please check if the lock is nearby and make sure it's functioning properly"</v>
      </c>
      <c r="I427" t="str">
        <f t="shared" si="42"/>
        <v>-</v>
      </c>
      <c r="K427" s="26" t="s">
        <v>6200</v>
      </c>
      <c r="L427" s="32"/>
      <c r="M427" s="31" t="s">
        <v>6201</v>
      </c>
      <c r="N427" s="31" t="s">
        <v>6202</v>
      </c>
      <c r="O427" s="31" t="s">
        <v>6203</v>
      </c>
      <c r="P427" s="31" t="s">
        <v>6204</v>
      </c>
      <c r="Q427" s="29" t="s">
        <v>6205</v>
      </c>
    </row>
    <row r="428" spans="1:17" ht="31.5">
      <c r="A428" s="4" t="s">
        <v>884</v>
      </c>
      <c r="C428">
        <f t="shared" si="39"/>
        <v>28</v>
      </c>
      <c r="D428">
        <f t="shared" si="37"/>
        <v>89</v>
      </c>
      <c r="E428" t="str">
        <f t="shared" si="38"/>
        <v>Your lock is not nearby so this page is in read only mode</v>
      </c>
      <c r="F428" t="s">
        <v>1525</v>
      </c>
      <c r="G428" t="str">
        <f t="shared" si="40"/>
        <v>"lock_not_found_details_2"</v>
      </c>
      <c r="H428" t="str">
        <f t="shared" si="41"/>
        <v>"Your lock is not nearby so this page is in read only mode"</v>
      </c>
      <c r="I428" t="str">
        <f t="shared" si="42"/>
        <v>-</v>
      </c>
      <c r="K428" s="26" t="s">
        <v>6206</v>
      </c>
      <c r="L428" s="32"/>
      <c r="M428" s="31" t="s">
        <v>6207</v>
      </c>
      <c r="N428" s="31" t="s">
        <v>6208</v>
      </c>
      <c r="O428" s="31" t="s">
        <v>6209</v>
      </c>
      <c r="P428" s="31" t="s">
        <v>6210</v>
      </c>
      <c r="Q428" s="29" t="s">
        <v>6211</v>
      </c>
    </row>
    <row r="429" spans="1:17">
      <c r="A429" s="4" t="s">
        <v>885</v>
      </c>
      <c r="C429">
        <f t="shared" si="39"/>
        <v>28</v>
      </c>
      <c r="D429">
        <f t="shared" si="37"/>
        <v>70</v>
      </c>
      <c r="E429" t="str">
        <f t="shared" si="38"/>
        <v>Click on it to unlock or lock the door</v>
      </c>
      <c r="F429" t="s">
        <v>1526</v>
      </c>
      <c r="G429" t="str">
        <f t="shared" si="40"/>
        <v>"lock_list_click_tutorial"</v>
      </c>
      <c r="H429" t="str">
        <f t="shared" si="41"/>
        <v>"Click on it to unlock or lock the door"</v>
      </c>
      <c r="I429" t="str">
        <f t="shared" si="42"/>
        <v>-</v>
      </c>
      <c r="K429" s="26" t="s">
        <v>6212</v>
      </c>
      <c r="L429" s="32"/>
      <c r="M429" s="31" t="s">
        <v>6213</v>
      </c>
      <c r="N429" s="31" t="s">
        <v>6214</v>
      </c>
      <c r="O429" s="31" t="s">
        <v>6215</v>
      </c>
      <c r="P429" s="31" t="s">
        <v>6216</v>
      </c>
      <c r="Q429" s="29" t="s">
        <v>6217</v>
      </c>
    </row>
    <row r="430" spans="1:17">
      <c r="A430" s="4" t="s">
        <v>886</v>
      </c>
      <c r="C430">
        <f t="shared" si="39"/>
        <v>28</v>
      </c>
      <c r="D430">
        <f t="shared" si="37"/>
        <v>72</v>
      </c>
      <c r="E430" t="str">
        <f t="shared" si="38"/>
        <v>Swipe it to the left to get more options</v>
      </c>
      <c r="F430" t="s">
        <v>1527</v>
      </c>
      <c r="G430" t="str">
        <f t="shared" si="40"/>
        <v>"lock_list_swipe_tutorial"</v>
      </c>
      <c r="H430" t="str">
        <f t="shared" si="41"/>
        <v>"Swipe it to the left to get more options"</v>
      </c>
      <c r="I430" t="str">
        <f t="shared" si="42"/>
        <v>-</v>
      </c>
      <c r="K430" s="26" t="s">
        <v>6218</v>
      </c>
      <c r="L430" s="32"/>
      <c r="M430" s="31" t="s">
        <v>6219</v>
      </c>
      <c r="N430" s="31" t="s">
        <v>6220</v>
      </c>
      <c r="O430" s="31" t="s">
        <v>6221</v>
      </c>
      <c r="P430" s="31" t="s">
        <v>6222</v>
      </c>
      <c r="Q430" s="29" t="s">
        <v>6223</v>
      </c>
    </row>
    <row r="431" spans="1:17" ht="31.5">
      <c r="A431" s="4" t="s">
        <v>887</v>
      </c>
      <c r="C431">
        <f t="shared" si="39"/>
        <v>32</v>
      </c>
      <c r="D431">
        <f t="shared" si="37"/>
        <v>102</v>
      </c>
      <c r="E431" t="str">
        <f t="shared" si="38"/>
        <v>Are you sure you want to skip backing up and sign out immediately?</v>
      </c>
      <c r="F431" t="s">
        <v>1528</v>
      </c>
      <c r="G431" t="str">
        <f t="shared" si="40"/>
        <v>"skip_backup_when_signing_out"</v>
      </c>
      <c r="H431" t="str">
        <f t="shared" si="41"/>
        <v>"Are you sure you want to skip backing up and sign out immediately?"</v>
      </c>
      <c r="I431" t="str">
        <f t="shared" si="42"/>
        <v>-</v>
      </c>
      <c r="K431" s="26" t="s">
        <v>6224</v>
      </c>
      <c r="L431" s="32"/>
      <c r="M431" s="31" t="s">
        <v>6225</v>
      </c>
      <c r="N431" s="31" t="s">
        <v>6226</v>
      </c>
      <c r="O431" s="31" t="s">
        <v>6227</v>
      </c>
      <c r="P431" s="31" t="s">
        <v>6228</v>
      </c>
      <c r="Q431" s="29" t="s">
        <v>6229</v>
      </c>
    </row>
    <row r="432" spans="1:17" ht="31.5">
      <c r="A432" s="4" t="s">
        <v>888</v>
      </c>
      <c r="C432">
        <f t="shared" si="39"/>
        <v>35</v>
      </c>
      <c r="D432">
        <f t="shared" si="37"/>
        <v>87</v>
      </c>
      <c r="E432" t="str">
        <f t="shared" si="38"/>
        <v>The lock has no more space to add a phone client</v>
      </c>
      <c r="F432" t="s">
        <v>1529</v>
      </c>
      <c r="G432" t="str">
        <f t="shared" si="40"/>
        <v>"no_more_space_for_phone_clients"</v>
      </c>
      <c r="H432" t="str">
        <f t="shared" si="41"/>
        <v>"The lock has no more space to add a phone client"</v>
      </c>
      <c r="I432" t="str">
        <f t="shared" si="42"/>
        <v>-</v>
      </c>
      <c r="K432" s="26" t="s">
        <v>6230</v>
      </c>
      <c r="L432" s="32"/>
      <c r="M432" s="31" t="s">
        <v>6231</v>
      </c>
      <c r="N432" s="31" t="s">
        <v>6232</v>
      </c>
      <c r="O432" s="31" t="s">
        <v>6233</v>
      </c>
      <c r="P432" s="31" t="s">
        <v>6234</v>
      </c>
      <c r="Q432" s="29" t="s">
        <v>6235</v>
      </c>
    </row>
    <row r="433" spans="1:17">
      <c r="A433" s="4" t="s">
        <v>889</v>
      </c>
      <c r="C433">
        <f t="shared" si="39"/>
        <v>40</v>
      </c>
      <c r="D433">
        <f t="shared" si="37"/>
        <v>79</v>
      </c>
      <c r="E433" t="str">
        <f t="shared" si="38"/>
        <v>%@ has a mechanical unlocking event</v>
      </c>
      <c r="F433" t="s">
        <v>1530</v>
      </c>
      <c r="G433" t="str">
        <f t="shared" si="40"/>
        <v>"xxx_has_a_mechanical_unlocking_event"</v>
      </c>
      <c r="H433" t="str">
        <f t="shared" si="41"/>
        <v>"%@ has a mechanical unlocking event"</v>
      </c>
      <c r="I433" t="str">
        <f t="shared" si="42"/>
        <v>-</v>
      </c>
      <c r="K433" s="26" t="s">
        <v>6236</v>
      </c>
      <c r="L433" s="32"/>
      <c r="M433" s="31" t="s">
        <v>6237</v>
      </c>
      <c r="N433" s="31" t="s">
        <v>6238</v>
      </c>
      <c r="O433" s="31" t="s">
        <v>6239</v>
      </c>
      <c r="P433" s="31" t="s">
        <v>6240</v>
      </c>
      <c r="Q433" s="29" t="s">
        <v>6241</v>
      </c>
    </row>
    <row r="434" spans="1:17">
      <c r="A434" s="4" t="s">
        <v>890</v>
      </c>
      <c r="C434">
        <f t="shared" si="39"/>
        <v>23</v>
      </c>
      <c r="D434">
        <f t="shared" si="37"/>
        <v>46</v>
      </c>
      <c r="E434" t="str">
        <f t="shared" si="38"/>
        <v>Prepare adding lock</v>
      </c>
      <c r="F434" t="s">
        <v>1531</v>
      </c>
      <c r="G434" t="str">
        <f t="shared" si="40"/>
        <v>"prepare_adding_lock"</v>
      </c>
      <c r="H434" t="str">
        <f t="shared" si="41"/>
        <v>"Prepare adding lock"</v>
      </c>
      <c r="I434" t="str">
        <f t="shared" si="42"/>
        <v>-</v>
      </c>
      <c r="K434" s="26" t="s">
        <v>6242</v>
      </c>
      <c r="L434" s="32"/>
      <c r="M434" s="31" t="s">
        <v>6243</v>
      </c>
      <c r="N434" s="31" t="s">
        <v>6244</v>
      </c>
      <c r="O434" s="31" t="s">
        <v>6245</v>
      </c>
      <c r="P434" s="31" t="s">
        <v>6246</v>
      </c>
      <c r="Q434" s="29" t="s">
        <v>6247</v>
      </c>
    </row>
    <row r="435" spans="1:17" ht="31.5">
      <c r="A435" s="4" t="s">
        <v>3035</v>
      </c>
      <c r="C435">
        <f t="shared" si="39"/>
        <v>31</v>
      </c>
      <c r="D435">
        <f t="shared" si="37"/>
        <v>107</v>
      </c>
      <c r="E435" t="str">
        <f t="shared" si="38"/>
        <v>The lock is connected to the Internet, and the gateway is under operatio</v>
      </c>
      <c r="F435" t="s">
        <v>1532</v>
      </c>
      <c r="G435" t="str">
        <f t="shared" si="40"/>
        <v>"gateway_is_under_processing"</v>
      </c>
      <c r="H435" t="str">
        <f t="shared" si="41"/>
        <v>"The lock is connected to the Internet, and the gateway is under operatio"</v>
      </c>
      <c r="I435" t="str">
        <f t="shared" si="42"/>
        <v>X</v>
      </c>
      <c r="K435" s="26" t="s">
        <v>6248</v>
      </c>
      <c r="L435" s="32"/>
      <c r="M435" s="31" t="s">
        <v>6249</v>
      </c>
      <c r="N435" s="31" t="s">
        <v>6250</v>
      </c>
      <c r="O435" s="31" t="s">
        <v>6251</v>
      </c>
      <c r="P435" s="31" t="s">
        <v>6252</v>
      </c>
      <c r="Q435" s="29" t="s">
        <v>6253</v>
      </c>
    </row>
    <row r="436" spans="1:17">
      <c r="A436" s="4" t="s">
        <v>891</v>
      </c>
      <c r="C436">
        <f t="shared" si="39"/>
        <v>38</v>
      </c>
      <c r="D436">
        <f t="shared" si="37"/>
        <v>84</v>
      </c>
      <c r="E436" t="str">
        <f t="shared" si="38"/>
        <v>The lock is communicating with the gateway</v>
      </c>
      <c r="F436" t="s">
        <v>1533</v>
      </c>
      <c r="G436" t="str">
        <f t="shared" si="40"/>
        <v>"lock_is_communicating_with_gateway"</v>
      </c>
      <c r="H436" t="str">
        <f t="shared" si="41"/>
        <v>"The lock is communicating with the gateway"</v>
      </c>
      <c r="I436" t="str">
        <f t="shared" si="42"/>
        <v>-</v>
      </c>
      <c r="K436" s="26" t="s">
        <v>6254</v>
      </c>
      <c r="L436" s="32"/>
      <c r="M436" s="31" t="s">
        <v>6255</v>
      </c>
      <c r="N436" s="31" t="s">
        <v>6256</v>
      </c>
      <c r="O436" s="31" t="s">
        <v>6257</v>
      </c>
      <c r="P436" s="31" t="s">
        <v>6258</v>
      </c>
      <c r="Q436" s="29" t="s">
        <v>6259</v>
      </c>
    </row>
    <row r="437" spans="1:17" ht="31.5">
      <c r="A437" s="4" t="s">
        <v>892</v>
      </c>
      <c r="C437">
        <f t="shared" si="39"/>
        <v>30</v>
      </c>
      <c r="D437">
        <f t="shared" si="37"/>
        <v>116</v>
      </c>
      <c r="E437" t="str">
        <f t="shared" si="38"/>
        <v>Please press gateway's setup button. The lock will try to connect your Wi-Fi AP...</v>
      </c>
      <c r="F437" t="s">
        <v>1534</v>
      </c>
      <c r="G437" t="str">
        <f t="shared" si="40"/>
        <v>"press_gateway_setup_button"</v>
      </c>
      <c r="H437" t="str">
        <f t="shared" si="41"/>
        <v>"Please press gateway's setup button. The lock will try to connect your Wi-Fi AP..."</v>
      </c>
      <c r="I437" t="str">
        <f t="shared" si="42"/>
        <v>-</v>
      </c>
      <c r="K437" s="26" t="s">
        <v>6260</v>
      </c>
      <c r="L437" s="32"/>
      <c r="M437" s="31" t="s">
        <v>6261</v>
      </c>
      <c r="N437" s="31" t="s">
        <v>6262</v>
      </c>
      <c r="O437" s="31" t="s">
        <v>6263</v>
      </c>
      <c r="P437" s="31" t="s">
        <v>6264</v>
      </c>
      <c r="Q437" s="29" t="s">
        <v>6265</v>
      </c>
    </row>
    <row r="438" spans="1:17">
      <c r="A438" s="4" t="s">
        <v>893</v>
      </c>
      <c r="C438">
        <f t="shared" si="39"/>
        <v>30</v>
      </c>
      <c r="D438">
        <f t="shared" si="37"/>
        <v>58</v>
      </c>
      <c r="E438" t="str">
        <f t="shared" si="38"/>
        <v>Sync Wi-Fi parameters...</v>
      </c>
      <c r="F438" t="s">
        <v>1535</v>
      </c>
      <c r="G438" t="str">
        <f t="shared" si="40"/>
        <v>"syncing_gateway_parameters"</v>
      </c>
      <c r="H438" t="str">
        <f t="shared" si="41"/>
        <v>"Sync Wi-Fi parameters..."</v>
      </c>
      <c r="I438" t="str">
        <f t="shared" si="42"/>
        <v>-</v>
      </c>
      <c r="K438" s="26" t="s">
        <v>6266</v>
      </c>
      <c r="L438" s="32"/>
      <c r="M438" s="31" t="s">
        <v>6267</v>
      </c>
      <c r="N438" s="31" t="s">
        <v>6268</v>
      </c>
      <c r="O438" s="31" t="s">
        <v>6269</v>
      </c>
      <c r="P438" s="31" t="s">
        <v>6270</v>
      </c>
      <c r="Q438" s="29" t="s">
        <v>6271</v>
      </c>
    </row>
    <row r="439" spans="1:17">
      <c r="A439" s="4" t="s">
        <v>894</v>
      </c>
      <c r="C439">
        <f t="shared" si="39"/>
        <v>28</v>
      </c>
      <c r="D439">
        <f t="shared" si="37"/>
        <v>83</v>
      </c>
      <c r="E439" t="str">
        <f t="shared" si="38"/>
        <v>Are you sure to delete the lock %@ from gateway %@?</v>
      </c>
      <c r="F439" t="s">
        <v>1536</v>
      </c>
      <c r="G439" t="str">
        <f t="shared" si="40"/>
        <v>"gateway_deleting_details"</v>
      </c>
      <c r="H439" t="str">
        <f t="shared" si="41"/>
        <v>"Are you sure to delete the lock %@ from gateway %@?"</v>
      </c>
      <c r="I439" t="str">
        <f t="shared" si="42"/>
        <v>-</v>
      </c>
      <c r="K439" s="26" t="s">
        <v>6272</v>
      </c>
      <c r="L439" s="32"/>
      <c r="M439" s="31" t="s">
        <v>6273</v>
      </c>
      <c r="N439" s="31" t="s">
        <v>6274</v>
      </c>
      <c r="O439" s="31" t="s">
        <v>6275</v>
      </c>
      <c r="P439" s="31" t="s">
        <v>6276</v>
      </c>
      <c r="Q439" s="29" t="s">
        <v>6277</v>
      </c>
    </row>
    <row r="440" spans="1:17">
      <c r="A440" s="4" t="s">
        <v>895</v>
      </c>
      <c r="C440">
        <f t="shared" si="39"/>
        <v>32</v>
      </c>
      <c r="D440">
        <f t="shared" si="37"/>
        <v>90</v>
      </c>
      <c r="E440" t="str">
        <f t="shared" si="38"/>
        <v>Are you sure you want to leave without saving changes?</v>
      </c>
      <c r="F440" t="s">
        <v>1537</v>
      </c>
      <c r="G440" t="str">
        <f t="shared" si="40"/>
        <v>"leave_without_saving_details"</v>
      </c>
      <c r="H440" t="str">
        <f t="shared" si="41"/>
        <v>"Are you sure you want to leave without saving changes?"</v>
      </c>
      <c r="I440" t="str">
        <f t="shared" si="42"/>
        <v>-</v>
      </c>
      <c r="K440" s="26" t="s">
        <v>6278</v>
      </c>
      <c r="L440" s="32"/>
      <c r="M440" s="31" t="s">
        <v>6279</v>
      </c>
      <c r="N440" s="31" t="s">
        <v>6280</v>
      </c>
      <c r="O440" s="31" t="s">
        <v>6281</v>
      </c>
      <c r="P440" s="31" t="s">
        <v>6282</v>
      </c>
      <c r="Q440" s="29" t="s">
        <v>6283</v>
      </c>
    </row>
    <row r="441" spans="1:17">
      <c r="A441" s="4" t="s">
        <v>896</v>
      </c>
      <c r="C441">
        <f t="shared" si="39"/>
        <v>29</v>
      </c>
      <c r="D441">
        <f t="shared" si="37"/>
        <v>58</v>
      </c>
      <c r="E441" t="str">
        <f t="shared" si="38"/>
        <v>Generating new access key</v>
      </c>
      <c r="F441" t="s">
        <v>1538</v>
      </c>
      <c r="G441" t="str">
        <f t="shared" si="40"/>
        <v>"generating_new_access_key"</v>
      </c>
      <c r="H441" t="str">
        <f t="shared" si="41"/>
        <v>"Generating new access key"</v>
      </c>
      <c r="I441" t="str">
        <f t="shared" si="42"/>
        <v>-</v>
      </c>
      <c r="K441" s="26" t="s">
        <v>6284</v>
      </c>
      <c r="L441" s="32"/>
      <c r="M441" s="31" t="s">
        <v>6285</v>
      </c>
      <c r="N441" s="31" t="s">
        <v>6286</v>
      </c>
      <c r="O441" s="31" t="s">
        <v>5457</v>
      </c>
      <c r="P441" s="31" t="s">
        <v>6287</v>
      </c>
      <c r="Q441" s="29" t="s">
        <v>6288</v>
      </c>
    </row>
    <row r="442" spans="1:17">
      <c r="A442" s="4" t="s">
        <v>897</v>
      </c>
      <c r="C442">
        <f t="shared" si="39"/>
        <v>25</v>
      </c>
      <c r="D442">
        <f t="shared" si="37"/>
        <v>50</v>
      </c>
      <c r="E442" t="str">
        <f t="shared" si="38"/>
        <v>Cancelling access key</v>
      </c>
      <c r="F442" t="s">
        <v>1539</v>
      </c>
      <c r="G442" t="str">
        <f t="shared" si="40"/>
        <v>"cancelling_access_key"</v>
      </c>
      <c r="H442" t="str">
        <f t="shared" si="41"/>
        <v>"Cancelling access key"</v>
      </c>
      <c r="I442" t="str">
        <f t="shared" si="42"/>
        <v>-</v>
      </c>
      <c r="K442" s="26" t="s">
        <v>6289</v>
      </c>
      <c r="L442" s="32"/>
      <c r="M442" s="31" t="s">
        <v>6290</v>
      </c>
      <c r="N442" s="31" t="s">
        <v>6291</v>
      </c>
      <c r="O442" s="31" t="s">
        <v>5463</v>
      </c>
      <c r="P442" s="31" t="s">
        <v>6292</v>
      </c>
      <c r="Q442" s="29" t="s">
        <v>6293</v>
      </c>
    </row>
    <row r="443" spans="1:17">
      <c r="A443" s="4" t="s">
        <v>898</v>
      </c>
      <c r="C443">
        <f t="shared" si="39"/>
        <v>18</v>
      </c>
      <c r="D443">
        <f t="shared" si="37"/>
        <v>36</v>
      </c>
      <c r="E443" t="str">
        <f t="shared" si="38"/>
        <v>New access key</v>
      </c>
      <c r="F443" t="s">
        <v>1540</v>
      </c>
      <c r="G443" t="str">
        <f t="shared" si="40"/>
        <v>"new_access_key"</v>
      </c>
      <c r="H443" t="str">
        <f t="shared" si="41"/>
        <v>"New access key"</v>
      </c>
      <c r="I443" t="str">
        <f t="shared" si="42"/>
        <v>-</v>
      </c>
      <c r="K443" s="26" t="s">
        <v>6294</v>
      </c>
      <c r="L443" s="32"/>
      <c r="M443" s="31" t="s">
        <v>6295</v>
      </c>
      <c r="N443" s="31" t="s">
        <v>6296</v>
      </c>
      <c r="O443" s="31" t="s">
        <v>6297</v>
      </c>
      <c r="P443" s="31" t="s">
        <v>6298</v>
      </c>
      <c r="Q443" s="29" t="s">
        <v>6299</v>
      </c>
    </row>
    <row r="444" spans="1:17">
      <c r="A444" s="4" t="s">
        <v>899</v>
      </c>
      <c r="C444">
        <f t="shared" si="39"/>
        <v>27</v>
      </c>
      <c r="D444">
        <f t="shared" si="37"/>
        <v>63</v>
      </c>
      <c r="E444" t="str">
        <f t="shared" si="38"/>
        <v>Your access key is now cancelled</v>
      </c>
      <c r="F444" t="s">
        <v>1541</v>
      </c>
      <c r="G444" t="str">
        <f t="shared" si="40"/>
        <v>"access_key_is_cancelled"</v>
      </c>
      <c r="H444" t="str">
        <f t="shared" si="41"/>
        <v>"Your access key is now cancelled"</v>
      </c>
      <c r="I444" t="str">
        <f t="shared" si="42"/>
        <v>-</v>
      </c>
      <c r="K444" s="26" t="s">
        <v>6300</v>
      </c>
      <c r="L444" s="32"/>
      <c r="M444" s="31" t="s">
        <v>6301</v>
      </c>
      <c r="N444" s="31" t="s">
        <v>6302</v>
      </c>
      <c r="O444" s="31" t="s">
        <v>6303</v>
      </c>
      <c r="P444" s="31" t="s">
        <v>6304</v>
      </c>
      <c r="Q444" s="29" t="s">
        <v>6305</v>
      </c>
    </row>
    <row r="445" spans="1:17">
      <c r="A445" s="4" t="s">
        <v>900</v>
      </c>
      <c r="C445">
        <f t="shared" si="39"/>
        <v>26</v>
      </c>
      <c r="D445">
        <f t="shared" si="37"/>
        <v>55</v>
      </c>
      <c r="E445" t="str">
        <f t="shared" si="38"/>
        <v>Acquiring gateway info...</v>
      </c>
      <c r="F445" t="s">
        <v>1542</v>
      </c>
      <c r="G445" t="str">
        <f t="shared" si="40"/>
        <v>"acquiring_gateway_info"</v>
      </c>
      <c r="H445" t="str">
        <f t="shared" si="41"/>
        <v>"Acquiring gateway info..."</v>
      </c>
      <c r="I445" t="str">
        <f t="shared" si="42"/>
        <v>-</v>
      </c>
      <c r="K445" s="26" t="s">
        <v>6306</v>
      </c>
      <c r="L445" s="32"/>
      <c r="M445" s="31" t="s">
        <v>6307</v>
      </c>
      <c r="N445" s="31" t="s">
        <v>6308</v>
      </c>
      <c r="O445" s="31" t="s">
        <v>6309</v>
      </c>
      <c r="P445" s="31" t="s">
        <v>6310</v>
      </c>
      <c r="Q445" s="29" t="s">
        <v>6311</v>
      </c>
    </row>
    <row r="446" spans="1:17" ht="31.5">
      <c r="A446" s="4" t="s">
        <v>901</v>
      </c>
      <c r="C446">
        <f t="shared" si="39"/>
        <v>21</v>
      </c>
      <c r="D446">
        <f t="shared" si="37"/>
        <v>89</v>
      </c>
      <c r="E446" t="str">
        <f t="shared" si="38"/>
        <v>This account has sent too many requests, please try again later.</v>
      </c>
      <c r="F446" t="s">
        <v>1543</v>
      </c>
      <c r="G446" t="str">
        <f t="shared" si="40"/>
        <v>"too_many_requests"</v>
      </c>
      <c r="H446" t="str">
        <f t="shared" si="41"/>
        <v>"This account has sent too many requests, please try again later."</v>
      </c>
      <c r="I446" t="str">
        <f t="shared" si="42"/>
        <v>-</v>
      </c>
      <c r="K446" s="26" t="s">
        <v>6312</v>
      </c>
      <c r="L446" s="32"/>
      <c r="M446" s="31" t="s">
        <v>6313</v>
      </c>
      <c r="N446" s="31" t="s">
        <v>6314</v>
      </c>
      <c r="O446" s="31" t="s">
        <v>6315</v>
      </c>
      <c r="P446" s="31" t="s">
        <v>6316</v>
      </c>
      <c r="Q446" s="29" t="s">
        <v>6317</v>
      </c>
    </row>
    <row r="447" spans="1:17">
      <c r="A447" s="4" t="s">
        <v>902</v>
      </c>
      <c r="C447">
        <f t="shared" si="39"/>
        <v>15</v>
      </c>
      <c r="D447">
        <f t="shared" si="37"/>
        <v>72</v>
      </c>
      <c r="E447" t="str">
        <f t="shared" si="38"/>
        <v>The server is currently busy, please try again later.</v>
      </c>
      <c r="F447" t="s">
        <v>1544</v>
      </c>
      <c r="G447" t="str">
        <f t="shared" si="40"/>
        <v>"server_busy"</v>
      </c>
      <c r="H447" t="str">
        <f t="shared" si="41"/>
        <v>"The server is currently busy, please try again later."</v>
      </c>
      <c r="I447" t="str">
        <f t="shared" si="42"/>
        <v>-</v>
      </c>
      <c r="K447" s="26" t="s">
        <v>6318</v>
      </c>
      <c r="L447" s="32"/>
      <c r="M447" s="31" t="s">
        <v>6319</v>
      </c>
      <c r="N447" s="31" t="s">
        <v>6320</v>
      </c>
      <c r="O447" s="31" t="s">
        <v>6321</v>
      </c>
      <c r="P447" s="31" t="s">
        <v>6322</v>
      </c>
      <c r="Q447" s="29" t="s">
        <v>6323</v>
      </c>
    </row>
    <row r="448" spans="1:17">
      <c r="A448" s="4" t="s">
        <v>903</v>
      </c>
      <c r="C448">
        <f t="shared" si="39"/>
        <v>17</v>
      </c>
      <c r="D448">
        <f t="shared" si="37"/>
        <v>33</v>
      </c>
      <c r="E448" t="str">
        <f t="shared" si="38"/>
        <v>Unlocking %@</v>
      </c>
      <c r="F448" t="s">
        <v>1545</v>
      </c>
      <c r="G448" t="str">
        <f t="shared" si="40"/>
        <v>"unlocking_xxx"</v>
      </c>
      <c r="H448" t="str">
        <f t="shared" si="41"/>
        <v>"Unlocking %@"</v>
      </c>
      <c r="I448" t="str">
        <f t="shared" si="42"/>
        <v>-</v>
      </c>
      <c r="K448" s="26" t="s">
        <v>6324</v>
      </c>
      <c r="L448" s="32"/>
      <c r="M448" s="31" t="s">
        <v>10572</v>
      </c>
      <c r="N448" s="35" t="s">
        <v>10574</v>
      </c>
      <c r="O448" s="31" t="s">
        <v>10576</v>
      </c>
      <c r="P448" s="31" t="s">
        <v>10578</v>
      </c>
      <c r="Q448" s="36" t="s">
        <v>10580</v>
      </c>
    </row>
    <row r="449" spans="1:17">
      <c r="A449" s="4" t="s">
        <v>904</v>
      </c>
      <c r="C449">
        <f t="shared" si="39"/>
        <v>24</v>
      </c>
      <c r="D449">
        <f t="shared" ref="D449:D512" si="43">FIND(";",A449)</f>
        <v>50</v>
      </c>
      <c r="E449" t="str">
        <f t="shared" ref="E449:E512" si="44">IF(A449&lt;&gt;"", MID(A449, C449+3, D449-C449-4), "")</f>
        <v>Remote unlocking %@...</v>
      </c>
      <c r="F449" t="s">
        <v>1546</v>
      </c>
      <c r="G449" t="str">
        <f t="shared" si="40"/>
        <v>"remote_unlocking_xxx"</v>
      </c>
      <c r="H449" t="str">
        <f t="shared" si="41"/>
        <v>"Remote unlocking %@..."</v>
      </c>
      <c r="I449" t="str">
        <f t="shared" si="42"/>
        <v>-</v>
      </c>
      <c r="K449" s="26" t="s">
        <v>6325</v>
      </c>
      <c r="L449" s="32"/>
      <c r="M449" s="31" t="s">
        <v>6326</v>
      </c>
      <c r="N449" s="31" t="s">
        <v>6327</v>
      </c>
      <c r="O449" s="31" t="s">
        <v>6328</v>
      </c>
      <c r="P449" s="31" t="s">
        <v>6329</v>
      </c>
      <c r="Q449" s="29" t="s">
        <v>6330</v>
      </c>
    </row>
    <row r="450" spans="1:17">
      <c r="A450" s="4" t="s">
        <v>905</v>
      </c>
      <c r="C450">
        <f t="shared" si="39"/>
        <v>22</v>
      </c>
      <c r="D450">
        <f t="shared" si="43"/>
        <v>46</v>
      </c>
      <c r="E450" t="str">
        <f t="shared" si="44"/>
        <v>Remote locking %@...</v>
      </c>
      <c r="F450" t="s">
        <v>1547</v>
      </c>
      <c r="G450" t="str">
        <f t="shared" si="40"/>
        <v>"remote_locking_xxx"</v>
      </c>
      <c r="H450" t="str">
        <f t="shared" si="41"/>
        <v>"Remote locking %@..."</v>
      </c>
      <c r="I450" t="str">
        <f t="shared" si="42"/>
        <v>-</v>
      </c>
      <c r="K450" s="26" t="s">
        <v>6331</v>
      </c>
      <c r="L450" s="32"/>
      <c r="M450" s="31" t="s">
        <v>6332</v>
      </c>
      <c r="N450" s="31" t="s">
        <v>6333</v>
      </c>
      <c r="O450" s="31" t="s">
        <v>6334</v>
      </c>
      <c r="P450" s="31" t="s">
        <v>6335</v>
      </c>
      <c r="Q450" s="29" t="s">
        <v>6336</v>
      </c>
    </row>
    <row r="451" spans="1:17">
      <c r="A451" s="4" t="s">
        <v>906</v>
      </c>
      <c r="C451">
        <f t="shared" si="39"/>
        <v>32</v>
      </c>
      <c r="D451">
        <f t="shared" si="43"/>
        <v>63</v>
      </c>
      <c r="E451" t="str">
        <f t="shared" si="44"/>
        <v>%@ is successfully unlocked</v>
      </c>
      <c r="F451" t="s">
        <v>1548</v>
      </c>
      <c r="G451" t="str">
        <f t="shared" si="40"/>
        <v>"xxx_is_successfully_unlocked"</v>
      </c>
      <c r="H451" t="str">
        <f t="shared" si="41"/>
        <v>"%@ is successfully unlocked"</v>
      </c>
      <c r="I451" t="str">
        <f t="shared" si="42"/>
        <v>-</v>
      </c>
      <c r="K451" s="26" t="s">
        <v>6337</v>
      </c>
      <c r="L451" s="32"/>
      <c r="M451" s="31" t="s">
        <v>6338</v>
      </c>
      <c r="N451" s="31" t="s">
        <v>6339</v>
      </c>
      <c r="O451" s="31" t="s">
        <v>6340</v>
      </c>
      <c r="P451" s="31" t="s">
        <v>6341</v>
      </c>
      <c r="Q451" s="29" t="s">
        <v>6342</v>
      </c>
    </row>
    <row r="452" spans="1:17">
      <c r="A452" s="4" t="s">
        <v>907</v>
      </c>
      <c r="C452">
        <f t="shared" si="39"/>
        <v>30</v>
      </c>
      <c r="D452">
        <f t="shared" si="43"/>
        <v>59</v>
      </c>
      <c r="E452" t="str">
        <f t="shared" si="44"/>
        <v>%@ is successfully locked</v>
      </c>
      <c r="F452" t="s">
        <v>1549</v>
      </c>
      <c r="G452" t="str">
        <f t="shared" si="40"/>
        <v>"xxx_is_successfully_locked"</v>
      </c>
      <c r="H452" t="str">
        <f t="shared" si="41"/>
        <v>"%@ is successfully locked"</v>
      </c>
      <c r="I452" t="str">
        <f t="shared" si="42"/>
        <v>-</v>
      </c>
      <c r="K452" s="26" t="s">
        <v>6343</v>
      </c>
      <c r="L452" s="32"/>
      <c r="M452" s="31" t="s">
        <v>6344</v>
      </c>
      <c r="N452" s="31" t="s">
        <v>6345</v>
      </c>
      <c r="O452" s="31" t="s">
        <v>6346</v>
      </c>
      <c r="P452" s="31" t="s">
        <v>6347</v>
      </c>
      <c r="Q452" s="29" t="s">
        <v>6348</v>
      </c>
    </row>
    <row r="453" spans="1:17">
      <c r="A453" s="4" t="s">
        <v>908</v>
      </c>
      <c r="C453">
        <f t="shared" si="39"/>
        <v>15</v>
      </c>
      <c r="D453">
        <f t="shared" si="43"/>
        <v>29</v>
      </c>
      <c r="E453" t="str">
        <f t="shared" si="44"/>
        <v>Locking %@</v>
      </c>
      <c r="F453" t="s">
        <v>1550</v>
      </c>
      <c r="G453" t="str">
        <f t="shared" si="40"/>
        <v>"locking_xxx"</v>
      </c>
      <c r="H453" t="str">
        <f t="shared" si="41"/>
        <v>"Locking %@"</v>
      </c>
      <c r="I453" t="str">
        <f t="shared" si="42"/>
        <v>-</v>
      </c>
      <c r="K453" s="26" t="s">
        <v>6349</v>
      </c>
      <c r="L453" s="32"/>
      <c r="M453" s="31" t="s">
        <v>10582</v>
      </c>
      <c r="N453" s="35" t="s">
        <v>10584</v>
      </c>
      <c r="O453" s="31" t="s">
        <v>10586</v>
      </c>
      <c r="P453" s="31" t="s">
        <v>10588</v>
      </c>
      <c r="Q453" s="36" t="s">
        <v>10590</v>
      </c>
    </row>
    <row r="454" spans="1:17">
      <c r="A454" s="4" t="s">
        <v>909</v>
      </c>
      <c r="C454">
        <f t="shared" ref="C454:C517" si="45">FIND("=",A454)</f>
        <v>22</v>
      </c>
      <c r="D454">
        <f t="shared" si="43"/>
        <v>67</v>
      </c>
      <c r="E454" t="str">
        <f t="shared" si="44"/>
        <v>Please make the lock enter the setup mode</v>
      </c>
      <c r="F454" t="s">
        <v>1551</v>
      </c>
      <c r="G454" t="str">
        <f t="shared" ref="G454:G517" si="46">MID(A454,1, C454-2)</f>
        <v>"press_setup_button"</v>
      </c>
      <c r="H454" t="str">
        <f t="shared" ref="H454:H517" si="47">"""" &amp; F454 &amp; """"</f>
        <v>"Please make the lock enter the setup mode"</v>
      </c>
      <c r="I454" t="str">
        <f t="shared" ref="I454:I517" si="48">IF(F454&lt;&gt;"", IF(H454=K454, "-", "X"), "-")</f>
        <v>-</v>
      </c>
      <c r="K454" s="26" t="s">
        <v>6350</v>
      </c>
      <c r="L454" s="32"/>
      <c r="M454" s="31" t="s">
        <v>6351</v>
      </c>
      <c r="N454" s="31" t="s">
        <v>6352</v>
      </c>
      <c r="O454" s="31" t="s">
        <v>6353</v>
      </c>
      <c r="P454" s="31" t="s">
        <v>6354</v>
      </c>
      <c r="Q454" s="29" t="s">
        <v>6355</v>
      </c>
    </row>
    <row r="455" spans="1:17" ht="31.5">
      <c r="A455" s="4" t="s">
        <v>910</v>
      </c>
      <c r="C455">
        <f t="shared" si="45"/>
        <v>23</v>
      </c>
      <c r="D455">
        <f t="shared" si="43"/>
        <v>95</v>
      </c>
      <c r="E455" t="str">
        <f t="shared" si="44"/>
        <v>This action cannot be undone, do you really want to delete the lock?</v>
      </c>
      <c r="F455" t="s">
        <v>1552</v>
      </c>
      <c r="G455" t="str">
        <f t="shared" si="46"/>
        <v>"delete_lock_warning"</v>
      </c>
      <c r="H455" t="str">
        <f t="shared" si="47"/>
        <v>"This action cannot be undone, do you really want to delete the lock?"</v>
      </c>
      <c r="I455" t="str">
        <f t="shared" si="48"/>
        <v>-</v>
      </c>
      <c r="K455" s="26" t="s">
        <v>6356</v>
      </c>
      <c r="L455" s="32"/>
      <c r="M455" s="31" t="s">
        <v>6357</v>
      </c>
      <c r="N455" s="31" t="s">
        <v>6358</v>
      </c>
      <c r="O455" s="31" t="s">
        <v>6359</v>
      </c>
      <c r="P455" s="31" t="s">
        <v>6360</v>
      </c>
      <c r="Q455" s="29" t="s">
        <v>6361</v>
      </c>
    </row>
    <row r="456" spans="1:17">
      <c r="A456" s="4" t="s">
        <v>911</v>
      </c>
      <c r="C456">
        <f t="shared" si="45"/>
        <v>28</v>
      </c>
      <c r="D456">
        <f t="shared" si="43"/>
        <v>79</v>
      </c>
      <c r="E456" t="str">
        <f t="shared" si="44"/>
        <v>Please setup the lock's location before leaving</v>
      </c>
      <c r="F456" t="s">
        <v>1553</v>
      </c>
      <c r="G456" t="str">
        <f t="shared" si="46"/>
        <v>"location_not_set_details"</v>
      </c>
      <c r="H456" t="str">
        <f t="shared" si="47"/>
        <v>"Please setup the lock's location before leaving"</v>
      </c>
      <c r="I456" t="str">
        <f t="shared" si="48"/>
        <v>-</v>
      </c>
      <c r="K456" s="26" t="s">
        <v>6362</v>
      </c>
      <c r="L456" s="32"/>
      <c r="M456" s="31" t="s">
        <v>6363</v>
      </c>
      <c r="N456" s="31" t="s">
        <v>6364</v>
      </c>
      <c r="O456" s="31" t="s">
        <v>6365</v>
      </c>
      <c r="P456" s="31" t="s">
        <v>6366</v>
      </c>
      <c r="Q456" s="29" t="s">
        <v>6367</v>
      </c>
    </row>
    <row r="457" spans="1:17">
      <c r="A457" s="4" t="s">
        <v>912</v>
      </c>
      <c r="C457">
        <f t="shared" si="45"/>
        <v>17</v>
      </c>
      <c r="D457">
        <f t="shared" si="43"/>
        <v>37</v>
      </c>
      <c r="E457" t="str">
        <f t="shared" si="44"/>
        <v>Updating data...</v>
      </c>
      <c r="F457" t="s">
        <v>1554</v>
      </c>
      <c r="G457" t="str">
        <f t="shared" si="46"/>
        <v>"updating_data"</v>
      </c>
      <c r="H457" t="str">
        <f t="shared" si="47"/>
        <v>"Updating data..."</v>
      </c>
      <c r="I457" t="str">
        <f t="shared" si="48"/>
        <v>-</v>
      </c>
      <c r="K457" s="26" t="s">
        <v>6368</v>
      </c>
      <c r="L457" s="32"/>
      <c r="M457" s="31" t="s">
        <v>6369</v>
      </c>
      <c r="N457" s="31" t="s">
        <v>6370</v>
      </c>
      <c r="O457" s="31" t="s">
        <v>6371</v>
      </c>
      <c r="P457" s="31" t="s">
        <v>6372</v>
      </c>
      <c r="Q457" s="29" t="s">
        <v>6373</v>
      </c>
    </row>
    <row r="458" spans="1:17">
      <c r="A458" s="4" t="s">
        <v>913</v>
      </c>
      <c r="C458">
        <f t="shared" si="45"/>
        <v>15</v>
      </c>
      <c r="D458">
        <f t="shared" si="43"/>
        <v>33</v>
      </c>
      <c r="E458" t="str">
        <f t="shared" si="44"/>
        <v>Please wait...</v>
      </c>
      <c r="F458" t="s">
        <v>1555</v>
      </c>
      <c r="G458" t="str">
        <f t="shared" si="46"/>
        <v>"please_wait"</v>
      </c>
      <c r="H458" t="str">
        <f t="shared" si="47"/>
        <v>"Please wait..."</v>
      </c>
      <c r="I458" t="str">
        <f t="shared" si="48"/>
        <v>-</v>
      </c>
      <c r="K458" s="26" t="s">
        <v>6374</v>
      </c>
      <c r="L458" s="32"/>
      <c r="M458" s="31" t="s">
        <v>6375</v>
      </c>
      <c r="N458" s="31" t="s">
        <v>6376</v>
      </c>
      <c r="O458" s="31" t="s">
        <v>6377</v>
      </c>
      <c r="P458" s="31" t="s">
        <v>6378</v>
      </c>
      <c r="Q458" s="29" t="s">
        <v>6379</v>
      </c>
    </row>
    <row r="459" spans="1:17">
      <c r="A459" s="4" t="s">
        <v>2985</v>
      </c>
      <c r="C459">
        <f t="shared" si="45"/>
        <v>20</v>
      </c>
      <c r="D459">
        <f t="shared" si="43"/>
        <v>46</v>
      </c>
      <c r="E459" t="str">
        <f t="shared" si="44"/>
        <v>Please try again later</v>
      </c>
      <c r="F459" t="s">
        <v>2895</v>
      </c>
      <c r="G459" t="str">
        <f t="shared" si="46"/>
        <v>"please_try_again"</v>
      </c>
      <c r="H459" t="str">
        <f t="shared" si="47"/>
        <v>"Please try again later"</v>
      </c>
      <c r="I459" t="str">
        <f t="shared" si="48"/>
        <v>-</v>
      </c>
      <c r="K459" s="26" t="s">
        <v>6380</v>
      </c>
      <c r="L459" s="32"/>
      <c r="M459" s="31" t="s">
        <v>6381</v>
      </c>
      <c r="N459" s="31" t="s">
        <v>6382</v>
      </c>
      <c r="O459" s="31" t="s">
        <v>6383</v>
      </c>
      <c r="P459" s="31" t="s">
        <v>6384</v>
      </c>
      <c r="Q459" s="29" t="s">
        <v>6385</v>
      </c>
    </row>
    <row r="460" spans="1:17">
      <c r="A460" s="4" t="s">
        <v>914</v>
      </c>
      <c r="C460">
        <f t="shared" si="45"/>
        <v>22</v>
      </c>
      <c r="D460">
        <f t="shared" si="43"/>
        <v>52</v>
      </c>
      <c r="E460" t="str">
        <f t="shared" si="44"/>
        <v>Your request has been sent</v>
      </c>
      <c r="F460" t="s">
        <v>1556</v>
      </c>
      <c r="G460" t="str">
        <f t="shared" si="46"/>
        <v>"add_client_success"</v>
      </c>
      <c r="H460" t="str">
        <f t="shared" si="47"/>
        <v>"Your request has been sent"</v>
      </c>
      <c r="I460" t="str">
        <f t="shared" si="48"/>
        <v>-</v>
      </c>
      <c r="K460" s="26" t="s">
        <v>6386</v>
      </c>
      <c r="L460" s="32"/>
      <c r="M460" s="31" t="s">
        <v>6387</v>
      </c>
      <c r="N460" s="31" t="s">
        <v>6388</v>
      </c>
      <c r="O460" s="31" t="s">
        <v>6389</v>
      </c>
      <c r="P460" s="31" t="s">
        <v>6390</v>
      </c>
      <c r="Q460" s="29" t="s">
        <v>6391</v>
      </c>
    </row>
    <row r="461" spans="1:17" ht="38.25">
      <c r="A461" s="4" t="s">
        <v>915</v>
      </c>
      <c r="C461">
        <f t="shared" si="45"/>
        <v>27</v>
      </c>
      <c r="D461">
        <f t="shared" si="43"/>
        <v>152</v>
      </c>
      <c r="E461" t="str">
        <f t="shared" si="44"/>
        <v>The client will be added to the lock through Internet, or you can synchronize with the lock to add the client immediately</v>
      </c>
      <c r="F461" t="s">
        <v>1557</v>
      </c>
      <c r="G461" t="str">
        <f t="shared" si="46"/>
        <v>"add_code_client_success"</v>
      </c>
      <c r="H461" t="str">
        <f t="shared" si="47"/>
        <v>"The client will be added to the lock through Internet, or you can synchronize with the lock to add the client immediately"</v>
      </c>
      <c r="I461" t="str">
        <f t="shared" si="48"/>
        <v>-</v>
      </c>
      <c r="K461" s="26" t="s">
        <v>6392</v>
      </c>
      <c r="L461" s="32"/>
      <c r="M461" s="31" t="s">
        <v>6393</v>
      </c>
      <c r="N461" s="31" t="s">
        <v>6394</v>
      </c>
      <c r="O461" s="31" t="s">
        <v>6395</v>
      </c>
      <c r="P461" s="31" t="s">
        <v>6396</v>
      </c>
      <c r="Q461" s="29" t="s">
        <v>6397</v>
      </c>
    </row>
    <row r="462" spans="1:17">
      <c r="A462" s="4" t="s">
        <v>916</v>
      </c>
      <c r="C462">
        <f t="shared" si="45"/>
        <v>18</v>
      </c>
      <c r="D462">
        <f t="shared" si="43"/>
        <v>31</v>
      </c>
      <c r="E462" t="str">
        <f t="shared" si="44"/>
        <v>Lock DIN:</v>
      </c>
      <c r="F462" t="s">
        <v>1558</v>
      </c>
      <c r="G462" t="str">
        <f t="shared" si="46"/>
        <v>"enter_lock_din"</v>
      </c>
      <c r="H462" t="str">
        <f t="shared" si="47"/>
        <v>"Lock DIN:"</v>
      </c>
      <c r="I462" t="str">
        <f t="shared" si="48"/>
        <v>-</v>
      </c>
      <c r="K462" s="26" t="s">
        <v>6398</v>
      </c>
      <c r="L462" s="32"/>
      <c r="M462" s="31" t="s">
        <v>6399</v>
      </c>
      <c r="N462" s="31" t="s">
        <v>6400</v>
      </c>
      <c r="O462" s="31" t="s">
        <v>6401</v>
      </c>
      <c r="P462" s="31" t="s">
        <v>6402</v>
      </c>
      <c r="Q462" s="29" t="s">
        <v>6403</v>
      </c>
    </row>
    <row r="463" spans="1:17">
      <c r="A463" s="4" t="s">
        <v>917</v>
      </c>
      <c r="C463">
        <f t="shared" si="45"/>
        <v>19</v>
      </c>
      <c r="D463">
        <f t="shared" si="43"/>
        <v>33</v>
      </c>
      <c r="E463" t="str">
        <f t="shared" si="44"/>
        <v>Lock Name:</v>
      </c>
      <c r="F463" t="s">
        <v>1559</v>
      </c>
      <c r="G463" t="str">
        <f t="shared" si="46"/>
        <v>"enter_lock_name"</v>
      </c>
      <c r="H463" t="str">
        <f t="shared" si="47"/>
        <v>"Lock Name:"</v>
      </c>
      <c r="I463" t="str">
        <f t="shared" si="48"/>
        <v>-</v>
      </c>
      <c r="K463" s="26" t="s">
        <v>6404</v>
      </c>
      <c r="L463" s="32"/>
      <c r="M463" s="31" t="s">
        <v>6405</v>
      </c>
      <c r="N463" s="31" t="s">
        <v>6406</v>
      </c>
      <c r="O463" s="31" t="s">
        <v>6407</v>
      </c>
      <c r="P463" s="31" t="s">
        <v>6408</v>
      </c>
      <c r="Q463" s="29" t="s">
        <v>6409</v>
      </c>
    </row>
    <row r="464" spans="1:17">
      <c r="A464" s="4" t="s">
        <v>918</v>
      </c>
      <c r="C464">
        <f t="shared" si="45"/>
        <v>24</v>
      </c>
      <c r="D464">
        <f t="shared" si="43"/>
        <v>60</v>
      </c>
      <c r="E464" t="str">
        <f t="shared" si="44"/>
        <v>Please enter the DIN of the lock</v>
      </c>
      <c r="F464" t="s">
        <v>1560</v>
      </c>
      <c r="G464" t="str">
        <f t="shared" si="46"/>
        <v>"enter_lock_din_alert"</v>
      </c>
      <c r="H464" t="str">
        <f t="shared" si="47"/>
        <v>"Please enter the DIN of the lock"</v>
      </c>
      <c r="I464" t="str">
        <f t="shared" si="48"/>
        <v>-</v>
      </c>
      <c r="K464" s="26" t="s">
        <v>6410</v>
      </c>
      <c r="L464" s="32"/>
      <c r="M464" s="31" t="s">
        <v>6411</v>
      </c>
      <c r="N464" s="31" t="s">
        <v>6412</v>
      </c>
      <c r="O464" s="31" t="s">
        <v>6413</v>
      </c>
      <c r="P464" s="31" t="s">
        <v>6414</v>
      </c>
      <c r="Q464" s="29" t="s">
        <v>6415</v>
      </c>
    </row>
    <row r="465" spans="1:17">
      <c r="A465" s="4" t="s">
        <v>919</v>
      </c>
      <c r="C465">
        <f t="shared" si="45"/>
        <v>25</v>
      </c>
      <c r="D465">
        <f t="shared" si="43"/>
        <v>61</v>
      </c>
      <c r="E465" t="str">
        <f t="shared" si="44"/>
        <v>Please enter the validation code</v>
      </c>
      <c r="F465" t="s">
        <v>1561</v>
      </c>
      <c r="G465" t="str">
        <f t="shared" si="46"/>
        <v>"enter_validation_code"</v>
      </c>
      <c r="H465" t="str">
        <f t="shared" si="47"/>
        <v>"Please enter the validation code"</v>
      </c>
      <c r="I465" t="str">
        <f t="shared" si="48"/>
        <v>-</v>
      </c>
      <c r="K465" s="26" t="s">
        <v>6416</v>
      </c>
      <c r="L465" s="32"/>
      <c r="M465" s="31" t="s">
        <v>5286</v>
      </c>
      <c r="N465" s="31" t="s">
        <v>6417</v>
      </c>
      <c r="O465" s="31" t="s">
        <v>6418</v>
      </c>
      <c r="P465" s="31" t="s">
        <v>6419</v>
      </c>
      <c r="Q465" s="29" t="s">
        <v>6420</v>
      </c>
    </row>
    <row r="466" spans="1:17">
      <c r="A466" s="4" t="s">
        <v>920</v>
      </c>
      <c r="C466">
        <f t="shared" si="45"/>
        <v>16</v>
      </c>
      <c r="D466">
        <f t="shared" si="43"/>
        <v>39</v>
      </c>
      <c r="E466" t="str">
        <f t="shared" si="44"/>
        <v>Please enter a name</v>
      </c>
      <c r="F466" t="s">
        <v>1562</v>
      </c>
      <c r="G466" t="str">
        <f t="shared" si="46"/>
        <v>"enter_a_name"</v>
      </c>
      <c r="H466" t="str">
        <f t="shared" si="47"/>
        <v>"Please enter a name"</v>
      </c>
      <c r="I466" t="str">
        <f t="shared" si="48"/>
        <v>-</v>
      </c>
      <c r="K466" s="26" t="s">
        <v>6421</v>
      </c>
      <c r="L466" s="32"/>
      <c r="M466" s="31" t="s">
        <v>6422</v>
      </c>
      <c r="N466" s="31" t="s">
        <v>6423</v>
      </c>
      <c r="O466" s="31" t="s">
        <v>6424</v>
      </c>
      <c r="P466" s="31" t="s">
        <v>6425</v>
      </c>
      <c r="Q466" s="29" t="s">
        <v>6426</v>
      </c>
    </row>
    <row r="467" spans="1:17">
      <c r="A467" s="4" t="s">
        <v>921</v>
      </c>
      <c r="C467">
        <f t="shared" si="45"/>
        <v>19</v>
      </c>
      <c r="D467">
        <f t="shared" si="43"/>
        <v>47</v>
      </c>
      <c r="E467" t="str">
        <f t="shared" si="44"/>
        <v>Please enter a lock name</v>
      </c>
      <c r="F467" t="s">
        <v>1563</v>
      </c>
      <c r="G467" t="str">
        <f t="shared" si="46"/>
        <v>"enter_lock_name"</v>
      </c>
      <c r="H467" t="str">
        <f t="shared" si="47"/>
        <v>"Please enter a lock name"</v>
      </c>
      <c r="I467" t="str">
        <f t="shared" si="48"/>
        <v>-</v>
      </c>
      <c r="K467" s="26" t="s">
        <v>6427</v>
      </c>
      <c r="L467" s="32"/>
      <c r="M467" s="31" t="s">
        <v>6428</v>
      </c>
      <c r="N467" s="31" t="s">
        <v>6429</v>
      </c>
      <c r="O467" s="31" t="s">
        <v>6430</v>
      </c>
      <c r="P467" s="31" t="s">
        <v>6431</v>
      </c>
      <c r="Q467" s="29" t="s">
        <v>6432</v>
      </c>
    </row>
    <row r="468" spans="1:17">
      <c r="A468" s="4" t="s">
        <v>922</v>
      </c>
      <c r="C468">
        <f t="shared" si="45"/>
        <v>18</v>
      </c>
      <c r="D468">
        <f t="shared" si="43"/>
        <v>51</v>
      </c>
      <c r="E468" t="str">
        <f t="shared" si="44"/>
        <v>Please enter an email address</v>
      </c>
      <c r="F468" t="s">
        <v>1564</v>
      </c>
      <c r="G468" t="str">
        <f t="shared" si="46"/>
        <v>"enter_an_email"</v>
      </c>
      <c r="H468" t="str">
        <f t="shared" si="47"/>
        <v>"Please enter an email address"</v>
      </c>
      <c r="I468" t="str">
        <f t="shared" si="48"/>
        <v>-</v>
      </c>
      <c r="K468" s="26" t="s">
        <v>6433</v>
      </c>
      <c r="L468" s="32"/>
      <c r="M468" s="31" t="s">
        <v>6434</v>
      </c>
      <c r="N468" s="31" t="s">
        <v>6435</v>
      </c>
      <c r="O468" s="31" t="s">
        <v>6436</v>
      </c>
      <c r="P468" s="31" t="s">
        <v>6437</v>
      </c>
      <c r="Q468" s="29" t="s">
        <v>6438</v>
      </c>
    </row>
    <row r="469" spans="1:17">
      <c r="A469" s="4" t="s">
        <v>923</v>
      </c>
      <c r="C469">
        <f t="shared" si="45"/>
        <v>14</v>
      </c>
      <c r="D469">
        <f t="shared" si="43"/>
        <v>38</v>
      </c>
      <c r="E469" t="str">
        <f t="shared" si="44"/>
        <v>Please enter an SSID</v>
      </c>
      <c r="F469" t="s">
        <v>1565</v>
      </c>
      <c r="G469" t="str">
        <f t="shared" si="46"/>
        <v>"enter_ssid"</v>
      </c>
      <c r="H469" t="str">
        <f t="shared" si="47"/>
        <v>"Please enter an SSID"</v>
      </c>
      <c r="I469" t="str">
        <f t="shared" si="48"/>
        <v>-</v>
      </c>
      <c r="K469" s="26" t="s">
        <v>6439</v>
      </c>
      <c r="L469" s="32"/>
      <c r="M469" s="31" t="s">
        <v>6440</v>
      </c>
      <c r="N469" s="31" t="s">
        <v>6441</v>
      </c>
      <c r="O469" s="31" t="s">
        <v>6442</v>
      </c>
      <c r="P469" s="31" t="s">
        <v>6443</v>
      </c>
      <c r="Q469" s="29" t="s">
        <v>6444</v>
      </c>
    </row>
    <row r="470" spans="1:17">
      <c r="A470" s="4" t="s">
        <v>924</v>
      </c>
      <c r="C470">
        <f t="shared" si="45"/>
        <v>24</v>
      </c>
      <c r="D470">
        <f t="shared" si="43"/>
        <v>59</v>
      </c>
      <c r="E470" t="str">
        <f t="shared" si="44"/>
        <v>The email format is not correct</v>
      </c>
      <c r="F470" t="s">
        <v>1566</v>
      </c>
      <c r="G470" t="str">
        <f t="shared" si="46"/>
        <v>"invalid_email_format"</v>
      </c>
      <c r="H470" t="str">
        <f t="shared" si="47"/>
        <v>"The email format is not correct"</v>
      </c>
      <c r="I470" t="str">
        <f t="shared" si="48"/>
        <v>-</v>
      </c>
      <c r="K470" s="26" t="s">
        <v>6445</v>
      </c>
      <c r="L470" s="32"/>
      <c r="M470" s="31" t="s">
        <v>6446</v>
      </c>
      <c r="N470" s="31" t="s">
        <v>6447</v>
      </c>
      <c r="O470" s="31" t="s">
        <v>6448</v>
      </c>
      <c r="P470" s="31" t="s">
        <v>6449</v>
      </c>
      <c r="Q470" s="29" t="s">
        <v>6450</v>
      </c>
    </row>
    <row r="471" spans="1:17">
      <c r="A471" s="4" t="s">
        <v>925</v>
      </c>
      <c r="C471">
        <f t="shared" si="45"/>
        <v>25</v>
      </c>
      <c r="D471">
        <f t="shared" si="43"/>
        <v>77</v>
      </c>
      <c r="E471" t="str">
        <f t="shared" si="44"/>
        <v>The name is too long, please make a shorter one.</v>
      </c>
      <c r="F471" t="s">
        <v>1567</v>
      </c>
      <c r="G471" t="str">
        <f t="shared" si="46"/>
        <v>"name_too_long_details"</v>
      </c>
      <c r="H471" t="str">
        <f t="shared" si="47"/>
        <v>"The name is too long, please make a shorter one."</v>
      </c>
      <c r="I471" t="str">
        <f t="shared" si="48"/>
        <v>-</v>
      </c>
      <c r="K471" s="26" t="s">
        <v>6451</v>
      </c>
      <c r="L471" s="32"/>
      <c r="M471" s="31" t="s">
        <v>6452</v>
      </c>
      <c r="N471" s="31" t="s">
        <v>6453</v>
      </c>
      <c r="O471" s="31" t="s">
        <v>6454</v>
      </c>
      <c r="P471" s="31" t="s">
        <v>6455</v>
      </c>
      <c r="Q471" s="29" t="s">
        <v>6456</v>
      </c>
    </row>
    <row r="472" spans="1:17">
      <c r="A472" s="4" t="s">
        <v>926</v>
      </c>
      <c r="C472">
        <f t="shared" si="45"/>
        <v>28</v>
      </c>
      <c r="D472">
        <f t="shared" si="43"/>
        <v>83</v>
      </c>
      <c r="E472" t="str">
        <f t="shared" si="44"/>
        <v>The message is too long, please make a shorter one.</v>
      </c>
      <c r="F472" t="s">
        <v>1568</v>
      </c>
      <c r="G472" t="str">
        <f t="shared" si="46"/>
        <v>"message_too_long_details"</v>
      </c>
      <c r="H472" t="str">
        <f t="shared" si="47"/>
        <v>"The message is too long, please make a shorter one."</v>
      </c>
      <c r="I472" t="str">
        <f t="shared" si="48"/>
        <v>-</v>
      </c>
      <c r="K472" s="26" t="s">
        <v>6457</v>
      </c>
      <c r="L472" s="32"/>
      <c r="M472" s="31" t="s">
        <v>6458</v>
      </c>
      <c r="N472" s="31" t="s">
        <v>6459</v>
      </c>
      <c r="O472" s="31" t="s">
        <v>6460</v>
      </c>
      <c r="P472" s="31" t="s">
        <v>6461</v>
      </c>
      <c r="Q472" s="29" t="s">
        <v>6462</v>
      </c>
    </row>
    <row r="473" spans="1:17">
      <c r="A473" s="4" t="s">
        <v>927</v>
      </c>
      <c r="C473">
        <f t="shared" si="45"/>
        <v>25</v>
      </c>
      <c r="D473">
        <f t="shared" si="43"/>
        <v>77</v>
      </c>
      <c r="E473" t="str">
        <f t="shared" si="44"/>
        <v>The SSID is too long, please make a shorter one.</v>
      </c>
      <c r="F473" t="s">
        <v>1569</v>
      </c>
      <c r="G473" t="str">
        <f t="shared" si="46"/>
        <v>"ssid_too_long_details"</v>
      </c>
      <c r="H473" t="str">
        <f t="shared" si="47"/>
        <v>"The SSID is too long, please make a shorter one."</v>
      </c>
      <c r="I473" t="str">
        <f t="shared" si="48"/>
        <v>-</v>
      </c>
      <c r="K473" s="26" t="s">
        <v>6463</v>
      </c>
      <c r="L473" s="32"/>
      <c r="M473" s="31" t="s">
        <v>6464</v>
      </c>
      <c r="N473" s="31" t="s">
        <v>6465</v>
      </c>
      <c r="O473" s="31" t="s">
        <v>6466</v>
      </c>
      <c r="P473" s="31" t="s">
        <v>6467</v>
      </c>
      <c r="Q473" s="29" t="s">
        <v>6468</v>
      </c>
    </row>
    <row r="474" spans="1:17">
      <c r="A474" s="4" t="s">
        <v>928</v>
      </c>
      <c r="C474">
        <f t="shared" si="45"/>
        <v>29</v>
      </c>
      <c r="D474">
        <f t="shared" si="43"/>
        <v>85</v>
      </c>
      <c r="E474" t="str">
        <f t="shared" si="44"/>
        <v>The password is too long, please make a shorter one.</v>
      </c>
      <c r="F474" t="s">
        <v>1570</v>
      </c>
      <c r="G474" t="str">
        <f t="shared" si="46"/>
        <v>"password_too_long_details"</v>
      </c>
      <c r="H474" t="str">
        <f t="shared" si="47"/>
        <v>"The password is too long, please make a shorter one."</v>
      </c>
      <c r="I474" t="str">
        <f t="shared" si="48"/>
        <v>-</v>
      </c>
      <c r="K474" s="26" t="s">
        <v>6469</v>
      </c>
      <c r="L474" s="32"/>
      <c r="M474" s="31" t="s">
        <v>6470</v>
      </c>
      <c r="N474" s="31" t="s">
        <v>6471</v>
      </c>
      <c r="O474" s="31" t="s">
        <v>6472</v>
      </c>
      <c r="P474" s="31" t="s">
        <v>6473</v>
      </c>
      <c r="Q474" s="29" t="s">
        <v>6474</v>
      </c>
    </row>
    <row r="475" spans="1:17">
      <c r="A475" s="4" t="s">
        <v>929</v>
      </c>
      <c r="C475">
        <f t="shared" si="45"/>
        <v>20</v>
      </c>
      <c r="D475">
        <f t="shared" si="43"/>
        <v>65</v>
      </c>
      <c r="E475" t="str">
        <f t="shared" si="44"/>
        <v>Please make the lock enter the setup mode</v>
      </c>
      <c r="F475" t="s">
        <v>1551</v>
      </c>
      <c r="G475" t="str">
        <f t="shared" si="46"/>
        <v>"enter_setup_mode"</v>
      </c>
      <c r="H475" t="str">
        <f t="shared" si="47"/>
        <v>"Please make the lock enter the setup mode"</v>
      </c>
      <c r="I475" t="str">
        <f t="shared" si="48"/>
        <v>-</v>
      </c>
      <c r="K475" s="26" t="s">
        <v>6350</v>
      </c>
      <c r="L475" s="32"/>
      <c r="M475" s="31" t="s">
        <v>6351</v>
      </c>
      <c r="N475" s="31" t="s">
        <v>6352</v>
      </c>
      <c r="O475" s="31" t="s">
        <v>6353</v>
      </c>
      <c r="P475" s="31" t="s">
        <v>6354</v>
      </c>
      <c r="Q475" s="29" t="s">
        <v>6355</v>
      </c>
    </row>
    <row r="476" spans="1:17">
      <c r="A476" s="4" t="s">
        <v>930</v>
      </c>
      <c r="C476">
        <f t="shared" si="45"/>
        <v>23</v>
      </c>
      <c r="D476">
        <f t="shared" si="43"/>
        <v>77</v>
      </c>
      <c r="E476" t="str">
        <f t="shared" si="44"/>
        <v>This email belongs to you, please try another one.</v>
      </c>
      <c r="F476" t="s">
        <v>1571</v>
      </c>
      <c r="G476" t="str">
        <f t="shared" si="46"/>
        <v>"email_belong_to_you"</v>
      </c>
      <c r="H476" t="str">
        <f t="shared" si="47"/>
        <v>"This email belongs to you, please try another one."</v>
      </c>
      <c r="I476" t="str">
        <f t="shared" si="48"/>
        <v>-</v>
      </c>
      <c r="K476" s="26" t="s">
        <v>6475</v>
      </c>
      <c r="L476" s="32"/>
      <c r="M476" s="31" t="s">
        <v>6476</v>
      </c>
      <c r="N476" s="31" t="s">
        <v>6477</v>
      </c>
      <c r="O476" s="31" t="s">
        <v>6478</v>
      </c>
      <c r="P476" s="31" t="s">
        <v>6479</v>
      </c>
      <c r="Q476" s="29" t="s">
        <v>6480</v>
      </c>
    </row>
    <row r="477" spans="1:17">
      <c r="A477" s="4" t="s">
        <v>931</v>
      </c>
      <c r="C477">
        <f t="shared" si="45"/>
        <v>33</v>
      </c>
      <c r="D477">
        <f t="shared" si="43"/>
        <v>66</v>
      </c>
      <c r="E477" t="str">
        <f t="shared" si="44"/>
        <v>No more locks for this client</v>
      </c>
      <c r="F477" t="s">
        <v>1572</v>
      </c>
      <c r="G477" t="str">
        <f t="shared" si="46"/>
        <v>"no_more_locks_for_this_client"</v>
      </c>
      <c r="H477" t="str">
        <f t="shared" si="47"/>
        <v>"No more locks for this client"</v>
      </c>
      <c r="I477" t="str">
        <f t="shared" si="48"/>
        <v>-</v>
      </c>
      <c r="K477" s="26" t="s">
        <v>6481</v>
      </c>
      <c r="L477" s="32"/>
      <c r="M477" s="31" t="s">
        <v>6482</v>
      </c>
      <c r="N477" s="31" t="s">
        <v>6483</v>
      </c>
      <c r="O477" s="31" t="s">
        <v>6484</v>
      </c>
      <c r="P477" s="31" t="s">
        <v>6485</v>
      </c>
      <c r="Q477" s="29" t="s">
        <v>6486</v>
      </c>
    </row>
    <row r="478" spans="1:17" ht="31.5">
      <c r="A478" s="4" t="s">
        <v>2924</v>
      </c>
      <c r="C478">
        <f t="shared" si="45"/>
        <v>27</v>
      </c>
      <c r="D478">
        <f t="shared" si="43"/>
        <v>103</v>
      </c>
      <c r="E478" t="str">
        <f t="shared" si="44"/>
        <v>This lock is not synchronized for a long time, please synchronize first.</v>
      </c>
      <c r="F478" t="s">
        <v>1573</v>
      </c>
      <c r="G478" t="str">
        <f t="shared" si="46"/>
        <v>"require_syncing_to_lock"</v>
      </c>
      <c r="H478" t="str">
        <f t="shared" si="47"/>
        <v>"This lock is not synchronized for a long time, please synchronize first."</v>
      </c>
      <c r="I478" t="str">
        <f t="shared" si="48"/>
        <v>-</v>
      </c>
      <c r="K478" s="26" t="s">
        <v>6487</v>
      </c>
      <c r="L478" s="32"/>
      <c r="M478" s="31" t="s">
        <v>6488</v>
      </c>
      <c r="N478" s="31" t="s">
        <v>6489</v>
      </c>
      <c r="O478" s="31" t="s">
        <v>6490</v>
      </c>
      <c r="P478" s="31" t="s">
        <v>6491</v>
      </c>
      <c r="Q478" s="29" t="s">
        <v>6492</v>
      </c>
    </row>
    <row r="479" spans="1:17" ht="31.5">
      <c r="A479" s="4" t="s">
        <v>2923</v>
      </c>
      <c r="C479">
        <f t="shared" si="45"/>
        <v>30</v>
      </c>
      <c r="D479">
        <f t="shared" si="43"/>
        <v>120</v>
      </c>
      <c r="E479" t="str">
        <f t="shared" si="44"/>
        <v>This lock is not synchronized to the cloud yet, please enable your network connection.</v>
      </c>
      <c r="F479" t="s">
        <v>1574</v>
      </c>
      <c r="G479" t="str">
        <f t="shared" si="46"/>
        <v>//"require_syncing_to_cloud"</v>
      </c>
      <c r="H479" t="str">
        <f t="shared" si="47"/>
        <v>"This lock is not synchronized to the cloud yet, please enable your network connection."</v>
      </c>
      <c r="I479" t="str">
        <f t="shared" si="48"/>
        <v>-</v>
      </c>
      <c r="K479" s="26" t="s">
        <v>6493</v>
      </c>
      <c r="L479" s="32"/>
      <c r="M479" s="31" t="s">
        <v>6494</v>
      </c>
      <c r="N479" s="31" t="s">
        <v>6495</v>
      </c>
      <c r="O479" s="31" t="s">
        <v>6496</v>
      </c>
      <c r="P479" s="31" t="s">
        <v>6497</v>
      </c>
      <c r="Q479" s="29" t="s">
        <v>6498</v>
      </c>
    </row>
    <row r="480" spans="1:17">
      <c r="A480" s="4" t="s">
        <v>932</v>
      </c>
      <c r="C480">
        <f t="shared" si="45"/>
        <v>25</v>
      </c>
      <c r="D480">
        <f t="shared" si="43"/>
        <v>75</v>
      </c>
      <c r="E480" t="str">
        <f t="shared" si="44"/>
        <v>Are you sure you want to delete client \"%@\"?</v>
      </c>
      <c r="F480" t="s">
        <v>1575</v>
      </c>
      <c r="G480" t="str">
        <f t="shared" si="46"/>
        <v>"delete_client_confirm"</v>
      </c>
      <c r="H480" t="str">
        <f t="shared" si="47"/>
        <v>"Are you sure you want to delete client \"%@\"?"</v>
      </c>
      <c r="I480" t="str">
        <f t="shared" si="48"/>
        <v>-</v>
      </c>
      <c r="K480" s="26" t="s">
        <v>6499</v>
      </c>
      <c r="L480" s="32"/>
      <c r="M480" s="31" t="s">
        <v>6500</v>
      </c>
      <c r="N480" s="31" t="s">
        <v>6501</v>
      </c>
      <c r="O480" s="31" t="s">
        <v>6502</v>
      </c>
      <c r="P480" s="31" t="s">
        <v>6503</v>
      </c>
      <c r="Q480" s="29" t="s">
        <v>6504</v>
      </c>
    </row>
    <row r="481" spans="1:17">
      <c r="A481" s="4" t="s">
        <v>1827</v>
      </c>
      <c r="C481">
        <f t="shared" si="45"/>
        <v>24</v>
      </c>
      <c r="D481">
        <f t="shared" si="43"/>
        <v>60</v>
      </c>
      <c r="E481" t="str">
        <f t="shared" si="44"/>
        <v>Please check your network status</v>
      </c>
      <c r="F481" t="s">
        <v>1576</v>
      </c>
      <c r="G481" t="str">
        <f t="shared" si="46"/>
        <v>"check_network_status"</v>
      </c>
      <c r="H481" t="str">
        <f t="shared" si="47"/>
        <v>"Please check your network status"</v>
      </c>
      <c r="I481" t="str">
        <f t="shared" si="48"/>
        <v>-</v>
      </c>
      <c r="K481" s="26" t="s">
        <v>6505</v>
      </c>
      <c r="L481" s="32"/>
      <c r="M481" s="31" t="s">
        <v>6506</v>
      </c>
      <c r="N481" s="31" t="s">
        <v>6507</v>
      </c>
      <c r="O481" s="31" t="s">
        <v>6508</v>
      </c>
      <c r="P481" s="31" t="s">
        <v>6509</v>
      </c>
      <c r="Q481" s="29" t="s">
        <v>6510</v>
      </c>
    </row>
    <row r="482" spans="1:17">
      <c r="A482" s="4" t="s">
        <v>933</v>
      </c>
      <c r="C482">
        <f t="shared" si="45"/>
        <v>23</v>
      </c>
      <c r="D482">
        <f t="shared" si="43"/>
        <v>62</v>
      </c>
      <c r="E482" t="str">
        <f t="shared" si="44"/>
        <v>Pairing in progress, please wait...</v>
      </c>
      <c r="F482" t="s">
        <v>1577</v>
      </c>
      <c r="G482" t="str">
        <f t="shared" si="46"/>
        <v>"pairing_in_progress"</v>
      </c>
      <c r="H482" t="str">
        <f t="shared" si="47"/>
        <v>"Pairing in progress, please wait..."</v>
      </c>
      <c r="I482" t="str">
        <f t="shared" si="48"/>
        <v>-</v>
      </c>
      <c r="K482" s="26" t="s">
        <v>6511</v>
      </c>
      <c r="L482" s="32"/>
      <c r="M482" s="31" t="s">
        <v>6512</v>
      </c>
      <c r="N482" s="31" t="s">
        <v>6513</v>
      </c>
      <c r="O482" s="31" t="s">
        <v>6514</v>
      </c>
      <c r="P482" s="31" t="s">
        <v>6515</v>
      </c>
      <c r="Q482" s="29" t="s">
        <v>6516</v>
      </c>
    </row>
    <row r="483" spans="1:17" ht="47.25">
      <c r="A483" s="4" t="s">
        <v>2999</v>
      </c>
      <c r="C483">
        <f t="shared" si="45"/>
        <v>29</v>
      </c>
      <c r="D483">
        <f t="shared" si="43"/>
        <v>164</v>
      </c>
      <c r="E483" t="str">
        <f t="shared" si="44"/>
        <v>The firmware is transferred to the lock and it will take a few minutes for the lock to update to the latest version. Please wait...</v>
      </c>
      <c r="F483" t="s">
        <v>1578</v>
      </c>
      <c r="G483" t="str">
        <f t="shared" si="46"/>
        <v>"updating_firmware_details"</v>
      </c>
      <c r="H483" t="str">
        <f t="shared" si="47"/>
        <v>"The firmware is transferred to the lock and it will take a few minutes for the lock to update to the latest version. Please wait..."</v>
      </c>
      <c r="I483" t="str">
        <f t="shared" si="48"/>
        <v>-</v>
      </c>
      <c r="K483" s="26" t="s">
        <v>6517</v>
      </c>
      <c r="L483" s="32"/>
      <c r="M483" s="31" t="s">
        <v>6518</v>
      </c>
      <c r="N483" s="31" t="s">
        <v>6519</v>
      </c>
      <c r="O483" s="31" t="s">
        <v>6520</v>
      </c>
      <c r="P483" s="31" t="s">
        <v>6521</v>
      </c>
      <c r="Q483" s="29" t="s">
        <v>6522</v>
      </c>
    </row>
    <row r="484" spans="1:17" ht="31.5">
      <c r="A484" s="4" t="s">
        <v>1845</v>
      </c>
      <c r="C484">
        <f t="shared" si="45"/>
        <v>24</v>
      </c>
      <c r="D484">
        <f t="shared" si="43"/>
        <v>80</v>
      </c>
      <c r="E484" t="str">
        <f t="shared" si="44"/>
        <v>The validation code has been sent to your email box.</v>
      </c>
      <c r="F484" t="s">
        <v>1579</v>
      </c>
      <c r="G484" t="str">
        <f t="shared" si="46"/>
        <v>"validation_code_sent"</v>
      </c>
      <c r="H484" t="str">
        <f t="shared" si="47"/>
        <v>"The validation code has been sent to your email box."</v>
      </c>
      <c r="I484" t="str">
        <f t="shared" si="48"/>
        <v>-</v>
      </c>
      <c r="K484" s="26" t="s">
        <v>6523</v>
      </c>
      <c r="L484" s="32"/>
      <c r="M484" s="31" t="s">
        <v>6524</v>
      </c>
      <c r="N484" s="31" t="s">
        <v>6525</v>
      </c>
      <c r="O484" s="31" t="s">
        <v>6526</v>
      </c>
      <c r="P484" s="31" t="s">
        <v>6527</v>
      </c>
      <c r="Q484" s="29" t="s">
        <v>6528</v>
      </c>
    </row>
    <row r="485" spans="1:17">
      <c r="A485" s="4" t="s">
        <v>934</v>
      </c>
      <c r="C485">
        <f t="shared" si="45"/>
        <v>19</v>
      </c>
      <c r="D485">
        <f t="shared" si="43"/>
        <v>48</v>
      </c>
      <c r="E485" t="str">
        <f t="shared" si="44"/>
        <v>All data are synchronized</v>
      </c>
      <c r="F485" t="s">
        <v>1580</v>
      </c>
      <c r="G485" t="str">
        <f t="shared" si="46"/>
        <v>"all_data_synced"</v>
      </c>
      <c r="H485" t="str">
        <f t="shared" si="47"/>
        <v>"All data are synchronized"</v>
      </c>
      <c r="I485" t="str">
        <f t="shared" si="48"/>
        <v>-</v>
      </c>
      <c r="K485" s="26" t="s">
        <v>6529</v>
      </c>
      <c r="L485" s="32"/>
      <c r="M485" s="31" t="s">
        <v>6530</v>
      </c>
      <c r="N485" s="31" t="s">
        <v>6531</v>
      </c>
      <c r="O485" s="31" t="s">
        <v>6532</v>
      </c>
      <c r="P485" s="31" t="s">
        <v>6533</v>
      </c>
      <c r="Q485" s="29" t="s">
        <v>6534</v>
      </c>
    </row>
    <row r="486" spans="1:17" ht="31.5">
      <c r="A486" s="4" t="s">
        <v>935</v>
      </c>
      <c r="C486">
        <f t="shared" si="45"/>
        <v>20</v>
      </c>
      <c r="D486">
        <f t="shared" si="43"/>
        <v>105</v>
      </c>
      <c r="E486" t="str">
        <f t="shared" si="44"/>
        <v>You can press the top-right button to add a lock, or get a key from your friends.</v>
      </c>
      <c r="F486" t="s">
        <v>1581</v>
      </c>
      <c r="G486" t="str">
        <f t="shared" si="46"/>
        <v>"no_locks_content"</v>
      </c>
      <c r="H486" t="str">
        <f t="shared" si="47"/>
        <v>"You can press the top-right button to add a lock, or get a key from your friends."</v>
      </c>
      <c r="I486" t="str">
        <f t="shared" si="48"/>
        <v>-</v>
      </c>
      <c r="K486" s="26" t="s">
        <v>6535</v>
      </c>
      <c r="L486" s="32"/>
      <c r="M486" s="31" t="s">
        <v>6536</v>
      </c>
      <c r="N486" s="31" t="s">
        <v>6537</v>
      </c>
      <c r="O486" s="31" t="s">
        <v>6538</v>
      </c>
      <c r="P486" s="31" t="s">
        <v>6539</v>
      </c>
      <c r="Q486" s="29" t="s">
        <v>6540</v>
      </c>
    </row>
    <row r="487" spans="1:17" ht="31.5">
      <c r="A487" s="4" t="s">
        <v>936</v>
      </c>
      <c r="C487">
        <f t="shared" si="45"/>
        <v>22</v>
      </c>
      <c r="D487">
        <f t="shared" si="43"/>
        <v>84</v>
      </c>
      <c r="E487" t="str">
        <f t="shared" si="44"/>
        <v>You can add clients if you are an administrator of a lock.</v>
      </c>
      <c r="F487" t="s">
        <v>1582</v>
      </c>
      <c r="G487" t="str">
        <f t="shared" si="46"/>
        <v>"no_clients_content"</v>
      </c>
      <c r="H487" t="str">
        <f t="shared" si="47"/>
        <v>"You can add clients if you are an administrator of a lock."</v>
      </c>
      <c r="I487" t="str">
        <f t="shared" si="48"/>
        <v>-</v>
      </c>
      <c r="K487" s="26" t="s">
        <v>6541</v>
      </c>
      <c r="L487" s="32"/>
      <c r="M487" s="31" t="s">
        <v>6542</v>
      </c>
      <c r="N487" s="31" t="s">
        <v>6543</v>
      </c>
      <c r="O487" s="31" t="s">
        <v>6544</v>
      </c>
      <c r="P487" s="31" t="s">
        <v>6545</v>
      </c>
      <c r="Q487" s="29" t="s">
        <v>6546</v>
      </c>
    </row>
    <row r="488" spans="1:17">
      <c r="A488" s="4" t="s">
        <v>937</v>
      </c>
      <c r="C488">
        <f t="shared" si="45"/>
        <v>21</v>
      </c>
      <c r="D488">
        <f t="shared" si="43"/>
        <v>69</v>
      </c>
      <c r="E488" t="str">
        <f t="shared" si="44"/>
        <v>All important notifications will be put here</v>
      </c>
      <c r="F488" t="s">
        <v>1583</v>
      </c>
      <c r="G488" t="str">
        <f t="shared" si="46"/>
        <v>"no_events_content"</v>
      </c>
      <c r="H488" t="str">
        <f t="shared" si="47"/>
        <v>"All important notifications will be put here"</v>
      </c>
      <c r="I488" t="str">
        <f t="shared" si="48"/>
        <v>-</v>
      </c>
      <c r="K488" s="26" t="s">
        <v>6547</v>
      </c>
      <c r="L488" s="32"/>
      <c r="M488" s="31" t="s">
        <v>6548</v>
      </c>
      <c r="N488" s="31" t="s">
        <v>6549</v>
      </c>
      <c r="O488" s="31" t="s">
        <v>6550</v>
      </c>
      <c r="P488" s="31" t="s">
        <v>6551</v>
      </c>
      <c r="Q488" s="29" t="s">
        <v>6552</v>
      </c>
    </row>
    <row r="489" spans="1:17">
      <c r="A489" s="4" t="s">
        <v>2918</v>
      </c>
      <c r="C489">
        <f t="shared" si="45"/>
        <v>25</v>
      </c>
      <c r="D489">
        <f t="shared" si="43"/>
        <v>62</v>
      </c>
      <c r="E489" t="str">
        <f t="shared" si="44"/>
        <v>This client is not registered yet</v>
      </c>
      <c r="F489" t="s">
        <v>1584</v>
      </c>
      <c r="G489" t="str">
        <f t="shared" si="46"/>
        <v>"client_not_registered"</v>
      </c>
      <c r="H489" t="str">
        <f t="shared" si="47"/>
        <v>"This client is not registered yet"</v>
      </c>
      <c r="I489" t="str">
        <f t="shared" si="48"/>
        <v>-</v>
      </c>
      <c r="K489" s="26" t="s">
        <v>6553</v>
      </c>
      <c r="L489" s="32"/>
      <c r="M489" s="31" t="s">
        <v>6554</v>
      </c>
      <c r="N489" s="31" t="s">
        <v>6555</v>
      </c>
      <c r="O489" s="31" t="s">
        <v>6556</v>
      </c>
      <c r="P489" s="31" t="s">
        <v>6557</v>
      </c>
      <c r="Q489" s="29" t="s">
        <v>6558</v>
      </c>
    </row>
    <row r="490" spans="1:17">
      <c r="A490" s="4" t="s">
        <v>3102</v>
      </c>
      <c r="C490">
        <f t="shared" si="45"/>
        <v>27</v>
      </c>
      <c r="D490">
        <f t="shared" si="43"/>
        <v>80</v>
      </c>
      <c r="E490" t="str">
        <f t="shared" si="44"/>
        <v>Are you sure you want to clear all notifications?</v>
      </c>
      <c r="F490" t="s">
        <v>1585</v>
      </c>
      <c r="G490" t="str">
        <f t="shared" si="46"/>
        <v>"clear_all_notif_details"</v>
      </c>
      <c r="H490" t="str">
        <f t="shared" si="47"/>
        <v>"Are you sure you want to clear all notifications?"</v>
      </c>
      <c r="I490" t="str">
        <f t="shared" si="48"/>
        <v>-</v>
      </c>
      <c r="K490" s="26" t="s">
        <v>6559</v>
      </c>
      <c r="L490" s="32"/>
      <c r="M490" s="31" t="s">
        <v>6560</v>
      </c>
      <c r="N490" s="31" t="s">
        <v>6561</v>
      </c>
      <c r="O490" s="31" t="s">
        <v>6562</v>
      </c>
      <c r="P490" s="31" t="s">
        <v>6563</v>
      </c>
      <c r="Q490" s="29" t="s">
        <v>6564</v>
      </c>
    </row>
    <row r="491" spans="1:17">
      <c r="A491" s="4" t="s">
        <v>1847</v>
      </c>
      <c r="C491">
        <f t="shared" si="45"/>
        <v>20</v>
      </c>
      <c r="D491">
        <f t="shared" si="43"/>
        <v>80</v>
      </c>
      <c r="E491" t="str">
        <f t="shared" si="44"/>
        <v>Are you sure you want to mark all notifications as read?</v>
      </c>
      <c r="F491" t="s">
        <v>1586</v>
      </c>
      <c r="G491" t="str">
        <f t="shared" si="46"/>
        <v>"all_read_details"</v>
      </c>
      <c r="H491" t="str">
        <f t="shared" si="47"/>
        <v>"Are you sure you want to mark all notifications as read?"</v>
      </c>
      <c r="I491" t="str">
        <f t="shared" si="48"/>
        <v>-</v>
      </c>
      <c r="K491" s="26" t="s">
        <v>6565</v>
      </c>
      <c r="L491" s="32"/>
      <c r="M491" s="31" t="s">
        <v>6566</v>
      </c>
      <c r="N491" s="31" t="s">
        <v>6567</v>
      </c>
      <c r="O491" s="31" t="s">
        <v>6568</v>
      </c>
      <c r="P491" s="31" t="s">
        <v>6569</v>
      </c>
      <c r="Q491" s="29" t="s">
        <v>6570</v>
      </c>
    </row>
    <row r="492" spans="1:17">
      <c r="A492" s="4" t="s">
        <v>2913</v>
      </c>
      <c r="C492">
        <f t="shared" si="45"/>
        <v>25</v>
      </c>
      <c r="D492">
        <f t="shared" si="43"/>
        <v>57</v>
      </c>
      <c r="E492" t="str">
        <f t="shared" si="44"/>
        <v>This notification is expired</v>
      </c>
      <c r="F492" t="s">
        <v>1587</v>
      </c>
      <c r="G492" t="str">
        <f t="shared" si="46"/>
        <v>"event_expired_details"</v>
      </c>
      <c r="H492" t="str">
        <f t="shared" si="47"/>
        <v>"This notification is expired"</v>
      </c>
      <c r="I492" t="str">
        <f t="shared" si="48"/>
        <v>-</v>
      </c>
      <c r="K492" s="26" t="s">
        <v>6571</v>
      </c>
      <c r="L492" s="32"/>
      <c r="M492" s="31" t="s">
        <v>6572</v>
      </c>
      <c r="N492" s="31" t="s">
        <v>6573</v>
      </c>
      <c r="O492" s="31" t="s">
        <v>6574</v>
      </c>
      <c r="P492" s="31" t="s">
        <v>6575</v>
      </c>
      <c r="Q492" s="29" t="s">
        <v>6576</v>
      </c>
    </row>
    <row r="493" spans="1:17" ht="31.5">
      <c r="A493" s="4" t="s">
        <v>938</v>
      </c>
      <c r="C493">
        <f t="shared" si="45"/>
        <v>30</v>
      </c>
      <c r="D493">
        <f t="shared" si="43"/>
        <v>84</v>
      </c>
      <c r="E493" t="str">
        <f t="shared" si="44"/>
        <v>Pairing is succeeded and all data are synchronized</v>
      </c>
      <c r="F493" t="s">
        <v>1588</v>
      </c>
      <c r="G493" t="str">
        <f t="shared" si="46"/>
        <v>"pairing_success_and_synced"</v>
      </c>
      <c r="H493" t="str">
        <f t="shared" si="47"/>
        <v>"Pairing is succeeded and all data are synchronized"</v>
      </c>
      <c r="I493" t="str">
        <f t="shared" si="48"/>
        <v>-</v>
      </c>
      <c r="K493" s="26" t="s">
        <v>6577</v>
      </c>
      <c r="L493" s="32"/>
      <c r="M493" s="31" t="s">
        <v>6578</v>
      </c>
      <c r="N493" s="31" t="s">
        <v>6579</v>
      </c>
      <c r="O493" s="31" t="s">
        <v>6580</v>
      </c>
      <c r="P493" s="31" t="s">
        <v>6581</v>
      </c>
      <c r="Q493" s="29" t="s">
        <v>6582</v>
      </c>
    </row>
    <row r="494" spans="1:17">
      <c r="A494" s="4" t="s">
        <v>939</v>
      </c>
      <c r="C494">
        <f t="shared" si="45"/>
        <v>17</v>
      </c>
      <c r="D494">
        <f t="shared" si="43"/>
        <v>32</v>
      </c>
      <c r="E494" t="str">
        <f t="shared" si="44"/>
        <v>New clients</v>
      </c>
      <c r="F494" t="s">
        <v>1589</v>
      </c>
      <c r="G494" t="str">
        <f t="shared" si="46"/>
        <v>"added_clients"</v>
      </c>
      <c r="H494" t="str">
        <f t="shared" si="47"/>
        <v>"New clients"</v>
      </c>
      <c r="I494" t="str">
        <f t="shared" si="48"/>
        <v>-</v>
      </c>
      <c r="K494" s="26" t="s">
        <v>6583</v>
      </c>
      <c r="L494" s="32"/>
      <c r="M494" s="31" t="s">
        <v>6584</v>
      </c>
      <c r="N494" s="31" t="s">
        <v>6585</v>
      </c>
      <c r="O494" s="31" t="s">
        <v>6586</v>
      </c>
      <c r="P494" s="31" t="s">
        <v>6587</v>
      </c>
      <c r="Q494" s="29" t="s">
        <v>6588</v>
      </c>
    </row>
    <row r="495" spans="1:17">
      <c r="A495" s="4" t="s">
        <v>940</v>
      </c>
      <c r="C495">
        <f t="shared" si="45"/>
        <v>19</v>
      </c>
      <c r="D495">
        <f t="shared" si="43"/>
        <v>38</v>
      </c>
      <c r="E495" t="str">
        <f t="shared" si="44"/>
        <v>Updated clients</v>
      </c>
      <c r="F495" t="s">
        <v>1590</v>
      </c>
      <c r="G495" t="str">
        <f t="shared" si="46"/>
        <v>"updated_clients"</v>
      </c>
      <c r="H495" t="str">
        <f t="shared" si="47"/>
        <v>"Updated clients"</v>
      </c>
      <c r="I495" t="str">
        <f t="shared" si="48"/>
        <v>-</v>
      </c>
      <c r="K495" s="26" t="s">
        <v>6589</v>
      </c>
      <c r="L495" s="32"/>
      <c r="M495" s="31" t="s">
        <v>6590</v>
      </c>
      <c r="N495" s="31" t="s">
        <v>6591</v>
      </c>
      <c r="O495" s="31" t="s">
        <v>6592</v>
      </c>
      <c r="P495" s="31" t="s">
        <v>6593</v>
      </c>
      <c r="Q495" s="29" t="s">
        <v>6594</v>
      </c>
    </row>
    <row r="496" spans="1:17">
      <c r="A496" s="4" t="s">
        <v>941</v>
      </c>
      <c r="C496">
        <f t="shared" si="45"/>
        <v>32</v>
      </c>
      <c r="D496">
        <f t="shared" si="43"/>
        <v>81</v>
      </c>
      <c r="E496" t="str">
        <f t="shared" si="44"/>
        <v>Please follow the instructions and try again.</v>
      </c>
      <c r="F496" t="s">
        <v>1591</v>
      </c>
      <c r="G496" t="str">
        <f t="shared" si="46"/>
        <v>"ipa_client_not_found_details"</v>
      </c>
      <c r="H496" t="str">
        <f t="shared" si="47"/>
        <v>"Please follow the instructions and try again."</v>
      </c>
      <c r="I496" t="str">
        <f t="shared" si="48"/>
        <v>-</v>
      </c>
      <c r="K496" s="26" t="s">
        <v>6595</v>
      </c>
      <c r="L496" s="32"/>
      <c r="M496" s="31" t="s">
        <v>6596</v>
      </c>
      <c r="N496" s="31" t="s">
        <v>6597</v>
      </c>
      <c r="O496" s="31" t="s">
        <v>6598</v>
      </c>
      <c r="P496" s="31" t="s">
        <v>6599</v>
      </c>
      <c r="Q496" s="29" t="s">
        <v>6600</v>
      </c>
    </row>
    <row r="497" spans="1:17">
      <c r="A497" s="4" t="s">
        <v>942</v>
      </c>
      <c r="C497">
        <f t="shared" si="45"/>
        <v>26</v>
      </c>
      <c r="D497">
        <f t="shared" si="43"/>
        <v>63</v>
      </c>
      <c r="E497" t="str">
        <f t="shared" si="44"/>
        <v>Setting up the lock to add client</v>
      </c>
      <c r="F497" t="s">
        <v>1592</v>
      </c>
      <c r="G497" t="str">
        <f t="shared" si="46"/>
        <v>"ipa_setup_lock_details"</v>
      </c>
      <c r="H497" t="str">
        <f t="shared" si="47"/>
        <v>"Setting up the lock to add client"</v>
      </c>
      <c r="I497" t="str">
        <f t="shared" si="48"/>
        <v>-</v>
      </c>
      <c r="K497" s="26" t="s">
        <v>6601</v>
      </c>
      <c r="L497" s="32"/>
      <c r="M497" s="31" t="s">
        <v>6602</v>
      </c>
      <c r="N497" s="31" t="s">
        <v>6603</v>
      </c>
      <c r="O497" s="31" t="s">
        <v>6604</v>
      </c>
      <c r="P497" s="31" t="s">
        <v>6605</v>
      </c>
      <c r="Q497" s="29" t="s">
        <v>6606</v>
      </c>
    </row>
    <row r="498" spans="1:17" ht="31.5">
      <c r="A498" s="4" t="s">
        <v>3021</v>
      </c>
      <c r="C498">
        <f t="shared" si="45"/>
        <v>23</v>
      </c>
      <c r="D498">
        <f t="shared" si="43"/>
        <v>102</v>
      </c>
      <c r="E498" t="str">
        <f t="shared" si="44"/>
        <v>Your account has been disabled because you have signed in on another phone.</v>
      </c>
      <c r="F498" t="s">
        <v>1593</v>
      </c>
      <c r="G498" t="str">
        <f t="shared" si="46"/>
        <v>"ghost_with_password"</v>
      </c>
      <c r="H498" t="str">
        <f t="shared" si="47"/>
        <v>"Your account has been disabled because you have signed in on another phone."</v>
      </c>
      <c r="I498" t="str">
        <f t="shared" si="48"/>
        <v>-</v>
      </c>
      <c r="K498" s="26" t="s">
        <v>6607</v>
      </c>
      <c r="L498" s="32"/>
      <c r="M498" s="31" t="s">
        <v>6608</v>
      </c>
      <c r="N498" s="31" t="s">
        <v>6609</v>
      </c>
      <c r="O498" s="31" t="s">
        <v>6610</v>
      </c>
      <c r="P498" s="31" t="s">
        <v>6611</v>
      </c>
      <c r="Q498" s="29" t="s">
        <v>6612</v>
      </c>
    </row>
    <row r="499" spans="1:17" ht="31.5">
      <c r="A499" s="4" t="s">
        <v>943</v>
      </c>
      <c r="C499">
        <f t="shared" si="45"/>
        <v>26</v>
      </c>
      <c r="D499">
        <f t="shared" si="43"/>
        <v>109</v>
      </c>
      <c r="E499" t="str">
        <f t="shared" si="44"/>
        <v>Your account has been disabled because you have re-registered on another phone.</v>
      </c>
      <c r="F499" t="s">
        <v>1594</v>
      </c>
      <c r="G499" t="str">
        <f t="shared" si="46"/>
        <v>"ghost_without_password"</v>
      </c>
      <c r="H499" t="str">
        <f t="shared" si="47"/>
        <v>"Your account has been disabled because you have re-registered on another phone."</v>
      </c>
      <c r="I499" t="str">
        <f t="shared" si="48"/>
        <v>-</v>
      </c>
      <c r="K499" s="26" t="s">
        <v>6613</v>
      </c>
      <c r="L499" s="32"/>
      <c r="M499" s="31" t="s">
        <v>6614</v>
      </c>
      <c r="N499" s="31" t="s">
        <v>6615</v>
      </c>
      <c r="O499" s="31" t="s">
        <v>6616</v>
      </c>
      <c r="P499" s="31" t="s">
        <v>6617</v>
      </c>
      <c r="Q499" s="29" t="s">
        <v>6618</v>
      </c>
    </row>
    <row r="500" spans="1:17">
      <c r="A500" s="4" t="s">
        <v>944</v>
      </c>
      <c r="C500">
        <f t="shared" si="45"/>
        <v>20</v>
      </c>
      <c r="D500">
        <f t="shared" si="43"/>
        <v>65</v>
      </c>
      <c r="E500" t="str">
        <f t="shared" si="44"/>
        <v>This client is already marked as deleting</v>
      </c>
      <c r="F500" t="s">
        <v>1595</v>
      </c>
      <c r="G500" t="str">
        <f t="shared" si="46"/>
        <v>"already_deleting"</v>
      </c>
      <c r="H500" t="str">
        <f t="shared" si="47"/>
        <v>"This client is already marked as deleting"</v>
      </c>
      <c r="I500" t="str">
        <f t="shared" si="48"/>
        <v>-</v>
      </c>
      <c r="K500" s="26" t="s">
        <v>6619</v>
      </c>
      <c r="L500" s="32"/>
      <c r="M500" s="31" t="s">
        <v>6620</v>
      </c>
      <c r="N500" s="31" t="s">
        <v>6621</v>
      </c>
      <c r="O500" s="31" t="s">
        <v>6622</v>
      </c>
      <c r="P500" s="31" t="s">
        <v>6623</v>
      </c>
      <c r="Q500" s="29" t="s">
        <v>6624</v>
      </c>
    </row>
    <row r="501" spans="1:17" ht="31.5">
      <c r="A501" s="4" t="s">
        <v>945</v>
      </c>
      <c r="C501">
        <f t="shared" si="45"/>
        <v>30</v>
      </c>
      <c r="D501">
        <f t="shared" si="43"/>
        <v>103</v>
      </c>
      <c r="E501" t="str">
        <f t="shared" si="44"/>
        <v>You have to synchronize with the lock to delete card or code clients.</v>
      </c>
      <c r="F501" t="s">
        <v>1596</v>
      </c>
      <c r="G501" t="str">
        <f t="shared" si="46"/>
        <v>"card_client_deleting_alert"</v>
      </c>
      <c r="H501" t="str">
        <f t="shared" si="47"/>
        <v>"You have to synchronize with the lock to delete card or code clients."</v>
      </c>
      <c r="I501" t="str">
        <f t="shared" si="48"/>
        <v>-</v>
      </c>
      <c r="K501" s="26" t="s">
        <v>6625</v>
      </c>
      <c r="L501" s="32"/>
      <c r="M501" s="31" t="s">
        <v>6626</v>
      </c>
      <c r="N501" s="31" t="s">
        <v>6627</v>
      </c>
      <c r="O501" s="31" t="s">
        <v>6628</v>
      </c>
      <c r="P501" s="31" t="s">
        <v>6629</v>
      </c>
      <c r="Q501" s="29" t="s">
        <v>6630</v>
      </c>
    </row>
    <row r="502" spans="1:17">
      <c r="A502" s="4" t="s">
        <v>946</v>
      </c>
      <c r="C502">
        <f t="shared" si="45"/>
        <v>26</v>
      </c>
      <c r="D502">
        <f t="shared" si="43"/>
        <v>50</v>
      </c>
      <c r="E502" t="str">
        <f t="shared" si="44"/>
        <v>Choose a client type</v>
      </c>
      <c r="F502" t="s">
        <v>1597</v>
      </c>
      <c r="G502" t="str">
        <f t="shared" si="46"/>
        <v>"add_client_choose_type"</v>
      </c>
      <c r="H502" t="str">
        <f t="shared" si="47"/>
        <v>"Choose a client type"</v>
      </c>
      <c r="I502" t="str">
        <f t="shared" si="48"/>
        <v>-</v>
      </c>
      <c r="K502" s="26" t="s">
        <v>6631</v>
      </c>
      <c r="L502" s="32"/>
      <c r="M502" s="31" t="s">
        <v>6632</v>
      </c>
      <c r="N502" s="31" t="s">
        <v>6633</v>
      </c>
      <c r="O502" s="31" t="s">
        <v>6634</v>
      </c>
      <c r="P502" s="31" t="s">
        <v>6635</v>
      </c>
      <c r="Q502" s="29" t="s">
        <v>6636</v>
      </c>
    </row>
    <row r="503" spans="1:17">
      <c r="A503" s="4" t="s">
        <v>947</v>
      </c>
      <c r="C503">
        <f t="shared" si="45"/>
        <v>32</v>
      </c>
      <c r="D503">
        <f t="shared" si="43"/>
        <v>67</v>
      </c>
      <c r="E503" t="str">
        <f t="shared" si="44"/>
        <v>The %@ length should be %d ~ %d</v>
      </c>
      <c r="F503" t="s">
        <v>1598</v>
      </c>
      <c r="G503" t="str">
        <f t="shared" si="46"/>
        <v>"xxx_length_incorrect_details"</v>
      </c>
      <c r="H503" t="str">
        <f t="shared" si="47"/>
        <v>"The %@ length should be %d ~ %d"</v>
      </c>
      <c r="I503" t="str">
        <f t="shared" si="48"/>
        <v>-</v>
      </c>
      <c r="K503" s="26" t="s">
        <v>6637</v>
      </c>
      <c r="L503" s="32"/>
      <c r="M503" s="31" t="s">
        <v>6638</v>
      </c>
      <c r="N503" s="31" t="s">
        <v>6639</v>
      </c>
      <c r="O503" s="31" t="s">
        <v>6640</v>
      </c>
      <c r="P503" s="31" t="s">
        <v>6641</v>
      </c>
      <c r="Q503" s="29" t="s">
        <v>6642</v>
      </c>
    </row>
    <row r="504" spans="1:17">
      <c r="A504" s="4" t="s">
        <v>948</v>
      </c>
      <c r="C504">
        <f t="shared" si="45"/>
        <v>32</v>
      </c>
      <c r="D504">
        <f t="shared" si="43"/>
        <v>79</v>
      </c>
      <c r="E504" t="str">
        <f t="shared" si="44"/>
        <v>The code should only contains digit %d ~ %d</v>
      </c>
      <c r="F504" t="s">
        <v>1599</v>
      </c>
      <c r="G504" t="str">
        <f t="shared" si="46"/>
        <v>"code_digit_incorrect_details"</v>
      </c>
      <c r="H504" t="str">
        <f t="shared" si="47"/>
        <v>"The code should only contains digit %d ~ %d"</v>
      </c>
      <c r="I504" t="str">
        <f t="shared" si="48"/>
        <v>-</v>
      </c>
      <c r="K504" s="26" t="s">
        <v>6643</v>
      </c>
      <c r="L504" s="32"/>
      <c r="M504" s="31" t="s">
        <v>6644</v>
      </c>
      <c r="N504" s="31" t="s">
        <v>6645</v>
      </c>
      <c r="O504" s="31" t="s">
        <v>6646</v>
      </c>
      <c r="P504" s="31" t="s">
        <v>6647</v>
      </c>
      <c r="Q504" s="29" t="s">
        <v>6648</v>
      </c>
    </row>
    <row r="505" spans="1:17">
      <c r="A505" s="4" t="s">
        <v>949</v>
      </c>
      <c r="C505">
        <f t="shared" si="45"/>
        <v>25</v>
      </c>
      <c r="D505">
        <f t="shared" si="43"/>
        <v>54</v>
      </c>
      <c r="E505" t="str">
        <f t="shared" si="44"/>
        <v>The two %@s are not match</v>
      </c>
      <c r="F505" t="s">
        <v>1600</v>
      </c>
      <c r="G505" t="str">
        <f t="shared" si="46"/>
        <v>"xxx_not_match_details"</v>
      </c>
      <c r="H505" t="str">
        <f t="shared" si="47"/>
        <v>"The two %@s are not match"</v>
      </c>
      <c r="I505" t="str">
        <f t="shared" si="48"/>
        <v>-</v>
      </c>
      <c r="K505" s="26" t="s">
        <v>6649</v>
      </c>
      <c r="L505" s="32"/>
      <c r="M505" s="31" t="s">
        <v>6650</v>
      </c>
      <c r="N505" s="31" t="s">
        <v>6651</v>
      </c>
      <c r="O505" s="31" t="s">
        <v>6652</v>
      </c>
      <c r="P505" s="31" t="s">
        <v>6653</v>
      </c>
      <c r="Q505" s="29" t="s">
        <v>6654</v>
      </c>
    </row>
    <row r="506" spans="1:17">
      <c r="A506" s="4" t="s">
        <v>950</v>
      </c>
      <c r="C506">
        <f t="shared" si="45"/>
        <v>24</v>
      </c>
      <c r="D506">
        <f t="shared" si="43"/>
        <v>84</v>
      </c>
      <c r="E506" t="str">
        <f t="shared" si="44"/>
        <v>Please synchronize with the lock to complete the process</v>
      </c>
      <c r="F506" t="s">
        <v>1601</v>
      </c>
      <c r="G506" t="str">
        <f t="shared" si="46"/>
        <v>"wifi_off_please_sync"</v>
      </c>
      <c r="H506" t="str">
        <f t="shared" si="47"/>
        <v>"Please synchronize with the lock to complete the process"</v>
      </c>
      <c r="I506" t="str">
        <f t="shared" si="48"/>
        <v>-</v>
      </c>
      <c r="K506" s="26" t="s">
        <v>6655</v>
      </c>
      <c r="L506" s="32"/>
      <c r="M506" s="31" t="s">
        <v>6656</v>
      </c>
      <c r="N506" s="31" t="s">
        <v>6657</v>
      </c>
      <c r="O506" s="31" t="s">
        <v>6658</v>
      </c>
      <c r="P506" s="31" t="s">
        <v>6659</v>
      </c>
      <c r="Q506" s="29" t="s">
        <v>6660</v>
      </c>
    </row>
    <row r="507" spans="1:17" ht="78.75">
      <c r="A507" s="4" t="s">
        <v>3018</v>
      </c>
      <c r="C507">
        <f t="shared" si="45"/>
        <v>38</v>
      </c>
      <c r="D507">
        <f t="shared" si="43"/>
        <v>285</v>
      </c>
      <c r="E507" t="str">
        <f t="shared" si="44"/>
        <v>This email belongs to an existing account. All data including lock permissions in your last phone will be cleared after validation. And you will NOT be able to restore data in other phones including this one. Are you sure you want to continue?</v>
      </c>
      <c r="F507" t="s">
        <v>1602</v>
      </c>
      <c r="G507" t="str">
        <f t="shared" si="46"/>
        <v>"already_signed_up_without_password"</v>
      </c>
      <c r="H507" t="str">
        <f t="shared" si="47"/>
        <v>"This email belongs to an existing account. All data including lock permissions in your last phone will be cleared after validation. And you will NOT be able to restore data in other phones including this one. Are you sure you want to continue?"</v>
      </c>
      <c r="I507" t="str">
        <f t="shared" si="48"/>
        <v>-</v>
      </c>
      <c r="K507" s="26" t="s">
        <v>6661</v>
      </c>
      <c r="L507" s="32"/>
      <c r="M507" s="31" t="s">
        <v>6662</v>
      </c>
      <c r="N507" s="31" t="s">
        <v>6663</v>
      </c>
      <c r="O507" s="31" t="s">
        <v>6664</v>
      </c>
      <c r="P507" s="31" t="s">
        <v>6665</v>
      </c>
      <c r="Q507" s="29" t="s">
        <v>6666</v>
      </c>
    </row>
    <row r="508" spans="1:17" ht="31.5">
      <c r="A508" s="4" t="s">
        <v>3042</v>
      </c>
      <c r="C508">
        <f t="shared" si="45"/>
        <v>35</v>
      </c>
      <c r="D508">
        <f t="shared" si="43"/>
        <v>112</v>
      </c>
      <c r="E508" t="str">
        <f t="shared" si="44"/>
        <v>This email belongs to a password enabled account, please sign in with it.</v>
      </c>
      <c r="F508" t="s">
        <v>1603</v>
      </c>
      <c r="G508" t="str">
        <f t="shared" si="46"/>
        <v>"already_signed_up_with_password"</v>
      </c>
      <c r="H508" t="str">
        <f t="shared" si="47"/>
        <v>"This email belongs to a password enabled account, please sign in with it."</v>
      </c>
      <c r="I508" t="str">
        <f t="shared" si="48"/>
        <v>-</v>
      </c>
      <c r="K508" s="26" t="s">
        <v>6667</v>
      </c>
      <c r="L508" s="32"/>
      <c r="M508" s="31" t="s">
        <v>6668</v>
      </c>
      <c r="N508" s="31" t="s">
        <v>6669</v>
      </c>
      <c r="O508" s="31" t="s">
        <v>6670</v>
      </c>
      <c r="P508" s="31" t="s">
        <v>6671</v>
      </c>
      <c r="Q508" s="29" t="s">
        <v>6672</v>
      </c>
    </row>
    <row r="509" spans="1:17" ht="31.5">
      <c r="A509" s="4" t="s">
        <v>951</v>
      </c>
      <c r="C509">
        <f t="shared" si="45"/>
        <v>32</v>
      </c>
      <c r="D509">
        <f t="shared" si="43"/>
        <v>139</v>
      </c>
      <c r="E509" t="str">
        <f t="shared" si="44"/>
        <v>The password of your account is not enabled, please enable it with the original phone or sign up again.</v>
      </c>
      <c r="F509" t="s">
        <v>1604</v>
      </c>
      <c r="G509" t="str">
        <f t="shared" si="46"/>
        <v>"password_not_enabled_details"</v>
      </c>
      <c r="H509" t="str">
        <f t="shared" si="47"/>
        <v>"The password of your account is not enabled, please enable it with the original phone or sign up again."</v>
      </c>
      <c r="I509" t="str">
        <f t="shared" si="48"/>
        <v>-</v>
      </c>
      <c r="K509" s="26" t="s">
        <v>6673</v>
      </c>
      <c r="L509" s="32"/>
      <c r="M509" s="31" t="s">
        <v>6674</v>
      </c>
      <c r="N509" s="31" t="s">
        <v>6675</v>
      </c>
      <c r="O509" s="31" t="s">
        <v>6676</v>
      </c>
      <c r="P509" s="31" t="s">
        <v>6677</v>
      </c>
      <c r="Q509" s="29" t="s">
        <v>6678</v>
      </c>
    </row>
    <row r="510" spans="1:17">
      <c r="A510" s="4" t="s">
        <v>3039</v>
      </c>
      <c r="C510">
        <f t="shared" si="45"/>
        <v>21</v>
      </c>
      <c r="D510">
        <f t="shared" si="43"/>
        <v>51</v>
      </c>
      <c r="E510" t="str">
        <f t="shared" si="44"/>
        <v>The account does not exist</v>
      </c>
      <c r="F510" t="s">
        <v>1605</v>
      </c>
      <c r="G510" t="str">
        <f t="shared" si="46"/>
        <v>"account_not_exist"</v>
      </c>
      <c r="H510" t="str">
        <f t="shared" si="47"/>
        <v>"The account does not exist"</v>
      </c>
      <c r="I510" t="str">
        <f t="shared" si="48"/>
        <v>-</v>
      </c>
      <c r="K510" s="26" t="s">
        <v>6679</v>
      </c>
      <c r="L510" s="32"/>
      <c r="M510" s="31" t="s">
        <v>6680</v>
      </c>
      <c r="N510" s="31" t="s">
        <v>6681</v>
      </c>
      <c r="O510" s="31" t="s">
        <v>6682</v>
      </c>
      <c r="P510" s="31" t="s">
        <v>6683</v>
      </c>
      <c r="Q510" s="29" t="s">
        <v>6684</v>
      </c>
    </row>
    <row r="511" spans="1:17">
      <c r="A511" s="4" t="s">
        <v>952</v>
      </c>
      <c r="C511">
        <f t="shared" si="45"/>
        <v>18</v>
      </c>
      <c r="D511">
        <f t="shared" si="43"/>
        <v>36</v>
      </c>
      <c r="E511" t="str">
        <f t="shared" si="44"/>
        <v>Wrong password</v>
      </c>
      <c r="F511" t="s">
        <v>1606</v>
      </c>
      <c r="G511" t="str">
        <f t="shared" si="46"/>
        <v>"wrong_password"</v>
      </c>
      <c r="H511" t="str">
        <f t="shared" si="47"/>
        <v>"Wrong password"</v>
      </c>
      <c r="I511" t="str">
        <f t="shared" si="48"/>
        <v>-</v>
      </c>
      <c r="K511" s="26" t="s">
        <v>6685</v>
      </c>
      <c r="L511" s="32"/>
      <c r="M511" s="31" t="s">
        <v>6686</v>
      </c>
      <c r="N511" s="31" t="s">
        <v>6687</v>
      </c>
      <c r="O511" s="31" t="s">
        <v>6688</v>
      </c>
      <c r="P511" s="31" t="s">
        <v>6689</v>
      </c>
      <c r="Q511" s="29" t="s">
        <v>6690</v>
      </c>
    </row>
    <row r="512" spans="1:17">
      <c r="A512" s="4" t="s">
        <v>2986</v>
      </c>
      <c r="C512">
        <f t="shared" si="45"/>
        <v>26</v>
      </c>
      <c r="D512">
        <f t="shared" si="43"/>
        <v>62</v>
      </c>
      <c r="E512" t="str">
        <f t="shared" si="44"/>
        <v>The validation code is incorrect</v>
      </c>
      <c r="F512" t="s">
        <v>1607</v>
      </c>
      <c r="G512" t="str">
        <f t="shared" si="46"/>
        <v>//"validation_incorrect"</v>
      </c>
      <c r="H512" t="str">
        <f t="shared" si="47"/>
        <v>"The validation code is incorrect"</v>
      </c>
      <c r="I512" t="str">
        <f t="shared" si="48"/>
        <v>-</v>
      </c>
      <c r="K512" s="26" t="s">
        <v>6691</v>
      </c>
      <c r="L512" s="32"/>
      <c r="M512" s="31" t="s">
        <v>6692</v>
      </c>
      <c r="N512" s="31" t="s">
        <v>6693</v>
      </c>
      <c r="O512" s="31" t="s">
        <v>6694</v>
      </c>
      <c r="P512" s="31" t="s">
        <v>6695</v>
      </c>
      <c r="Q512" s="29" t="s">
        <v>6696</v>
      </c>
    </row>
    <row r="513" spans="1:17">
      <c r="A513" s="4" t="s">
        <v>2996</v>
      </c>
      <c r="C513">
        <f t="shared" si="45"/>
        <v>22</v>
      </c>
      <c r="D513">
        <f t="shared" ref="D513:D576" si="49">FIND(";",A513)</f>
        <v>56</v>
      </c>
      <c r="E513" t="str">
        <f t="shared" ref="E513:E576" si="50">IF(A513&lt;&gt;"", MID(A513, C513+3, D513-C513-4), "")</f>
        <v>The validation code is expired</v>
      </c>
      <c r="F513" t="s">
        <v>1608</v>
      </c>
      <c r="G513" t="str">
        <f t="shared" si="46"/>
        <v>"validation_expired"</v>
      </c>
      <c r="H513" t="str">
        <f t="shared" si="47"/>
        <v>"The validation code is expired"</v>
      </c>
      <c r="I513" t="str">
        <f t="shared" si="48"/>
        <v>-</v>
      </c>
      <c r="K513" s="26" t="s">
        <v>6697</v>
      </c>
      <c r="L513" s="32"/>
      <c r="M513" s="31" t="s">
        <v>6698</v>
      </c>
      <c r="N513" s="31" t="s">
        <v>6699</v>
      </c>
      <c r="O513" s="31" t="s">
        <v>6700</v>
      </c>
      <c r="P513" s="31" t="s">
        <v>6701</v>
      </c>
      <c r="Q513" s="29" t="s">
        <v>6702</v>
      </c>
    </row>
    <row r="514" spans="1:17">
      <c r="A514" s="4" t="s">
        <v>953</v>
      </c>
      <c r="C514">
        <f t="shared" si="45"/>
        <v>24</v>
      </c>
      <c r="D514">
        <f t="shared" si="49"/>
        <v>62</v>
      </c>
      <c r="E514" t="str">
        <f t="shared" si="50"/>
        <v>The validation code does not exist</v>
      </c>
      <c r="F514" t="s">
        <v>1609</v>
      </c>
      <c r="G514" t="str">
        <f t="shared" si="46"/>
        <v>"validation_not_exist"</v>
      </c>
      <c r="H514" t="str">
        <f t="shared" si="47"/>
        <v>"The validation code does not exist"</v>
      </c>
      <c r="I514" t="str">
        <f t="shared" si="48"/>
        <v>-</v>
      </c>
      <c r="K514" s="26" t="s">
        <v>6703</v>
      </c>
      <c r="L514" s="32"/>
      <c r="M514" s="31" t="s">
        <v>6704</v>
      </c>
      <c r="N514" s="31" t="s">
        <v>6705</v>
      </c>
      <c r="O514" s="31" t="s">
        <v>6706</v>
      </c>
      <c r="P514" s="31" t="s">
        <v>6707</v>
      </c>
      <c r="Q514" s="29" t="s">
        <v>6708</v>
      </c>
    </row>
    <row r="515" spans="1:17">
      <c r="A515" s="4" t="s">
        <v>3057</v>
      </c>
      <c r="C515">
        <f t="shared" si="45"/>
        <v>23</v>
      </c>
      <c r="D515">
        <f t="shared" si="49"/>
        <v>68</v>
      </c>
      <c r="E515" t="str">
        <f t="shared" si="50"/>
        <v>All data are uploaded to the cloud server</v>
      </c>
      <c r="F515" t="s">
        <v>1610</v>
      </c>
      <c r="G515" t="str">
        <f t="shared" si="46"/>
        <v>//"all_data_uploaded"</v>
      </c>
      <c r="H515" t="str">
        <f t="shared" si="47"/>
        <v>"All data are uploaded to the cloud server"</v>
      </c>
      <c r="I515" t="str">
        <f t="shared" si="48"/>
        <v>-</v>
      </c>
      <c r="K515" s="26" t="s">
        <v>6709</v>
      </c>
      <c r="L515" s="32"/>
      <c r="M515" s="31" t="s">
        <v>6710</v>
      </c>
      <c r="N515" s="31" t="s">
        <v>6711</v>
      </c>
      <c r="O515" s="31" t="s">
        <v>6712</v>
      </c>
      <c r="P515" s="31" t="s">
        <v>6713</v>
      </c>
      <c r="Q515" s="29" t="s">
        <v>6714</v>
      </c>
    </row>
    <row r="516" spans="1:17">
      <c r="A516" s="4" t="s">
        <v>954</v>
      </c>
      <c r="C516">
        <f t="shared" si="45"/>
        <v>20</v>
      </c>
      <c r="D516">
        <f t="shared" si="49"/>
        <v>58</v>
      </c>
      <c r="E516" t="str">
        <f t="shared" si="50"/>
        <v>Are you sure you want to sign out?</v>
      </c>
      <c r="F516" t="s">
        <v>1611</v>
      </c>
      <c r="G516" t="str">
        <f t="shared" si="46"/>
        <v>"sign_out_details"</v>
      </c>
      <c r="H516" t="str">
        <f t="shared" si="47"/>
        <v>"Are you sure you want to sign out?"</v>
      </c>
      <c r="I516" t="str">
        <f t="shared" si="48"/>
        <v>-</v>
      </c>
      <c r="K516" s="26" t="s">
        <v>6715</v>
      </c>
      <c r="L516" s="32"/>
      <c r="M516" s="31" t="s">
        <v>6716</v>
      </c>
      <c r="N516" s="31" t="s">
        <v>6717</v>
      </c>
      <c r="O516" s="31" t="s">
        <v>6718</v>
      </c>
      <c r="P516" s="31" t="s">
        <v>6719</v>
      </c>
      <c r="Q516" s="29" t="s">
        <v>6720</v>
      </c>
    </row>
    <row r="517" spans="1:17">
      <c r="A517" s="4" t="s">
        <v>955</v>
      </c>
      <c r="C517">
        <f t="shared" si="45"/>
        <v>21</v>
      </c>
      <c r="D517">
        <f t="shared" si="49"/>
        <v>41</v>
      </c>
      <c r="E517" t="str">
        <f t="shared" si="50"/>
        <v>Current Password</v>
      </c>
      <c r="F517" t="s">
        <v>1612</v>
      </c>
      <c r="G517" t="str">
        <f t="shared" si="46"/>
        <v>"password_holder_0"</v>
      </c>
      <c r="H517" t="str">
        <f t="shared" si="47"/>
        <v>"Current Password"</v>
      </c>
      <c r="I517" t="str">
        <f t="shared" si="48"/>
        <v>-</v>
      </c>
      <c r="K517" s="26" t="s">
        <v>6721</v>
      </c>
      <c r="L517" s="32"/>
      <c r="M517" s="31" t="s">
        <v>6722</v>
      </c>
      <c r="N517" s="31" t="s">
        <v>6723</v>
      </c>
      <c r="O517" s="31" t="s">
        <v>6724</v>
      </c>
      <c r="P517" s="31" t="s">
        <v>6725</v>
      </c>
      <c r="Q517" s="29" t="s">
        <v>6726</v>
      </c>
    </row>
    <row r="518" spans="1:17">
      <c r="A518" s="4" t="s">
        <v>956</v>
      </c>
      <c r="C518">
        <f t="shared" ref="C518:C581" si="51">FIND("=",A518)</f>
        <v>21</v>
      </c>
      <c r="D518">
        <f t="shared" si="49"/>
        <v>54</v>
      </c>
      <c r="E518" t="str">
        <f t="shared" si="50"/>
        <v>Password (6 to 20 characters)</v>
      </c>
      <c r="F518" t="s">
        <v>1613</v>
      </c>
      <c r="G518" t="str">
        <f t="shared" ref="G518:G581" si="52">MID(A518,1, C518-2)</f>
        <v>"password_holder_1"</v>
      </c>
      <c r="H518" t="str">
        <f t="shared" ref="H518:H581" si="53">"""" &amp; F518 &amp; """"</f>
        <v>"Password (6 to 20 characters)"</v>
      </c>
      <c r="I518" t="str">
        <f t="shared" ref="I518:I581" si="54">IF(F518&lt;&gt;"", IF(H518=K518, "-", "X"), "-")</f>
        <v>-</v>
      </c>
      <c r="K518" s="26" t="s">
        <v>6727</v>
      </c>
      <c r="L518" s="32"/>
      <c r="M518" s="31" t="s">
        <v>10231</v>
      </c>
      <c r="N518" s="31" t="s">
        <v>10840</v>
      </c>
      <c r="O518" s="31" t="s">
        <v>10234</v>
      </c>
      <c r="P518" s="31" t="s">
        <v>10236</v>
      </c>
      <c r="Q518" s="29" t="s">
        <v>10237</v>
      </c>
    </row>
    <row r="519" spans="1:17">
      <c r="A519" s="4" t="s">
        <v>957</v>
      </c>
      <c r="C519">
        <f t="shared" si="51"/>
        <v>21</v>
      </c>
      <c r="D519">
        <f t="shared" si="49"/>
        <v>44</v>
      </c>
      <c r="E519" t="str">
        <f t="shared" si="50"/>
        <v>Re-confirm Password</v>
      </c>
      <c r="F519" t="s">
        <v>1614</v>
      </c>
      <c r="G519" t="str">
        <f t="shared" si="52"/>
        <v>"password_holder_2"</v>
      </c>
      <c r="H519" t="str">
        <f t="shared" si="53"/>
        <v>"Re-confirm Password"</v>
      </c>
      <c r="I519" t="str">
        <f t="shared" si="54"/>
        <v>-</v>
      </c>
      <c r="K519" s="26" t="s">
        <v>6728</v>
      </c>
      <c r="L519" s="32"/>
      <c r="M519" s="31" t="s">
        <v>6729</v>
      </c>
      <c r="N519" s="31" t="s">
        <v>6730</v>
      </c>
      <c r="O519" s="31" t="s">
        <v>6731</v>
      </c>
      <c r="P519" s="31" t="s">
        <v>6732</v>
      </c>
      <c r="Q519" s="29" t="s">
        <v>6733</v>
      </c>
    </row>
    <row r="520" spans="1:17">
      <c r="A520" s="4" t="s">
        <v>958</v>
      </c>
      <c r="C520">
        <f t="shared" si="51"/>
        <v>17</v>
      </c>
      <c r="D520">
        <f t="shared" si="49"/>
        <v>36</v>
      </c>
      <c r="E520" t="str">
        <f t="shared" si="50"/>
        <v>%@ (length: %@)</v>
      </c>
      <c r="F520" t="s">
        <v>1615</v>
      </c>
      <c r="G520" t="str">
        <f t="shared" si="52"/>
        <v>"code_holder_1"</v>
      </c>
      <c r="H520" t="str">
        <f t="shared" si="53"/>
        <v>"%@ (length: %@)"</v>
      </c>
      <c r="I520" t="str">
        <f t="shared" si="54"/>
        <v>-</v>
      </c>
      <c r="K520" s="26" t="s">
        <v>6734</v>
      </c>
      <c r="L520" s="32"/>
      <c r="M520" s="31" t="s">
        <v>6735</v>
      </c>
      <c r="N520" s="31" t="s">
        <v>6736</v>
      </c>
      <c r="O520" s="31" t="s">
        <v>6737</v>
      </c>
      <c r="P520" s="31" t="s">
        <v>6738</v>
      </c>
      <c r="Q520" s="29" t="s">
        <v>6739</v>
      </c>
    </row>
    <row r="521" spans="1:17">
      <c r="A521" s="4" t="s">
        <v>959</v>
      </c>
      <c r="C521">
        <f t="shared" si="51"/>
        <v>17</v>
      </c>
      <c r="D521">
        <f t="shared" si="49"/>
        <v>34</v>
      </c>
      <c r="E521" t="str">
        <f t="shared" si="50"/>
        <v>Re-confirm %@</v>
      </c>
      <c r="F521" t="s">
        <v>1616</v>
      </c>
      <c r="G521" t="str">
        <f t="shared" si="52"/>
        <v>"code_holder_2"</v>
      </c>
      <c r="H521" t="str">
        <f t="shared" si="53"/>
        <v>"Re-confirm %@"</v>
      </c>
      <c r="I521" t="str">
        <f t="shared" si="54"/>
        <v>-</v>
      </c>
      <c r="K521" s="26" t="s">
        <v>6740</v>
      </c>
      <c r="L521" s="32"/>
      <c r="M521" s="31" t="s">
        <v>6741</v>
      </c>
      <c r="N521" s="31" t="s">
        <v>6742</v>
      </c>
      <c r="O521" s="31" t="s">
        <v>6743</v>
      </c>
      <c r="P521" s="31" t="s">
        <v>6744</v>
      </c>
      <c r="Q521" s="29" t="s">
        <v>6745</v>
      </c>
    </row>
    <row r="522" spans="1:17">
      <c r="A522" s="4" t="s">
        <v>3059</v>
      </c>
      <c r="C522">
        <f t="shared" si="51"/>
        <v>27</v>
      </c>
      <c r="D522">
        <f t="shared" si="49"/>
        <v>67</v>
      </c>
      <c r="E522" t="str">
        <f t="shared" si="50"/>
        <v>The new password is set successfully</v>
      </c>
      <c r="F522" t="s">
        <v>1617</v>
      </c>
      <c r="G522" t="str">
        <f t="shared" si="52"/>
        <v>"change_password_success"</v>
      </c>
      <c r="H522" t="str">
        <f t="shared" si="53"/>
        <v>"The new password is set successfully"</v>
      </c>
      <c r="I522" t="str">
        <f t="shared" si="54"/>
        <v>-</v>
      </c>
      <c r="K522" s="26" t="s">
        <v>6746</v>
      </c>
      <c r="L522" s="32"/>
      <c r="M522" s="31" t="s">
        <v>6747</v>
      </c>
      <c r="N522" s="31" t="s">
        <v>6748</v>
      </c>
      <c r="O522" s="31" t="s">
        <v>6749</v>
      </c>
      <c r="P522" s="31" t="s">
        <v>6750</v>
      </c>
      <c r="Q522" s="29" t="s">
        <v>6751</v>
      </c>
    </row>
    <row r="523" spans="1:17">
      <c r="A523" s="4" t="s">
        <v>3065</v>
      </c>
      <c r="C523">
        <f t="shared" si="51"/>
        <v>32</v>
      </c>
      <c r="D523">
        <f t="shared" si="49"/>
        <v>84</v>
      </c>
      <c r="E523" t="str">
        <f t="shared" si="50"/>
        <v>Please set password first before enabling backup</v>
      </c>
      <c r="F523" t="s">
        <v>1618</v>
      </c>
      <c r="G523" t="str">
        <f t="shared" si="52"/>
        <v>"password_is_required_details"</v>
      </c>
      <c r="H523" t="str">
        <f t="shared" si="53"/>
        <v>"Please set password first before enabling backup"</v>
      </c>
      <c r="I523" t="str">
        <f t="shared" si="54"/>
        <v>-</v>
      </c>
      <c r="K523" s="26" t="s">
        <v>6752</v>
      </c>
      <c r="L523" s="32"/>
      <c r="M523" s="31" t="s">
        <v>6753</v>
      </c>
      <c r="N523" s="31" t="s">
        <v>6754</v>
      </c>
      <c r="O523" s="31" t="s">
        <v>6755</v>
      </c>
      <c r="P523" s="31" t="s">
        <v>6756</v>
      </c>
      <c r="Q523" s="29" t="s">
        <v>6757</v>
      </c>
    </row>
    <row r="524" spans="1:17" ht="31.5">
      <c r="A524" s="4" t="s">
        <v>3048</v>
      </c>
      <c r="C524">
        <f t="shared" si="51"/>
        <v>26</v>
      </c>
      <c r="D524">
        <f t="shared" si="49"/>
        <v>90</v>
      </c>
      <c r="E524" t="str">
        <f t="shared" si="50"/>
        <v>The password will be sent to your email box in a few minutes</v>
      </c>
      <c r="F524" t="s">
        <v>1619</v>
      </c>
      <c r="G524" t="str">
        <f t="shared" si="52"/>
        <v>"password_reset_success"</v>
      </c>
      <c r="H524" t="str">
        <f t="shared" si="53"/>
        <v>"The password will be sent to your email box in a few minutes"</v>
      </c>
      <c r="I524" t="str">
        <f t="shared" si="54"/>
        <v>-</v>
      </c>
      <c r="K524" s="26" t="s">
        <v>6758</v>
      </c>
      <c r="L524" s="32"/>
      <c r="M524" s="31" t="s">
        <v>6759</v>
      </c>
      <c r="N524" s="31" t="s">
        <v>6760</v>
      </c>
      <c r="O524" s="31" t="s">
        <v>6761</v>
      </c>
      <c r="P524" s="31" t="s">
        <v>6762</v>
      </c>
      <c r="Q524" s="29" t="s">
        <v>6763</v>
      </c>
    </row>
    <row r="525" spans="1:17" ht="31.5">
      <c r="A525" s="4" t="s">
        <v>2990</v>
      </c>
      <c r="C525">
        <f t="shared" si="51"/>
        <v>22</v>
      </c>
      <c r="D525">
        <f t="shared" si="49"/>
        <v>99</v>
      </c>
      <c r="E525" t="str">
        <f t="shared" si="50"/>
        <v>The Gateway has already been setup, are you sure you want to setup again?</v>
      </c>
      <c r="F525" t="s">
        <v>1620</v>
      </c>
      <c r="G525" t="str">
        <f t="shared" si="52"/>
        <v>"wifi_already_setup"</v>
      </c>
      <c r="H525" t="str">
        <f t="shared" si="53"/>
        <v>"The Gateway has already been setup, are you sure you want to setup again?"</v>
      </c>
      <c r="I525" t="str">
        <f t="shared" si="54"/>
        <v>-</v>
      </c>
      <c r="K525" s="26" t="s">
        <v>6764</v>
      </c>
      <c r="L525" s="32"/>
      <c r="M525" s="31" t="s">
        <v>6765</v>
      </c>
      <c r="N525" s="31" t="s">
        <v>6766</v>
      </c>
      <c r="O525" s="31" t="s">
        <v>6767</v>
      </c>
      <c r="P525" s="31" t="s">
        <v>6768</v>
      </c>
      <c r="Q525" s="29" t="s">
        <v>6769</v>
      </c>
    </row>
    <row r="526" spans="1:17">
      <c r="A526" s="4" t="s">
        <v>960</v>
      </c>
      <c r="C526">
        <f t="shared" si="51"/>
        <v>26</v>
      </c>
      <c r="D526">
        <f t="shared" si="49"/>
        <v>68</v>
      </c>
      <c r="E526" t="str">
        <f t="shared" si="50"/>
        <v>Your current timezone is not supported</v>
      </c>
      <c r="F526" t="s">
        <v>1621</v>
      </c>
      <c r="G526" t="str">
        <f t="shared" si="52"/>
        <v>"not_supported_timezone"</v>
      </c>
      <c r="H526" t="str">
        <f t="shared" si="53"/>
        <v>"Your current timezone is not supported"</v>
      </c>
      <c r="I526" t="str">
        <f t="shared" si="54"/>
        <v>-</v>
      </c>
      <c r="K526" s="26" t="s">
        <v>6770</v>
      </c>
      <c r="L526" s="32"/>
      <c r="M526" s="31" t="s">
        <v>6771</v>
      </c>
      <c r="N526" s="31" t="s">
        <v>6772</v>
      </c>
      <c r="O526" s="31" t="s">
        <v>6773</v>
      </c>
      <c r="P526" s="31" t="s">
        <v>6774</v>
      </c>
      <c r="Q526" s="29" t="s">
        <v>6775</v>
      </c>
    </row>
    <row r="527" spans="1:17" ht="31.5">
      <c r="A527" s="4" t="s">
        <v>3113</v>
      </c>
      <c r="C527">
        <f t="shared" si="51"/>
        <v>23</v>
      </c>
      <c r="D527">
        <f t="shared" si="49"/>
        <v>110</v>
      </c>
      <c r="E527" t="str">
        <f t="shared" si="50"/>
        <v>The battery level is currently low, please replace the old batteries with new ones.</v>
      </c>
      <c r="F527" t="s">
        <v>1622</v>
      </c>
      <c r="G527" t="str">
        <f t="shared" si="52"/>
        <v>"low_battery_details"</v>
      </c>
      <c r="H527" t="str">
        <f t="shared" si="53"/>
        <v>"The battery level is currently low, please replace the old batteries with new ones."</v>
      </c>
      <c r="I527" t="str">
        <f t="shared" si="54"/>
        <v>-</v>
      </c>
      <c r="K527" s="26" t="s">
        <v>6776</v>
      </c>
      <c r="L527" s="32"/>
      <c r="M527" s="31" t="s">
        <v>6777</v>
      </c>
      <c r="N527" s="31" t="s">
        <v>6778</v>
      </c>
      <c r="O527" s="31" t="s">
        <v>6779</v>
      </c>
      <c r="P527" s="31" t="s">
        <v>6780</v>
      </c>
      <c r="Q527" s="29" t="s">
        <v>6781</v>
      </c>
    </row>
    <row r="528" spans="1:17">
      <c r="A528" s="4" t="s">
        <v>2978</v>
      </c>
      <c r="C528">
        <f t="shared" si="51"/>
        <v>28</v>
      </c>
      <c r="D528">
        <f t="shared" si="49"/>
        <v>66</v>
      </c>
      <c r="E528" t="str">
        <f t="shared" si="50"/>
        <v>%@ can't be added to this lock. %@</v>
      </c>
      <c r="F528" t="s">
        <v>1623</v>
      </c>
      <c r="G528" t="str">
        <f t="shared" si="52"/>
        <v>"xxx_cant_add_to_lock_xxx"</v>
      </c>
      <c r="H528" t="str">
        <f t="shared" si="53"/>
        <v>"%@ can't be added to this lock. %@"</v>
      </c>
      <c r="I528" t="str">
        <f t="shared" si="54"/>
        <v>-</v>
      </c>
      <c r="K528" s="26" t="s">
        <v>6782</v>
      </c>
      <c r="L528" s="32"/>
      <c r="M528" s="31" t="s">
        <v>6783</v>
      </c>
      <c r="N528" s="31" t="s">
        <v>6784</v>
      </c>
      <c r="O528" s="31" t="s">
        <v>6785</v>
      </c>
      <c r="P528" s="31" t="s">
        <v>6786</v>
      </c>
      <c r="Q528" s="29" t="s">
        <v>6787</v>
      </c>
    </row>
    <row r="529" spans="1:17">
      <c r="A529" s="4" t="s">
        <v>961</v>
      </c>
      <c r="C529">
        <f t="shared" si="51"/>
        <v>29</v>
      </c>
      <c r="D529">
        <f t="shared" si="49"/>
        <v>71</v>
      </c>
      <c r="E529" t="str">
        <f t="shared" si="50"/>
        <v>(Allowed digits: %d~%d, length: %d~%d)</v>
      </c>
      <c r="F529" t="s">
        <v>1624</v>
      </c>
      <c r="G529" t="str">
        <f t="shared" si="52"/>
        <v>"allowed_digits_and_length"</v>
      </c>
      <c r="H529" t="str">
        <f t="shared" si="53"/>
        <v>"(Allowed digits: %d~%d, length: %d~%d)"</v>
      </c>
      <c r="I529" t="str">
        <f t="shared" si="54"/>
        <v>-</v>
      </c>
      <c r="K529" s="26" t="s">
        <v>6788</v>
      </c>
      <c r="L529" s="32"/>
      <c r="M529" s="31" t="s">
        <v>6789</v>
      </c>
      <c r="N529" s="31" t="s">
        <v>6790</v>
      </c>
      <c r="O529" s="31" t="s">
        <v>6791</v>
      </c>
      <c r="P529" s="31" t="s">
        <v>6792</v>
      </c>
      <c r="Q529" s="29" t="s">
        <v>6793</v>
      </c>
    </row>
    <row r="530" spans="1:17" ht="31.5">
      <c r="A530" s="4" t="s">
        <v>962</v>
      </c>
      <c r="C530">
        <f t="shared" si="51"/>
        <v>17</v>
      </c>
      <c r="D530">
        <f t="shared" si="49"/>
        <v>103</v>
      </c>
      <c r="E530" t="str">
        <f t="shared" si="50"/>
        <v>The client is re-registered on another phone and the access right is now obsolete.</v>
      </c>
      <c r="F530" t="s">
        <v>1625</v>
      </c>
      <c r="G530" t="str">
        <f t="shared" si="52"/>
        <v>"ghost_details"</v>
      </c>
      <c r="H530" t="str">
        <f t="shared" si="53"/>
        <v>"The client is re-registered on another phone and the access right is now obsolete."</v>
      </c>
      <c r="I530" t="str">
        <f t="shared" si="54"/>
        <v>-</v>
      </c>
      <c r="K530" s="26" t="s">
        <v>6794</v>
      </c>
      <c r="L530" s="32"/>
      <c r="M530" s="31" t="s">
        <v>6795</v>
      </c>
      <c r="N530" s="31" t="s">
        <v>6796</v>
      </c>
      <c r="O530" s="31" t="s">
        <v>6797</v>
      </c>
      <c r="P530" s="31" t="s">
        <v>6798</v>
      </c>
      <c r="Q530" s="29" t="s">
        <v>6799</v>
      </c>
    </row>
    <row r="531" spans="1:17">
      <c r="A531" s="4" t="s">
        <v>963</v>
      </c>
      <c r="C531">
        <f t="shared" si="51"/>
        <v>12</v>
      </c>
      <c r="D531">
        <f t="shared" si="49"/>
        <v>28</v>
      </c>
      <c r="E531" t="str">
        <f t="shared" si="50"/>
        <v>%@ (code=%d)</v>
      </c>
      <c r="F531" t="s">
        <v>1626</v>
      </c>
      <c r="G531" t="str">
        <f t="shared" si="52"/>
        <v>"xxx_code"</v>
      </c>
      <c r="H531" t="str">
        <f t="shared" si="53"/>
        <v>"%@ (code=%d)"</v>
      </c>
      <c r="I531" t="str">
        <f t="shared" si="54"/>
        <v>-</v>
      </c>
      <c r="K531" s="26" t="s">
        <v>6800</v>
      </c>
      <c r="L531" s="32"/>
      <c r="M531" s="31" t="s">
        <v>6800</v>
      </c>
      <c r="N531" s="31" t="s">
        <v>6801</v>
      </c>
      <c r="O531" s="31" t="s">
        <v>6802</v>
      </c>
      <c r="P531" s="31" t="s">
        <v>6803</v>
      </c>
      <c r="Q531" s="29" t="s">
        <v>6800</v>
      </c>
    </row>
    <row r="532" spans="1:17" ht="31.5">
      <c r="A532" s="4" t="s">
        <v>2994</v>
      </c>
      <c r="C532">
        <f t="shared" si="51"/>
        <v>27</v>
      </c>
      <c r="D532">
        <f t="shared" si="49"/>
        <v>134</v>
      </c>
      <c r="E532" t="str">
        <f t="shared" si="50"/>
        <v>The \"%@\" settings of the lock is changed, please synchronize with the lock before adding more clients</v>
      </c>
      <c r="F532" t="s">
        <v>1817</v>
      </c>
      <c r="G532" t="str">
        <f t="shared" si="52"/>
        <v>"require_syncing_for_xxx"</v>
      </c>
      <c r="H532" t="str">
        <f t="shared" si="53"/>
        <v>"The \"%@\" settings of the lock is changed, please synchronize with the lock before adding more clients"</v>
      </c>
      <c r="I532" t="str">
        <f t="shared" si="54"/>
        <v>-</v>
      </c>
      <c r="K532" s="26" t="s">
        <v>6804</v>
      </c>
      <c r="L532" s="32"/>
      <c r="M532" s="31" t="s">
        <v>6805</v>
      </c>
      <c r="N532" s="31" t="s">
        <v>6806</v>
      </c>
      <c r="O532" s="31" t="s">
        <v>6807</v>
      </c>
      <c r="P532" s="31" t="s">
        <v>6808</v>
      </c>
      <c r="Q532" s="29" t="s">
        <v>6809</v>
      </c>
    </row>
    <row r="533" spans="1:17" ht="31.5">
      <c r="A533" s="4" t="s">
        <v>964</v>
      </c>
      <c r="C533">
        <f t="shared" si="51"/>
        <v>28</v>
      </c>
      <c r="D533">
        <f t="shared" si="49"/>
        <v>150</v>
      </c>
      <c r="E533" t="str">
        <f t="shared" si="50"/>
        <v>The \"%@\" feature of the lock is disabled, please enable it and synchronize with the lock before adding more clients.</v>
      </c>
      <c r="F533" t="s">
        <v>1627</v>
      </c>
      <c r="G533" t="str">
        <f t="shared" si="52"/>
        <v>"feature_disabled_details"</v>
      </c>
      <c r="H533" t="str">
        <f t="shared" si="53"/>
        <v>"The \"%@\" feature of the lock is disabled, please enable it and synchronize with the lock before adding more clients."</v>
      </c>
      <c r="I533" t="str">
        <f t="shared" si="54"/>
        <v>-</v>
      </c>
      <c r="K533" s="26" t="s">
        <v>6810</v>
      </c>
      <c r="L533" s="32"/>
      <c r="M533" s="31" t="s">
        <v>6811</v>
      </c>
      <c r="N533" s="31" t="s">
        <v>6812</v>
      </c>
      <c r="O533" s="31" t="s">
        <v>6813</v>
      </c>
      <c r="P533" s="31" t="s">
        <v>6814</v>
      </c>
      <c r="Q533" s="29" t="s">
        <v>6815</v>
      </c>
    </row>
    <row r="534" spans="1:17" ht="31.5">
      <c r="A534" s="4" t="s">
        <v>965</v>
      </c>
      <c r="C534">
        <f t="shared" si="51"/>
        <v>20</v>
      </c>
      <c r="D534">
        <f t="shared" si="49"/>
        <v>111</v>
      </c>
      <c r="E534" t="str">
        <f t="shared" si="50"/>
        <v>Once the %@ mode is changed, all the existing %@ are expired, are you sure to continue?</v>
      </c>
      <c r="F534" t="s">
        <v>1628</v>
      </c>
      <c r="G534" t="str">
        <f t="shared" si="52"/>
        <v>"xxx_mode_warning"</v>
      </c>
      <c r="H534" t="str">
        <f t="shared" si="53"/>
        <v>"Once the %@ mode is changed, all the existing %@ are expired, are you sure to continue?"</v>
      </c>
      <c r="I534" t="str">
        <f t="shared" si="54"/>
        <v>-</v>
      </c>
      <c r="K534" s="26" t="s">
        <v>6816</v>
      </c>
      <c r="L534" s="32"/>
      <c r="M534" s="31" t="s">
        <v>6817</v>
      </c>
      <c r="N534" s="31" t="s">
        <v>6818</v>
      </c>
      <c r="O534" s="31" t="s">
        <v>6819</v>
      </c>
      <c r="P534" s="31" t="s">
        <v>6820</v>
      </c>
      <c r="Q534" s="29" t="s">
        <v>6821</v>
      </c>
    </row>
    <row r="535" spans="1:17">
      <c r="A535" s="4" t="s">
        <v>966</v>
      </c>
      <c r="C535">
        <f t="shared" si="51"/>
        <v>18</v>
      </c>
      <c r="D535">
        <f t="shared" si="49"/>
        <v>38</v>
      </c>
      <c r="E535" t="str">
        <f t="shared" si="50"/>
        <v>Generating %@...</v>
      </c>
      <c r="F535" t="s">
        <v>1629</v>
      </c>
      <c r="G535" t="str">
        <f t="shared" si="52"/>
        <v>"generating_xxx"</v>
      </c>
      <c r="H535" t="str">
        <f t="shared" si="53"/>
        <v>"Generating %@..."</v>
      </c>
      <c r="I535" t="str">
        <f t="shared" si="54"/>
        <v>-</v>
      </c>
      <c r="K535" s="26" t="s">
        <v>6822</v>
      </c>
      <c r="L535" s="32"/>
      <c r="M535" s="31" t="s">
        <v>6823</v>
      </c>
      <c r="N535" s="31" t="s">
        <v>6824</v>
      </c>
      <c r="O535" s="31" t="s">
        <v>6825</v>
      </c>
      <c r="P535" s="31" t="s">
        <v>6826</v>
      </c>
      <c r="Q535" s="29" t="s">
        <v>6827</v>
      </c>
    </row>
    <row r="536" spans="1:17">
      <c r="A536" s="4" t="s">
        <v>967</v>
      </c>
      <c r="C536">
        <f t="shared" si="51"/>
        <v>17</v>
      </c>
      <c r="D536">
        <f t="shared" si="49"/>
        <v>37</v>
      </c>
      <c r="E536" t="str">
        <f t="shared" si="50"/>
        <v>Generated %@: %@</v>
      </c>
      <c r="F536" t="s">
        <v>1630</v>
      </c>
      <c r="G536" t="str">
        <f t="shared" si="52"/>
        <v>"generated_xxx"</v>
      </c>
      <c r="H536" t="str">
        <f t="shared" si="53"/>
        <v>"Generated %@: %@"</v>
      </c>
      <c r="I536" t="str">
        <f t="shared" si="54"/>
        <v>-</v>
      </c>
      <c r="K536" s="26" t="s">
        <v>6828</v>
      </c>
      <c r="L536" s="32"/>
      <c r="M536" s="31" t="s">
        <v>6829</v>
      </c>
      <c r="N536" s="31" t="s">
        <v>6830</v>
      </c>
      <c r="O536" s="31" t="s">
        <v>6831</v>
      </c>
      <c r="P536" s="31" t="s">
        <v>6832</v>
      </c>
      <c r="Q536" s="29" t="s">
        <v>6833</v>
      </c>
    </row>
    <row r="537" spans="1:17">
      <c r="A537" s="4" t="s">
        <v>968</v>
      </c>
      <c r="C537">
        <f t="shared" si="51"/>
        <v>23</v>
      </c>
      <c r="D537">
        <f t="shared" si="49"/>
        <v>46</v>
      </c>
      <c r="E537" t="str">
        <f t="shared" si="50"/>
        <v>The %@ is %@.\n\n%@</v>
      </c>
      <c r="F537" t="s">
        <v>1631</v>
      </c>
      <c r="G537" t="str">
        <f t="shared" si="52"/>
        <v>"netcode_and_summary"</v>
      </c>
      <c r="H537" t="str">
        <f t="shared" si="53"/>
        <v>"The %@ is %@.\n\n%@"</v>
      </c>
      <c r="I537" t="str">
        <f t="shared" si="54"/>
        <v>-</v>
      </c>
      <c r="K537" s="26" t="s">
        <v>6834</v>
      </c>
      <c r="L537" s="32"/>
      <c r="M537" s="31" t="s">
        <v>6835</v>
      </c>
      <c r="N537" s="31" t="s">
        <v>6836</v>
      </c>
      <c r="O537" s="31" t="s">
        <v>6837</v>
      </c>
      <c r="P537" s="31" t="s">
        <v>6838</v>
      </c>
      <c r="Q537" s="29" t="s">
        <v>6839</v>
      </c>
    </row>
    <row r="538" spans="1:17" ht="31.5">
      <c r="A538" s="4" t="s">
        <v>969</v>
      </c>
      <c r="C538">
        <f t="shared" si="51"/>
        <v>24</v>
      </c>
      <c r="D538">
        <f t="shared" si="49"/>
        <v>112</v>
      </c>
      <c r="E538" t="str">
        <f t="shared" si="50"/>
        <v>You can't restore your data through cloud if you don't check off the backup function</v>
      </c>
      <c r="F538" t="s">
        <v>1632</v>
      </c>
      <c r="G538" t="str">
        <f t="shared" si="52"/>
        <v>"disable_backup_alarm"</v>
      </c>
      <c r="H538" t="str">
        <f t="shared" si="53"/>
        <v>"You can't restore your data through cloud if you don't check off the backup function"</v>
      </c>
      <c r="I538" t="str">
        <f t="shared" si="54"/>
        <v>-</v>
      </c>
      <c r="K538" s="26" t="s">
        <v>6840</v>
      </c>
      <c r="L538" s="32"/>
      <c r="M538" s="31" t="s">
        <v>6841</v>
      </c>
      <c r="N538" s="31" t="s">
        <v>6119</v>
      </c>
      <c r="O538" s="31" t="s">
        <v>6120</v>
      </c>
      <c r="P538" s="31" t="s">
        <v>6842</v>
      </c>
      <c r="Q538" s="29" t="s">
        <v>6122</v>
      </c>
    </row>
    <row r="539" spans="1:17" ht="47.25">
      <c r="A539" s="4" t="s">
        <v>970</v>
      </c>
      <c r="C539">
        <f t="shared" si="51"/>
        <v>26</v>
      </c>
      <c r="D539">
        <f t="shared" si="49"/>
        <v>181</v>
      </c>
      <c r="E539" t="str">
        <f t="shared" si="50"/>
        <v>If you don't check off password, this account can be signed up by anyone if he/she can access your email, and you can't use the backup function either.</v>
      </c>
      <c r="F539" t="s">
        <v>1633</v>
      </c>
      <c r="G539" t="str">
        <f t="shared" si="52"/>
        <v>"disable_password_alarm"</v>
      </c>
      <c r="H539" t="str">
        <f t="shared" si="53"/>
        <v>"If you don't check off password, this account can be signed up by anyone if he/she can access your email, and you can't use the backup function either."</v>
      </c>
      <c r="I539" t="str">
        <f t="shared" si="54"/>
        <v>-</v>
      </c>
      <c r="K539" s="26" t="s">
        <v>6843</v>
      </c>
      <c r="L539" s="32"/>
      <c r="M539" s="31" t="s">
        <v>6844</v>
      </c>
      <c r="N539" s="31" t="s">
        <v>6845</v>
      </c>
      <c r="O539" s="31" t="s">
        <v>6846</v>
      </c>
      <c r="P539" s="31" t="s">
        <v>6847</v>
      </c>
      <c r="Q539" s="29" t="s">
        <v>6848</v>
      </c>
    </row>
    <row r="540" spans="1:17">
      <c r="A540" s="4" t="s">
        <v>971</v>
      </c>
      <c r="C540">
        <f t="shared" si="51"/>
        <v>17</v>
      </c>
      <c r="D540">
        <f t="shared" si="49"/>
        <v>32</v>
      </c>
      <c r="E540" t="str">
        <f t="shared" si="50"/>
        <v>Welcome %@!</v>
      </c>
      <c r="F540" t="s">
        <v>1634</v>
      </c>
      <c r="G540" t="str">
        <f t="shared" si="52"/>
        <v>"sign_up_toast"</v>
      </c>
      <c r="H540" t="str">
        <f t="shared" si="53"/>
        <v>"Welcome %@!"</v>
      </c>
      <c r="I540" t="str">
        <f t="shared" si="54"/>
        <v>-</v>
      </c>
      <c r="K540" s="26" t="s">
        <v>6849</v>
      </c>
      <c r="L540" s="32"/>
      <c r="M540" s="31" t="s">
        <v>6850</v>
      </c>
      <c r="N540" s="31" t="s">
        <v>6851</v>
      </c>
      <c r="O540" s="31" t="s">
        <v>6852</v>
      </c>
      <c r="P540" s="31" t="s">
        <v>6853</v>
      </c>
      <c r="Q540" s="29" t="s">
        <v>6854</v>
      </c>
    </row>
    <row r="541" spans="1:17" ht="31.5">
      <c r="A541" s="4" t="s">
        <v>11241</v>
      </c>
      <c r="C541">
        <f t="shared" si="51"/>
        <v>35</v>
      </c>
      <c r="D541">
        <f t="shared" si="49"/>
        <v>103</v>
      </c>
      <c r="E541" t="str">
        <f t="shared" si="50"/>
        <v>Welcome %@!\nAll of your data are restored from the cloud backup</v>
      </c>
      <c r="F541" t="s">
        <v>11239</v>
      </c>
      <c r="G541" t="str">
        <f t="shared" si="52"/>
        <v>"sign_in_toast_with_cloud_backup"</v>
      </c>
      <c r="H541" t="str">
        <f t="shared" si="53"/>
        <v>"Welcome %@!\nAll of your data are restored from the cloud backup"</v>
      </c>
      <c r="I541" t="str">
        <f t="shared" si="54"/>
        <v>-</v>
      </c>
      <c r="K541" s="26" t="s">
        <v>6855</v>
      </c>
      <c r="L541" s="32"/>
      <c r="M541" s="31" t="s">
        <v>6856</v>
      </c>
      <c r="N541" s="31" t="s">
        <v>6857</v>
      </c>
      <c r="O541" s="31" t="s">
        <v>6858</v>
      </c>
      <c r="P541" s="31" t="s">
        <v>6859</v>
      </c>
      <c r="Q541" s="29" t="s">
        <v>6860</v>
      </c>
    </row>
    <row r="542" spans="1:17" ht="31.5">
      <c r="A542" s="4" t="s">
        <v>972</v>
      </c>
      <c r="C542">
        <f t="shared" si="51"/>
        <v>35</v>
      </c>
      <c r="D542">
        <f t="shared" si="49"/>
        <v>103</v>
      </c>
      <c r="E542" t="str">
        <f t="shared" si="50"/>
        <v>Welcome %@!\nAll of your data are restored from the local backup</v>
      </c>
      <c r="F542" t="s">
        <v>11240</v>
      </c>
      <c r="G542" t="str">
        <f t="shared" si="52"/>
        <v>"sign_in_toast_with_local_backup"</v>
      </c>
      <c r="H542" t="str">
        <f t="shared" si="53"/>
        <v>"Welcome %@!\nAll of your data are restored from the local backup"</v>
      </c>
      <c r="I542" t="str">
        <f t="shared" si="54"/>
        <v>-</v>
      </c>
      <c r="K542" s="26" t="s">
        <v>6861</v>
      </c>
      <c r="L542" s="32"/>
      <c r="M542" s="31" t="s">
        <v>6862</v>
      </c>
      <c r="N542" s="31" t="s">
        <v>6863</v>
      </c>
      <c r="O542" s="31" t="s">
        <v>6864</v>
      </c>
      <c r="P542" s="31" t="s">
        <v>6865</v>
      </c>
      <c r="Q542" s="29" t="s">
        <v>6866</v>
      </c>
    </row>
    <row r="543" spans="1:17" ht="31.5">
      <c r="A543" s="4" t="s">
        <v>973</v>
      </c>
      <c r="C543">
        <f t="shared" si="51"/>
        <v>32</v>
      </c>
      <c r="D543">
        <f t="shared" si="49"/>
        <v>130</v>
      </c>
      <c r="E543" t="str">
        <f t="shared" si="50"/>
        <v>Welcome %@!\nYour database is re-initialized because you have no cloud backup or local backup.</v>
      </c>
      <c r="F543" t="s">
        <v>1635</v>
      </c>
      <c r="G543" t="str">
        <f t="shared" si="52"/>
        <v>"sign_in_toast_with_no_backup"</v>
      </c>
      <c r="H543" t="str">
        <f t="shared" si="53"/>
        <v>"Welcome %@!\nYour database is re-initialized because you have no cloud backup or local backup."</v>
      </c>
      <c r="I543" t="str">
        <f t="shared" si="54"/>
        <v>-</v>
      </c>
      <c r="K543" s="26" t="s">
        <v>6867</v>
      </c>
      <c r="L543" s="32"/>
      <c r="M543" s="31" t="s">
        <v>6868</v>
      </c>
      <c r="N543" s="31" t="s">
        <v>6869</v>
      </c>
      <c r="O543" s="31" t="s">
        <v>6870</v>
      </c>
      <c r="P543" s="31" t="s">
        <v>6871</v>
      </c>
      <c r="Q543" s="29" t="s">
        <v>6872</v>
      </c>
    </row>
    <row r="544" spans="1:17">
      <c r="A544" s="4" t="s">
        <v>974</v>
      </c>
      <c r="C544">
        <f t="shared" si="51"/>
        <v>22</v>
      </c>
      <c r="D544">
        <f t="shared" si="49"/>
        <v>51</v>
      </c>
      <c r="E544" t="str">
        <f t="shared" si="50"/>
        <v>Please fill in all fields</v>
      </c>
      <c r="F544" t="s">
        <v>1636</v>
      </c>
      <c r="G544" t="str">
        <f t="shared" si="52"/>
        <v>"fill_in_all_fields"</v>
      </c>
      <c r="H544" t="str">
        <f t="shared" si="53"/>
        <v>"Please fill in all fields"</v>
      </c>
      <c r="I544" t="str">
        <f t="shared" si="54"/>
        <v>-</v>
      </c>
      <c r="K544" s="26" t="s">
        <v>6873</v>
      </c>
      <c r="L544" s="33"/>
      <c r="M544" s="31" t="s">
        <v>6874</v>
      </c>
      <c r="N544" s="31" t="s">
        <v>6875</v>
      </c>
      <c r="O544" s="31" t="s">
        <v>6876</v>
      </c>
      <c r="P544" s="31" t="s">
        <v>6877</v>
      </c>
      <c r="Q544" s="29" t="s">
        <v>6878</v>
      </c>
    </row>
    <row r="545" spans="1:17">
      <c r="A545" s="4" t="s">
        <v>975</v>
      </c>
      <c r="C545">
        <f t="shared" si="51"/>
        <v>20</v>
      </c>
      <c r="D545">
        <f t="shared" si="49"/>
        <v>30</v>
      </c>
      <c r="E545" t="str">
        <f t="shared" si="50"/>
        <v>second</v>
      </c>
      <c r="F545" t="s">
        <v>1637</v>
      </c>
      <c r="G545" t="str">
        <f t="shared" si="52"/>
        <v>"second_lowercase"</v>
      </c>
      <c r="H545" t="str">
        <f t="shared" si="53"/>
        <v>"second"</v>
      </c>
      <c r="I545" t="str">
        <f t="shared" si="54"/>
        <v>-</v>
      </c>
      <c r="K545" s="26" t="s">
        <v>6879</v>
      </c>
      <c r="L545" s="27" t="s">
        <v>5511</v>
      </c>
      <c r="M545" s="31" t="s">
        <v>6880</v>
      </c>
      <c r="N545" s="31" t="s">
        <v>6881</v>
      </c>
      <c r="O545" s="31" t="s">
        <v>6882</v>
      </c>
      <c r="P545" s="31" t="s">
        <v>6883</v>
      </c>
      <c r="Q545" s="29" t="s">
        <v>6880</v>
      </c>
    </row>
    <row r="546" spans="1:17">
      <c r="A546" s="4" t="s">
        <v>976</v>
      </c>
      <c r="C546">
        <f t="shared" si="51"/>
        <v>16</v>
      </c>
      <c r="D546">
        <f t="shared" si="49"/>
        <v>33</v>
      </c>
      <c r="E546" t="str">
        <f t="shared" si="50"/>
        <v>Are you sure?</v>
      </c>
      <c r="F546" t="s">
        <v>1638</v>
      </c>
      <c r="G546" t="str">
        <f t="shared" si="52"/>
        <v>"are_you_sure"</v>
      </c>
      <c r="H546" t="str">
        <f t="shared" si="53"/>
        <v>"Are you sure?"</v>
      </c>
      <c r="I546" t="str">
        <f t="shared" si="54"/>
        <v>-</v>
      </c>
      <c r="K546" s="26" t="s">
        <v>6884</v>
      </c>
      <c r="L546" s="30"/>
      <c r="M546" s="31" t="s">
        <v>6885</v>
      </c>
      <c r="N546" s="31" t="s">
        <v>6886</v>
      </c>
      <c r="O546" s="31" t="s">
        <v>6887</v>
      </c>
      <c r="P546" s="31" t="s">
        <v>6888</v>
      </c>
      <c r="Q546" s="29" t="s">
        <v>6889</v>
      </c>
    </row>
    <row r="547" spans="1:17">
      <c r="A547" s="4" t="s">
        <v>977</v>
      </c>
      <c r="C547">
        <f t="shared" si="51"/>
        <v>36</v>
      </c>
      <c r="D547">
        <f t="shared" si="49"/>
        <v>70</v>
      </c>
      <c r="E547" t="str">
        <f t="shared" si="50"/>
        <v>Please select at least one day</v>
      </c>
      <c r="F547" t="s">
        <v>1639</v>
      </c>
      <c r="G547" t="str">
        <f t="shared" si="52"/>
        <v>"days_of_week_should_not_be_empty"</v>
      </c>
      <c r="H547" t="str">
        <f t="shared" si="53"/>
        <v>"Please select at least one day"</v>
      </c>
      <c r="I547" t="str">
        <f t="shared" si="54"/>
        <v>-</v>
      </c>
      <c r="K547" s="26" t="s">
        <v>6890</v>
      </c>
      <c r="L547" s="32"/>
      <c r="M547" s="31" t="s">
        <v>6891</v>
      </c>
      <c r="N547" s="31" t="s">
        <v>6892</v>
      </c>
      <c r="O547" s="31" t="s">
        <v>6893</v>
      </c>
      <c r="P547" s="31" t="s">
        <v>6894</v>
      </c>
      <c r="Q547" s="29" t="s">
        <v>6895</v>
      </c>
    </row>
    <row r="548" spans="1:17">
      <c r="A548" s="4" t="s">
        <v>978</v>
      </c>
      <c r="C548">
        <f t="shared" si="51"/>
        <v>27</v>
      </c>
      <c r="D548">
        <f t="shared" si="49"/>
        <v>57</v>
      </c>
      <c r="E548" t="str">
        <f t="shared" si="50"/>
        <v>Copy \"%@\" and paste here</v>
      </c>
      <c r="F548" t="s">
        <v>1640</v>
      </c>
      <c r="G548" t="str">
        <f t="shared" si="52"/>
        <v>"copy_xxx_and_paste_here"</v>
      </c>
      <c r="H548" t="str">
        <f t="shared" si="53"/>
        <v>"Copy \"%@\" and paste here"</v>
      </c>
      <c r="I548" t="str">
        <f t="shared" si="54"/>
        <v>-</v>
      </c>
      <c r="K548" s="26" t="s">
        <v>6896</v>
      </c>
      <c r="L548" s="32"/>
      <c r="M548" s="31" t="s">
        <v>6897</v>
      </c>
      <c r="N548" s="31" t="s">
        <v>6898</v>
      </c>
      <c r="O548" s="31" t="s">
        <v>6899</v>
      </c>
      <c r="P548" s="31" t="s">
        <v>6900</v>
      </c>
      <c r="Q548" s="29" t="s">
        <v>6901</v>
      </c>
    </row>
    <row r="549" spans="1:17">
      <c r="A549" s="4" t="s">
        <v>979</v>
      </c>
      <c r="C549">
        <f t="shared" si="51"/>
        <v>36</v>
      </c>
      <c r="D549">
        <f t="shared" si="49"/>
        <v>61</v>
      </c>
      <c r="E549" t="str">
        <f t="shared" si="50"/>
        <v>allows you to connect</v>
      </c>
      <c r="F549" t="s">
        <v>1641</v>
      </c>
      <c r="G549" t="str">
        <f t="shared" si="52"/>
        <v>"maker_channel_main_description_1"</v>
      </c>
      <c r="H549" t="str">
        <f t="shared" si="53"/>
        <v>"allows you to connect"</v>
      </c>
      <c r="I549" t="str">
        <f t="shared" si="54"/>
        <v>-</v>
      </c>
      <c r="K549" s="26" t="s">
        <v>6902</v>
      </c>
      <c r="L549" s="32"/>
      <c r="M549" s="31" t="s">
        <v>6903</v>
      </c>
      <c r="N549" s="31" t="s">
        <v>6904</v>
      </c>
      <c r="O549" s="31" t="s">
        <v>6905</v>
      </c>
      <c r="P549" s="31" t="s">
        <v>6906</v>
      </c>
      <c r="Q549" s="29" t="s">
        <v>6907</v>
      </c>
    </row>
    <row r="550" spans="1:17">
      <c r="A550" s="4" t="s">
        <v>980</v>
      </c>
      <c r="C550">
        <f t="shared" si="51"/>
        <v>36</v>
      </c>
      <c r="D550">
        <f t="shared" si="49"/>
        <v>70</v>
      </c>
      <c r="E550" t="str">
        <f t="shared" si="50"/>
        <v>to your personal DIY projects.</v>
      </c>
      <c r="F550" t="s">
        <v>1642</v>
      </c>
      <c r="G550" t="str">
        <f t="shared" si="52"/>
        <v>"maker_channel_main_description_2"</v>
      </c>
      <c r="H550" t="str">
        <f t="shared" si="53"/>
        <v>"to your personal DIY projects."</v>
      </c>
      <c r="I550" t="str">
        <f t="shared" si="54"/>
        <v>-</v>
      </c>
      <c r="K550" s="26" t="s">
        <v>6908</v>
      </c>
      <c r="L550" s="32"/>
      <c r="M550" s="31" t="s">
        <v>11103</v>
      </c>
      <c r="N550" s="31" t="s">
        <v>11104</v>
      </c>
      <c r="O550" s="31" t="s">
        <v>11105</v>
      </c>
      <c r="P550" s="31" t="s">
        <v>11106</v>
      </c>
      <c r="Q550" s="29" t="s">
        <v>11107</v>
      </c>
    </row>
    <row r="551" spans="1:17" ht="31.5">
      <c r="A551" s="4" t="s">
        <v>981</v>
      </c>
      <c r="C551">
        <f t="shared" si="51"/>
        <v>36</v>
      </c>
      <c r="D551">
        <f t="shared" si="49"/>
        <v>129</v>
      </c>
      <c r="E551" t="str">
        <f t="shared" si="50"/>
        <v>You can enter your secret key here and we'll notify you when the following events happen.</v>
      </c>
      <c r="F551" t="s">
        <v>1643</v>
      </c>
      <c r="G551" t="str">
        <f t="shared" si="52"/>
        <v>"maker_channel_main_description_3"</v>
      </c>
      <c r="H551" t="str">
        <f t="shared" si="53"/>
        <v>"You can enter your secret key here and we'll notify you when the following events happen."</v>
      </c>
      <c r="I551" t="str">
        <f t="shared" si="54"/>
        <v>-</v>
      </c>
      <c r="K551" s="26" t="s">
        <v>6909</v>
      </c>
      <c r="L551" s="33"/>
      <c r="M551" s="31" t="s">
        <v>11109</v>
      </c>
      <c r="N551" s="31" t="s">
        <v>11111</v>
      </c>
      <c r="O551" s="31" t="s">
        <v>11113</v>
      </c>
      <c r="P551" s="31" t="s">
        <v>11115</v>
      </c>
      <c r="Q551" s="29" t="s">
        <v>11117</v>
      </c>
    </row>
    <row r="552" spans="1:17" ht="47.25">
      <c r="A552" s="4" t="s">
        <v>982</v>
      </c>
      <c r="C552">
        <f t="shared" si="51"/>
        <v>44</v>
      </c>
      <c r="D552">
        <f t="shared" si="49"/>
        <v>177</v>
      </c>
      <c r="E552" t="str">
        <f t="shared" si="50"/>
        <v>Each time when you unlocking the door, we'll notify you on the maker channel with \"Lock Name (value 1)\" and \"Time (value 2)\".</v>
      </c>
      <c r="F552" t="s">
        <v>1644</v>
      </c>
      <c r="G552" t="str">
        <f t="shared" si="52"/>
        <v>"maker_channel_self_unlocking_description"</v>
      </c>
      <c r="H552" t="str">
        <f t="shared" si="53"/>
        <v>"Each time when you unlocking the door, we'll notify you on the maker channel with \"Lock Name (value 1)\" and \"Time (value 2)\"."</v>
      </c>
      <c r="I552" t="str">
        <f t="shared" si="54"/>
        <v>-</v>
      </c>
      <c r="K552" s="26" t="s">
        <v>6910</v>
      </c>
      <c r="L552" s="27" t="s">
        <v>6911</v>
      </c>
      <c r="M552" s="31" t="s">
        <v>6912</v>
      </c>
      <c r="N552" s="31" t="s">
        <v>6913</v>
      </c>
      <c r="O552" s="31" t="s">
        <v>6914</v>
      </c>
      <c r="P552" s="31" t="s">
        <v>6915</v>
      </c>
      <c r="Q552" s="29" t="s">
        <v>6916</v>
      </c>
    </row>
    <row r="553" spans="1:17" ht="63">
      <c r="A553" s="4" t="s">
        <v>983</v>
      </c>
      <c r="C553">
        <f t="shared" si="51"/>
        <v>43</v>
      </c>
      <c r="D553">
        <f t="shared" si="49"/>
        <v>260</v>
      </c>
      <c r="E553" t="str">
        <f t="shared" si="50"/>
        <v>Each time when your lock has an unauthorized unlocking attempt, we'll notify you on the maker channel with \"Lock Name (value 1)\", \"Time (value 2)\", and a \"Client Name (value 3)\" if the lock can recognize it.</v>
      </c>
      <c r="F553" t="s">
        <v>1645</v>
      </c>
      <c r="G553" t="str">
        <f t="shared" si="52"/>
        <v>"maker_channel_access_denied_description"</v>
      </c>
      <c r="H553" t="str">
        <f t="shared" si="53"/>
        <v>"Each time when your lock has an unauthorized unlocking attempt, we'll notify you on the maker channel with \"Lock Name (value 1)\", \"Time (value 2)\", and a \"Client Name (value 3)\" if the lock can recognize it."</v>
      </c>
      <c r="I553" t="str">
        <f t="shared" si="54"/>
        <v>-</v>
      </c>
      <c r="K553" s="26" t="s">
        <v>6917</v>
      </c>
      <c r="L553" s="30"/>
      <c r="M553" s="31" t="s">
        <v>6918</v>
      </c>
      <c r="N553" s="31" t="s">
        <v>6919</v>
      </c>
      <c r="O553" s="31" t="s">
        <v>6920</v>
      </c>
      <c r="P553" s="31" t="s">
        <v>6921</v>
      </c>
      <c r="Q553" s="29" t="s">
        <v>6922</v>
      </c>
    </row>
    <row r="554" spans="1:17" ht="51">
      <c r="A554" s="4" t="s">
        <v>984</v>
      </c>
      <c r="C554">
        <f t="shared" si="51"/>
        <v>46</v>
      </c>
      <c r="D554">
        <f t="shared" si="49"/>
        <v>228</v>
      </c>
      <c r="E554" t="str">
        <f t="shared" si="50"/>
        <v>Each time when someone other than you unlocking the door, we'll notify you on the maker channel with \"Lock Name (value 1)\", \"Time (value 2)\", and a \"Client Name (value 3)\".</v>
      </c>
      <c r="F554" t="s">
        <v>1646</v>
      </c>
      <c r="G554" t="str">
        <f t="shared" si="52"/>
        <v>"maker_channel_others_unlocking_description"</v>
      </c>
      <c r="H554" t="str">
        <f t="shared" si="53"/>
        <v>"Each time when someone other than you unlocking the door, we'll notify you on the maker channel with \"Lock Name (value 1)\", \"Time (value 2)\", and a \"Client Name (value 3)\"."</v>
      </c>
      <c r="I554" t="str">
        <f t="shared" si="54"/>
        <v>-</v>
      </c>
      <c r="K554" s="26" t="s">
        <v>6923</v>
      </c>
      <c r="L554" s="32"/>
      <c r="M554" s="31" t="s">
        <v>6924</v>
      </c>
      <c r="N554" s="31" t="s">
        <v>6925</v>
      </c>
      <c r="O554" s="31" t="s">
        <v>6926</v>
      </c>
      <c r="P554" s="31" t="s">
        <v>6927</v>
      </c>
      <c r="Q554" s="29" t="s">
        <v>6928</v>
      </c>
    </row>
    <row r="555" spans="1:17">
      <c r="A555" s="4" t="s">
        <v>985</v>
      </c>
      <c r="C555">
        <f t="shared" si="51"/>
        <v>25</v>
      </c>
      <c r="D555">
        <f t="shared" si="49"/>
        <v>64</v>
      </c>
      <c r="E555" t="str">
        <f t="shared" si="50"/>
        <v>Please enter your secret key first.</v>
      </c>
      <c r="F555" t="s">
        <v>1647</v>
      </c>
      <c r="G555" t="str">
        <f t="shared" si="52"/>
        <v>"no_secret_key_details"</v>
      </c>
      <c r="H555" t="str">
        <f t="shared" si="53"/>
        <v>"Please enter your secret key first."</v>
      </c>
      <c r="I555" t="str">
        <f t="shared" si="54"/>
        <v>-</v>
      </c>
      <c r="K555" s="26" t="s">
        <v>6929</v>
      </c>
      <c r="L555" s="32"/>
      <c r="M555" s="31" t="s">
        <v>6930</v>
      </c>
      <c r="N555" s="31" t="s">
        <v>6931</v>
      </c>
      <c r="O555" s="31" t="s">
        <v>6932</v>
      </c>
      <c r="P555" s="31" t="s">
        <v>6933</v>
      </c>
      <c r="Q555" s="29" t="s">
        <v>6934</v>
      </c>
    </row>
    <row r="556" spans="1:17">
      <c r="A556" s="4" t="s">
        <v>986</v>
      </c>
      <c r="C556">
        <f t="shared" si="51"/>
        <v>20</v>
      </c>
      <c r="D556">
        <f t="shared" si="49"/>
        <v>47</v>
      </c>
      <c r="E556" t="str">
        <f t="shared" si="50"/>
        <v>Please select an action</v>
      </c>
      <c r="F556" t="s">
        <v>1648</v>
      </c>
      <c r="G556" t="str">
        <f t="shared" si="52"/>
        <v>"select_an_action"</v>
      </c>
      <c r="H556" t="str">
        <f t="shared" si="53"/>
        <v>"Please select an action"</v>
      </c>
      <c r="I556" t="str">
        <f t="shared" si="54"/>
        <v>-</v>
      </c>
      <c r="K556" s="26" t="s">
        <v>6935</v>
      </c>
      <c r="L556" s="32"/>
      <c r="M556" s="31" t="s">
        <v>6936</v>
      </c>
      <c r="N556" s="31" t="s">
        <v>6937</v>
      </c>
      <c r="O556" s="31" t="s">
        <v>6938</v>
      </c>
      <c r="P556" s="31" t="s">
        <v>6939</v>
      </c>
      <c r="Q556" s="29" t="s">
        <v>6940</v>
      </c>
    </row>
    <row r="557" spans="1:17" ht="47.25">
      <c r="A557" s="4" t="s">
        <v>987</v>
      </c>
      <c r="C557">
        <f t="shared" si="51"/>
        <v>37</v>
      </c>
      <c r="D557">
        <f t="shared" si="49"/>
        <v>172</v>
      </c>
      <c r="E557" t="str">
        <f t="shared" si="50"/>
        <v>The client's currently installed App is not up-to-date, he/she must update the App to the latest version before receiving your key.</v>
      </c>
      <c r="F557" t="s">
        <v>1649</v>
      </c>
      <c r="G557" t="str">
        <f t="shared" si="52"/>
        <v>"client_app_not_up_to_date_details"</v>
      </c>
      <c r="H557" t="str">
        <f t="shared" si="53"/>
        <v>"The client's currently installed App is not up-to-date, he/she must update the App to the latest version before receiving your key."</v>
      </c>
      <c r="I557" t="str">
        <f t="shared" si="54"/>
        <v>-</v>
      </c>
      <c r="K557" s="26" t="s">
        <v>6941</v>
      </c>
      <c r="L557" s="32"/>
      <c r="M557" s="31" t="s">
        <v>6942</v>
      </c>
      <c r="N557" s="31" t="s">
        <v>6943</v>
      </c>
      <c r="O557" s="31" t="s">
        <v>6944</v>
      </c>
      <c r="P557" s="31" t="s">
        <v>6945</v>
      </c>
      <c r="Q557" s="29" t="s">
        <v>6946</v>
      </c>
    </row>
    <row r="558" spans="1:17">
      <c r="A558" s="4" t="s">
        <v>988</v>
      </c>
      <c r="C558">
        <f t="shared" si="51"/>
        <v>17</v>
      </c>
      <c r="D558">
        <f t="shared" si="49"/>
        <v>33</v>
      </c>
      <c r="E558" t="str">
        <f t="shared" si="50"/>
        <v>%d activated</v>
      </c>
      <c r="F558" t="s">
        <v>1650</v>
      </c>
      <c r="G558" t="str">
        <f t="shared" si="52"/>
        <v>"xxx_activated"</v>
      </c>
      <c r="H558" t="str">
        <f t="shared" si="53"/>
        <v>"%d activated"</v>
      </c>
      <c r="I558" t="str">
        <f t="shared" si="54"/>
        <v>-</v>
      </c>
      <c r="K558" s="26" t="s">
        <v>6947</v>
      </c>
      <c r="L558" s="32"/>
      <c r="M558" s="31" t="s">
        <v>6948</v>
      </c>
      <c r="N558" s="31" t="s">
        <v>6949</v>
      </c>
      <c r="O558" s="31" t="s">
        <v>6950</v>
      </c>
      <c r="P558" s="31" t="s">
        <v>6951</v>
      </c>
      <c r="Q558" s="29" t="s">
        <v>6952</v>
      </c>
    </row>
    <row r="559" spans="1:17" ht="25.5">
      <c r="A559" s="4" t="s">
        <v>989</v>
      </c>
      <c r="C559">
        <f t="shared" si="51"/>
        <v>22</v>
      </c>
      <c r="D559">
        <f t="shared" si="49"/>
        <v>85</v>
      </c>
      <c r="E559" t="str">
        <f t="shared" si="50"/>
        <v>Please synchronize with the lock before deleting the client</v>
      </c>
      <c r="F559" t="s">
        <v>1651</v>
      </c>
      <c r="G559" t="str">
        <f t="shared" si="52"/>
        <v>"sync_before_delete"</v>
      </c>
      <c r="H559" t="str">
        <f t="shared" si="53"/>
        <v>"Please synchronize with the lock before deleting the client"</v>
      </c>
      <c r="I559" t="str">
        <f t="shared" si="54"/>
        <v>-</v>
      </c>
      <c r="K559" s="26" t="s">
        <v>6953</v>
      </c>
      <c r="L559" s="32"/>
      <c r="M559" s="31" t="s">
        <v>6954</v>
      </c>
      <c r="N559" s="31" t="s">
        <v>6955</v>
      </c>
      <c r="O559" s="31" t="s">
        <v>6956</v>
      </c>
      <c r="P559" s="31" t="s">
        <v>6957</v>
      </c>
      <c r="Q559" s="29" t="s">
        <v>6958</v>
      </c>
    </row>
    <row r="560" spans="1:17">
      <c r="A560" s="4" t="s">
        <v>990</v>
      </c>
      <c r="C560">
        <f t="shared" si="51"/>
        <v>17</v>
      </c>
      <c r="D560">
        <f t="shared" si="49"/>
        <v>43</v>
      </c>
      <c r="E560" t="str">
        <f t="shared" si="50"/>
        <v>Enter some messages...</v>
      </c>
      <c r="F560" t="s">
        <v>1652</v>
      </c>
      <c r="G560" t="str">
        <f t="shared" si="52"/>
        <v>"enter_message"</v>
      </c>
      <c r="H560" t="str">
        <f t="shared" si="53"/>
        <v>"Enter some messages..."</v>
      </c>
      <c r="I560" t="str">
        <f t="shared" si="54"/>
        <v>-</v>
      </c>
      <c r="K560" s="26" t="s">
        <v>6959</v>
      </c>
      <c r="L560" s="32"/>
      <c r="M560" s="31" t="s">
        <v>6960</v>
      </c>
      <c r="N560" s="31" t="s">
        <v>6961</v>
      </c>
      <c r="O560" s="31" t="s">
        <v>6962</v>
      </c>
      <c r="P560" s="31" t="s">
        <v>6963</v>
      </c>
      <c r="Q560" s="29" t="s">
        <v>6964</v>
      </c>
    </row>
    <row r="561" spans="1:17">
      <c r="A561" s="4" t="s">
        <v>991</v>
      </c>
      <c r="C561">
        <f t="shared" si="51"/>
        <v>23</v>
      </c>
      <c r="D561">
        <f t="shared" si="49"/>
        <v>46</v>
      </c>
      <c r="E561" t="str">
        <f t="shared" si="50"/>
        <v>Enter nickname here</v>
      </c>
      <c r="F561" t="s">
        <v>1653</v>
      </c>
      <c r="G561" t="str">
        <f t="shared" si="52"/>
        <v>"enter_nickname_here"</v>
      </c>
      <c r="H561" t="str">
        <f t="shared" si="53"/>
        <v>"Enter nickname here"</v>
      </c>
      <c r="I561" t="str">
        <f t="shared" si="54"/>
        <v>-</v>
      </c>
      <c r="K561" s="26" t="s">
        <v>6965</v>
      </c>
      <c r="L561" s="32"/>
      <c r="M561" s="31" t="s">
        <v>6966</v>
      </c>
      <c r="N561" s="31" t="s">
        <v>6967</v>
      </c>
      <c r="O561" s="31" t="s">
        <v>6968</v>
      </c>
      <c r="P561" s="31" t="s">
        <v>6969</v>
      </c>
      <c r="Q561" s="29" t="s">
        <v>6970</v>
      </c>
    </row>
    <row r="562" spans="1:17">
      <c r="A562" s="4" t="s">
        <v>992</v>
      </c>
      <c r="C562">
        <f t="shared" si="51"/>
        <v>18</v>
      </c>
      <c r="D562">
        <f t="shared" si="49"/>
        <v>78</v>
      </c>
      <c r="E562" t="str">
        <f t="shared" si="50"/>
        <v>Your key is suspended, please contact your administrator</v>
      </c>
      <c r="F562" t="s">
        <v>1654</v>
      </c>
      <c r="G562" t="str">
        <f t="shared" si="52"/>
        <v>"lock_suspended"</v>
      </c>
      <c r="H562" t="str">
        <f t="shared" si="53"/>
        <v>"Your key is suspended, please contact your administrator"</v>
      </c>
      <c r="I562" t="str">
        <f t="shared" si="54"/>
        <v>-</v>
      </c>
      <c r="K562" s="26" t="s">
        <v>6971</v>
      </c>
      <c r="L562" s="32"/>
      <c r="M562" s="31" t="s">
        <v>6972</v>
      </c>
      <c r="N562" s="31" t="s">
        <v>6973</v>
      </c>
      <c r="O562" s="31" t="s">
        <v>6974</v>
      </c>
      <c r="P562" s="31" t="s">
        <v>6975</v>
      </c>
      <c r="Q562" s="29" t="s">
        <v>6976</v>
      </c>
    </row>
    <row r="563" spans="1:17" ht="31.5">
      <c r="A563" s="4" t="s">
        <v>993</v>
      </c>
      <c r="C563">
        <f t="shared" si="51"/>
        <v>32</v>
      </c>
      <c r="D563">
        <f t="shared" si="49"/>
        <v>124</v>
      </c>
      <c r="E563" t="str">
        <f t="shared" si="50"/>
        <v>You are currently changing the GuestCode prefix, please synchronize with the lock first.</v>
      </c>
      <c r="F563" t="s">
        <v>1655</v>
      </c>
      <c r="G563" t="str">
        <f t="shared" si="52"/>
        <v>"is_changing_guestcode_prefix"</v>
      </c>
      <c r="H563" t="str">
        <f t="shared" si="53"/>
        <v>"You are currently changing the GuestCode prefix, please synchronize with the lock first."</v>
      </c>
      <c r="I563" t="str">
        <f t="shared" si="54"/>
        <v>-</v>
      </c>
      <c r="K563" s="26" t="s">
        <v>6977</v>
      </c>
      <c r="L563" s="32"/>
      <c r="M563" s="31" t="s">
        <v>6978</v>
      </c>
      <c r="N563" s="31" t="s">
        <v>6979</v>
      </c>
      <c r="O563" s="31" t="s">
        <v>6980</v>
      </c>
      <c r="P563" s="31" t="s">
        <v>6981</v>
      </c>
      <c r="Q563" s="29" t="s">
        <v>6982</v>
      </c>
    </row>
    <row r="564" spans="1:17" ht="31.5">
      <c r="A564" s="4" t="s">
        <v>994</v>
      </c>
      <c r="C564">
        <f t="shared" si="51"/>
        <v>22</v>
      </c>
      <c r="D564">
        <f t="shared" si="49"/>
        <v>109</v>
      </c>
      <c r="E564" t="str">
        <f t="shared" si="50"/>
        <v>You are currently changing the master code, please synchronize with the lock first.</v>
      </c>
      <c r="F564" t="s">
        <v>1656</v>
      </c>
      <c r="G564" t="str">
        <f t="shared" si="52"/>
        <v>"is_changing_master"</v>
      </c>
      <c r="H564" t="str">
        <f t="shared" si="53"/>
        <v>"You are currently changing the master code, please synchronize with the lock first."</v>
      </c>
      <c r="I564" t="str">
        <f t="shared" si="54"/>
        <v>-</v>
      </c>
      <c r="K564" s="26" t="s">
        <v>6983</v>
      </c>
      <c r="L564" s="32"/>
      <c r="M564" s="31" t="s">
        <v>6984</v>
      </c>
      <c r="N564" s="31" t="s">
        <v>6985</v>
      </c>
      <c r="O564" s="31" t="s">
        <v>6986</v>
      </c>
      <c r="P564" s="31" t="s">
        <v>6987</v>
      </c>
      <c r="Q564" s="29" t="s">
        <v>6988</v>
      </c>
    </row>
    <row r="565" spans="1:17" ht="31.5">
      <c r="A565" s="4" t="s">
        <v>995</v>
      </c>
      <c r="C565">
        <f t="shared" si="51"/>
        <v>25</v>
      </c>
      <c r="D565">
        <f t="shared" si="49"/>
        <v>116</v>
      </c>
      <c r="E565" t="str">
        <f t="shared" si="50"/>
        <v>You are currently changing the sub-master code, please synchronize with the lock first.</v>
      </c>
      <c r="F565" t="s">
        <v>1657</v>
      </c>
      <c r="G565" t="str">
        <f t="shared" si="52"/>
        <v>"is_changing_submaster"</v>
      </c>
      <c r="H565" t="str">
        <f t="shared" si="53"/>
        <v>"You are currently changing the sub-master code, please synchronize with the lock first."</v>
      </c>
      <c r="I565" t="str">
        <f t="shared" si="54"/>
        <v>-</v>
      </c>
      <c r="K565" s="26" t="s">
        <v>6989</v>
      </c>
      <c r="L565" s="32"/>
      <c r="M565" s="31" t="s">
        <v>6990</v>
      </c>
      <c r="N565" s="31" t="s">
        <v>6991</v>
      </c>
      <c r="O565" s="31" t="s">
        <v>6992</v>
      </c>
      <c r="P565" s="31" t="s">
        <v>6993</v>
      </c>
      <c r="Q565" s="29" t="s">
        <v>6994</v>
      </c>
    </row>
    <row r="566" spans="1:17" ht="31.5">
      <c r="A566" s="4" t="s">
        <v>996</v>
      </c>
      <c r="C566">
        <f t="shared" si="51"/>
        <v>25</v>
      </c>
      <c r="D566">
        <f t="shared" si="49"/>
        <v>116</v>
      </c>
      <c r="E566" t="str">
        <f t="shared" si="50"/>
        <v>You are currently deleting the sub-master code, please synchronize with the lock first.</v>
      </c>
      <c r="F566" t="s">
        <v>1658</v>
      </c>
      <c r="G566" t="str">
        <f t="shared" si="52"/>
        <v>"is_deleting_submaster"</v>
      </c>
      <c r="H566" t="str">
        <f t="shared" si="53"/>
        <v>"You are currently deleting the sub-master code, please synchronize with the lock first."</v>
      </c>
      <c r="I566" t="str">
        <f t="shared" si="54"/>
        <v>-</v>
      </c>
      <c r="K566" s="26" t="s">
        <v>6995</v>
      </c>
      <c r="L566" s="32"/>
      <c r="M566" s="31" t="s">
        <v>6996</v>
      </c>
      <c r="N566" s="31" t="s">
        <v>6997</v>
      </c>
      <c r="O566" s="31" t="s">
        <v>6998</v>
      </c>
      <c r="P566" s="31" t="s">
        <v>6999</v>
      </c>
      <c r="Q566" s="29" t="s">
        <v>7000</v>
      </c>
    </row>
    <row r="567" spans="1:17" ht="31.5">
      <c r="A567" s="4" t="s">
        <v>997</v>
      </c>
      <c r="C567">
        <f t="shared" si="51"/>
        <v>25</v>
      </c>
      <c r="D567">
        <f t="shared" si="49"/>
        <v>101</v>
      </c>
      <c r="E567" t="str">
        <f t="shared" si="50"/>
        <v>You are currently deleting a %@, please synchronize with the lock first.</v>
      </c>
      <c r="F567" t="s">
        <v>1659</v>
      </c>
      <c r="G567" t="str">
        <f t="shared" si="52"/>
        <v>//"is_deleting_netcode"</v>
      </c>
      <c r="H567" t="str">
        <f t="shared" si="53"/>
        <v>"You are currently deleting a %@, please synchronize with the lock first."</v>
      </c>
      <c r="I567" t="str">
        <f t="shared" si="54"/>
        <v>-</v>
      </c>
      <c r="K567" s="26" t="s">
        <v>7001</v>
      </c>
      <c r="L567" s="32"/>
      <c r="M567" s="31" t="s">
        <v>7002</v>
      </c>
      <c r="N567" s="31" t="s">
        <v>7003</v>
      </c>
      <c r="O567" s="31" t="s">
        <v>7004</v>
      </c>
      <c r="P567" s="31" t="s">
        <v>7005</v>
      </c>
      <c r="Q567" s="29" t="s">
        <v>7006</v>
      </c>
    </row>
    <row r="568" spans="1:17" ht="31.5">
      <c r="A568" s="4" t="s">
        <v>998</v>
      </c>
      <c r="C568">
        <f t="shared" si="51"/>
        <v>32</v>
      </c>
      <c r="D568">
        <f t="shared" si="49"/>
        <v>133</v>
      </c>
      <c r="E568" t="str">
        <f t="shared" si="50"/>
        <v>You are currently deleting the GuestCode prefix and user, please synchronize with the lock first.</v>
      </c>
      <c r="F568" t="s">
        <v>1660</v>
      </c>
      <c r="G568" t="str">
        <f t="shared" si="52"/>
        <v>"is_deleting_guestcode_prefix"</v>
      </c>
      <c r="H568" t="str">
        <f t="shared" si="53"/>
        <v>"You are currently deleting the GuestCode prefix and user, please synchronize with the lock first."</v>
      </c>
      <c r="I568" t="str">
        <f t="shared" si="54"/>
        <v>-</v>
      </c>
      <c r="K568" s="26" t="s">
        <v>7007</v>
      </c>
      <c r="L568" s="32"/>
      <c r="M568" s="31" t="s">
        <v>7008</v>
      </c>
      <c r="N568" s="31" t="s">
        <v>7009</v>
      </c>
      <c r="O568" s="31" t="s">
        <v>7010</v>
      </c>
      <c r="P568" s="31" t="s">
        <v>7011</v>
      </c>
      <c r="Q568" s="29" t="s">
        <v>7012</v>
      </c>
    </row>
    <row r="569" spans="1:17" ht="31.5">
      <c r="A569" s="4" t="s">
        <v>999</v>
      </c>
      <c r="C569">
        <f t="shared" si="51"/>
        <v>30</v>
      </c>
      <c r="D569">
        <f t="shared" si="49"/>
        <v>120</v>
      </c>
      <c r="E569" t="str">
        <f t="shared" si="50"/>
        <v>You are currently deleting the GuestCode user, please synchronize with the lock first.</v>
      </c>
      <c r="F569" t="s">
        <v>1661</v>
      </c>
      <c r="G569" t="str">
        <f t="shared" si="52"/>
        <v>"is_deleting_guestcode_user"</v>
      </c>
      <c r="H569" t="str">
        <f t="shared" si="53"/>
        <v>"You are currently deleting the GuestCode user, please synchronize with the lock first."</v>
      </c>
      <c r="I569" t="str">
        <f t="shared" si="54"/>
        <v>-</v>
      </c>
      <c r="K569" s="26" t="s">
        <v>7013</v>
      </c>
      <c r="L569" s="32"/>
      <c r="M569" s="31" t="s">
        <v>7014</v>
      </c>
      <c r="N569" s="31" t="s">
        <v>7015</v>
      </c>
      <c r="O569" s="31" t="s">
        <v>7016</v>
      </c>
      <c r="P569" s="31" t="s">
        <v>7017</v>
      </c>
      <c r="Q569" s="29" t="s">
        <v>7018</v>
      </c>
    </row>
    <row r="570" spans="1:17" ht="31.5">
      <c r="A570" s="4" t="s">
        <v>1000</v>
      </c>
      <c r="C570">
        <f t="shared" si="51"/>
        <v>32</v>
      </c>
      <c r="D570">
        <f t="shared" si="49"/>
        <v>130</v>
      </c>
      <c r="E570" t="str">
        <f t="shared" si="50"/>
        <v>You are currently cancelling the emergency open state, please synchronize with the lock first.</v>
      </c>
      <c r="F570" t="s">
        <v>1662</v>
      </c>
      <c r="G570" t="str">
        <f t="shared" si="52"/>
        <v>"is_cancelling_emergency_open"</v>
      </c>
      <c r="H570" t="str">
        <f t="shared" si="53"/>
        <v>"You are currently cancelling the emergency open state, please synchronize with the lock first."</v>
      </c>
      <c r="I570" t="str">
        <f t="shared" si="54"/>
        <v>-</v>
      </c>
      <c r="K570" s="26" t="s">
        <v>7019</v>
      </c>
      <c r="L570" s="32"/>
      <c r="M570" s="31" t="s">
        <v>7020</v>
      </c>
      <c r="N570" s="31" t="s">
        <v>7021</v>
      </c>
      <c r="O570" s="31" t="s">
        <v>7022</v>
      </c>
      <c r="P570" s="31" t="s">
        <v>7023</v>
      </c>
      <c r="Q570" s="29" t="s">
        <v>7024</v>
      </c>
    </row>
    <row r="571" spans="1:17">
      <c r="A571" s="4" t="s">
        <v>1001</v>
      </c>
      <c r="C571">
        <f t="shared" si="51"/>
        <v>14</v>
      </c>
      <c r="D571">
        <f t="shared" si="49"/>
        <v>28</v>
      </c>
      <c r="E571" t="str">
        <f t="shared" si="50"/>
        <v>Setup lock</v>
      </c>
      <c r="F571" t="s">
        <v>1663</v>
      </c>
      <c r="G571" t="str">
        <f t="shared" si="52"/>
        <v>"ipa_step_1"</v>
      </c>
      <c r="H571" t="str">
        <f t="shared" si="53"/>
        <v>"Setup lock"</v>
      </c>
      <c r="I571" t="str">
        <f t="shared" si="54"/>
        <v>-</v>
      </c>
      <c r="K571" s="26" t="s">
        <v>7025</v>
      </c>
      <c r="L571" s="32"/>
      <c r="M571" s="31" t="s">
        <v>4474</v>
      </c>
      <c r="N571" s="31" t="s">
        <v>4475</v>
      </c>
      <c r="O571" s="31" t="s">
        <v>4476</v>
      </c>
      <c r="P571" s="31" t="s">
        <v>7026</v>
      </c>
      <c r="Q571" s="29" t="s">
        <v>4478</v>
      </c>
    </row>
    <row r="572" spans="1:17">
      <c r="A572" s="4" t="s">
        <v>1002</v>
      </c>
      <c r="C572">
        <f t="shared" si="51"/>
        <v>14</v>
      </c>
      <c r="D572">
        <f t="shared" si="49"/>
        <v>51</v>
      </c>
      <c r="E572" t="str">
        <f t="shared" si="50"/>
        <v>Use client's card to tap the lock</v>
      </c>
      <c r="F572" t="s">
        <v>1664</v>
      </c>
      <c r="G572" t="str">
        <f t="shared" si="52"/>
        <v>"ipa_step_2"</v>
      </c>
      <c r="H572" t="str">
        <f t="shared" si="53"/>
        <v>"Use client's card to tap the lock"</v>
      </c>
      <c r="I572" t="str">
        <f t="shared" si="54"/>
        <v>-</v>
      </c>
      <c r="K572" s="26" t="s">
        <v>7027</v>
      </c>
      <c r="L572" s="32"/>
      <c r="M572" s="31" t="s">
        <v>7028</v>
      </c>
      <c r="N572" s="31" t="s">
        <v>7029</v>
      </c>
      <c r="O572" s="31" t="s">
        <v>7030</v>
      </c>
      <c r="P572" s="31" t="s">
        <v>7031</v>
      </c>
      <c r="Q572" s="29" t="s">
        <v>7032</v>
      </c>
    </row>
    <row r="573" spans="1:17">
      <c r="A573" s="4" t="s">
        <v>1003</v>
      </c>
      <c r="C573">
        <f t="shared" si="51"/>
        <v>14</v>
      </c>
      <c r="D573">
        <f t="shared" si="49"/>
        <v>36</v>
      </c>
      <c r="E573" t="str">
        <f t="shared" si="50"/>
        <v>Sync client's info</v>
      </c>
      <c r="F573" t="s">
        <v>1665</v>
      </c>
      <c r="G573" t="str">
        <f t="shared" si="52"/>
        <v>"ipa_step_3"</v>
      </c>
      <c r="H573" t="str">
        <f t="shared" si="53"/>
        <v>"Sync client's info"</v>
      </c>
      <c r="I573" t="str">
        <f t="shared" si="54"/>
        <v>-</v>
      </c>
      <c r="K573" s="26" t="s">
        <v>7033</v>
      </c>
      <c r="L573" s="32"/>
      <c r="M573" s="31" t="s">
        <v>7034</v>
      </c>
      <c r="N573" s="31" t="s">
        <v>7035</v>
      </c>
      <c r="O573" s="31" t="s">
        <v>7036</v>
      </c>
      <c r="P573" s="31" t="s">
        <v>7037</v>
      </c>
      <c r="Q573" s="29" t="s">
        <v>7038</v>
      </c>
    </row>
    <row r="574" spans="1:17">
      <c r="A574" s="4" t="s">
        <v>1004</v>
      </c>
      <c r="C574">
        <f t="shared" si="51"/>
        <v>25</v>
      </c>
      <c r="D574">
        <f t="shared" si="49"/>
        <v>53</v>
      </c>
      <c r="E574" t="str">
        <f t="shared" si="50"/>
        <v>Validation code sent to:</v>
      </c>
      <c r="F574" t="s">
        <v>1666</v>
      </c>
      <c r="G574" t="str">
        <f t="shared" si="52"/>
        <v>"validation_email_hint"</v>
      </c>
      <c r="H574" t="str">
        <f t="shared" si="53"/>
        <v>"Validation code sent to:"</v>
      </c>
      <c r="I574" t="str">
        <f t="shared" si="54"/>
        <v>-</v>
      </c>
      <c r="K574" s="26" t="s">
        <v>7039</v>
      </c>
      <c r="L574" s="32"/>
      <c r="M574" s="31" t="s">
        <v>7040</v>
      </c>
      <c r="N574" s="31" t="s">
        <v>7041</v>
      </c>
      <c r="O574" s="31" t="s">
        <v>7042</v>
      </c>
      <c r="P574" s="31" t="s">
        <v>7043</v>
      </c>
      <c r="Q574" s="29" t="s">
        <v>7044</v>
      </c>
    </row>
    <row r="575" spans="1:17">
      <c r="A575" s="4" t="s">
        <v>1005</v>
      </c>
      <c r="C575">
        <f t="shared" si="51"/>
        <v>16</v>
      </c>
      <c r="D575">
        <f t="shared" si="49"/>
        <v>31</v>
      </c>
      <c r="E575" t="str">
        <f t="shared" si="50"/>
        <v>Updating %@</v>
      </c>
      <c r="F575" t="s">
        <v>1667</v>
      </c>
      <c r="G575" t="str">
        <f t="shared" si="52"/>
        <v>"updating_xxx"</v>
      </c>
      <c r="H575" t="str">
        <f t="shared" si="53"/>
        <v>"Updating %@"</v>
      </c>
      <c r="I575" t="str">
        <f t="shared" si="54"/>
        <v>-</v>
      </c>
      <c r="K575" s="26" t="s">
        <v>7045</v>
      </c>
      <c r="L575" s="32"/>
      <c r="M575" s="31" t="s">
        <v>7046</v>
      </c>
      <c r="N575" s="31" t="s">
        <v>7047</v>
      </c>
      <c r="O575" s="31" t="s">
        <v>7048</v>
      </c>
      <c r="P575" s="31" t="s">
        <v>7049</v>
      </c>
      <c r="Q575" s="29" t="s">
        <v>7050</v>
      </c>
    </row>
    <row r="576" spans="1:17">
      <c r="A576" s="4" t="s">
        <v>2944</v>
      </c>
      <c r="C576">
        <f t="shared" si="51"/>
        <v>22</v>
      </c>
      <c r="D576">
        <f t="shared" si="49"/>
        <v>70</v>
      </c>
      <c r="E576" t="str">
        <f t="shared" si="50"/>
        <v>Please update your App to the latest version</v>
      </c>
      <c r="F576" t="s">
        <v>1668</v>
      </c>
      <c r="G576" t="str">
        <f t="shared" si="52"/>
        <v>"update_app_details"</v>
      </c>
      <c r="H576" t="str">
        <f t="shared" si="53"/>
        <v>"Please update your App to the latest version"</v>
      </c>
      <c r="I576" t="str">
        <f t="shared" si="54"/>
        <v>-</v>
      </c>
      <c r="K576" s="26" t="s">
        <v>7051</v>
      </c>
      <c r="L576" s="32"/>
      <c r="M576" s="31" t="s">
        <v>7052</v>
      </c>
      <c r="N576" s="31" t="s">
        <v>7053</v>
      </c>
      <c r="O576" s="31" t="s">
        <v>7054</v>
      </c>
      <c r="P576" s="31" t="s">
        <v>7055</v>
      </c>
      <c r="Q576" s="29" t="s">
        <v>7056</v>
      </c>
    </row>
    <row r="577" spans="1:17" ht="31.5">
      <c r="A577" s="4" t="s">
        <v>1006</v>
      </c>
      <c r="C577">
        <f t="shared" si="51"/>
        <v>15</v>
      </c>
      <c r="D577">
        <f t="shared" ref="D577:D640" si="55">FIND(";",A577)</f>
        <v>85</v>
      </c>
      <c r="E577" t="str">
        <f t="shared" ref="E577:E640" si="56">IF(A577&lt;&gt;"", MID(A577, C577+3, D577-C577-4), "")</f>
        <v>URM: Unlocking acceptable forever if validated within the duration</v>
      </c>
      <c r="F577" t="s">
        <v>1669</v>
      </c>
      <c r="G577" t="str">
        <f t="shared" si="52"/>
        <v>"explain_urm"</v>
      </c>
      <c r="H577" t="str">
        <f t="shared" si="53"/>
        <v>"URM: Unlocking acceptable forever if validated within the duration"</v>
      </c>
      <c r="I577" t="str">
        <f t="shared" si="54"/>
        <v>-</v>
      </c>
      <c r="K577" s="26" t="s">
        <v>7057</v>
      </c>
      <c r="L577" s="32"/>
      <c r="M577" s="31" t="s">
        <v>7058</v>
      </c>
      <c r="N577" s="31" t="s">
        <v>7059</v>
      </c>
      <c r="O577" s="31" t="s">
        <v>7060</v>
      </c>
      <c r="P577" s="31" t="s">
        <v>7061</v>
      </c>
      <c r="Q577" s="29" t="s">
        <v>7062</v>
      </c>
    </row>
    <row r="578" spans="1:17" ht="31.5">
      <c r="A578" s="4" t="s">
        <v>1007</v>
      </c>
      <c r="C578">
        <f t="shared" si="51"/>
        <v>15</v>
      </c>
      <c r="D578">
        <f t="shared" si="55"/>
        <v>93</v>
      </c>
      <c r="E578" t="str">
        <f t="shared" si="56"/>
        <v>ACC: Unlocking acceptable within the duration if validated within 24 hours</v>
      </c>
      <c r="F578" t="s">
        <v>1670</v>
      </c>
      <c r="G578" t="str">
        <f t="shared" si="52"/>
        <v>"explain_acc"</v>
      </c>
      <c r="H578" t="str">
        <f t="shared" si="53"/>
        <v>"ACC: Unlocking acceptable within the duration if validated within 24 hours"</v>
      </c>
      <c r="I578" t="str">
        <f t="shared" si="54"/>
        <v>-</v>
      </c>
      <c r="K578" s="26" t="s">
        <v>7063</v>
      </c>
      <c r="L578" s="33"/>
      <c r="M578" s="31" t="s">
        <v>7064</v>
      </c>
      <c r="N578" s="31" t="s">
        <v>7065</v>
      </c>
      <c r="O578" s="31" t="s">
        <v>7066</v>
      </c>
      <c r="P578" s="31" t="s">
        <v>7067</v>
      </c>
      <c r="Q578" s="29" t="s">
        <v>7068</v>
      </c>
    </row>
    <row r="579" spans="1:17" ht="33">
      <c r="A579" s="4" t="s">
        <v>1008</v>
      </c>
      <c r="C579">
        <f t="shared" si="51"/>
        <v>23</v>
      </c>
      <c r="D579">
        <f t="shared" si="55"/>
        <v>44</v>
      </c>
      <c r="E579" t="str">
        <f t="shared" si="56"/>
        <v>You are denounced</v>
      </c>
      <c r="F579" t="s">
        <v>1808</v>
      </c>
      <c r="G579" t="str">
        <f t="shared" si="52"/>
        <v>//"you_are_denounced"</v>
      </c>
      <c r="H579" t="str">
        <f t="shared" si="53"/>
        <v>"You are denounced"</v>
      </c>
      <c r="I579" t="str">
        <f t="shared" si="54"/>
        <v>-</v>
      </c>
      <c r="K579" s="26" t="s">
        <v>7069</v>
      </c>
      <c r="L579" s="27" t="s">
        <v>7070</v>
      </c>
      <c r="M579" s="31" t="s">
        <v>7071</v>
      </c>
      <c r="N579" s="31" t="s">
        <v>7072</v>
      </c>
      <c r="O579" s="31" t="s">
        <v>7073</v>
      </c>
      <c r="P579" s="31" t="s">
        <v>7074</v>
      </c>
      <c r="Q579" s="29" t="s">
        <v>7075</v>
      </c>
    </row>
    <row r="580" spans="1:17">
      <c r="A580" s="4" t="s">
        <v>1009</v>
      </c>
      <c r="C580">
        <f t="shared" si="51"/>
        <v>23</v>
      </c>
      <c r="D580">
        <f t="shared" si="55"/>
        <v>46</v>
      </c>
      <c r="E580" t="str">
        <f t="shared" si="56"/>
        <v>Miscellaneous error</v>
      </c>
      <c r="F580" t="s">
        <v>1671</v>
      </c>
      <c r="G580" t="str">
        <f t="shared" si="52"/>
        <v>"miscellaneous_error"</v>
      </c>
      <c r="H580" t="str">
        <f t="shared" si="53"/>
        <v>"Miscellaneous error"</v>
      </c>
      <c r="I580" t="str">
        <f t="shared" si="54"/>
        <v>-</v>
      </c>
      <c r="K580" s="26" t="s">
        <v>7076</v>
      </c>
      <c r="L580" s="30"/>
      <c r="M580" s="31" t="s">
        <v>7077</v>
      </c>
      <c r="N580" s="31" t="s">
        <v>7078</v>
      </c>
      <c r="O580" s="31" t="s">
        <v>7079</v>
      </c>
      <c r="P580" s="31" t="s">
        <v>7080</v>
      </c>
      <c r="Q580" s="29" t="s">
        <v>7081</v>
      </c>
    </row>
    <row r="581" spans="1:17">
      <c r="A581" s="4" t="s">
        <v>1010</v>
      </c>
      <c r="C581">
        <f t="shared" si="51"/>
        <v>28</v>
      </c>
      <c r="D581">
        <f t="shared" si="55"/>
        <v>56</v>
      </c>
      <c r="E581" t="str">
        <f t="shared" si="56"/>
        <v>Use Recommended Settings</v>
      </c>
      <c r="F581" t="s">
        <v>1672</v>
      </c>
      <c r="G581" t="str">
        <f t="shared" si="52"/>
        <v>"use_recommended_settings"</v>
      </c>
      <c r="H581" t="str">
        <f t="shared" si="53"/>
        <v>"Use Recommended Settings"</v>
      </c>
      <c r="I581" t="str">
        <f t="shared" si="54"/>
        <v>-</v>
      </c>
      <c r="K581" s="26" t="s">
        <v>7082</v>
      </c>
      <c r="L581" s="32"/>
      <c r="M581" s="31" t="s">
        <v>7083</v>
      </c>
      <c r="N581" s="31" t="s">
        <v>7084</v>
      </c>
      <c r="O581" s="31" t="s">
        <v>7085</v>
      </c>
      <c r="P581" s="31" t="s">
        <v>7086</v>
      </c>
      <c r="Q581" s="29" t="s">
        <v>7087</v>
      </c>
    </row>
    <row r="582" spans="1:17">
      <c r="A582" s="4" t="s">
        <v>1011</v>
      </c>
      <c r="C582">
        <f t="shared" ref="C582:C645" si="57">FIND("=",A582)</f>
        <v>11</v>
      </c>
      <c r="D582">
        <f t="shared" si="55"/>
        <v>22</v>
      </c>
      <c r="E582" t="str">
        <f t="shared" si="56"/>
        <v>Not yet</v>
      </c>
      <c r="F582" t="s">
        <v>1673</v>
      </c>
      <c r="G582" t="str">
        <f t="shared" ref="G582:G645" si="58">MID(A582,1, C582-2)</f>
        <v>"not_yet"</v>
      </c>
      <c r="H582" t="str">
        <f t="shared" ref="H582:H645" si="59">"""" &amp; F582 &amp; """"</f>
        <v>"Not yet"</v>
      </c>
      <c r="I582" t="str">
        <f t="shared" ref="I582:I645" si="60">IF(F582&lt;&gt;"", IF(H582=K582, "-", "X"), "-")</f>
        <v>-</v>
      </c>
      <c r="K582" s="26" t="s">
        <v>7088</v>
      </c>
      <c r="L582" s="32"/>
      <c r="M582" s="31" t="s">
        <v>7089</v>
      </c>
      <c r="N582" s="31" t="s">
        <v>7090</v>
      </c>
      <c r="O582" s="31" t="s">
        <v>7091</v>
      </c>
      <c r="P582" s="31" t="s">
        <v>7092</v>
      </c>
      <c r="Q582" s="29" t="s">
        <v>7093</v>
      </c>
    </row>
    <row r="583" spans="1:17" ht="25.5">
      <c r="A583" s="4" t="s">
        <v>3006</v>
      </c>
      <c r="C583">
        <f t="shared" si="57"/>
        <v>33</v>
      </c>
      <c r="D583">
        <f t="shared" si="55"/>
        <v>97</v>
      </c>
      <c r="E583" t="str">
        <f t="shared" si="56"/>
        <v>The App should stay in the foreground for better performance</v>
      </c>
      <c r="F583" t="s">
        <v>1674</v>
      </c>
      <c r="G583" t="str">
        <f t="shared" si="58"/>
        <v>"app_should_stay_in_foreground"</v>
      </c>
      <c r="H583" t="str">
        <f t="shared" si="59"/>
        <v>"The App should stay in the foreground for better performance"</v>
      </c>
      <c r="I583" t="str">
        <f t="shared" si="60"/>
        <v>-</v>
      </c>
      <c r="K583" s="26" t="s">
        <v>7094</v>
      </c>
      <c r="L583" s="32"/>
      <c r="M583" s="31" t="s">
        <v>7095</v>
      </c>
      <c r="N583" s="31" t="s">
        <v>7096</v>
      </c>
      <c r="O583" s="31" t="s">
        <v>7097</v>
      </c>
      <c r="P583" s="31" t="s">
        <v>7098</v>
      </c>
      <c r="Q583" s="29" t="s">
        <v>7099</v>
      </c>
    </row>
    <row r="584" spans="1:17">
      <c r="A584" s="4" t="s">
        <v>3135</v>
      </c>
      <c r="C584">
        <f t="shared" si="57"/>
        <v>28</v>
      </c>
      <c r="D584">
        <f t="shared" si="55"/>
        <v>79</v>
      </c>
      <c r="E584" t="str">
        <f t="shared" si="56"/>
        <v>The lock has been updated to the latest version</v>
      </c>
      <c r="F584" t="s">
        <v>1675</v>
      </c>
      <c r="G584" t="str">
        <f t="shared" si="58"/>
        <v>"firmware_burning_success"</v>
      </c>
      <c r="H584" t="str">
        <f t="shared" si="59"/>
        <v>"The lock has been updated to the latest version"</v>
      </c>
      <c r="I584" t="str">
        <f t="shared" si="60"/>
        <v>-</v>
      </c>
      <c r="K584" s="26" t="s">
        <v>7100</v>
      </c>
      <c r="L584" s="32"/>
      <c r="M584" s="31" t="s">
        <v>7101</v>
      </c>
      <c r="N584" s="31" t="s">
        <v>7102</v>
      </c>
      <c r="O584" s="31" t="s">
        <v>7103</v>
      </c>
      <c r="P584" s="31" t="s">
        <v>7104</v>
      </c>
      <c r="Q584" s="29" t="s">
        <v>7105</v>
      </c>
    </row>
    <row r="585" spans="1:17">
      <c r="A585" s="4" t="s">
        <v>3137</v>
      </c>
      <c r="C585">
        <f t="shared" si="57"/>
        <v>27</v>
      </c>
      <c r="D585">
        <f t="shared" si="55"/>
        <v>76</v>
      </c>
      <c r="E585" t="str">
        <f t="shared" si="56"/>
        <v>The lock is not updated to the latest version</v>
      </c>
      <c r="F585" t="s">
        <v>1676</v>
      </c>
      <c r="G585" t="str">
        <f t="shared" si="58"/>
        <v>"firmware_burning_failed"</v>
      </c>
      <c r="H585" t="str">
        <f t="shared" si="59"/>
        <v>"The lock is not updated to the latest version"</v>
      </c>
      <c r="I585" t="str">
        <f t="shared" si="60"/>
        <v>-</v>
      </c>
      <c r="K585" s="26" t="s">
        <v>7106</v>
      </c>
      <c r="L585" s="32"/>
      <c r="M585" s="31" t="s">
        <v>7107</v>
      </c>
      <c r="N585" s="31" t="s">
        <v>7108</v>
      </c>
      <c r="O585" s="31" t="s">
        <v>7109</v>
      </c>
      <c r="P585" s="31" t="s">
        <v>7110</v>
      </c>
      <c r="Q585" s="29" t="s">
        <v>7111</v>
      </c>
    </row>
    <row r="586" spans="1:17">
      <c r="A586" s="4" t="s">
        <v>1012</v>
      </c>
      <c r="C586">
        <f t="shared" si="57"/>
        <v>28</v>
      </c>
      <c r="D586">
        <f t="shared" si="55"/>
        <v>70</v>
      </c>
      <c r="E586" t="str">
        <f t="shared" si="56"/>
        <v>Please synchronize with the lock later</v>
      </c>
      <c r="F586" t="s">
        <v>1677</v>
      </c>
      <c r="G586" t="str">
        <f t="shared" si="58"/>
        <v>"firmware_burning_timeout"</v>
      </c>
      <c r="H586" t="str">
        <f t="shared" si="59"/>
        <v>"Please synchronize with the lock later"</v>
      </c>
      <c r="I586" t="str">
        <f t="shared" si="60"/>
        <v>-</v>
      </c>
      <c r="K586" s="26" t="s">
        <v>7112</v>
      </c>
      <c r="L586" s="32"/>
      <c r="M586" s="31" t="s">
        <v>7113</v>
      </c>
      <c r="N586" s="31" t="s">
        <v>7114</v>
      </c>
      <c r="O586" s="31" t="s">
        <v>7115</v>
      </c>
      <c r="P586" s="31" t="s">
        <v>7116</v>
      </c>
      <c r="Q586" s="29" t="s">
        <v>7117</v>
      </c>
    </row>
    <row r="587" spans="1:17" ht="31.5">
      <c r="A587" s="4" t="s">
        <v>1013</v>
      </c>
      <c r="C587">
        <f t="shared" si="57"/>
        <v>32</v>
      </c>
      <c r="D587">
        <f t="shared" si="55"/>
        <v>108</v>
      </c>
      <c r="E587" t="str">
        <f t="shared" si="56"/>
        <v>The gateway is currently updating firmware, please wait until it's done.</v>
      </c>
      <c r="F587" t="s">
        <v>1678</v>
      </c>
      <c r="G587" t="str">
        <f t="shared" si="58"/>
        <v>"gateway_is_updating_firmware"</v>
      </c>
      <c r="H587" t="str">
        <f t="shared" si="59"/>
        <v>"The gateway is currently updating firmware, please wait until it's done."</v>
      </c>
      <c r="I587" t="str">
        <f t="shared" si="60"/>
        <v>-</v>
      </c>
      <c r="K587" s="26" t="s">
        <v>7118</v>
      </c>
      <c r="L587" s="32"/>
      <c r="M587" s="31" t="s">
        <v>7119</v>
      </c>
      <c r="N587" s="31" t="s">
        <v>7120</v>
      </c>
      <c r="O587" s="31" t="s">
        <v>7121</v>
      </c>
      <c r="P587" s="31" t="s">
        <v>7122</v>
      </c>
      <c r="Q587" s="29" t="s">
        <v>7123</v>
      </c>
    </row>
    <row r="588" spans="1:17" ht="31.5">
      <c r="A588" s="4" t="s">
        <v>3116</v>
      </c>
      <c r="C588">
        <f t="shared" si="57"/>
        <v>26</v>
      </c>
      <c r="D588">
        <f t="shared" si="55"/>
        <v>55</v>
      </c>
      <c r="E588" t="str">
        <f t="shared" si="56"/>
        <v>The lock is not respondin</v>
      </c>
      <c r="F588" t="s">
        <v>1679</v>
      </c>
      <c r="G588" t="str">
        <f t="shared" si="58"/>
        <v>"lock_is_not_responding"</v>
      </c>
      <c r="H588" t="str">
        <f t="shared" si="59"/>
        <v>"The lock is not respondin"</v>
      </c>
      <c r="I588" t="str">
        <f t="shared" si="60"/>
        <v>X</v>
      </c>
      <c r="K588" s="26" t="s">
        <v>10379</v>
      </c>
      <c r="L588" s="32"/>
      <c r="M588" s="31" t="s">
        <v>7124</v>
      </c>
      <c r="N588" s="31" t="s">
        <v>7125</v>
      </c>
      <c r="O588" s="31" t="s">
        <v>7126</v>
      </c>
      <c r="P588" s="31" t="s">
        <v>7127</v>
      </c>
      <c r="Q588" s="29" t="s">
        <v>7128</v>
      </c>
    </row>
    <row r="589" spans="1:17" ht="63">
      <c r="A589" s="4" t="s">
        <v>3109</v>
      </c>
      <c r="C589">
        <f t="shared" si="57"/>
        <v>26</v>
      </c>
      <c r="D589">
        <f t="shared" si="55"/>
        <v>245</v>
      </c>
      <c r="E589" t="str">
        <f t="shared" si="56"/>
        <v>Suggest to set a range constraint that is longer enough to do auto unlocking but shorter enough to prevent unintentional unlocking. Try a few different settings, and test them at different locations around the lock.</v>
      </c>
      <c r="F589" t="s">
        <v>1680</v>
      </c>
      <c r="G589" t="str">
        <f t="shared" si="58"/>
        <v>"test_range_description"</v>
      </c>
      <c r="H589" t="str">
        <f t="shared" si="59"/>
        <v>"Suggest to set a range constraint that is longer enough to do auto unlocking but shorter enough to prevent unintentional unlocking. Try a few different settings, and test them at different locations around the lock."</v>
      </c>
      <c r="I589" t="str">
        <f t="shared" si="60"/>
        <v>-</v>
      </c>
      <c r="K589" s="26" t="s">
        <v>7129</v>
      </c>
      <c r="L589" s="32"/>
      <c r="M589" s="31" t="s">
        <v>7130</v>
      </c>
      <c r="N589" s="31" t="s">
        <v>7131</v>
      </c>
      <c r="O589" s="31" t="s">
        <v>7132</v>
      </c>
      <c r="P589" s="31" t="s">
        <v>7133</v>
      </c>
      <c r="Q589" s="29" t="s">
        <v>7134</v>
      </c>
    </row>
    <row r="590" spans="1:17" ht="31.5">
      <c r="A590" s="4" t="s">
        <v>1014</v>
      </c>
      <c r="C590">
        <f t="shared" si="57"/>
        <v>35</v>
      </c>
      <c r="D590">
        <f t="shared" si="55"/>
        <v>114</v>
      </c>
      <c r="E590" t="str">
        <f t="shared" si="56"/>
        <v>Auto unlocking is triggered on the lock (%@) but your phone is out of range</v>
      </c>
      <c r="F590" t="s">
        <v>1681</v>
      </c>
      <c r="G590" t="str">
        <f t="shared" si="58"/>
        <v>"auto_unlocking_xxx_out_of_range"</v>
      </c>
      <c r="H590" t="str">
        <f t="shared" si="59"/>
        <v>"Auto unlocking is triggered on the lock (%@) but your phone is out of range"</v>
      </c>
      <c r="I590" t="str">
        <f t="shared" si="60"/>
        <v>-</v>
      </c>
      <c r="K590" s="26" t="s">
        <v>7135</v>
      </c>
      <c r="L590" s="32"/>
      <c r="M590" s="31" t="s">
        <v>7136</v>
      </c>
      <c r="N590" s="31" t="s">
        <v>7137</v>
      </c>
      <c r="O590" s="31" t="s">
        <v>7138</v>
      </c>
      <c r="P590" s="31" t="s">
        <v>7139</v>
      </c>
      <c r="Q590" s="29" t="s">
        <v>7140</v>
      </c>
    </row>
    <row r="591" spans="1:17">
      <c r="A591" s="4" t="s">
        <v>1015</v>
      </c>
      <c r="C591">
        <f t="shared" si="57"/>
        <v>24</v>
      </c>
      <c r="D591">
        <f t="shared" si="55"/>
        <v>55</v>
      </c>
      <c r="E591" t="str">
        <f t="shared" si="56"/>
        <v>Sensor Alert (S/O) (REM %d)</v>
      </c>
      <c r="F591" t="s">
        <v>1682</v>
      </c>
      <c r="G591" t="str">
        <f t="shared" si="58"/>
        <v>"sensor_triggered_xxx"</v>
      </c>
      <c r="H591" t="str">
        <f t="shared" si="59"/>
        <v>"Sensor Alert (S/O) (REM %d)"</v>
      </c>
      <c r="I591" t="str">
        <f t="shared" si="60"/>
        <v>X</v>
      </c>
      <c r="K591" s="26" t="s">
        <v>7141</v>
      </c>
      <c r="L591" s="32"/>
      <c r="M591" s="31" t="s">
        <v>7142</v>
      </c>
      <c r="N591" s="31" t="s">
        <v>7143</v>
      </c>
      <c r="O591" s="31" t="s">
        <v>7144</v>
      </c>
      <c r="P591" s="31" t="s">
        <v>7145</v>
      </c>
      <c r="Q591" s="29" t="s">
        <v>7146</v>
      </c>
    </row>
    <row r="592" spans="1:17">
      <c r="A592" s="4" t="s">
        <v>1016</v>
      </c>
      <c r="C592">
        <f t="shared" si="57"/>
        <v>34</v>
      </c>
      <c r="D592">
        <f t="shared" si="55"/>
        <v>83</v>
      </c>
      <c r="E592" t="str">
        <f t="shared" si="56"/>
        <v>The lock's firmware is already the newest one</v>
      </c>
      <c r="F592" t="s">
        <v>1683</v>
      </c>
      <c r="G592" t="str">
        <f t="shared" si="58"/>
        <v>"firmware_is_already_the_latest"</v>
      </c>
      <c r="H592" t="str">
        <f t="shared" si="59"/>
        <v>"The lock's firmware is already the newest one"</v>
      </c>
      <c r="I592" t="str">
        <f t="shared" si="60"/>
        <v>-</v>
      </c>
      <c r="K592" s="26" t="s">
        <v>7147</v>
      </c>
      <c r="L592" s="32"/>
      <c r="M592" s="31" t="s">
        <v>7148</v>
      </c>
      <c r="N592" s="31" t="s">
        <v>7149</v>
      </c>
      <c r="O592" s="31" t="s">
        <v>7150</v>
      </c>
      <c r="P592" s="31" t="s">
        <v>7151</v>
      </c>
      <c r="Q592" s="29" t="s">
        <v>7152</v>
      </c>
    </row>
    <row r="593" spans="1:17">
      <c r="C593" t="e">
        <f t="shared" si="57"/>
        <v>#VALUE!</v>
      </c>
      <c r="D593" t="e">
        <f t="shared" si="55"/>
        <v>#VALUE!</v>
      </c>
      <c r="E593" t="str">
        <f t="shared" si="56"/>
        <v/>
      </c>
      <c r="F593" t="s">
        <v>1482</v>
      </c>
      <c r="G593" t="e">
        <f t="shared" si="58"/>
        <v>#VALUE!</v>
      </c>
      <c r="H593" t="str">
        <f t="shared" si="59"/>
        <v>""</v>
      </c>
      <c r="I593" t="str">
        <f t="shared" si="60"/>
        <v>-</v>
      </c>
      <c r="K593" s="37"/>
      <c r="L593" s="33"/>
      <c r="M593" s="24"/>
      <c r="N593" s="24"/>
      <c r="O593" s="24"/>
      <c r="P593" s="24"/>
      <c r="Q593" s="25"/>
    </row>
    <row r="594" spans="1:17">
      <c r="A594" s="4" t="s">
        <v>1017</v>
      </c>
      <c r="C594" t="e">
        <f t="shared" si="57"/>
        <v>#VALUE!</v>
      </c>
      <c r="D594" t="e">
        <f t="shared" si="55"/>
        <v>#VALUE!</v>
      </c>
      <c r="E594" t="e">
        <f t="shared" si="56"/>
        <v>#VALUE!</v>
      </c>
      <c r="F594" t="e">
        <v>#VALUE!</v>
      </c>
      <c r="G594" t="e">
        <f t="shared" si="58"/>
        <v>#VALUE!</v>
      </c>
      <c r="H594" t="e">
        <f t="shared" si="59"/>
        <v>#VALUE!</v>
      </c>
      <c r="I594" t="e">
        <f t="shared" si="60"/>
        <v>#VALUE!</v>
      </c>
      <c r="K594" s="26" t="s">
        <v>1017</v>
      </c>
      <c r="L594" s="27" t="s">
        <v>5963</v>
      </c>
      <c r="M594" s="28"/>
      <c r="N594" s="28"/>
      <c r="O594" s="31"/>
      <c r="P594" s="28"/>
      <c r="Q594" s="29"/>
    </row>
    <row r="595" spans="1:17">
      <c r="A595" s="4" t="s">
        <v>1018</v>
      </c>
      <c r="C595">
        <f t="shared" si="57"/>
        <v>19</v>
      </c>
      <c r="D595">
        <f t="shared" si="55"/>
        <v>41</v>
      </c>
      <c r="E595" t="str">
        <f t="shared" si="56"/>
        <v>Got a new key (%@)</v>
      </c>
      <c r="F595" t="s">
        <v>1684</v>
      </c>
      <c r="G595" t="str">
        <f t="shared" si="58"/>
        <v>"got_new_key_xxx"</v>
      </c>
      <c r="H595" t="str">
        <f t="shared" si="59"/>
        <v>"Got a new key (%@)"</v>
      </c>
      <c r="I595" t="str">
        <f t="shared" si="60"/>
        <v>-</v>
      </c>
      <c r="K595" s="26" t="s">
        <v>7153</v>
      </c>
      <c r="L595" s="30"/>
      <c r="M595" s="31" t="s">
        <v>7154</v>
      </c>
      <c r="N595" s="31" t="s">
        <v>7155</v>
      </c>
      <c r="O595" s="31" t="s">
        <v>7156</v>
      </c>
      <c r="P595" s="31" t="s">
        <v>7157</v>
      </c>
      <c r="Q595" s="29" t="s">
        <v>7158</v>
      </c>
    </row>
    <row r="596" spans="1:17">
      <c r="A596" s="4" t="s">
        <v>1019</v>
      </c>
      <c r="C596">
        <f t="shared" si="57"/>
        <v>19</v>
      </c>
      <c r="D596">
        <f t="shared" si="55"/>
        <v>42</v>
      </c>
      <c r="E596" t="str">
        <f t="shared" si="56"/>
        <v>Key is updated (%@)</v>
      </c>
      <c r="F596" t="s">
        <v>1685</v>
      </c>
      <c r="G596" t="str">
        <f t="shared" si="58"/>
        <v>"key_updated_xxx"</v>
      </c>
      <c r="H596" t="str">
        <f t="shared" si="59"/>
        <v>"Key is updated (%@)"</v>
      </c>
      <c r="I596" t="str">
        <f t="shared" si="60"/>
        <v>-</v>
      </c>
      <c r="K596" s="26" t="s">
        <v>7159</v>
      </c>
      <c r="L596" s="32"/>
      <c r="M596" s="31" t="s">
        <v>7160</v>
      </c>
      <c r="N596" s="31" t="s">
        <v>7161</v>
      </c>
      <c r="O596" s="31" t="s">
        <v>7162</v>
      </c>
      <c r="P596" s="31" t="s">
        <v>7163</v>
      </c>
      <c r="Q596" s="29" t="s">
        <v>7164</v>
      </c>
    </row>
    <row r="597" spans="1:17">
      <c r="A597" s="4" t="s">
        <v>1020</v>
      </c>
      <c r="C597">
        <f t="shared" si="57"/>
        <v>21</v>
      </c>
      <c r="D597">
        <f t="shared" si="55"/>
        <v>46</v>
      </c>
      <c r="E597" t="str">
        <f t="shared" si="56"/>
        <v>Key is suspended (%@)</v>
      </c>
      <c r="F597" t="s">
        <v>1686</v>
      </c>
      <c r="G597" t="str">
        <f t="shared" si="58"/>
        <v>"key_suspended_xxx"</v>
      </c>
      <c r="H597" t="str">
        <f t="shared" si="59"/>
        <v>"Key is suspended (%@)"</v>
      </c>
      <c r="I597" t="str">
        <f t="shared" si="60"/>
        <v>-</v>
      </c>
      <c r="K597" s="26" t="s">
        <v>7165</v>
      </c>
      <c r="L597" s="32"/>
      <c r="M597" s="31" t="s">
        <v>7166</v>
      </c>
      <c r="N597" s="31" t="s">
        <v>7167</v>
      </c>
      <c r="O597" s="31" t="s">
        <v>7168</v>
      </c>
      <c r="P597" s="31" t="s">
        <v>7169</v>
      </c>
      <c r="Q597" s="29" t="s">
        <v>7170</v>
      </c>
    </row>
    <row r="598" spans="1:17">
      <c r="A598" s="4" t="s">
        <v>1021</v>
      </c>
      <c r="C598">
        <f t="shared" si="57"/>
        <v>20</v>
      </c>
      <c r="D598">
        <f t="shared" si="55"/>
        <v>44</v>
      </c>
      <c r="E598" t="str">
        <f t="shared" si="56"/>
        <v>Key is restored (%@)</v>
      </c>
      <c r="F598" t="s">
        <v>1687</v>
      </c>
      <c r="G598" t="str">
        <f t="shared" si="58"/>
        <v>"key_restored_xxx"</v>
      </c>
      <c r="H598" t="str">
        <f t="shared" si="59"/>
        <v>"Key is restored (%@)"</v>
      </c>
      <c r="I598" t="str">
        <f t="shared" si="60"/>
        <v>-</v>
      </c>
      <c r="K598" s="26" t="s">
        <v>7171</v>
      </c>
      <c r="L598" s="32"/>
      <c r="M598" s="31" t="s">
        <v>7172</v>
      </c>
      <c r="N598" s="31" t="s">
        <v>7173</v>
      </c>
      <c r="O598" s="31" t="s">
        <v>7174</v>
      </c>
      <c r="P598" s="31" t="s">
        <v>7175</v>
      </c>
      <c r="Q598" s="29" t="s">
        <v>7176</v>
      </c>
    </row>
    <row r="599" spans="1:17">
      <c r="A599" s="4" t="s">
        <v>1022</v>
      </c>
      <c r="C599">
        <f t="shared" si="57"/>
        <v>19</v>
      </c>
      <c r="D599">
        <f t="shared" si="55"/>
        <v>42</v>
      </c>
      <c r="E599" t="str">
        <f t="shared" si="56"/>
        <v>Key is deleted (%@)</v>
      </c>
      <c r="F599" t="s">
        <v>1688</v>
      </c>
      <c r="G599" t="str">
        <f t="shared" si="58"/>
        <v>"key_deleted_xxx"</v>
      </c>
      <c r="H599" t="str">
        <f t="shared" si="59"/>
        <v>"Key is deleted (%@)"</v>
      </c>
      <c r="I599" t="str">
        <f t="shared" si="60"/>
        <v>-</v>
      </c>
      <c r="K599" s="26" t="s">
        <v>7177</v>
      </c>
      <c r="L599" s="32"/>
      <c r="M599" s="31" t="s">
        <v>7178</v>
      </c>
      <c r="N599" s="31" t="s">
        <v>7179</v>
      </c>
      <c r="O599" s="31" t="s">
        <v>7180</v>
      </c>
      <c r="P599" s="31" t="s">
        <v>7181</v>
      </c>
      <c r="Q599" s="29" t="s">
        <v>7182</v>
      </c>
    </row>
    <row r="600" spans="1:17">
      <c r="A600" s="4" t="s">
        <v>1023</v>
      </c>
      <c r="C600">
        <f t="shared" si="57"/>
        <v>13</v>
      </c>
      <c r="D600">
        <f t="shared" si="55"/>
        <v>33</v>
      </c>
      <c r="E600" t="str">
        <f t="shared" si="56"/>
        <v>%@ is added (%@)</v>
      </c>
      <c r="F600" t="s">
        <v>1689</v>
      </c>
      <c r="G600" t="str">
        <f t="shared" si="58"/>
        <v>"xxx_added"</v>
      </c>
      <c r="H600" t="str">
        <f t="shared" si="59"/>
        <v>"%@ is added (%@)"</v>
      </c>
      <c r="I600" t="str">
        <f t="shared" si="60"/>
        <v>-</v>
      </c>
      <c r="K600" s="26" t="s">
        <v>7183</v>
      </c>
      <c r="L600" s="32"/>
      <c r="M600" s="31" t="s">
        <v>7184</v>
      </c>
      <c r="N600" s="31" t="s">
        <v>7185</v>
      </c>
      <c r="O600" s="31" t="s">
        <v>7186</v>
      </c>
      <c r="P600" s="31" t="s">
        <v>7187</v>
      </c>
      <c r="Q600" s="29" t="s">
        <v>7188</v>
      </c>
    </row>
    <row r="601" spans="1:17">
      <c r="A601" s="4" t="s">
        <v>1024</v>
      </c>
      <c r="C601">
        <f t="shared" si="57"/>
        <v>18</v>
      </c>
      <c r="D601">
        <f t="shared" si="55"/>
        <v>51</v>
      </c>
      <c r="E601" t="str">
        <f t="shared" si="56"/>
        <v>%@ has rejected your key (%@)</v>
      </c>
      <c r="F601" t="s">
        <v>1690</v>
      </c>
      <c r="G601" t="str">
        <f t="shared" si="58"/>
        <v>"xxx_reject_key"</v>
      </c>
      <c r="H601" t="str">
        <f t="shared" si="59"/>
        <v>"%@ has rejected your key (%@)"</v>
      </c>
      <c r="I601" t="str">
        <f t="shared" si="60"/>
        <v>-</v>
      </c>
      <c r="K601" s="26" t="s">
        <v>7189</v>
      </c>
      <c r="L601" s="32"/>
      <c r="M601" s="31" t="s">
        <v>7190</v>
      </c>
      <c r="N601" s="31" t="s">
        <v>7191</v>
      </c>
      <c r="O601" s="31" t="s">
        <v>7192</v>
      </c>
      <c r="P601" s="31" t="s">
        <v>7193</v>
      </c>
      <c r="Q601" s="29" t="s">
        <v>7194</v>
      </c>
    </row>
    <row r="602" spans="1:17">
      <c r="A602" s="4" t="s">
        <v>1025</v>
      </c>
      <c r="C602">
        <f t="shared" si="57"/>
        <v>15</v>
      </c>
      <c r="D602">
        <f t="shared" si="55"/>
        <v>37</v>
      </c>
      <c r="E602" t="str">
        <f t="shared" si="56"/>
        <v>%@ is updated (%@)</v>
      </c>
      <c r="F602" t="s">
        <v>1691</v>
      </c>
      <c r="G602" t="str">
        <f t="shared" si="58"/>
        <v>"xxx_updated"</v>
      </c>
      <c r="H602" t="str">
        <f t="shared" si="59"/>
        <v>"%@ is updated (%@)"</v>
      </c>
      <c r="I602" t="str">
        <f t="shared" si="60"/>
        <v>-</v>
      </c>
      <c r="K602" s="26" t="s">
        <v>7195</v>
      </c>
      <c r="L602" s="32"/>
      <c r="M602" s="31" t="s">
        <v>7196</v>
      </c>
      <c r="N602" s="31" t="s">
        <v>7197</v>
      </c>
      <c r="O602" s="31" t="s">
        <v>7198</v>
      </c>
      <c r="P602" s="31" t="s">
        <v>7199</v>
      </c>
      <c r="Q602" s="29" t="s">
        <v>7200</v>
      </c>
    </row>
    <row r="603" spans="1:17">
      <c r="A603" s="4" t="s">
        <v>1026</v>
      </c>
      <c r="C603">
        <f t="shared" si="57"/>
        <v>17</v>
      </c>
      <c r="D603">
        <f t="shared" si="55"/>
        <v>41</v>
      </c>
      <c r="E603" t="str">
        <f t="shared" si="56"/>
        <v>%@ is suspended (%@)</v>
      </c>
      <c r="F603" t="s">
        <v>1692</v>
      </c>
      <c r="G603" t="str">
        <f t="shared" si="58"/>
        <v>"xxx_suspended"</v>
      </c>
      <c r="H603" t="str">
        <f t="shared" si="59"/>
        <v>"%@ is suspended (%@)"</v>
      </c>
      <c r="I603" t="str">
        <f t="shared" si="60"/>
        <v>-</v>
      </c>
      <c r="K603" s="26" t="s">
        <v>7201</v>
      </c>
      <c r="L603" s="32"/>
      <c r="M603" s="31" t="s">
        <v>7202</v>
      </c>
      <c r="N603" s="31" t="s">
        <v>7203</v>
      </c>
      <c r="O603" s="31" t="s">
        <v>7204</v>
      </c>
      <c r="P603" s="31" t="s">
        <v>7205</v>
      </c>
      <c r="Q603" s="29" t="s">
        <v>7206</v>
      </c>
    </row>
    <row r="604" spans="1:17">
      <c r="A604" s="4" t="s">
        <v>1027</v>
      </c>
      <c r="C604">
        <f t="shared" si="57"/>
        <v>16</v>
      </c>
      <c r="D604">
        <f t="shared" si="55"/>
        <v>39</v>
      </c>
      <c r="E604" t="str">
        <f t="shared" si="56"/>
        <v>%@ is restored (%@)</v>
      </c>
      <c r="F604" t="s">
        <v>1693</v>
      </c>
      <c r="G604" t="str">
        <f t="shared" si="58"/>
        <v>"xxx_restored"</v>
      </c>
      <c r="H604" t="str">
        <f t="shared" si="59"/>
        <v>"%@ is restored (%@)"</v>
      </c>
      <c r="I604" t="str">
        <f t="shared" si="60"/>
        <v>-</v>
      </c>
      <c r="K604" s="26" t="s">
        <v>7207</v>
      </c>
      <c r="L604" s="32"/>
      <c r="M604" s="31" t="s">
        <v>7208</v>
      </c>
      <c r="N604" s="31" t="s">
        <v>7209</v>
      </c>
      <c r="O604" s="31" t="s">
        <v>7210</v>
      </c>
      <c r="P604" s="31" t="s">
        <v>7211</v>
      </c>
      <c r="Q604" s="29" t="s">
        <v>7212</v>
      </c>
    </row>
    <row r="605" spans="1:17">
      <c r="A605" s="4" t="s">
        <v>1028</v>
      </c>
      <c r="C605">
        <f t="shared" si="57"/>
        <v>15</v>
      </c>
      <c r="D605">
        <f t="shared" si="55"/>
        <v>37</v>
      </c>
      <c r="E605" t="str">
        <f t="shared" si="56"/>
        <v>%@ is deleted (%@)</v>
      </c>
      <c r="F605" t="s">
        <v>1694</v>
      </c>
      <c r="G605" t="str">
        <f t="shared" si="58"/>
        <v>"xxx_deleted"</v>
      </c>
      <c r="H605" t="str">
        <f t="shared" si="59"/>
        <v>"%@ is deleted (%@)"</v>
      </c>
      <c r="I605" t="str">
        <f t="shared" si="60"/>
        <v>-</v>
      </c>
      <c r="K605" s="26" t="s">
        <v>7213</v>
      </c>
      <c r="L605" s="32"/>
      <c r="M605" s="31" t="s">
        <v>7214</v>
      </c>
      <c r="N605" s="31" t="s">
        <v>7215</v>
      </c>
      <c r="O605" s="31" t="s">
        <v>7216</v>
      </c>
      <c r="P605" s="31" t="s">
        <v>7217</v>
      </c>
      <c r="Q605" s="29" t="s">
        <v>7218</v>
      </c>
    </row>
    <row r="606" spans="1:17">
      <c r="A606" s="4" t="s">
        <v>1029</v>
      </c>
      <c r="C606">
        <f t="shared" si="57"/>
        <v>20</v>
      </c>
      <c r="D606">
        <f t="shared" si="55"/>
        <v>48</v>
      </c>
      <c r="E606" t="str">
        <f t="shared" si="56"/>
        <v>%@'s account is disabled</v>
      </c>
      <c r="F606" t="s">
        <v>1695</v>
      </c>
      <c r="G606" t="str">
        <f t="shared" si="58"/>
        <v>"xxx_become_ghost"</v>
      </c>
      <c r="H606" t="str">
        <f t="shared" si="59"/>
        <v>"%@'s account is disabled"</v>
      </c>
      <c r="I606" t="str">
        <f t="shared" si="60"/>
        <v>-</v>
      </c>
      <c r="K606" s="26" t="s">
        <v>7219</v>
      </c>
      <c r="L606" s="32"/>
      <c r="M606" s="31" t="s">
        <v>7220</v>
      </c>
      <c r="N606" s="31" t="s">
        <v>7221</v>
      </c>
      <c r="O606" s="31" t="s">
        <v>7222</v>
      </c>
      <c r="P606" s="31" t="s">
        <v>7223</v>
      </c>
      <c r="Q606" s="29" t="s">
        <v>7224</v>
      </c>
    </row>
    <row r="607" spans="1:17">
      <c r="A607" s="4" t="s">
        <v>1030</v>
      </c>
      <c r="C607">
        <f t="shared" si="57"/>
        <v>23</v>
      </c>
      <c r="D607">
        <f t="shared" si="55"/>
        <v>50</v>
      </c>
      <c r="E607" t="str">
        <f t="shared" si="56"/>
        <v>%@ can't be added to %@</v>
      </c>
      <c r="F607" t="s">
        <v>1696</v>
      </c>
      <c r="G607" t="str">
        <f t="shared" si="58"/>
        <v>"xxx_cant_add_to_xxx"</v>
      </c>
      <c r="H607" t="str">
        <f t="shared" si="59"/>
        <v>"%@ can't be added to %@"</v>
      </c>
      <c r="I607" t="str">
        <f t="shared" si="60"/>
        <v>-</v>
      </c>
      <c r="K607" s="26" t="s">
        <v>7225</v>
      </c>
      <c r="L607" s="32"/>
      <c r="M607" s="31" t="s">
        <v>7226</v>
      </c>
      <c r="N607" s="31" t="s">
        <v>7227</v>
      </c>
      <c r="O607" s="31" t="s">
        <v>7228</v>
      </c>
      <c r="P607" s="31" t="s">
        <v>7229</v>
      </c>
      <c r="Q607" s="29" t="s">
        <v>7230</v>
      </c>
    </row>
    <row r="608" spans="1:17">
      <c r="A608" s="4" t="s">
        <v>1031</v>
      </c>
      <c r="C608">
        <f t="shared" si="57"/>
        <v>21</v>
      </c>
      <c r="D608">
        <f t="shared" si="55"/>
        <v>39</v>
      </c>
      <c r="E608" t="str">
        <f t="shared" si="56"/>
        <v>%@ unlocked %@</v>
      </c>
      <c r="F608" t="s">
        <v>1697</v>
      </c>
      <c r="G608" t="str">
        <f t="shared" si="58"/>
        <v>"xxx_unlocking_xxx"</v>
      </c>
      <c r="H608" t="str">
        <f t="shared" si="59"/>
        <v>"%@ unlocked %@"</v>
      </c>
      <c r="I608" t="str">
        <f t="shared" si="60"/>
        <v>-</v>
      </c>
      <c r="K608" s="26" t="s">
        <v>7231</v>
      </c>
      <c r="L608" s="32"/>
      <c r="M608" s="31" t="s">
        <v>7232</v>
      </c>
      <c r="N608" s="31" t="s">
        <v>7233</v>
      </c>
      <c r="O608" s="31" t="s">
        <v>7234</v>
      </c>
      <c r="P608" s="31" t="s">
        <v>7235</v>
      </c>
      <c r="Q608" s="29" t="s">
        <v>7236</v>
      </c>
    </row>
    <row r="609" spans="1:17">
      <c r="A609" s="4" t="s">
        <v>1032</v>
      </c>
      <c r="C609">
        <f t="shared" si="57"/>
        <v>31</v>
      </c>
      <c r="D609">
        <f t="shared" si="55"/>
        <v>64</v>
      </c>
      <c r="E609" t="str">
        <f t="shared" si="56"/>
        <v>%@ has an access denied event</v>
      </c>
      <c r="F609" t="s">
        <v>1698</v>
      </c>
      <c r="G609" t="str">
        <f t="shared" si="58"/>
        <v>"xxx_has_access_denied_event"</v>
      </c>
      <c r="H609" t="str">
        <f t="shared" si="59"/>
        <v>"%@ has an access denied event"</v>
      </c>
      <c r="I609" t="str">
        <f t="shared" si="60"/>
        <v>-</v>
      </c>
      <c r="K609" s="26" t="s">
        <v>7237</v>
      </c>
      <c r="L609" s="32"/>
      <c r="M609" s="31" t="s">
        <v>7238</v>
      </c>
      <c r="N609" s="31" t="s">
        <v>7239</v>
      </c>
      <c r="O609" s="31" t="s">
        <v>7240</v>
      </c>
      <c r="P609" s="31" t="s">
        <v>7241</v>
      </c>
      <c r="Q609" s="29" t="s">
        <v>7242</v>
      </c>
    </row>
    <row r="610" spans="1:17">
      <c r="A610" s="4" t="s">
        <v>1033</v>
      </c>
      <c r="C610">
        <f t="shared" si="57"/>
        <v>22</v>
      </c>
      <c r="D610">
        <f t="shared" si="55"/>
        <v>54</v>
      </c>
      <c r="E610" t="str">
        <f t="shared" si="56"/>
        <v>%@ has denied %@ temporarily</v>
      </c>
      <c r="F610" t="s">
        <v>1699</v>
      </c>
      <c r="G610" t="str">
        <f t="shared" si="58"/>
        <v>"xxx_has_denied_xxx"</v>
      </c>
      <c r="H610" t="str">
        <f t="shared" si="59"/>
        <v>"%@ has denied %@ temporarily"</v>
      </c>
      <c r="I610" t="str">
        <f t="shared" si="60"/>
        <v>-</v>
      </c>
      <c r="K610" s="26" t="s">
        <v>7243</v>
      </c>
      <c r="L610" s="32"/>
      <c r="M610" s="31" t="s">
        <v>7244</v>
      </c>
      <c r="N610" s="31" t="s">
        <v>7245</v>
      </c>
      <c r="O610" s="31" t="s">
        <v>7246</v>
      </c>
      <c r="P610" s="31" t="s">
        <v>7247</v>
      </c>
      <c r="Q610" s="29" t="s">
        <v>7248</v>
      </c>
    </row>
    <row r="611" spans="1:17">
      <c r="A611" s="4" t="s">
        <v>2916</v>
      </c>
      <c r="C611">
        <f t="shared" si="57"/>
        <v>22</v>
      </c>
      <c r="D611">
        <f t="shared" si="55"/>
        <v>55</v>
      </c>
      <c r="E611" t="str">
        <f t="shared" si="56"/>
        <v>Lock is paired by others (%@)</v>
      </c>
      <c r="F611" t="s">
        <v>1700</v>
      </c>
      <c r="G611" t="str">
        <f t="shared" si="58"/>
        <v>"lock_paired_by_xxx"</v>
      </c>
      <c r="H611" t="str">
        <f t="shared" si="59"/>
        <v>"Lock is paired by others (%@)"</v>
      </c>
      <c r="I611" t="str">
        <f t="shared" si="60"/>
        <v>-</v>
      </c>
      <c r="K611" s="26" t="s">
        <v>7249</v>
      </c>
      <c r="L611" s="32"/>
      <c r="M611" s="31" t="s">
        <v>7250</v>
      </c>
      <c r="N611" s="31" t="s">
        <v>7251</v>
      </c>
      <c r="O611" s="31" t="s">
        <v>7252</v>
      </c>
      <c r="P611" s="31" t="s">
        <v>7253</v>
      </c>
      <c r="Q611" s="29" t="s">
        <v>7254</v>
      </c>
    </row>
    <row r="612" spans="1:17">
      <c r="A612" s="4" t="s">
        <v>1034</v>
      </c>
      <c r="C612">
        <f t="shared" si="57"/>
        <v>32</v>
      </c>
      <c r="D612">
        <f t="shared" si="55"/>
        <v>68</v>
      </c>
      <c r="E612" t="str">
        <f t="shared" si="56"/>
        <v>Gateway is paired by others (%@)</v>
      </c>
      <c r="F612" t="s">
        <v>1701</v>
      </c>
      <c r="G612" t="str">
        <f t="shared" si="58"/>
        <v>"gateway_paired_by_others_xxx"</v>
      </c>
      <c r="H612" t="str">
        <f t="shared" si="59"/>
        <v>"Gateway is paired by others (%@)"</v>
      </c>
      <c r="I612" t="str">
        <f t="shared" si="60"/>
        <v>-</v>
      </c>
      <c r="K612" s="26" t="s">
        <v>7255</v>
      </c>
      <c r="L612" s="32"/>
      <c r="M612" s="31" t="s">
        <v>7256</v>
      </c>
      <c r="N612" s="31" t="s">
        <v>7257</v>
      </c>
      <c r="O612" s="31" t="s">
        <v>7258</v>
      </c>
      <c r="P612" s="31" t="s">
        <v>7259</v>
      </c>
      <c r="Q612" s="29" t="s">
        <v>7260</v>
      </c>
    </row>
    <row r="613" spans="1:17">
      <c r="A613" s="4" t="s">
        <v>1035</v>
      </c>
      <c r="C613">
        <f t="shared" si="57"/>
        <v>20</v>
      </c>
      <c r="D613">
        <f t="shared" si="55"/>
        <v>51</v>
      </c>
      <c r="E613" t="str">
        <f t="shared" si="56"/>
        <v>New firmware available (%@)</v>
      </c>
      <c r="F613" t="s">
        <v>1702</v>
      </c>
      <c r="G613" t="str">
        <f t="shared" si="58"/>
        <v>"new_firmware_xxx"</v>
      </c>
      <c r="H613" t="str">
        <f t="shared" si="59"/>
        <v>"New firmware available (%@)"</v>
      </c>
      <c r="I613" t="str">
        <f t="shared" si="60"/>
        <v>-</v>
      </c>
      <c r="K613" s="26" t="s">
        <v>7261</v>
      </c>
      <c r="L613" s="32"/>
      <c r="M613" s="31" t="s">
        <v>7262</v>
      </c>
      <c r="N613" s="31" t="s">
        <v>7263</v>
      </c>
      <c r="O613" s="31" t="s">
        <v>7264</v>
      </c>
      <c r="P613" s="31" t="s">
        <v>7265</v>
      </c>
      <c r="Q613" s="29" t="s">
        <v>7266</v>
      </c>
    </row>
    <row r="614" spans="1:17">
      <c r="A614" s="4" t="s">
        <v>1036</v>
      </c>
      <c r="C614">
        <f t="shared" si="57"/>
        <v>28</v>
      </c>
      <c r="D614">
        <f t="shared" si="55"/>
        <v>67</v>
      </c>
      <c r="E614" t="str">
        <f t="shared" si="56"/>
        <v>New gateway firmware available (%@)</v>
      </c>
      <c r="F614" t="s">
        <v>1703</v>
      </c>
      <c r="G614" t="str">
        <f t="shared" si="58"/>
        <v>"new_gateway_firmware_xxx"</v>
      </c>
      <c r="H614" t="str">
        <f t="shared" si="59"/>
        <v>"New gateway firmware available (%@)"</v>
      </c>
      <c r="I614" t="str">
        <f t="shared" si="60"/>
        <v>-</v>
      </c>
      <c r="K614" s="26" t="s">
        <v>7267</v>
      </c>
      <c r="L614" s="32"/>
      <c r="M614" s="31" t="s">
        <v>7268</v>
      </c>
      <c r="N614" s="31" t="s">
        <v>7269</v>
      </c>
      <c r="O614" s="31" t="s">
        <v>7270</v>
      </c>
      <c r="P614" s="31" t="s">
        <v>7271</v>
      </c>
      <c r="Q614" s="29" t="s">
        <v>7272</v>
      </c>
    </row>
    <row r="615" spans="1:17">
      <c r="A615" s="4" t="s">
        <v>3133</v>
      </c>
      <c r="C615">
        <f t="shared" si="57"/>
        <v>31</v>
      </c>
      <c r="D615">
        <f t="shared" si="55"/>
        <v>63</v>
      </c>
      <c r="E615" t="str">
        <f t="shared" si="56"/>
        <v>Gateway updating result (%@)</v>
      </c>
      <c r="F615" t="s">
        <v>1704</v>
      </c>
      <c r="G615" t="str">
        <f t="shared" si="58"/>
        <v>"gateway_updating_result_xxx"</v>
      </c>
      <c r="H615" t="str">
        <f t="shared" si="59"/>
        <v>"Gateway updating result (%@)"</v>
      </c>
      <c r="I615" t="str">
        <f t="shared" si="60"/>
        <v>-</v>
      </c>
      <c r="K615" s="26" t="s">
        <v>7273</v>
      </c>
      <c r="L615" s="32"/>
      <c r="M615" s="31" t="s">
        <v>7274</v>
      </c>
      <c r="N615" s="31" t="s">
        <v>7275</v>
      </c>
      <c r="O615" s="31" t="s">
        <v>7276</v>
      </c>
      <c r="P615" s="31" t="s">
        <v>7277</v>
      </c>
      <c r="Q615" s="29" t="s">
        <v>7278</v>
      </c>
    </row>
    <row r="616" spans="1:17">
      <c r="A616" s="4" t="s">
        <v>1037</v>
      </c>
      <c r="C616">
        <f t="shared" si="57"/>
        <v>19</v>
      </c>
      <c r="D616">
        <f t="shared" si="55"/>
        <v>39</v>
      </c>
      <c r="E616" t="str">
        <f t="shared" si="56"/>
        <v>Low battery (%@)</v>
      </c>
      <c r="F616" t="s">
        <v>1705</v>
      </c>
      <c r="G616" t="str">
        <f t="shared" si="58"/>
        <v>"low_battery_xxx"</v>
      </c>
      <c r="H616" t="str">
        <f t="shared" si="59"/>
        <v>"Low battery (%@)"</v>
      </c>
      <c r="I616" t="str">
        <f t="shared" si="60"/>
        <v>-</v>
      </c>
      <c r="K616" s="26" t="s">
        <v>7279</v>
      </c>
      <c r="L616" s="32"/>
      <c r="M616" s="31" t="s">
        <v>7280</v>
      </c>
      <c r="N616" s="31" t="s">
        <v>7281</v>
      </c>
      <c r="O616" s="31" t="s">
        <v>7282</v>
      </c>
      <c r="P616" s="31" t="s">
        <v>7283</v>
      </c>
      <c r="Q616" s="29" t="s">
        <v>7284</v>
      </c>
    </row>
    <row r="617" spans="1:17">
      <c r="A617" s="4" t="s">
        <v>1038</v>
      </c>
      <c r="C617">
        <f t="shared" si="57"/>
        <v>25</v>
      </c>
      <c r="D617">
        <f t="shared" si="55"/>
        <v>51</v>
      </c>
      <c r="E617" t="str">
        <f t="shared" si="56"/>
        <v>You are denounced (%@)</v>
      </c>
      <c r="F617" t="s">
        <v>1706</v>
      </c>
      <c r="G617" t="str">
        <f t="shared" si="58"/>
        <v>"you_are_denounced_xxx"</v>
      </c>
      <c r="H617" t="str">
        <f t="shared" si="59"/>
        <v>"You are denounced (%@)"</v>
      </c>
      <c r="I617" t="str">
        <f t="shared" si="60"/>
        <v>-</v>
      </c>
      <c r="K617" s="26" t="s">
        <v>7285</v>
      </c>
      <c r="L617" s="32"/>
      <c r="M617" s="31" t="s">
        <v>7286</v>
      </c>
      <c r="N617" s="31" t="s">
        <v>7287</v>
      </c>
      <c r="O617" s="31" t="s">
        <v>7288</v>
      </c>
      <c r="P617" s="31" t="s">
        <v>7289</v>
      </c>
      <c r="Q617" s="29" t="s">
        <v>7290</v>
      </c>
    </row>
    <row r="618" spans="1:17">
      <c r="A618" s="4" t="s">
        <v>1039</v>
      </c>
      <c r="C618">
        <f t="shared" si="57"/>
        <v>28</v>
      </c>
      <c r="D618">
        <f t="shared" si="55"/>
        <v>51</v>
      </c>
      <c r="E618" t="str">
        <f t="shared" si="56"/>
        <v>Auto unlocking (%@)</v>
      </c>
      <c r="F618" t="s">
        <v>1707</v>
      </c>
      <c r="G618" t="str">
        <f t="shared" si="58"/>
        <v>"auto_locking_success_xxx"</v>
      </c>
      <c r="H618" t="str">
        <f t="shared" si="59"/>
        <v>"Auto unlocking (%@)"</v>
      </c>
      <c r="I618" t="str">
        <f t="shared" si="60"/>
        <v>-</v>
      </c>
      <c r="K618" s="26" t="s">
        <v>7291</v>
      </c>
      <c r="L618" s="32"/>
      <c r="M618" s="31" t="s">
        <v>7292</v>
      </c>
      <c r="N618" s="31" t="s">
        <v>7293</v>
      </c>
      <c r="O618" s="31" t="s">
        <v>7294</v>
      </c>
      <c r="P618" s="31" t="s">
        <v>7295</v>
      </c>
      <c r="Q618" s="29" t="s">
        <v>7296</v>
      </c>
    </row>
    <row r="619" spans="1:17">
      <c r="A619" s="4" t="s">
        <v>1040</v>
      </c>
      <c r="C619">
        <f t="shared" si="57"/>
        <v>25</v>
      </c>
      <c r="D619">
        <f t="shared" si="55"/>
        <v>51</v>
      </c>
      <c r="E619" t="str">
        <f t="shared" si="56"/>
        <v>Auto unlocking %@ (%@)</v>
      </c>
      <c r="F619" t="s">
        <v>1708</v>
      </c>
      <c r="G619" t="str">
        <f t="shared" si="58"/>
        <v>"auto_locking_fail_xxx"</v>
      </c>
      <c r="H619" t="str">
        <f t="shared" si="59"/>
        <v>"Auto unlocking %@ (%@)"</v>
      </c>
      <c r="I619" t="str">
        <f t="shared" si="60"/>
        <v>-</v>
      </c>
      <c r="K619" s="26" t="s">
        <v>7297</v>
      </c>
      <c r="L619" s="32"/>
      <c r="M619" s="31" t="s">
        <v>7298</v>
      </c>
      <c r="N619" s="31" t="s">
        <v>7299</v>
      </c>
      <c r="O619" s="31" t="s">
        <v>7300</v>
      </c>
      <c r="P619" s="31" t="s">
        <v>7301</v>
      </c>
      <c r="Q619" s="29" t="s">
        <v>7302</v>
      </c>
    </row>
    <row r="620" spans="1:17">
      <c r="A620" s="4" t="s">
        <v>3141</v>
      </c>
      <c r="C620">
        <f t="shared" si="57"/>
        <v>27</v>
      </c>
      <c r="D620">
        <f t="shared" si="55"/>
        <v>66</v>
      </c>
      <c r="E620" t="str">
        <f t="shared" si="56"/>
        <v>Gateway is paired successfully (%@)</v>
      </c>
      <c r="F620" t="s">
        <v>1709</v>
      </c>
      <c r="G620" t="str">
        <f t="shared" si="58"/>
        <v>"gateway_pairing_success"</v>
      </c>
      <c r="H620" t="str">
        <f t="shared" si="59"/>
        <v>"Gateway is paired successfully (%@)"</v>
      </c>
      <c r="I620" t="str">
        <f t="shared" si="60"/>
        <v>-</v>
      </c>
      <c r="K620" s="26" t="s">
        <v>7303</v>
      </c>
      <c r="L620" s="32"/>
      <c r="M620" s="31" t="s">
        <v>7304</v>
      </c>
      <c r="N620" s="31" t="s">
        <v>7305</v>
      </c>
      <c r="O620" s="31" t="s">
        <v>7306</v>
      </c>
      <c r="P620" s="31" t="s">
        <v>7307</v>
      </c>
      <c r="Q620" s="29" t="s">
        <v>7308</v>
      </c>
    </row>
    <row r="621" spans="1:17">
      <c r="A621" s="4" t="s">
        <v>1041</v>
      </c>
      <c r="C621">
        <f t="shared" si="57"/>
        <v>28</v>
      </c>
      <c r="D621">
        <f t="shared" si="55"/>
        <v>49</v>
      </c>
      <c r="E621" t="str">
        <f t="shared" si="56"/>
        <v>%@ is added to %@</v>
      </c>
      <c r="F621" t="s">
        <v>1710</v>
      </c>
      <c r="G621" t="str">
        <f t="shared" si="58"/>
        <v>"gateway_add_lock_success"</v>
      </c>
      <c r="H621" t="str">
        <f t="shared" si="59"/>
        <v>"%@ is added to %@"</v>
      </c>
      <c r="I621" t="str">
        <f t="shared" si="60"/>
        <v>-</v>
      </c>
      <c r="K621" s="26" t="s">
        <v>7309</v>
      </c>
      <c r="L621" s="32"/>
      <c r="M621" s="31" t="s">
        <v>7310</v>
      </c>
      <c r="N621" s="31" t="s">
        <v>7311</v>
      </c>
      <c r="O621" s="31" t="s">
        <v>7312</v>
      </c>
      <c r="P621" s="31" t="s">
        <v>7313</v>
      </c>
      <c r="Q621" s="29" t="s">
        <v>7314</v>
      </c>
    </row>
    <row r="622" spans="1:17">
      <c r="A622" s="4" t="s">
        <v>1042</v>
      </c>
      <c r="C622">
        <f t="shared" si="57"/>
        <v>31</v>
      </c>
      <c r="D622">
        <f t="shared" si="55"/>
        <v>57</v>
      </c>
      <c r="E622" t="str">
        <f t="shared" si="56"/>
        <v>%@ is released from %@</v>
      </c>
      <c r="F622" t="s">
        <v>1711</v>
      </c>
      <c r="G622" t="str">
        <f t="shared" si="58"/>
        <v>"gateway_delete_lock_success"</v>
      </c>
      <c r="H622" t="str">
        <f t="shared" si="59"/>
        <v>"%@ is released from %@"</v>
      </c>
      <c r="I622" t="str">
        <f t="shared" si="60"/>
        <v>-</v>
      </c>
      <c r="K622" s="26" t="s">
        <v>7315</v>
      </c>
      <c r="L622" s="32"/>
      <c r="M622" s="31" t="s">
        <v>7316</v>
      </c>
      <c r="N622" s="31" t="s">
        <v>7317</v>
      </c>
      <c r="O622" s="31" t="s">
        <v>7318</v>
      </c>
      <c r="P622" s="31" t="s">
        <v>7319</v>
      </c>
      <c r="Q622" s="29" t="s">
        <v>7320</v>
      </c>
    </row>
    <row r="623" spans="1:17">
      <c r="A623" s="4" t="s">
        <v>1043</v>
      </c>
      <c r="C623">
        <f t="shared" si="57"/>
        <v>26</v>
      </c>
      <c r="D623">
        <f t="shared" si="55"/>
        <v>54</v>
      </c>
      <c r="E623" t="str">
        <f t="shared" si="56"/>
        <v>New master code set (%@)</v>
      </c>
      <c r="F623" t="s">
        <v>1712</v>
      </c>
      <c r="G623" t="str">
        <f t="shared" si="58"/>
        <v>"notify_set_master_code"</v>
      </c>
      <c r="H623" t="str">
        <f t="shared" si="59"/>
        <v>"New master code set (%@)"</v>
      </c>
      <c r="I623" t="str">
        <f t="shared" si="60"/>
        <v>-</v>
      </c>
      <c r="K623" s="26" t="s">
        <v>7321</v>
      </c>
      <c r="L623" s="32"/>
      <c r="M623" s="31" t="s">
        <v>7322</v>
      </c>
      <c r="N623" s="31" t="s">
        <v>7323</v>
      </c>
      <c r="O623" s="31" t="s">
        <v>7324</v>
      </c>
      <c r="P623" s="31" t="s">
        <v>7325</v>
      </c>
      <c r="Q623" s="29" t="s">
        <v>7326</v>
      </c>
    </row>
    <row r="624" spans="1:17">
      <c r="A624" s="4" t="s">
        <v>1044</v>
      </c>
      <c r="C624">
        <f t="shared" si="57"/>
        <v>29</v>
      </c>
      <c r="D624">
        <f t="shared" si="55"/>
        <v>61</v>
      </c>
      <c r="E624" t="str">
        <f t="shared" si="56"/>
        <v>New sub-master code set (%@)</v>
      </c>
      <c r="F624" t="s">
        <v>1713</v>
      </c>
      <c r="G624" t="str">
        <f t="shared" si="58"/>
        <v>"notify_set_submaster_code"</v>
      </c>
      <c r="H624" t="str">
        <f t="shared" si="59"/>
        <v>"New sub-master code set (%@)"</v>
      </c>
      <c r="I624" t="str">
        <f t="shared" si="60"/>
        <v>-</v>
      </c>
      <c r="K624" s="26" t="s">
        <v>7327</v>
      </c>
      <c r="L624" s="32"/>
      <c r="M624" s="31" t="s">
        <v>7328</v>
      </c>
      <c r="N624" s="31" t="s">
        <v>7329</v>
      </c>
      <c r="O624" s="31" t="s">
        <v>7330</v>
      </c>
      <c r="P624" s="31" t="s">
        <v>7331</v>
      </c>
      <c r="Q624" s="29" t="s">
        <v>7332</v>
      </c>
    </row>
    <row r="625" spans="1:17">
      <c r="A625" s="4" t="s">
        <v>1045</v>
      </c>
      <c r="C625">
        <f t="shared" si="57"/>
        <v>32</v>
      </c>
      <c r="D625">
        <f t="shared" si="55"/>
        <v>67</v>
      </c>
      <c r="E625" t="str">
        <f t="shared" si="56"/>
        <v>Sub-master code is deleted (%@)</v>
      </c>
      <c r="F625" t="s">
        <v>1714</v>
      </c>
      <c r="G625" t="str">
        <f t="shared" si="58"/>
        <v>"notify_delete_submaster_code"</v>
      </c>
      <c r="H625" t="str">
        <f t="shared" si="59"/>
        <v>"Sub-master code is deleted (%@)"</v>
      </c>
      <c r="I625" t="str">
        <f t="shared" si="60"/>
        <v>-</v>
      </c>
      <c r="K625" s="26" t="s">
        <v>7333</v>
      </c>
      <c r="L625" s="32"/>
      <c r="M625" s="31" t="s">
        <v>7334</v>
      </c>
      <c r="N625" s="31" t="s">
        <v>7335</v>
      </c>
      <c r="O625" s="31" t="s">
        <v>7336</v>
      </c>
      <c r="P625" s="31" t="s">
        <v>7337</v>
      </c>
      <c r="Q625" s="29" t="s">
        <v>7338</v>
      </c>
    </row>
    <row r="626" spans="1:17">
      <c r="C626" t="e">
        <f t="shared" si="57"/>
        <v>#VALUE!</v>
      </c>
      <c r="D626" t="e">
        <f t="shared" si="55"/>
        <v>#VALUE!</v>
      </c>
      <c r="E626" t="str">
        <f t="shared" si="56"/>
        <v/>
      </c>
      <c r="F626" t="s">
        <v>1482</v>
      </c>
      <c r="G626" t="e">
        <f t="shared" si="58"/>
        <v>#VALUE!</v>
      </c>
      <c r="H626" t="str">
        <f t="shared" si="59"/>
        <v>""</v>
      </c>
      <c r="I626" t="str">
        <f t="shared" si="60"/>
        <v>-</v>
      </c>
      <c r="K626" s="37"/>
      <c r="L626" s="33"/>
      <c r="M626" s="24"/>
      <c r="N626" s="24"/>
      <c r="O626" s="24"/>
      <c r="P626" s="24"/>
      <c r="Q626" s="25"/>
    </row>
    <row r="627" spans="1:17">
      <c r="A627" s="4" t="s">
        <v>1046</v>
      </c>
      <c r="C627" t="e">
        <f t="shared" si="57"/>
        <v>#VALUE!</v>
      </c>
      <c r="D627" t="e">
        <f t="shared" si="55"/>
        <v>#VALUE!</v>
      </c>
      <c r="E627" t="e">
        <f t="shared" si="56"/>
        <v>#VALUE!</v>
      </c>
      <c r="F627" t="e">
        <v>#VALUE!</v>
      </c>
      <c r="G627" t="e">
        <f t="shared" si="58"/>
        <v>#VALUE!</v>
      </c>
      <c r="H627" t="e">
        <f t="shared" si="59"/>
        <v>#VALUE!</v>
      </c>
      <c r="I627" t="e">
        <f t="shared" si="60"/>
        <v>#VALUE!</v>
      </c>
      <c r="K627" s="26" t="s">
        <v>1046</v>
      </c>
      <c r="L627" s="27" t="s">
        <v>4646</v>
      </c>
      <c r="M627" s="28"/>
      <c r="N627" s="28"/>
      <c r="O627" s="28"/>
      <c r="P627" s="28"/>
      <c r="Q627" s="29"/>
    </row>
    <row r="628" spans="1:17">
      <c r="A628" s="4" t="s">
        <v>2903</v>
      </c>
      <c r="C628">
        <f t="shared" si="57"/>
        <v>17</v>
      </c>
      <c r="D628">
        <f t="shared" si="55"/>
        <v>34</v>
      </c>
      <c r="E628" t="str">
        <f t="shared" si="56"/>
        <v>Unknown error</v>
      </c>
      <c r="F628" t="s">
        <v>1715</v>
      </c>
      <c r="G628" t="str">
        <f t="shared" si="58"/>
        <v>"unknown_error"</v>
      </c>
      <c r="H628" t="str">
        <f t="shared" si="59"/>
        <v>"Unknown error"</v>
      </c>
      <c r="I628" t="str">
        <f t="shared" si="60"/>
        <v>-</v>
      </c>
      <c r="K628" s="26" t="s">
        <v>7339</v>
      </c>
      <c r="L628" s="30"/>
      <c r="M628" s="31" t="s">
        <v>7340</v>
      </c>
      <c r="N628" s="31" t="s">
        <v>7341</v>
      </c>
      <c r="O628" s="31" t="s">
        <v>7342</v>
      </c>
      <c r="P628" s="31" t="s">
        <v>7343</v>
      </c>
      <c r="Q628" s="29" t="s">
        <v>7344</v>
      </c>
    </row>
    <row r="629" spans="1:17">
      <c r="A629" s="4" t="s">
        <v>1047</v>
      </c>
      <c r="C629">
        <f t="shared" si="57"/>
        <v>23</v>
      </c>
      <c r="D629">
        <f t="shared" si="55"/>
        <v>46</v>
      </c>
      <c r="E629" t="str">
        <f t="shared" si="56"/>
        <v>Communication error</v>
      </c>
      <c r="F629" t="s">
        <v>1716</v>
      </c>
      <c r="G629" t="str">
        <f t="shared" si="58"/>
        <v>"communication_error"</v>
      </c>
      <c r="H629" t="str">
        <f t="shared" si="59"/>
        <v>"Communication error"</v>
      </c>
      <c r="I629" t="str">
        <f t="shared" si="60"/>
        <v>-</v>
      </c>
      <c r="K629" s="26" t="s">
        <v>7345</v>
      </c>
      <c r="L629" s="32"/>
      <c r="M629" s="31" t="s">
        <v>7346</v>
      </c>
      <c r="N629" s="31" t="s">
        <v>7347</v>
      </c>
      <c r="O629" s="31" t="s">
        <v>7348</v>
      </c>
      <c r="P629" s="31" t="s">
        <v>7349</v>
      </c>
      <c r="Q629" s="29" t="s">
        <v>7350</v>
      </c>
    </row>
    <row r="630" spans="1:17">
      <c r="A630" s="4" t="s">
        <v>1048</v>
      </c>
      <c r="C630">
        <f t="shared" si="57"/>
        <v>28</v>
      </c>
      <c r="D630">
        <f t="shared" si="55"/>
        <v>86</v>
      </c>
      <c r="E630" t="str">
        <f t="shared" si="56"/>
        <v>Bluetooth is disabled, please turn it on and try again</v>
      </c>
      <c r="F630" t="s">
        <v>1717</v>
      </c>
      <c r="G630" t="str">
        <f t="shared" si="58"/>
        <v>"bluetooth_is_powered_off"</v>
      </c>
      <c r="H630" t="str">
        <f t="shared" si="59"/>
        <v>"Bluetooth is disabled, please turn it on and try again"</v>
      </c>
      <c r="I630" t="str">
        <f t="shared" si="60"/>
        <v>-</v>
      </c>
      <c r="K630" s="26" t="s">
        <v>7351</v>
      </c>
      <c r="L630" s="32"/>
      <c r="M630" s="31" t="s">
        <v>7352</v>
      </c>
      <c r="N630" s="31" t="s">
        <v>7353</v>
      </c>
      <c r="O630" s="31" t="s">
        <v>7354</v>
      </c>
      <c r="P630" s="31" t="s">
        <v>7355</v>
      </c>
      <c r="Q630" s="29" t="s">
        <v>7356</v>
      </c>
    </row>
    <row r="631" spans="1:17">
      <c r="A631" s="4" t="s">
        <v>1049</v>
      </c>
      <c r="C631">
        <f t="shared" si="57"/>
        <v>27</v>
      </c>
      <c r="D631">
        <f t="shared" si="55"/>
        <v>58</v>
      </c>
      <c r="E631" t="str">
        <f t="shared" si="56"/>
        <v>Bluetooth is currently busy</v>
      </c>
      <c r="F631" t="s">
        <v>1718</v>
      </c>
      <c r="G631" t="str">
        <f t="shared" si="58"/>
        <v>"bluetooth_not_available"</v>
      </c>
      <c r="H631" t="str">
        <f t="shared" si="59"/>
        <v>"Bluetooth is currently busy"</v>
      </c>
      <c r="I631" t="str">
        <f t="shared" si="60"/>
        <v>-</v>
      </c>
      <c r="K631" s="26" t="s">
        <v>7357</v>
      </c>
      <c r="L631" s="32"/>
      <c r="M631" s="31" t="s">
        <v>7358</v>
      </c>
      <c r="N631" s="31" t="s">
        <v>7359</v>
      </c>
      <c r="O631" s="31" t="s">
        <v>7360</v>
      </c>
      <c r="P631" s="31" t="s">
        <v>7361</v>
      </c>
      <c r="Q631" s="29" t="s">
        <v>7362</v>
      </c>
    </row>
    <row r="632" spans="1:17">
      <c r="A632" s="4" t="s">
        <v>3011</v>
      </c>
      <c r="C632">
        <f t="shared" si="57"/>
        <v>25</v>
      </c>
      <c r="D632">
        <f t="shared" si="55"/>
        <v>50</v>
      </c>
      <c r="E632" t="str">
        <f t="shared" si="56"/>
        <v>Data format incorrect</v>
      </c>
      <c r="F632" t="s">
        <v>1719</v>
      </c>
      <c r="G632" t="str">
        <f t="shared" si="58"/>
        <v>"data_format_incorrect"</v>
      </c>
      <c r="H632" t="str">
        <f t="shared" si="59"/>
        <v>"Data format incorrect"</v>
      </c>
      <c r="I632" t="str">
        <f t="shared" si="60"/>
        <v>-</v>
      </c>
      <c r="K632" s="26" t="s">
        <v>7363</v>
      </c>
      <c r="L632" s="32"/>
      <c r="M632" s="31" t="s">
        <v>7364</v>
      </c>
      <c r="N632" s="31" t="s">
        <v>7365</v>
      </c>
      <c r="O632" s="31" t="s">
        <v>7366</v>
      </c>
      <c r="P632" s="31" t="s">
        <v>7367</v>
      </c>
      <c r="Q632" s="29" t="s">
        <v>7368</v>
      </c>
    </row>
    <row r="633" spans="1:17">
      <c r="A633" s="4" t="s">
        <v>3013</v>
      </c>
      <c r="C633">
        <f t="shared" si="57"/>
        <v>25</v>
      </c>
      <c r="D633">
        <f t="shared" si="55"/>
        <v>55</v>
      </c>
      <c r="E633" t="str">
        <f t="shared" si="56"/>
        <v>The lock is currently busy</v>
      </c>
      <c r="F633" t="s">
        <v>1720</v>
      </c>
      <c r="G633" t="str">
        <f t="shared" si="58"/>
        <v>"small_timeout_details"</v>
      </c>
      <c r="H633" t="str">
        <f t="shared" si="59"/>
        <v>"The lock is currently busy"</v>
      </c>
      <c r="I633" t="str">
        <f t="shared" si="60"/>
        <v>-</v>
      </c>
      <c r="K633" s="26" t="s">
        <v>7369</v>
      </c>
      <c r="L633" s="32"/>
      <c r="M633" s="31" t="s">
        <v>7370</v>
      </c>
      <c r="N633" s="31" t="s">
        <v>7371</v>
      </c>
      <c r="O633" s="31" t="s">
        <v>7372</v>
      </c>
      <c r="P633" s="31" t="s">
        <v>7373</v>
      </c>
      <c r="Q633" s="29" t="s">
        <v>7374</v>
      </c>
    </row>
    <row r="634" spans="1:17">
      <c r="A634" s="4" t="s">
        <v>1050</v>
      </c>
      <c r="C634">
        <f t="shared" si="57"/>
        <v>19</v>
      </c>
      <c r="D634">
        <f t="shared" si="55"/>
        <v>32</v>
      </c>
      <c r="E634" t="str">
        <f t="shared" si="56"/>
        <v>Timed out</v>
      </c>
      <c r="F634" t="s">
        <v>1721</v>
      </c>
      <c r="G634" t="str">
        <f t="shared" si="58"/>
        <v>"timeout_details"</v>
      </c>
      <c r="H634" t="str">
        <f t="shared" si="59"/>
        <v>"Timed out"</v>
      </c>
      <c r="I634" t="str">
        <f t="shared" si="60"/>
        <v>-</v>
      </c>
      <c r="K634" s="26" t="s">
        <v>7375</v>
      </c>
      <c r="L634" s="32"/>
      <c r="M634" s="31" t="s">
        <v>7376</v>
      </c>
      <c r="N634" s="31" t="s">
        <v>7377</v>
      </c>
      <c r="O634" s="31" t="s">
        <v>7378</v>
      </c>
      <c r="P634" s="31" t="s">
        <v>4452</v>
      </c>
      <c r="Q634" s="29" t="s">
        <v>5312</v>
      </c>
    </row>
    <row r="635" spans="1:17">
      <c r="A635" s="4" t="s">
        <v>1051</v>
      </c>
      <c r="C635">
        <f t="shared" si="57"/>
        <v>23</v>
      </c>
      <c r="D635">
        <f t="shared" si="55"/>
        <v>51</v>
      </c>
      <c r="E635" t="str">
        <f t="shared" si="56"/>
        <v>The lock is disconnected</v>
      </c>
      <c r="F635" t="s">
        <v>1722</v>
      </c>
      <c r="G635" t="str">
        <f t="shared" si="58"/>
        <v>"device_disconnected"</v>
      </c>
      <c r="H635" t="str">
        <f t="shared" si="59"/>
        <v>"The lock is disconnected"</v>
      </c>
      <c r="I635" t="str">
        <f t="shared" si="60"/>
        <v>-</v>
      </c>
      <c r="K635" s="26" t="s">
        <v>7379</v>
      </c>
      <c r="L635" s="32"/>
      <c r="M635" s="31" t="s">
        <v>7380</v>
      </c>
      <c r="N635" s="31" t="s">
        <v>7381</v>
      </c>
      <c r="O635" s="31" t="s">
        <v>7382</v>
      </c>
      <c r="P635" s="31" t="s">
        <v>7383</v>
      </c>
      <c r="Q635" s="29" t="s">
        <v>7384</v>
      </c>
    </row>
    <row r="636" spans="1:17" ht="31.5">
      <c r="A636" s="4" t="s">
        <v>1052</v>
      </c>
      <c r="C636">
        <f t="shared" si="57"/>
        <v>25</v>
      </c>
      <c r="D636">
        <f t="shared" si="55"/>
        <v>101</v>
      </c>
      <c r="E636" t="str">
        <f t="shared" si="56"/>
        <v>The lock is not compatible, please update your App to the latest version</v>
      </c>
      <c r="F636" t="s">
        <v>1723</v>
      </c>
      <c r="G636" t="str">
        <f t="shared" si="58"/>
        <v>"device_not_compatible"</v>
      </c>
      <c r="H636" t="str">
        <f t="shared" si="59"/>
        <v>"The lock is not compatible, please update your App to the latest version"</v>
      </c>
      <c r="I636" t="str">
        <f t="shared" si="60"/>
        <v>-</v>
      </c>
      <c r="K636" s="26" t="s">
        <v>7385</v>
      </c>
      <c r="L636" s="32"/>
      <c r="M636" s="31" t="s">
        <v>7386</v>
      </c>
      <c r="N636" s="31" t="s">
        <v>7387</v>
      </c>
      <c r="O636" s="31" t="s">
        <v>7388</v>
      </c>
      <c r="P636" s="31" t="s">
        <v>7389</v>
      </c>
      <c r="Q636" s="29" t="s">
        <v>7390</v>
      </c>
    </row>
    <row r="637" spans="1:17">
      <c r="A637" s="4" t="s">
        <v>1053</v>
      </c>
      <c r="C637">
        <f t="shared" si="57"/>
        <v>21</v>
      </c>
      <c r="D637">
        <f t="shared" si="55"/>
        <v>49</v>
      </c>
      <c r="E637" t="str">
        <f t="shared" si="56"/>
        <v>The lock is out of range</v>
      </c>
      <c r="F637" t="s">
        <v>1724</v>
      </c>
      <c r="G637" t="str">
        <f t="shared" si="58"/>
        <v>"lock_out_of_range"</v>
      </c>
      <c r="H637" t="str">
        <f t="shared" si="59"/>
        <v>"The lock is out of range"</v>
      </c>
      <c r="I637" t="str">
        <f t="shared" si="60"/>
        <v>-</v>
      </c>
      <c r="K637" s="26" t="s">
        <v>7391</v>
      </c>
      <c r="L637" s="32"/>
      <c r="M637" s="31" t="s">
        <v>7392</v>
      </c>
      <c r="N637" s="31" t="s">
        <v>7393</v>
      </c>
      <c r="O637" s="31" t="s">
        <v>7394</v>
      </c>
      <c r="P637" s="31" t="s">
        <v>7395</v>
      </c>
      <c r="Q637" s="29" t="s">
        <v>7396</v>
      </c>
    </row>
    <row r="638" spans="1:17">
      <c r="A638" s="4" t="s">
        <v>1054</v>
      </c>
      <c r="C638">
        <f t="shared" si="57"/>
        <v>18</v>
      </c>
      <c r="D638">
        <f t="shared" si="55"/>
        <v>44</v>
      </c>
      <c r="E638" t="str">
        <f t="shared" si="56"/>
        <v>This lock is not valid</v>
      </c>
      <c r="F638" t="s">
        <v>1725</v>
      </c>
      <c r="G638" t="str">
        <f t="shared" si="58"/>
        <v>"not_valid_lock"</v>
      </c>
      <c r="H638" t="str">
        <f t="shared" si="59"/>
        <v>"This lock is not valid"</v>
      </c>
      <c r="I638" t="str">
        <f t="shared" si="60"/>
        <v>-</v>
      </c>
      <c r="K638" s="26" t="s">
        <v>7397</v>
      </c>
      <c r="L638" s="32"/>
      <c r="M638" s="31" t="s">
        <v>7398</v>
      </c>
      <c r="N638" s="31" t="s">
        <v>7399</v>
      </c>
      <c r="O638" s="31" t="s">
        <v>7400</v>
      </c>
      <c r="P638" s="31" t="s">
        <v>7401</v>
      </c>
      <c r="Q638" s="29" t="s">
        <v>7402</v>
      </c>
    </row>
    <row r="639" spans="1:17">
      <c r="A639" s="4" t="s">
        <v>1055</v>
      </c>
      <c r="C639">
        <f t="shared" si="57"/>
        <v>23</v>
      </c>
      <c r="D639">
        <f t="shared" si="55"/>
        <v>67</v>
      </c>
      <c r="E639" t="str">
        <f t="shared" si="56"/>
        <v>Your access right is not valid right now</v>
      </c>
      <c r="F639" t="s">
        <v>1726</v>
      </c>
      <c r="G639" t="str">
        <f t="shared" si="58"/>
        <v>"access_right_denied"</v>
      </c>
      <c r="H639" t="str">
        <f t="shared" si="59"/>
        <v>"Your access right is not valid right now"</v>
      </c>
      <c r="I639" t="str">
        <f t="shared" si="60"/>
        <v>-</v>
      </c>
      <c r="K639" s="26" t="s">
        <v>7403</v>
      </c>
      <c r="L639" s="32"/>
      <c r="M639" s="31" t="s">
        <v>7404</v>
      </c>
      <c r="N639" s="31" t="s">
        <v>7405</v>
      </c>
      <c r="O639" s="31" t="s">
        <v>7406</v>
      </c>
      <c r="P639" s="31" t="s">
        <v>7407</v>
      </c>
      <c r="Q639" s="29" t="s">
        <v>7408</v>
      </c>
    </row>
    <row r="640" spans="1:17">
      <c r="A640" s="4" t="s">
        <v>1056</v>
      </c>
      <c r="C640">
        <f t="shared" si="57"/>
        <v>17</v>
      </c>
      <c r="D640">
        <f t="shared" si="55"/>
        <v>46</v>
      </c>
      <c r="E640" t="str">
        <f t="shared" si="56"/>
        <v>The lock is in setup mode</v>
      </c>
      <c r="F640" t="s">
        <v>1727</v>
      </c>
      <c r="G640" t="str">
        <f t="shared" si="58"/>
        <v>"in_setup_mode"</v>
      </c>
      <c r="H640" t="str">
        <f t="shared" si="59"/>
        <v>"The lock is in setup mode"</v>
      </c>
      <c r="I640" t="str">
        <f t="shared" si="60"/>
        <v>-</v>
      </c>
      <c r="K640" s="26" t="s">
        <v>7409</v>
      </c>
      <c r="L640" s="32"/>
      <c r="M640" s="31" t="s">
        <v>7410</v>
      </c>
      <c r="N640" s="31" t="s">
        <v>7411</v>
      </c>
      <c r="O640" s="31" t="s">
        <v>7412</v>
      </c>
      <c r="P640" s="31" t="s">
        <v>7413</v>
      </c>
      <c r="Q640" s="29" t="s">
        <v>7414</v>
      </c>
    </row>
    <row r="641" spans="1:17">
      <c r="A641" s="4" t="s">
        <v>1057</v>
      </c>
      <c r="C641">
        <f t="shared" si="57"/>
        <v>15</v>
      </c>
      <c r="D641">
        <f t="shared" ref="D641:D654" si="61">FIND(";",A641)</f>
        <v>47</v>
      </c>
      <c r="E641" t="str">
        <f t="shared" ref="E641:E654" si="62">IF(A641&lt;&gt;"", MID(A641, C641+3, D641-C641-4), "")</f>
        <v>The lock is in add-card mode</v>
      </c>
      <c r="F641" t="s">
        <v>1728</v>
      </c>
      <c r="G641" t="str">
        <f t="shared" si="58"/>
        <v>"in_ipa_mode"</v>
      </c>
      <c r="H641" t="str">
        <f t="shared" si="59"/>
        <v>"The lock is in add-card mode"</v>
      </c>
      <c r="I641" t="str">
        <f t="shared" si="60"/>
        <v>-</v>
      </c>
      <c r="K641" s="26" t="s">
        <v>7415</v>
      </c>
      <c r="L641" s="32"/>
      <c r="M641" s="31" t="s">
        <v>7416</v>
      </c>
      <c r="N641" s="31" t="s">
        <v>7417</v>
      </c>
      <c r="O641" s="31" t="s">
        <v>7418</v>
      </c>
      <c r="P641" s="31" t="s">
        <v>7419</v>
      </c>
      <c r="Q641" s="29" t="s">
        <v>7420</v>
      </c>
    </row>
    <row r="642" spans="1:17">
      <c r="A642" s="4" t="s">
        <v>1058</v>
      </c>
      <c r="C642">
        <f t="shared" si="57"/>
        <v>19</v>
      </c>
      <c r="D642">
        <f t="shared" si="61"/>
        <v>50</v>
      </c>
      <c r="E642" t="str">
        <f t="shared" si="62"/>
        <v>The lock is in channel mode</v>
      </c>
      <c r="F642" t="s">
        <v>1729</v>
      </c>
      <c r="G642" t="str">
        <f t="shared" si="58"/>
        <v>"in_channel_mode"</v>
      </c>
      <c r="H642" t="str">
        <f t="shared" si="59"/>
        <v>"The lock is in channel mode"</v>
      </c>
      <c r="I642" t="str">
        <f t="shared" si="60"/>
        <v>-</v>
      </c>
      <c r="K642" s="26" t="s">
        <v>7421</v>
      </c>
      <c r="L642" s="32"/>
      <c r="M642" s="31" t="s">
        <v>7422</v>
      </c>
      <c r="N642" s="31" t="s">
        <v>7423</v>
      </c>
      <c r="O642" s="31" t="s">
        <v>7424</v>
      </c>
      <c r="P642" s="31" t="s">
        <v>7425</v>
      </c>
      <c r="Q642" s="29" t="s">
        <v>7426</v>
      </c>
    </row>
    <row r="643" spans="1:17">
      <c r="A643" s="4" t="s">
        <v>1059</v>
      </c>
      <c r="C643">
        <f t="shared" si="57"/>
        <v>29</v>
      </c>
      <c r="D643">
        <f t="shared" si="61"/>
        <v>63</v>
      </c>
      <c r="E643" t="str">
        <f t="shared" si="62"/>
        <v>The lock is not in setup mode.</v>
      </c>
      <c r="F643" t="s">
        <v>1730</v>
      </c>
      <c r="G643" t="str">
        <f t="shared" si="58"/>
        <v>"not_in_setup_mode_details"</v>
      </c>
      <c r="H643" t="str">
        <f t="shared" si="59"/>
        <v>"The lock is not in setup mode."</v>
      </c>
      <c r="I643" t="str">
        <f t="shared" si="60"/>
        <v>-</v>
      </c>
      <c r="K643" s="26" t="s">
        <v>7427</v>
      </c>
      <c r="L643" s="33"/>
      <c r="M643" s="31" t="s">
        <v>7428</v>
      </c>
      <c r="N643" s="31" t="s">
        <v>7429</v>
      </c>
      <c r="O643" s="31" t="s">
        <v>7430</v>
      </c>
      <c r="P643" s="31" t="s">
        <v>7431</v>
      </c>
      <c r="Q643" s="29" t="s">
        <v>7432</v>
      </c>
    </row>
    <row r="644" spans="1:17">
      <c r="A644" s="4" t="s">
        <v>1060</v>
      </c>
      <c r="C644">
        <f t="shared" si="57"/>
        <v>29</v>
      </c>
      <c r="D644">
        <f t="shared" si="61"/>
        <v>74</v>
      </c>
      <c r="E644" t="str">
        <f t="shared" si="62"/>
        <v>The lock's handle position is not correct</v>
      </c>
      <c r="F644" t="s">
        <v>1731</v>
      </c>
      <c r="G644" t="str">
        <f t="shared" si="58"/>
        <v>"handle_position_incorrect"</v>
      </c>
      <c r="H644" t="str">
        <f t="shared" si="59"/>
        <v>"The lock's handle position is not correct"</v>
      </c>
      <c r="I644" t="str">
        <f t="shared" si="60"/>
        <v>-</v>
      </c>
      <c r="K644" s="26" t="s">
        <v>7433</v>
      </c>
      <c r="L644" s="27" t="s">
        <v>7434</v>
      </c>
      <c r="M644" s="31" t="s">
        <v>7435</v>
      </c>
      <c r="N644" s="31" t="s">
        <v>7436</v>
      </c>
      <c r="O644" s="31" t="s">
        <v>7437</v>
      </c>
      <c r="P644" s="31" t="s">
        <v>7438</v>
      </c>
      <c r="Q644" s="29" t="s">
        <v>7439</v>
      </c>
    </row>
    <row r="645" spans="1:17">
      <c r="A645" s="4" t="s">
        <v>1061</v>
      </c>
      <c r="C645">
        <f t="shared" si="57"/>
        <v>28</v>
      </c>
      <c r="D645">
        <f t="shared" si="61"/>
        <v>60</v>
      </c>
      <c r="E645" t="str">
        <f t="shared" si="62"/>
        <v>The lock is already unlocked</v>
      </c>
      <c r="F645" t="s">
        <v>1732</v>
      </c>
      <c r="G645" t="str">
        <f t="shared" si="58"/>
        <v>"already_unlocked_details"</v>
      </c>
      <c r="H645" t="str">
        <f t="shared" si="59"/>
        <v>"The lock is already unlocked"</v>
      </c>
      <c r="I645" t="str">
        <f t="shared" si="60"/>
        <v>-</v>
      </c>
      <c r="K645" s="26" t="s">
        <v>7440</v>
      </c>
      <c r="L645" s="30"/>
      <c r="M645" s="31" t="s">
        <v>7441</v>
      </c>
      <c r="N645" s="31" t="s">
        <v>7442</v>
      </c>
      <c r="O645" s="31" t="s">
        <v>7443</v>
      </c>
      <c r="P645" s="31" t="s">
        <v>7444</v>
      </c>
      <c r="Q645" s="29" t="s">
        <v>7445</v>
      </c>
    </row>
    <row r="646" spans="1:17">
      <c r="A646" s="4" t="s">
        <v>1062</v>
      </c>
      <c r="C646">
        <f t="shared" ref="C646:C709" si="63">FIND("=",A646)</f>
        <v>19</v>
      </c>
      <c r="D646">
        <f t="shared" si="61"/>
        <v>45</v>
      </c>
      <c r="E646" t="str">
        <f t="shared" si="62"/>
        <v>The DIN is not correct</v>
      </c>
      <c r="F646" t="s">
        <v>1733</v>
      </c>
      <c r="G646" t="str">
        <f t="shared" ref="G646:G654" si="64">MID(A646,1, C646-2)</f>
        <v>"not_correct_din"</v>
      </c>
      <c r="H646" t="str">
        <f t="shared" ref="H646:H691" si="65">"""" &amp; F646 &amp; """"</f>
        <v>"The DIN is not correct"</v>
      </c>
      <c r="I646" t="str">
        <f t="shared" ref="I646:I709" si="66">IF(F646&lt;&gt;"", IF(H646=K646, "-", "X"), "-")</f>
        <v>-</v>
      </c>
      <c r="K646" s="26" t="s">
        <v>7446</v>
      </c>
      <c r="L646" s="32"/>
      <c r="M646" s="31" t="s">
        <v>7447</v>
      </c>
      <c r="N646" s="31" t="s">
        <v>7448</v>
      </c>
      <c r="O646" s="31" t="s">
        <v>7449</v>
      </c>
      <c r="P646" s="31" t="s">
        <v>7450</v>
      </c>
      <c r="Q646" s="29" t="s">
        <v>7451</v>
      </c>
    </row>
    <row r="647" spans="1:17">
      <c r="A647" s="4" t="s">
        <v>1063</v>
      </c>
      <c r="C647">
        <f t="shared" si="63"/>
        <v>31</v>
      </c>
      <c r="D647">
        <f t="shared" si="61"/>
        <v>88</v>
      </c>
      <c r="E647" t="str">
        <f t="shared" si="62"/>
        <v>The lock has no more space to add this type of client</v>
      </c>
      <c r="F647" t="s">
        <v>1734</v>
      </c>
      <c r="G647" t="str">
        <f t="shared" si="64"/>
        <v>"no_more_space_to_add_client"</v>
      </c>
      <c r="H647" t="str">
        <f t="shared" si="65"/>
        <v>"The lock has no more space to add this type of client"</v>
      </c>
      <c r="I647" t="str">
        <f t="shared" si="66"/>
        <v>-</v>
      </c>
      <c r="K647" s="26" t="s">
        <v>7452</v>
      </c>
      <c r="L647" s="32"/>
      <c r="M647" s="31" t="s">
        <v>7453</v>
      </c>
      <c r="N647" s="31" t="s">
        <v>7454</v>
      </c>
      <c r="O647" s="31" t="s">
        <v>7455</v>
      </c>
      <c r="P647" s="31" t="s">
        <v>7456</v>
      </c>
      <c r="Q647" s="29" t="s">
        <v>7457</v>
      </c>
    </row>
    <row r="648" spans="1:17">
      <c r="A648" s="4" t="s">
        <v>1064</v>
      </c>
      <c r="C648">
        <f t="shared" si="63"/>
        <v>22</v>
      </c>
      <c r="D648">
        <f t="shared" si="61"/>
        <v>49</v>
      </c>
      <c r="E648" t="str">
        <f t="shared" si="62"/>
        <v>The request is expired.</v>
      </c>
      <c r="F648" t="s">
        <v>1735</v>
      </c>
      <c r="G648" t="str">
        <f t="shared" si="64"/>
        <v>"request_is_expired"</v>
      </c>
      <c r="H648" t="str">
        <f t="shared" si="65"/>
        <v>"The request is expired."</v>
      </c>
      <c r="I648" t="str">
        <f t="shared" si="66"/>
        <v>-</v>
      </c>
      <c r="K648" s="26" t="s">
        <v>7458</v>
      </c>
      <c r="L648" s="32"/>
      <c r="M648" s="31" t="s">
        <v>7459</v>
      </c>
      <c r="N648" s="31" t="s">
        <v>7460</v>
      </c>
      <c r="O648" s="31" t="s">
        <v>7461</v>
      </c>
      <c r="P648" s="31" t="s">
        <v>7462</v>
      </c>
      <c r="Q648" s="29" t="s">
        <v>7463</v>
      </c>
    </row>
    <row r="649" spans="1:17">
      <c r="A649" s="4" t="s">
        <v>2977</v>
      </c>
      <c r="C649">
        <f t="shared" si="63"/>
        <v>25</v>
      </c>
      <c r="D649">
        <f t="shared" si="61"/>
        <v>66</v>
      </c>
      <c r="E649" t="str">
        <f t="shared" si="62"/>
        <v>The client's code length is incorrect</v>
      </c>
      <c r="F649" t="s">
        <v>1736</v>
      </c>
      <c r="G649" t="str">
        <f t="shared" si="64"/>
        <v>"code_length_incorrect"</v>
      </c>
      <c r="H649" t="str">
        <f t="shared" si="65"/>
        <v>"The client's code length is incorrect"</v>
      </c>
      <c r="I649" t="str">
        <f t="shared" si="66"/>
        <v>-</v>
      </c>
      <c r="K649" s="26" t="s">
        <v>7464</v>
      </c>
      <c r="L649" s="32"/>
      <c r="M649" s="31" t="s">
        <v>7465</v>
      </c>
      <c r="N649" s="31" t="s">
        <v>7466</v>
      </c>
      <c r="O649" s="31" t="s">
        <v>7467</v>
      </c>
      <c r="P649" s="31" t="s">
        <v>7468</v>
      </c>
      <c r="Q649" s="29" t="s">
        <v>7469</v>
      </c>
    </row>
    <row r="650" spans="1:17">
      <c r="A650" s="4" t="s">
        <v>1065</v>
      </c>
      <c r="C650">
        <f t="shared" si="63"/>
        <v>26</v>
      </c>
      <c r="D650">
        <f t="shared" si="61"/>
        <v>74</v>
      </c>
      <c r="E650" t="str">
        <f t="shared" si="62"/>
        <v>The client's code is the same as another one</v>
      </c>
      <c r="F650" t="s">
        <v>2974</v>
      </c>
      <c r="G650" t="str">
        <f t="shared" si="64"/>
        <v>//"code_value_duplicate"</v>
      </c>
      <c r="H650" t="str">
        <f t="shared" si="65"/>
        <v>"The client's code is the same as another one"</v>
      </c>
      <c r="I650" t="str">
        <f t="shared" si="66"/>
        <v>-</v>
      </c>
      <c r="K650" s="26" t="s">
        <v>7470</v>
      </c>
      <c r="L650" s="32"/>
      <c r="M650" s="31" t="s">
        <v>7471</v>
      </c>
      <c r="N650" s="31" t="s">
        <v>7472</v>
      </c>
      <c r="O650" s="31" t="s">
        <v>7473</v>
      </c>
      <c r="P650" s="31" t="s">
        <v>7474</v>
      </c>
      <c r="Q650" s="29" t="s">
        <v>7475</v>
      </c>
    </row>
    <row r="651" spans="1:17">
      <c r="A651" s="4" t="s">
        <v>1066</v>
      </c>
      <c r="C651">
        <f t="shared" si="63"/>
        <v>21</v>
      </c>
      <c r="D651">
        <f t="shared" si="61"/>
        <v>67</v>
      </c>
      <c r="E651" t="str">
        <f t="shared" si="62"/>
        <v>The client's ID is the same as another one</v>
      </c>
      <c r="F651" t="s">
        <v>1737</v>
      </c>
      <c r="G651" t="str">
        <f t="shared" si="64"/>
        <v>"code_id_duplicate"</v>
      </c>
      <c r="H651" t="str">
        <f t="shared" si="65"/>
        <v>"The client's ID is the same as another one"</v>
      </c>
      <c r="I651" t="str">
        <f t="shared" si="66"/>
        <v>-</v>
      </c>
      <c r="K651" s="26" t="s">
        <v>7476</v>
      </c>
      <c r="L651" s="32"/>
      <c r="M651" s="31" t="s">
        <v>7477</v>
      </c>
      <c r="N651" s="31" t="s">
        <v>7478</v>
      </c>
      <c r="O651" s="31" t="s">
        <v>7479</v>
      </c>
      <c r="P651" s="31" t="s">
        <v>7480</v>
      </c>
      <c r="Q651" s="29" t="s">
        <v>7481</v>
      </c>
    </row>
    <row r="652" spans="1:17">
      <c r="A652" s="4" t="s">
        <v>3023</v>
      </c>
      <c r="C652">
        <f t="shared" si="63"/>
        <v>23</v>
      </c>
      <c r="D652">
        <f t="shared" si="61"/>
        <v>46</v>
      </c>
      <c r="E652" t="str">
        <f t="shared" si="62"/>
        <v>Communication issue</v>
      </c>
      <c r="F652" t="s">
        <v>1738</v>
      </c>
      <c r="G652" t="str">
        <f t="shared" si="64"/>
        <v>"communication_issue"</v>
      </c>
      <c r="H652" t="str">
        <f t="shared" si="65"/>
        <v>"Communication issue"</v>
      </c>
      <c r="I652" t="str">
        <f t="shared" si="66"/>
        <v>-</v>
      </c>
      <c r="K652" s="26" t="s">
        <v>7482</v>
      </c>
      <c r="L652" s="32"/>
      <c r="M652" s="31" t="s">
        <v>7483</v>
      </c>
      <c r="N652" s="31" t="s">
        <v>7484</v>
      </c>
      <c r="O652" s="31" t="s">
        <v>7485</v>
      </c>
      <c r="P652" s="31" t="s">
        <v>7486</v>
      </c>
      <c r="Q652" s="29" t="s">
        <v>7487</v>
      </c>
    </row>
    <row r="653" spans="1:17">
      <c r="A653" s="4" t="s">
        <v>1067</v>
      </c>
      <c r="C653">
        <f t="shared" si="63"/>
        <v>19</v>
      </c>
      <c r="D653">
        <f t="shared" si="61"/>
        <v>78</v>
      </c>
      <c r="E653" t="str">
        <f t="shared" si="62"/>
        <v>The battery is too low, please replace it and try again</v>
      </c>
      <c r="F653" t="s">
        <v>1739</v>
      </c>
      <c r="G653" t="str">
        <f t="shared" si="64"/>
        <v>"battery_too_low"</v>
      </c>
      <c r="H653" t="str">
        <f t="shared" si="65"/>
        <v>"The battery is too low, please replace it and try again"</v>
      </c>
      <c r="I653" t="str">
        <f t="shared" si="66"/>
        <v>-</v>
      </c>
      <c r="K653" s="26" t="s">
        <v>7488</v>
      </c>
      <c r="L653" s="32"/>
      <c r="M653" s="31" t="s">
        <v>7489</v>
      </c>
      <c r="N653" s="31" t="s">
        <v>7490</v>
      </c>
      <c r="O653" s="31" t="s">
        <v>7491</v>
      </c>
      <c r="P653" s="31" t="s">
        <v>7492</v>
      </c>
      <c r="Q653" s="29" t="s">
        <v>7493</v>
      </c>
    </row>
    <row r="654" spans="1:17">
      <c r="A654" s="4" t="s">
        <v>1068</v>
      </c>
      <c r="C654">
        <f t="shared" si="63"/>
        <v>29</v>
      </c>
      <c r="D654">
        <f t="shared" si="61"/>
        <v>65</v>
      </c>
      <c r="E654" t="str">
        <f t="shared" si="62"/>
        <v>The firmware format is incorrect</v>
      </c>
      <c r="F654" t="s">
        <v>1740</v>
      </c>
      <c r="G654" t="str">
        <f t="shared" si="64"/>
        <v>"firmware_format_incorrect"</v>
      </c>
      <c r="H654" t="str">
        <f t="shared" si="65"/>
        <v>"The firmware format is incorrect"</v>
      </c>
      <c r="I654" t="str">
        <f t="shared" si="66"/>
        <v>-</v>
      </c>
      <c r="K654" s="26" t="s">
        <v>7494</v>
      </c>
      <c r="L654" s="32"/>
      <c r="M654" s="31" t="s">
        <v>7495</v>
      </c>
      <c r="N654" s="31" t="s">
        <v>7496</v>
      </c>
      <c r="O654" s="31" t="s">
        <v>7497</v>
      </c>
      <c r="P654" s="31" t="s">
        <v>7498</v>
      </c>
      <c r="Q654" s="29" t="s">
        <v>7499</v>
      </c>
    </row>
    <row r="655" spans="1:17">
      <c r="H655" t="str">
        <f t="shared" si="65"/>
        <v>""</v>
      </c>
      <c r="I655" t="str">
        <f t="shared" si="66"/>
        <v>-</v>
      </c>
      <c r="K655" s="37"/>
      <c r="L655" s="33"/>
      <c r="M655" s="24"/>
      <c r="N655" s="24"/>
      <c r="O655" s="24"/>
      <c r="P655" s="24"/>
      <c r="Q655" s="25"/>
    </row>
    <row r="656" spans="1:17">
      <c r="A656" s="4" t="s">
        <v>1069</v>
      </c>
      <c r="H656" t="str">
        <f t="shared" si="65"/>
        <v>""</v>
      </c>
      <c r="I656" t="str">
        <f t="shared" si="66"/>
        <v>-</v>
      </c>
      <c r="K656" s="26" t="s">
        <v>1069</v>
      </c>
      <c r="L656" s="27" t="s">
        <v>5963</v>
      </c>
      <c r="M656" s="28"/>
      <c r="N656" s="28"/>
      <c r="O656" s="28"/>
      <c r="P656" s="28"/>
      <c r="Q656" s="29"/>
    </row>
    <row r="657" spans="1:17" ht="31.5">
      <c r="A657" s="4" t="s">
        <v>1070</v>
      </c>
      <c r="C657">
        <f t="shared" si="63"/>
        <v>19</v>
      </c>
      <c r="D657">
        <f>FIND(";",A657)</f>
        <v>47</v>
      </c>
      <c r="E657" t="str">
        <f>IF(A657&lt;&gt;"", MID(A657, C657+3, D657-C657-4), "")</f>
        <v>Unidentified access righ</v>
      </c>
      <c r="F657" t="s">
        <v>1741</v>
      </c>
      <c r="G657" t="str">
        <f>MID(A657,1, C657-2)</f>
        <v>"ar_unidentified"</v>
      </c>
      <c r="H657" t="str">
        <f t="shared" si="65"/>
        <v>"Unidentified access righ"</v>
      </c>
      <c r="I657" t="str">
        <f t="shared" si="66"/>
        <v>X</v>
      </c>
      <c r="K657" s="26" t="s">
        <v>7500</v>
      </c>
      <c r="L657" s="23"/>
      <c r="M657" s="31" t="s">
        <v>7501</v>
      </c>
      <c r="N657" s="31" t="s">
        <v>7502</v>
      </c>
      <c r="O657" s="31" t="s">
        <v>7503</v>
      </c>
      <c r="P657" s="31" t="s">
        <v>7504</v>
      </c>
      <c r="Q657" s="29" t="s">
        <v>7505</v>
      </c>
    </row>
    <row r="658" spans="1:17">
      <c r="A658" s="4" t="s">
        <v>1071</v>
      </c>
      <c r="C658">
        <f t="shared" si="63"/>
        <v>19</v>
      </c>
      <c r="D658">
        <f>FIND(";",A658)</f>
        <v>58</v>
      </c>
      <c r="E658" t="str">
        <f>IF(A658&lt;&gt;"", MID(A658, C658+3, D658-C658-4), "")</f>
        <v>The client can access from %@ to %@</v>
      </c>
      <c r="F658" t="s">
        <v>1742</v>
      </c>
      <c r="G658" t="str">
        <f>MID(A658,1, C658-2)</f>
        <v>"ar_summary_none"</v>
      </c>
      <c r="H658" t="str">
        <f t="shared" si="65"/>
        <v>"The client can access from %@ to %@"</v>
      </c>
      <c r="I658" t="str">
        <f t="shared" si="66"/>
        <v>-</v>
      </c>
      <c r="K658" s="26" t="s">
        <v>7506</v>
      </c>
      <c r="L658" s="27" t="s">
        <v>7507</v>
      </c>
      <c r="M658" s="31" t="s">
        <v>7508</v>
      </c>
      <c r="N658" s="31" t="s">
        <v>7509</v>
      </c>
      <c r="O658" s="31" t="s">
        <v>7510</v>
      </c>
      <c r="P658" s="31" t="s">
        <v>7511</v>
      </c>
      <c r="Q658" s="29" t="s">
        <v>7512</v>
      </c>
    </row>
    <row r="659" spans="1:17">
      <c r="A659" s="4" t="s">
        <v>1072</v>
      </c>
      <c r="C659">
        <f t="shared" si="63"/>
        <v>22</v>
      </c>
      <c r="D659">
        <f>FIND(";",A659)</f>
        <v>54</v>
      </c>
      <c r="E659" t="str">
        <f>IF(A659&lt;&gt;"", MID(A659, C659+3, D659-C659-4), "")</f>
        <v>, with only one access count</v>
      </c>
      <c r="F659" t="s">
        <v>2883</v>
      </c>
      <c r="G659" t="str">
        <f>MID(A659,1, C659-2)</f>
        <v>"ar_summary_onetime"</v>
      </c>
      <c r="H659" t="str">
        <f t="shared" si="65"/>
        <v>", with only one access count"</v>
      </c>
      <c r="I659" t="str">
        <f t="shared" si="66"/>
        <v>-</v>
      </c>
      <c r="K659" s="26" t="s">
        <v>7513</v>
      </c>
      <c r="L659" s="27" t="s">
        <v>7514</v>
      </c>
      <c r="M659" s="31" t="s">
        <v>10597</v>
      </c>
      <c r="N659" s="31" t="s">
        <v>10598</v>
      </c>
      <c r="O659" s="31" t="s">
        <v>10600</v>
      </c>
      <c r="P659" s="31" t="s">
        <v>10602</v>
      </c>
      <c r="Q659" s="29" t="s">
        <v>10603</v>
      </c>
    </row>
    <row r="660" spans="1:17">
      <c r="A660" s="4" t="s">
        <v>1073</v>
      </c>
      <c r="C660">
        <f t="shared" si="63"/>
        <v>17</v>
      </c>
      <c r="D660">
        <f>FIND(";",A660)</f>
        <v>22</v>
      </c>
      <c r="E660" t="str">
        <f>IF(A660&lt;&gt;"", MID(A660, C660+3, D660-C660-4), "")</f>
        <v>.</v>
      </c>
      <c r="F660" t="s">
        <v>1743</v>
      </c>
      <c r="G660" t="str">
        <f>MID(A660,1, C660-2)</f>
        <v>"period_symbol"</v>
      </c>
      <c r="H660" t="str">
        <f t="shared" si="65"/>
        <v>"."</v>
      </c>
      <c r="I660" t="str">
        <f t="shared" si="66"/>
        <v>-</v>
      </c>
      <c r="K660" s="26" t="s">
        <v>7515</v>
      </c>
      <c r="L660" s="30"/>
      <c r="M660" s="31" t="s">
        <v>7515</v>
      </c>
      <c r="N660" s="31" t="s">
        <v>7515</v>
      </c>
      <c r="O660" s="31" t="s">
        <v>7515</v>
      </c>
      <c r="P660" s="31" t="s">
        <v>7515</v>
      </c>
      <c r="Q660" s="29" t="s">
        <v>7515</v>
      </c>
    </row>
    <row r="661" spans="1:17">
      <c r="H661" t="str">
        <f t="shared" si="65"/>
        <v>""</v>
      </c>
      <c r="I661" t="str">
        <f t="shared" si="66"/>
        <v>-</v>
      </c>
      <c r="K661" s="37"/>
      <c r="L661" s="33"/>
      <c r="M661" s="24"/>
      <c r="N661" s="24"/>
      <c r="O661" s="24"/>
      <c r="P661" s="24"/>
      <c r="Q661" s="25"/>
    </row>
    <row r="662" spans="1:17">
      <c r="A662" s="4" t="s">
        <v>1074</v>
      </c>
      <c r="H662" t="str">
        <f t="shared" si="65"/>
        <v>""</v>
      </c>
      <c r="I662" t="str">
        <f t="shared" si="66"/>
        <v>-</v>
      </c>
      <c r="K662" s="26" t="s">
        <v>1074</v>
      </c>
      <c r="L662" s="27" t="s">
        <v>5963</v>
      </c>
      <c r="M662" s="28"/>
      <c r="N662" s="28"/>
      <c r="O662" s="31"/>
      <c r="P662" s="28"/>
      <c r="Q662" s="29"/>
    </row>
    <row r="663" spans="1:17">
      <c r="A663" s="4" t="s">
        <v>1075</v>
      </c>
      <c r="C663">
        <f t="shared" si="63"/>
        <v>36</v>
      </c>
      <c r="D663">
        <f>FIND(";",A663)</f>
        <v>78</v>
      </c>
      <c r="E663" t="str">
        <f>IF(A663&lt;&gt;"", MID(A663, C663+3, D663-C663-4), "")</f>
        <v>You can unlock the door from %@ to %@.</v>
      </c>
      <c r="F663" t="s">
        <v>1744</v>
      </c>
      <c r="G663" t="str">
        <f>MID(A663,1, C663-2)</f>
        <v>"netcode_standard_alltime_summary"</v>
      </c>
      <c r="H663" t="str">
        <f t="shared" si="65"/>
        <v>"You can unlock the door from %@ to %@."</v>
      </c>
      <c r="I663" t="str">
        <f t="shared" si="66"/>
        <v>-</v>
      </c>
      <c r="K663" s="26" t="s">
        <v>7516</v>
      </c>
      <c r="L663" s="27" t="s">
        <v>7517</v>
      </c>
      <c r="M663" s="31" t="s">
        <v>7518</v>
      </c>
      <c r="N663" s="31" t="s">
        <v>7519</v>
      </c>
      <c r="O663" s="31" t="s">
        <v>7520</v>
      </c>
      <c r="P663" s="31" t="s">
        <v>7521</v>
      </c>
      <c r="Q663" s="29" t="s">
        <v>7522</v>
      </c>
    </row>
    <row r="664" spans="1:17" ht="31.5">
      <c r="A664" s="4" t="s">
        <v>1076</v>
      </c>
      <c r="C664">
        <f t="shared" si="63"/>
        <v>36</v>
      </c>
      <c r="D664">
        <f>FIND(";",A664)</f>
        <v>106</v>
      </c>
      <c r="E664" t="str">
        <f>IF(A664&lt;&gt;"", MID(A664, C664+3, D664-C664-4), "")</f>
        <v>You can unlock the door from %@ to %@, with only one access count.</v>
      </c>
      <c r="F664" t="s">
        <v>1745</v>
      </c>
      <c r="G664" t="str">
        <f>MID(A664,1, C664-2)</f>
        <v>"netcode_standard_onetime_summary"</v>
      </c>
      <c r="H664" t="str">
        <f t="shared" si="65"/>
        <v>"You can unlock the door from %@ to %@, with only one access count."</v>
      </c>
      <c r="I664" t="str">
        <f t="shared" si="66"/>
        <v>-</v>
      </c>
      <c r="K664" s="26" t="s">
        <v>7523</v>
      </c>
      <c r="L664" s="27" t="s">
        <v>7524</v>
      </c>
      <c r="M664" s="31" t="s">
        <v>7525</v>
      </c>
      <c r="N664" s="31" t="s">
        <v>7526</v>
      </c>
      <c r="O664" s="31" t="s">
        <v>7527</v>
      </c>
      <c r="P664" s="31" t="s">
        <v>7528</v>
      </c>
      <c r="Q664" s="29" t="s">
        <v>7529</v>
      </c>
    </row>
    <row r="665" spans="1:17" ht="31.5">
      <c r="A665" s="4" t="s">
        <v>1077</v>
      </c>
      <c r="C665">
        <f t="shared" si="63"/>
        <v>23</v>
      </c>
      <c r="D665">
        <f>FIND(";",A665)</f>
        <v>117</v>
      </c>
      <c r="E665" t="str">
        <f>IF(A665&lt;&gt;"", MID(A665, C665+3, D665-C665-4), "")</f>
        <v>Please check-in (unlock the door) from %@ to %@, then you'll have full access to the lock.</v>
      </c>
      <c r="F665" t="s">
        <v>1746</v>
      </c>
      <c r="G665" t="str">
        <f>MID(A665,1, C665-2)</f>
        <v>"netcode_urm_summary"</v>
      </c>
      <c r="H665" t="str">
        <f t="shared" si="65"/>
        <v>"Please check-in (unlock the door) from %@ to %@, then you'll have full access to the lock."</v>
      </c>
      <c r="I665" t="str">
        <f t="shared" si="66"/>
        <v>-</v>
      </c>
      <c r="K665" s="26" t="s">
        <v>7530</v>
      </c>
      <c r="L665" s="30"/>
      <c r="M665" s="31" t="s">
        <v>7531</v>
      </c>
      <c r="N665" s="31" t="s">
        <v>7532</v>
      </c>
      <c r="O665" s="31" t="s">
        <v>7533</v>
      </c>
      <c r="P665" s="31" t="s">
        <v>7534</v>
      </c>
      <c r="Q665" s="29" t="s">
        <v>7535</v>
      </c>
    </row>
    <row r="666" spans="1:17" ht="31.5">
      <c r="A666" s="4" t="s">
        <v>1078</v>
      </c>
      <c r="C666">
        <f t="shared" si="63"/>
        <v>23</v>
      </c>
      <c r="D666">
        <f>FIND(";",A666)</f>
        <v>126</v>
      </c>
      <c r="E666" t="str">
        <f>IF(A666&lt;&gt;"", MID(A666, C666+3, D666-C666-4), "")</f>
        <v>Please check-in (unlock the door) from %@ to %@, then you'll have full access to the lock until %@.</v>
      </c>
      <c r="F666" t="s">
        <v>1747</v>
      </c>
      <c r="G666" t="str">
        <f>MID(A666,1, C666-2)</f>
        <v>"netcode_acc_summary"</v>
      </c>
      <c r="H666" t="str">
        <f t="shared" si="65"/>
        <v>"Please check-in (unlock the door) from %@ to %@, then you'll have full access to the lock until %@."</v>
      </c>
      <c r="I666" t="str">
        <f t="shared" si="66"/>
        <v>-</v>
      </c>
      <c r="K666" s="26" t="s">
        <v>7536</v>
      </c>
      <c r="L666" s="32"/>
      <c r="M666" s="31" t="s">
        <v>7537</v>
      </c>
      <c r="N666" s="31" t="s">
        <v>7538</v>
      </c>
      <c r="O666" s="31" t="s">
        <v>7539</v>
      </c>
      <c r="P666" s="31" t="s">
        <v>7540</v>
      </c>
      <c r="Q666" s="29" t="s">
        <v>7541</v>
      </c>
    </row>
    <row r="667" spans="1:17">
      <c r="A667" s="4" t="s">
        <v>1079</v>
      </c>
      <c r="C667">
        <f t="shared" si="63"/>
        <v>27</v>
      </c>
      <c r="D667">
        <f>FIND(";",A667)</f>
        <v>69</v>
      </c>
      <c r="E667" t="str">
        <f>IF(A667&lt;&gt;"", MID(A667, C667+3, D667-C667-4), "")</f>
        <v>You can unlock the door from %@ to %@.</v>
      </c>
      <c r="F667" t="s">
        <v>1744</v>
      </c>
      <c r="G667" t="str">
        <f>MID(A667,1, C667-2)</f>
        <v>"netcode_onehour_summary"</v>
      </c>
      <c r="H667" t="str">
        <f t="shared" si="65"/>
        <v>"You can unlock the door from %@ to %@."</v>
      </c>
      <c r="I667" t="str">
        <f t="shared" si="66"/>
        <v>-</v>
      </c>
      <c r="K667" s="26" t="s">
        <v>7516</v>
      </c>
      <c r="L667" s="32"/>
      <c r="M667" s="31" t="s">
        <v>7518</v>
      </c>
      <c r="N667" s="31" t="s">
        <v>7519</v>
      </c>
      <c r="O667" s="31" t="s">
        <v>7520</v>
      </c>
      <c r="P667" s="31" t="s">
        <v>7521</v>
      </c>
      <c r="Q667" s="29" t="s">
        <v>7522</v>
      </c>
    </row>
    <row r="668" spans="1:17">
      <c r="H668" t="str">
        <f t="shared" si="65"/>
        <v>""</v>
      </c>
      <c r="I668" t="str">
        <f t="shared" si="66"/>
        <v>-</v>
      </c>
      <c r="K668" s="37"/>
      <c r="L668" s="33"/>
      <c r="M668" s="24"/>
      <c r="N668" s="24"/>
      <c r="O668" s="24"/>
      <c r="P668" s="24"/>
      <c r="Q668" s="25"/>
    </row>
    <row r="669" spans="1:17">
      <c r="A669" s="4" t="s">
        <v>1080</v>
      </c>
      <c r="H669" t="str">
        <f t="shared" si="65"/>
        <v>""</v>
      </c>
      <c r="I669" t="str">
        <f t="shared" si="66"/>
        <v>-</v>
      </c>
      <c r="K669" s="26" t="s">
        <v>1080</v>
      </c>
      <c r="L669" s="27" t="s">
        <v>5963</v>
      </c>
      <c r="M669" s="28"/>
      <c r="N669" s="28"/>
      <c r="O669" s="28"/>
      <c r="P669" s="28"/>
      <c r="Q669" s="29"/>
    </row>
    <row r="670" spans="1:17" ht="31.5">
      <c r="A670" s="4" t="s">
        <v>1081</v>
      </c>
      <c r="C670">
        <f t="shared" si="63"/>
        <v>30</v>
      </c>
      <c r="D670">
        <f>FIND(";",A670)</f>
        <v>101</v>
      </c>
      <c r="E670" t="str">
        <f>IF(A670&lt;&gt;"", MID(A670, C670+3, D670-C670-4), "")</f>
        <v>The Location Services is disabled, please turn it on and try again.</v>
      </c>
      <c r="F670" t="s">
        <v>1748</v>
      </c>
      <c r="G670" t="str">
        <f>MID(A670,1, C670-2)</f>
        <v>"location_services_disabled"</v>
      </c>
      <c r="H670" t="str">
        <f t="shared" si="65"/>
        <v>"The Location Services is disabled, please turn it on and try again."</v>
      </c>
      <c r="I670" t="str">
        <f t="shared" si="66"/>
        <v>-</v>
      </c>
      <c r="K670" s="26" t="s">
        <v>7542</v>
      </c>
      <c r="L670" s="30"/>
      <c r="M670" s="31" t="s">
        <v>7543</v>
      </c>
      <c r="N670" s="31" t="s">
        <v>7544</v>
      </c>
      <c r="O670" s="31" t="s">
        <v>7545</v>
      </c>
      <c r="P670" s="31" t="s">
        <v>7546</v>
      </c>
      <c r="Q670" s="29" t="s">
        <v>7547</v>
      </c>
    </row>
    <row r="671" spans="1:17" ht="47.25">
      <c r="A671" s="4" t="s">
        <v>1082</v>
      </c>
      <c r="C671">
        <f t="shared" si="63"/>
        <v>24</v>
      </c>
      <c r="D671">
        <f>FIND(";",A671)</f>
        <v>142</v>
      </c>
      <c r="E671" t="str">
        <f>IF(A671&lt;&gt;"", MID(A671, C671+3, D671-C671-4), "")</f>
        <v>The location authorization is set to \"Never\", please set it to \"Always\" in the Location Services setting page.</v>
      </c>
      <c r="F671" t="s">
        <v>1749</v>
      </c>
      <c r="G671" t="str">
        <f>MID(A671,1, C671-2)</f>
        <v>"location_auth_denied"</v>
      </c>
      <c r="H671" t="str">
        <f t="shared" si="65"/>
        <v>"The location authorization is set to \"Never\", please set it to \"Always\" in the Location Services setting page."</v>
      </c>
      <c r="I671" t="str">
        <f t="shared" si="66"/>
        <v>-</v>
      </c>
      <c r="K671" s="26" t="s">
        <v>7548</v>
      </c>
      <c r="L671" s="32"/>
      <c r="M671" s="31" t="s">
        <v>7549</v>
      </c>
      <c r="N671" s="31" t="s">
        <v>7550</v>
      </c>
      <c r="O671" s="31" t="s">
        <v>7551</v>
      </c>
      <c r="P671" s="31" t="s">
        <v>7552</v>
      </c>
      <c r="Q671" s="29" t="s">
        <v>7553</v>
      </c>
    </row>
    <row r="672" spans="1:17">
      <c r="A672" s="4" t="s">
        <v>1083</v>
      </c>
      <c r="C672">
        <f t="shared" si="63"/>
        <v>30</v>
      </c>
      <c r="D672">
        <f>FIND(";",A672)</f>
        <v>90</v>
      </c>
      <c r="E672" t="str">
        <f>IF(A672&lt;&gt;"", MID(A672, C672+3, D672-C672-4), "")</f>
        <v>The location cannot be not found, please try again later</v>
      </c>
      <c r="F672" t="s">
        <v>1750</v>
      </c>
      <c r="G672" t="str">
        <f>MID(A672,1, C672-2)</f>
        <v>"location_not_found_details"</v>
      </c>
      <c r="H672" t="str">
        <f t="shared" si="65"/>
        <v>"The location cannot be not found, please try again later"</v>
      </c>
      <c r="I672" t="str">
        <f t="shared" si="66"/>
        <v>-</v>
      </c>
      <c r="K672" s="26" t="s">
        <v>7554</v>
      </c>
      <c r="L672" s="32"/>
      <c r="M672" s="31" t="s">
        <v>7555</v>
      </c>
      <c r="N672" s="31" t="s">
        <v>7556</v>
      </c>
      <c r="O672" s="31" t="s">
        <v>7557</v>
      </c>
      <c r="P672" s="31" t="s">
        <v>7558</v>
      </c>
      <c r="Q672" s="29" t="s">
        <v>7559</v>
      </c>
    </row>
    <row r="673" spans="1:17" ht="63">
      <c r="A673" s="4" t="s">
        <v>2968</v>
      </c>
      <c r="C673">
        <f t="shared" si="63"/>
        <v>40</v>
      </c>
      <c r="D673">
        <f>FIND(";",A673)</f>
        <v>217</v>
      </c>
      <c r="E673" t="str">
        <f>IF(A673&lt;&gt;"", MID(A673, C673+3, D673-C673-4), "")</f>
        <v>Enabling this feature may unlock the door if the face of the lock is touched and the phone is within the range of the Bluetooth setting even if the phone is inside the door.</v>
      </c>
      <c r="F673" t="s">
        <v>1751</v>
      </c>
      <c r="G673" t="str">
        <f>MID(A673,1, C673-2)</f>
        <v>"how_it_works_for_trigger_by_touching"</v>
      </c>
      <c r="H673" t="str">
        <f t="shared" si="65"/>
        <v>"Enabling this feature may unlock the door if the face of the lock is touched and the phone is within the range of the Bluetooth setting even if the phone is inside the door."</v>
      </c>
      <c r="I673" t="str">
        <f t="shared" si="66"/>
        <v>-</v>
      </c>
      <c r="K673" s="26" t="s">
        <v>7560</v>
      </c>
      <c r="L673" s="32"/>
      <c r="M673" s="31" t="s">
        <v>7561</v>
      </c>
      <c r="N673" s="31" t="s">
        <v>7562</v>
      </c>
      <c r="O673" s="31" t="s">
        <v>7563</v>
      </c>
      <c r="P673" s="31" t="s">
        <v>7564</v>
      </c>
      <c r="Q673" s="29" t="s">
        <v>7565</v>
      </c>
    </row>
    <row r="674" spans="1:17" ht="31.5">
      <c r="A674" s="4" t="s">
        <v>2965</v>
      </c>
      <c r="C674">
        <f t="shared" si="63"/>
        <v>40</v>
      </c>
      <c r="D674">
        <f>FIND(";",A674)</f>
        <v>133</v>
      </c>
      <c r="E674" t="str">
        <f>IF(A674&lt;&gt;"", MID(A674, C674+3, D674-C674-4), "")</f>
        <v>Auto unlocking will be triggered after you are away for a certain range and return again.</v>
      </c>
      <c r="F674" t="s">
        <v>1752</v>
      </c>
      <c r="G674" t="str">
        <f>MID(A674,1, C674-2)</f>
        <v>"how_it_works_for_trigger_by_location"</v>
      </c>
      <c r="H674" t="str">
        <f t="shared" si="65"/>
        <v>"Auto unlocking will be triggered after you are away for a certain range and return again."</v>
      </c>
      <c r="I674" t="str">
        <f t="shared" si="66"/>
        <v>-</v>
      </c>
      <c r="K674" s="26" t="s">
        <v>7566</v>
      </c>
      <c r="L674" s="32"/>
      <c r="M674" s="31" t="s">
        <v>7567</v>
      </c>
      <c r="N674" s="31" t="s">
        <v>7568</v>
      </c>
      <c r="O674" s="31" t="s">
        <v>7569</v>
      </c>
      <c r="P674" s="31" t="s">
        <v>7570</v>
      </c>
      <c r="Q674" s="29" t="s">
        <v>7571</v>
      </c>
    </row>
    <row r="675" spans="1:17">
      <c r="H675" t="str">
        <f t="shared" si="65"/>
        <v>""</v>
      </c>
      <c r="I675" t="str">
        <f t="shared" si="66"/>
        <v>-</v>
      </c>
      <c r="K675" s="37"/>
      <c r="L675" s="33"/>
      <c r="M675" s="24"/>
      <c r="N675" s="24"/>
      <c r="O675" s="24"/>
      <c r="P675" s="24"/>
      <c r="Q675" s="25"/>
    </row>
    <row r="676" spans="1:17">
      <c r="A676" s="4" t="s">
        <v>1084</v>
      </c>
      <c r="H676" t="str">
        <f t="shared" si="65"/>
        <v>""</v>
      </c>
      <c r="I676" t="str">
        <f t="shared" si="66"/>
        <v>-</v>
      </c>
      <c r="K676" s="26" t="s">
        <v>1084</v>
      </c>
      <c r="L676" s="27" t="s">
        <v>5963</v>
      </c>
      <c r="M676" s="28"/>
      <c r="N676" s="28"/>
      <c r="O676" s="31"/>
      <c r="P676" s="28"/>
      <c r="Q676" s="29"/>
    </row>
    <row r="677" spans="1:17">
      <c r="A677" s="4" t="s">
        <v>3067</v>
      </c>
      <c r="C677">
        <f t="shared" si="63"/>
        <v>23</v>
      </c>
      <c r="D677">
        <f t="shared" ref="D677:D683" si="67">FIND(";",A677)</f>
        <v>56</v>
      </c>
      <c r="E677" t="str">
        <f t="shared" ref="E677:E683" si="68">IF(A677&lt;&gt;"", MID(A677, C677+3, D677-C677-4), "")</f>
        <v>The SSID or password is wrong</v>
      </c>
      <c r="F677" t="s">
        <v>1753</v>
      </c>
      <c r="G677" t="str">
        <f t="shared" ref="G677:G683" si="69">MID(A677,1, C677-2)</f>
        <v>"WIFI_SSID_PWD_ERROR"</v>
      </c>
      <c r="H677" t="str">
        <f t="shared" si="65"/>
        <v>"The SSID or password is wrong"</v>
      </c>
      <c r="I677" t="str">
        <f t="shared" si="66"/>
        <v>-</v>
      </c>
      <c r="K677" s="26" t="s">
        <v>7572</v>
      </c>
      <c r="L677" s="30"/>
      <c r="M677" s="31" t="s">
        <v>7573</v>
      </c>
      <c r="N677" s="31" t="s">
        <v>7574</v>
      </c>
      <c r="O677" s="31" t="s">
        <v>7575</v>
      </c>
      <c r="P677" s="31" t="s">
        <v>7576</v>
      </c>
      <c r="Q677" s="29" t="s">
        <v>7577</v>
      </c>
    </row>
    <row r="678" spans="1:17" ht="47.25">
      <c r="A678" s="4" t="s">
        <v>3037</v>
      </c>
      <c r="C678">
        <f t="shared" si="63"/>
        <v>19</v>
      </c>
      <c r="D678">
        <f t="shared" si="67"/>
        <v>166</v>
      </c>
      <c r="E678" t="str">
        <f t="shared" si="68"/>
        <v xml:space="preserve">The SSID is set but the lock is unable to connect to the Internet. Please check your Wi-Fi AP status and settings, or try to set another SSID. </v>
      </c>
      <c r="F678" t="s">
        <v>1754</v>
      </c>
      <c r="G678" t="str">
        <f t="shared" si="69"/>
        <v>"WIFI_WIFI_ERROR"</v>
      </c>
      <c r="H678" t="str">
        <f t="shared" si="65"/>
        <v>"The SSID is set but the lock is unable to connect to the Internet. Please check your Wi-Fi AP status and settings, or try to set another SSID. "</v>
      </c>
      <c r="I678" t="str">
        <f t="shared" si="66"/>
        <v>-</v>
      </c>
      <c r="K678" s="26" t="s">
        <v>7578</v>
      </c>
      <c r="L678" s="32"/>
      <c r="M678" s="31" t="s">
        <v>7579</v>
      </c>
      <c r="N678" s="31" t="s">
        <v>7580</v>
      </c>
      <c r="O678" s="31" t="s">
        <v>7581</v>
      </c>
      <c r="P678" s="31" t="s">
        <v>7582</v>
      </c>
      <c r="Q678" s="29" t="s">
        <v>7583</v>
      </c>
    </row>
    <row r="679" spans="1:17" ht="31.5">
      <c r="A679" s="4" t="s">
        <v>3031</v>
      </c>
      <c r="C679">
        <f t="shared" si="63"/>
        <v>20</v>
      </c>
      <c r="D679">
        <f t="shared" si="67"/>
        <v>140</v>
      </c>
      <c r="E679" t="str">
        <f t="shared" si="68"/>
        <v>The lock is connectd to the Internet but there is an error in the cloud server, please try again later. (code: 0x%@)</v>
      </c>
      <c r="F679" t="s">
        <v>1755</v>
      </c>
      <c r="G679" t="str">
        <f t="shared" si="69"/>
        <v>"WIFI_CLOUD_ERROR"</v>
      </c>
      <c r="H679" t="str">
        <f t="shared" si="65"/>
        <v>"The lock is connectd to the Internet but there is an error in the cloud server, please try again later. (code: 0x%@)"</v>
      </c>
      <c r="I679" t="str">
        <f t="shared" si="66"/>
        <v>-</v>
      </c>
      <c r="K679" s="26" t="s">
        <v>7584</v>
      </c>
      <c r="L679" s="32"/>
      <c r="M679" s="31" t="s">
        <v>7585</v>
      </c>
      <c r="N679" s="31" t="s">
        <v>7586</v>
      </c>
      <c r="O679" s="31" t="s">
        <v>7587</v>
      </c>
      <c r="P679" s="31" t="s">
        <v>7588</v>
      </c>
      <c r="Q679" s="29" t="s">
        <v>7589</v>
      </c>
    </row>
    <row r="680" spans="1:17" ht="31.5">
      <c r="A680" s="4" t="s">
        <v>3104</v>
      </c>
      <c r="C680">
        <f t="shared" si="63"/>
        <v>32</v>
      </c>
      <c r="D680">
        <f t="shared" si="67"/>
        <v>125</v>
      </c>
      <c r="E680" t="str">
        <f t="shared" si="68"/>
        <v>The gateway is found but there is an error in the pairing process, please try again later</v>
      </c>
      <c r="F680" t="s">
        <v>1756</v>
      </c>
      <c r="G680" t="str">
        <f t="shared" si="69"/>
        <v>"wifi_other_error_for_pairing"</v>
      </c>
      <c r="H680" t="str">
        <f t="shared" si="65"/>
        <v>"The gateway is found but there is an error in the pairing process, please try again later"</v>
      </c>
      <c r="I680" t="str">
        <f t="shared" si="66"/>
        <v>-</v>
      </c>
      <c r="K680" s="26" t="s">
        <v>7590</v>
      </c>
      <c r="L680" s="32"/>
      <c r="M680" s="31" t="s">
        <v>7591</v>
      </c>
      <c r="N680" s="31" t="s">
        <v>7592</v>
      </c>
      <c r="O680" s="31" t="s">
        <v>7593</v>
      </c>
      <c r="P680" s="31" t="s">
        <v>7594</v>
      </c>
      <c r="Q680" s="29" t="s">
        <v>7595</v>
      </c>
    </row>
    <row r="681" spans="1:17" ht="31.5">
      <c r="A681" s="4" t="s">
        <v>1085</v>
      </c>
      <c r="C681">
        <f t="shared" si="63"/>
        <v>31</v>
      </c>
      <c r="D681">
        <f t="shared" si="67"/>
        <v>95</v>
      </c>
      <c r="E681" t="str">
        <f t="shared" si="68"/>
        <v>There is an error in adding the lock, please try again later</v>
      </c>
      <c r="F681" t="s">
        <v>1757</v>
      </c>
      <c r="G681" t="str">
        <f t="shared" si="69"/>
        <v>"wifi_other_error_for_adding"</v>
      </c>
      <c r="H681" t="str">
        <f t="shared" si="65"/>
        <v>"There is an error in adding the lock, please try again later"</v>
      </c>
      <c r="I681" t="str">
        <f t="shared" si="66"/>
        <v>-</v>
      </c>
      <c r="K681" s="26" t="s">
        <v>7596</v>
      </c>
      <c r="L681" s="32"/>
      <c r="M681" s="31" t="s">
        <v>7597</v>
      </c>
      <c r="N681" s="31" t="s">
        <v>7598</v>
      </c>
      <c r="O681" s="31" t="s">
        <v>7599</v>
      </c>
      <c r="P681" s="31" t="s">
        <v>7600</v>
      </c>
      <c r="Q681" s="29" t="s">
        <v>7601</v>
      </c>
    </row>
    <row r="682" spans="1:17" ht="31.5">
      <c r="A682" s="4" t="s">
        <v>3139</v>
      </c>
      <c r="C682">
        <f t="shared" si="63"/>
        <v>33</v>
      </c>
      <c r="D682">
        <f t="shared" si="67"/>
        <v>145</v>
      </c>
      <c r="E682" t="str">
        <f t="shared" si="68"/>
        <v>Please check if the gateway device is nearby, and if the setup button on the gateway is pressed and released</v>
      </c>
      <c r="F682" t="s">
        <v>1758</v>
      </c>
      <c r="G682" t="str">
        <f t="shared" si="69"/>
        <v>"gateway_not_found_for_pairing"</v>
      </c>
      <c r="H682" t="str">
        <f t="shared" si="65"/>
        <v>"Please check if the gateway device is nearby, and if the setup button on the gateway is pressed and released"</v>
      </c>
      <c r="I682" t="str">
        <f t="shared" si="66"/>
        <v>-</v>
      </c>
      <c r="K682" s="26" t="s">
        <v>7602</v>
      </c>
      <c r="L682" s="32"/>
      <c r="M682" s="31" t="s">
        <v>7603</v>
      </c>
      <c r="N682" s="31" t="s">
        <v>7604</v>
      </c>
      <c r="O682" s="31" t="s">
        <v>7605</v>
      </c>
      <c r="P682" s="31" t="s">
        <v>7606</v>
      </c>
      <c r="Q682" s="29" t="s">
        <v>7607</v>
      </c>
    </row>
    <row r="683" spans="1:17">
      <c r="A683" s="4" t="s">
        <v>1086</v>
      </c>
      <c r="C683">
        <f t="shared" si="63"/>
        <v>32</v>
      </c>
      <c r="D683">
        <f t="shared" si="67"/>
        <v>80</v>
      </c>
      <c r="E683" t="str">
        <f t="shared" si="68"/>
        <v>Please check if the gateway device is nearby</v>
      </c>
      <c r="F683" t="s">
        <v>1759</v>
      </c>
      <c r="G683" t="str">
        <f t="shared" si="69"/>
        <v>"gateway_not_found_for_adding"</v>
      </c>
      <c r="H683" t="str">
        <f t="shared" si="65"/>
        <v>"Please check if the gateway device is nearby"</v>
      </c>
      <c r="I683" t="str">
        <f t="shared" si="66"/>
        <v>-</v>
      </c>
      <c r="K683" s="26" t="s">
        <v>11101</v>
      </c>
      <c r="L683" s="32"/>
      <c r="M683" s="31" t="s">
        <v>7608</v>
      </c>
      <c r="N683" s="31" t="s">
        <v>7609</v>
      </c>
      <c r="O683" s="31" t="s">
        <v>7610</v>
      </c>
      <c r="P683" s="31" t="s">
        <v>7611</v>
      </c>
      <c r="Q683" s="29" t="s">
        <v>7612</v>
      </c>
    </row>
    <row r="684" spans="1:17">
      <c r="H684" t="str">
        <f t="shared" si="65"/>
        <v>""</v>
      </c>
      <c r="I684" t="str">
        <f t="shared" si="66"/>
        <v>-</v>
      </c>
      <c r="K684" s="37"/>
      <c r="L684" s="33"/>
      <c r="M684" s="24"/>
      <c r="N684" s="24"/>
      <c r="O684" s="24"/>
      <c r="P684" s="24"/>
      <c r="Q684" s="25"/>
    </row>
    <row r="685" spans="1:17">
      <c r="A685" s="4" t="s">
        <v>1087</v>
      </c>
      <c r="H685" t="str">
        <f t="shared" si="65"/>
        <v>""</v>
      </c>
      <c r="I685" t="str">
        <f t="shared" si="66"/>
        <v>-</v>
      </c>
      <c r="K685" s="26" t="s">
        <v>7613</v>
      </c>
      <c r="L685" s="27" t="s">
        <v>5963</v>
      </c>
      <c r="M685" s="28"/>
      <c r="N685" s="28"/>
      <c r="O685" s="28"/>
      <c r="P685" s="28"/>
      <c r="Q685" s="29" t="s">
        <v>7613</v>
      </c>
    </row>
    <row r="686" spans="1:17" ht="31.5">
      <c r="A686" s="4" t="s">
        <v>1088</v>
      </c>
      <c r="C686">
        <f t="shared" si="63"/>
        <v>21</v>
      </c>
      <c r="D686">
        <f>FIND(";",A686)</f>
        <v>30</v>
      </c>
      <c r="E686" t="str">
        <f>IF(A686&lt;&gt;"", MID(A686, C686+3, D686-C686-4), "")</f>
        <v>%@ %@</v>
      </c>
      <c r="F686" t="s">
        <v>1760</v>
      </c>
      <c r="G686" t="str">
        <f>MID(A686,1, C686-2)</f>
        <v>"combine_two_words"</v>
      </c>
      <c r="H686" t="str">
        <f t="shared" si="65"/>
        <v>"%@ %@"</v>
      </c>
      <c r="I686" t="str">
        <f t="shared" si="66"/>
        <v>X</v>
      </c>
      <c r="K686" s="26" t="s">
        <v>7614</v>
      </c>
      <c r="L686" s="30"/>
      <c r="M686" s="31" t="s">
        <v>7615</v>
      </c>
      <c r="N686" s="31" t="s">
        <v>7616</v>
      </c>
      <c r="O686" s="31" t="s">
        <v>7617</v>
      </c>
      <c r="P686" s="31" t="s">
        <v>7618</v>
      </c>
      <c r="Q686" s="29" t="s">
        <v>7619</v>
      </c>
    </row>
    <row r="687" spans="1:17" ht="31.5">
      <c r="H687" t="str">
        <f t="shared" si="65"/>
        <v>""</v>
      </c>
      <c r="I687" t="str">
        <f t="shared" si="66"/>
        <v>-</v>
      </c>
      <c r="K687" s="26" t="s">
        <v>7614</v>
      </c>
      <c r="L687" s="32"/>
      <c r="M687" s="31" t="s">
        <v>7615</v>
      </c>
      <c r="N687" s="31" t="s">
        <v>7616</v>
      </c>
      <c r="O687" s="31" t="s">
        <v>7617</v>
      </c>
      <c r="P687" s="31" t="s">
        <v>7618</v>
      </c>
      <c r="Q687" s="29" t="s">
        <v>7619</v>
      </c>
    </row>
    <row r="688" spans="1:17" ht="31.5">
      <c r="A688" s="4" t="s">
        <v>1089</v>
      </c>
      <c r="H688" t="str">
        <f t="shared" si="65"/>
        <v>""</v>
      </c>
      <c r="I688" t="str">
        <f t="shared" si="66"/>
        <v>-</v>
      </c>
      <c r="K688" s="26" t="s">
        <v>7620</v>
      </c>
      <c r="L688" s="32"/>
      <c r="M688" s="31" t="s">
        <v>7621</v>
      </c>
      <c r="N688" s="31" t="s">
        <v>7622</v>
      </c>
      <c r="O688" s="31" t="s">
        <v>7623</v>
      </c>
      <c r="P688" s="31" t="s">
        <v>7624</v>
      </c>
      <c r="Q688" s="29" t="s">
        <v>7625</v>
      </c>
    </row>
    <row r="689" spans="1:17">
      <c r="A689" s="4" t="s">
        <v>1090</v>
      </c>
      <c r="C689">
        <f t="shared" si="63"/>
        <v>17</v>
      </c>
      <c r="D689">
        <f t="shared" ref="D689:D697" si="70">FIND(";",A689)</f>
        <v>33</v>
      </c>
      <c r="E689" t="str">
        <f t="shared" ref="E689:E697" si="71">IF(A689&lt;&gt;"", MID(A689, C689+3, D689-C689-4), "")</f>
        <v>%@ Unlocking</v>
      </c>
      <c r="F689" t="s">
        <v>1761</v>
      </c>
      <c r="G689" t="str">
        <f t="shared" ref="G689:G697" si="72">MID(A689,1, C689-2)</f>
        <v>"xxx_unlocking"</v>
      </c>
      <c r="H689" t="str">
        <f t="shared" si="65"/>
        <v>"%@ Unlocking"</v>
      </c>
      <c r="I689" t="str">
        <f t="shared" si="66"/>
        <v>X</v>
      </c>
      <c r="K689" s="26"/>
      <c r="L689" s="33"/>
      <c r="M689" s="25"/>
      <c r="N689" s="41"/>
      <c r="O689" s="41"/>
      <c r="P689" s="42"/>
    </row>
    <row r="690" spans="1:17">
      <c r="A690" s="4" t="s">
        <v>1091</v>
      </c>
      <c r="C690">
        <f t="shared" si="63"/>
        <v>15</v>
      </c>
      <c r="D690">
        <f t="shared" si="70"/>
        <v>29</v>
      </c>
      <c r="E690" t="str">
        <f t="shared" si="71"/>
        <v>%@ Blocked</v>
      </c>
      <c r="F690" t="s">
        <v>1762</v>
      </c>
      <c r="G690" t="str">
        <f t="shared" si="72"/>
        <v>"xxx_blocked"</v>
      </c>
      <c r="H690" t="str">
        <f t="shared" si="65"/>
        <v>"%@ Blocked"</v>
      </c>
      <c r="I690" t="str">
        <f t="shared" si="66"/>
        <v>X</v>
      </c>
      <c r="K690" s="26" t="s">
        <v>7626</v>
      </c>
      <c r="L690" s="27" t="s">
        <v>5963</v>
      </c>
      <c r="M690" s="38"/>
      <c r="N690" s="41"/>
      <c r="O690" s="41"/>
      <c r="P690" s="42"/>
    </row>
    <row r="691" spans="1:17" ht="409.5">
      <c r="A691" s="4" t="s">
        <v>1092</v>
      </c>
      <c r="C691">
        <f t="shared" si="63"/>
        <v>13</v>
      </c>
      <c r="D691">
        <f t="shared" si="70"/>
        <v>25</v>
      </c>
      <c r="E691" t="str">
        <f t="shared" si="71"/>
        <v>Block %@</v>
      </c>
      <c r="F691" t="s">
        <v>1763</v>
      </c>
      <c r="G691" t="str">
        <f t="shared" si="72"/>
        <v>"block_xxx"</v>
      </c>
      <c r="H691" t="str">
        <f t="shared" si="65"/>
        <v>"Block %@"</v>
      </c>
      <c r="I691" t="str">
        <f t="shared" si="66"/>
        <v>X</v>
      </c>
      <c r="K691" s="26" t="s">
        <v>7627</v>
      </c>
      <c r="L691" s="27" t="s">
        <v>7628</v>
      </c>
      <c r="M691" s="43" t="s">
        <v>7629</v>
      </c>
      <c r="N691" s="41" t="s">
        <v>7630</v>
      </c>
      <c r="O691" s="41" t="s">
        <v>7631</v>
      </c>
      <c r="P691" s="42" t="s">
        <v>7632</v>
      </c>
      <c r="Q691" s="18" t="s">
        <v>7633</v>
      </c>
    </row>
    <row r="692" spans="1:17">
      <c r="A692" s="4" t="s">
        <v>1093</v>
      </c>
      <c r="C692">
        <f t="shared" si="63"/>
        <v>23</v>
      </c>
      <c r="D692">
        <f t="shared" si="70"/>
        <v>54</v>
      </c>
      <c r="E692" t="str">
        <f t="shared" si="71"/>
        <v>Sensor Alert (S/C) (REM %d)</v>
      </c>
      <c r="F692" t="s">
        <v>1764</v>
      </c>
      <c r="G692" t="str">
        <f t="shared" si="72"/>
        <v>"sensor_released_xxx"</v>
      </c>
      <c r="I692" t="str">
        <f t="shared" si="66"/>
        <v>-</v>
      </c>
      <c r="K692" s="26"/>
      <c r="L692" s="23"/>
      <c r="M692" s="43"/>
      <c r="N692" s="41"/>
      <c r="O692" s="41"/>
      <c r="P692" s="42"/>
    </row>
    <row r="693" spans="1:17">
      <c r="A693" s="4" t="s">
        <v>1094</v>
      </c>
      <c r="C693">
        <f t="shared" si="63"/>
        <v>9</v>
      </c>
      <c r="D693">
        <f t="shared" si="70"/>
        <v>18</v>
      </c>
      <c r="E693" t="str">
        <f t="shared" si="71"/>
        <v>Abort</v>
      </c>
      <c r="F693" t="s">
        <v>1765</v>
      </c>
      <c r="G693" t="str">
        <f t="shared" si="72"/>
        <v>"abort"</v>
      </c>
      <c r="I693" t="str">
        <f t="shared" si="66"/>
        <v>X</v>
      </c>
      <c r="K693" s="26" t="s">
        <v>7634</v>
      </c>
      <c r="L693" s="27" t="s">
        <v>5963</v>
      </c>
      <c r="M693" s="43"/>
      <c r="N693" s="41"/>
      <c r="O693" s="41"/>
      <c r="P693" s="42"/>
    </row>
    <row r="694" spans="1:17" ht="66">
      <c r="A694" s="4" t="s">
        <v>1095</v>
      </c>
      <c r="C694">
        <f t="shared" si="63"/>
        <v>18</v>
      </c>
      <c r="D694">
        <f t="shared" si="70"/>
        <v>36</v>
      </c>
      <c r="E694" t="str">
        <f t="shared" si="71"/>
        <v>Diagnosis Logs</v>
      </c>
      <c r="F694" t="s">
        <v>1766</v>
      </c>
      <c r="G694" t="str">
        <f t="shared" si="72"/>
        <v>"diagnosis_logs"</v>
      </c>
      <c r="I694" t="str">
        <f t="shared" si="66"/>
        <v>X</v>
      </c>
      <c r="K694" s="26" t="s">
        <v>7635</v>
      </c>
      <c r="L694" s="27" t="s">
        <v>7636</v>
      </c>
      <c r="M694" s="43" t="s">
        <v>7637</v>
      </c>
      <c r="N694" s="41" t="s">
        <v>7638</v>
      </c>
      <c r="O694" s="41" t="s">
        <v>7639</v>
      </c>
      <c r="P694" s="42" t="s">
        <v>7640</v>
      </c>
      <c r="Q694" s="18" t="s">
        <v>7641</v>
      </c>
    </row>
    <row r="695" spans="1:17">
      <c r="A695" s="4" t="s">
        <v>1096</v>
      </c>
      <c r="C695">
        <f t="shared" si="63"/>
        <v>29</v>
      </c>
      <c r="D695">
        <f t="shared" si="70"/>
        <v>58</v>
      </c>
      <c r="E695" t="str">
        <f t="shared" si="71"/>
        <v>Require Updating Firmware</v>
      </c>
      <c r="F695" t="s">
        <v>1767</v>
      </c>
      <c r="G695" t="str">
        <f t="shared" si="72"/>
        <v>"require_updating_firmware"</v>
      </c>
      <c r="I695" t="str">
        <f t="shared" si="66"/>
        <v>-</v>
      </c>
      <c r="K695" s="26"/>
      <c r="L695" s="23"/>
      <c r="M695" s="43"/>
      <c r="N695" s="41"/>
      <c r="O695" s="41"/>
      <c r="P695" s="42"/>
    </row>
    <row r="696" spans="1:17">
      <c r="A696" s="4" t="s">
        <v>1097</v>
      </c>
      <c r="C696">
        <f t="shared" si="63"/>
        <v>12</v>
      </c>
      <c r="D696">
        <f t="shared" si="70"/>
        <v>24</v>
      </c>
      <c r="E696" t="str">
        <f t="shared" si="71"/>
        <v>Warning!</v>
      </c>
      <c r="F696" t="s">
        <v>1768</v>
      </c>
      <c r="G696" t="str">
        <f t="shared" si="72"/>
        <v>"warning!"</v>
      </c>
      <c r="I696" t="str">
        <f t="shared" si="66"/>
        <v>X</v>
      </c>
      <c r="K696" s="26" t="s">
        <v>7642</v>
      </c>
      <c r="L696" s="27" t="s">
        <v>5963</v>
      </c>
      <c r="M696" s="43"/>
      <c r="N696" s="41"/>
      <c r="O696" s="41"/>
      <c r="P696" s="42"/>
    </row>
    <row r="697" spans="1:17" ht="115.5">
      <c r="A697" s="4" t="s">
        <v>1098</v>
      </c>
      <c r="C697">
        <f t="shared" si="63"/>
        <v>22</v>
      </c>
      <c r="D697">
        <f t="shared" si="70"/>
        <v>44</v>
      </c>
      <c r="E697" t="str">
        <f t="shared" si="71"/>
        <v>Backup is Required</v>
      </c>
      <c r="F697" t="s">
        <v>1769</v>
      </c>
      <c r="G697" t="str">
        <f t="shared" si="72"/>
        <v>"backup_is_required"</v>
      </c>
      <c r="I697" t="str">
        <f t="shared" si="66"/>
        <v>X</v>
      </c>
      <c r="K697" s="26" t="s">
        <v>7643</v>
      </c>
      <c r="L697" s="27" t="s">
        <v>7636</v>
      </c>
      <c r="M697" s="43" t="s">
        <v>7644</v>
      </c>
      <c r="N697" s="41" t="s">
        <v>7645</v>
      </c>
      <c r="O697" s="41" t="s">
        <v>7646</v>
      </c>
      <c r="P697" s="42" t="s">
        <v>7647</v>
      </c>
      <c r="Q697" s="18" t="s">
        <v>7648</v>
      </c>
    </row>
    <row r="698" spans="1:17">
      <c r="I698" t="str">
        <f t="shared" si="66"/>
        <v>-</v>
      </c>
      <c r="K698" s="26"/>
      <c r="L698" s="23"/>
      <c r="M698" s="43"/>
      <c r="N698" s="41"/>
      <c r="O698" s="41"/>
      <c r="P698" s="42"/>
    </row>
    <row r="699" spans="1:17">
      <c r="A699" s="4" t="s">
        <v>1099</v>
      </c>
      <c r="I699" t="str">
        <f t="shared" si="66"/>
        <v>-</v>
      </c>
      <c r="K699" s="26" t="s">
        <v>7649</v>
      </c>
      <c r="L699" s="27" t="s">
        <v>5963</v>
      </c>
      <c r="M699" s="43"/>
      <c r="N699" s="41"/>
      <c r="O699" s="41"/>
      <c r="P699" s="42"/>
    </row>
    <row r="700" spans="1:17" ht="82.5">
      <c r="A700" s="4" t="s">
        <v>1100</v>
      </c>
      <c r="C700">
        <f t="shared" si="63"/>
        <v>19</v>
      </c>
      <c r="D700">
        <f t="shared" ref="D700:D710" si="73">FIND(";",A700)</f>
        <v>42</v>
      </c>
      <c r="E700" t="str">
        <f t="shared" ref="E700:E710" si="74">IF(A700&lt;&gt;"", MID(A700, C700+3, D700-C700-4), "")</f>
        <v>%@ has blocked a %@</v>
      </c>
      <c r="F700" t="s">
        <v>1770</v>
      </c>
      <c r="G700" t="str">
        <f t="shared" ref="G700:G709" si="75">MID(A700,1, C700-2)</f>
        <v>"xxx_blocked_xxx"</v>
      </c>
      <c r="I700" t="str">
        <f t="shared" si="66"/>
        <v>X</v>
      </c>
      <c r="K700" s="26" t="s">
        <v>7650</v>
      </c>
      <c r="L700" s="27" t="s">
        <v>7636</v>
      </c>
      <c r="M700" s="43" t="s">
        <v>7651</v>
      </c>
      <c r="N700" s="41" t="s">
        <v>7652</v>
      </c>
      <c r="O700" s="41" t="s">
        <v>7653</v>
      </c>
      <c r="P700" s="42" t="s">
        <v>7654</v>
      </c>
      <c r="Q700" s="18" t="s">
        <v>7655</v>
      </c>
    </row>
    <row r="701" spans="1:17">
      <c r="A701" s="4" t="s">
        <v>1101</v>
      </c>
      <c r="C701">
        <f t="shared" si="63"/>
        <v>30</v>
      </c>
      <c r="D701">
        <f t="shared" si="73"/>
        <v>91</v>
      </c>
      <c r="E701" t="str">
        <f t="shared" si="74"/>
        <v>Help us improve the product by sending the diagnosis logs</v>
      </c>
      <c r="F701" t="s">
        <v>1771</v>
      </c>
      <c r="G701" t="str">
        <f t="shared" si="75"/>
        <v>"diagnosis_logs_description"</v>
      </c>
      <c r="I701" t="str">
        <f t="shared" si="66"/>
        <v>-</v>
      </c>
      <c r="K701" s="26"/>
      <c r="L701" s="23"/>
      <c r="M701" s="43"/>
      <c r="N701" s="41"/>
      <c r="O701" s="41"/>
      <c r="P701" s="42"/>
    </row>
    <row r="702" spans="1:17">
      <c r="A702" s="4" t="s">
        <v>1102</v>
      </c>
      <c r="C702">
        <f t="shared" si="63"/>
        <v>46</v>
      </c>
      <c r="D702">
        <f t="shared" si="73"/>
        <v>134</v>
      </c>
      <c r="E702" t="str">
        <f t="shared" si="74"/>
        <v>Please update the lock's firmware to the newest version, then you can add more cards</v>
      </c>
      <c r="F702" t="s">
        <v>1772</v>
      </c>
      <c r="G702" t="str">
        <f t="shared" si="75"/>
        <v>"updating_firmware_before_adding_more_cards"</v>
      </c>
      <c r="I702" t="str">
        <f t="shared" si="66"/>
        <v>X</v>
      </c>
      <c r="K702" s="26" t="s">
        <v>7656</v>
      </c>
      <c r="L702" s="27" t="s">
        <v>5963</v>
      </c>
      <c r="M702" s="43"/>
      <c r="N702" s="41"/>
      <c r="O702" s="41"/>
      <c r="P702" s="42"/>
    </row>
    <row r="703" spans="1:17">
      <c r="A703" s="4" t="s">
        <v>3062</v>
      </c>
      <c r="C703">
        <f t="shared" si="63"/>
        <v>24</v>
      </c>
      <c r="D703">
        <f t="shared" si="73"/>
        <v>77</v>
      </c>
      <c r="E703" t="str">
        <f t="shared" si="74"/>
        <v>The validation code you have entered is incorrect</v>
      </c>
      <c r="F703" t="s">
        <v>1773</v>
      </c>
      <c r="G703" t="str">
        <f t="shared" si="75"/>
        <v>"validation_incorrect"</v>
      </c>
      <c r="I703" t="str">
        <f t="shared" si="66"/>
        <v>X</v>
      </c>
      <c r="K703" s="26" t="s">
        <v>1761</v>
      </c>
      <c r="L703" s="30"/>
      <c r="M703" s="31" t="s">
        <v>7657</v>
      </c>
      <c r="N703" s="31" t="s">
        <v>7658</v>
      </c>
      <c r="O703" s="31" t="s">
        <v>7659</v>
      </c>
      <c r="P703" s="31" t="s">
        <v>7660</v>
      </c>
      <c r="Q703" s="29" t="s">
        <v>7661</v>
      </c>
    </row>
    <row r="704" spans="1:17">
      <c r="A704" s="4" t="s">
        <v>1103</v>
      </c>
      <c r="C704">
        <f t="shared" si="63"/>
        <v>24</v>
      </c>
      <c r="D704">
        <f t="shared" si="73"/>
        <v>88</v>
      </c>
      <c r="E704" t="str">
        <f t="shared" si="74"/>
        <v>The code you have entered is already registered to this lock</v>
      </c>
      <c r="F704" t="s">
        <v>1774</v>
      </c>
      <c r="G704" t="str">
        <f t="shared" si="75"/>
        <v>"code_value_duplicate"</v>
      </c>
      <c r="I704" t="str">
        <f t="shared" si="66"/>
        <v>X</v>
      </c>
      <c r="K704" s="26" t="s">
        <v>1762</v>
      </c>
      <c r="L704" s="32"/>
      <c r="M704" s="31" t="s">
        <v>7662</v>
      </c>
      <c r="N704" s="31" t="s">
        <v>7663</v>
      </c>
      <c r="O704" s="31" t="s">
        <v>7664</v>
      </c>
      <c r="P704" s="31" t="s">
        <v>7665</v>
      </c>
      <c r="Q704" s="29" t="s">
        <v>7666</v>
      </c>
    </row>
    <row r="705" spans="1:17">
      <c r="A705" s="4" t="s">
        <v>1104</v>
      </c>
      <c r="C705">
        <f t="shared" si="63"/>
        <v>28</v>
      </c>
      <c r="D705">
        <f t="shared" si="73"/>
        <v>130</v>
      </c>
      <c r="E705" t="str">
        <f t="shared" si="74"/>
        <v>This lock has not yet connected to the cloud, please check your internet connection and try again.</v>
      </c>
      <c r="F705" t="s">
        <v>1775</v>
      </c>
      <c r="G705" t="str">
        <f t="shared" si="75"/>
        <v>"require_syncing_to_cloud"</v>
      </c>
      <c r="I705" t="str">
        <f t="shared" si="66"/>
        <v>X</v>
      </c>
      <c r="K705" s="26" t="s">
        <v>1763</v>
      </c>
      <c r="L705" s="32"/>
      <c r="M705" s="31" t="s">
        <v>7667</v>
      </c>
      <c r="N705" s="31" t="s">
        <v>7668</v>
      </c>
      <c r="O705" s="31" t="s">
        <v>7669</v>
      </c>
      <c r="P705" s="31" t="s">
        <v>7670</v>
      </c>
      <c r="Q705" s="29" t="s">
        <v>7671</v>
      </c>
    </row>
    <row r="706" spans="1:17">
      <c r="A706" s="4" t="s">
        <v>1105</v>
      </c>
      <c r="C706">
        <f t="shared" si="63"/>
        <v>27</v>
      </c>
      <c r="D706">
        <f t="shared" si="73"/>
        <v>109</v>
      </c>
      <c r="E706" t="str">
        <f t="shared" si="74"/>
        <v>You cannot restore your data from the cloud if you uncheck the backup function</v>
      </c>
      <c r="F706" t="s">
        <v>1776</v>
      </c>
      <c r="G706" t="str">
        <f t="shared" si="75"/>
        <v>"turn_off_backup_warning"</v>
      </c>
      <c r="I706" t="str">
        <f t="shared" si="66"/>
        <v>X</v>
      </c>
      <c r="K706" s="26" t="s">
        <v>1764</v>
      </c>
      <c r="L706" s="32"/>
      <c r="M706" s="31" t="s">
        <v>7672</v>
      </c>
      <c r="N706" s="31" t="s">
        <v>7673</v>
      </c>
      <c r="O706" s="31" t="s">
        <v>7674</v>
      </c>
      <c r="P706" s="31" t="s">
        <v>7675</v>
      </c>
      <c r="Q706" s="29" t="s">
        <v>7676</v>
      </c>
    </row>
    <row r="707" spans="1:17">
      <c r="A707" s="4" t="s">
        <v>1106</v>
      </c>
      <c r="C707">
        <f t="shared" si="63"/>
        <v>21</v>
      </c>
      <c r="D707">
        <f t="shared" si="73"/>
        <v>108</v>
      </c>
      <c r="E707" t="str">
        <f t="shared" si="74"/>
        <v>Your synchronization is now complete and your data has been backed up to the server</v>
      </c>
      <c r="F707" t="s">
        <v>1777</v>
      </c>
      <c r="G707" t="str">
        <f t="shared" si="75"/>
        <v>"all_data_uploaded"</v>
      </c>
      <c r="I707" t="str">
        <f t="shared" si="66"/>
        <v>X</v>
      </c>
      <c r="K707" s="26" t="s">
        <v>1765</v>
      </c>
      <c r="L707" s="32"/>
      <c r="M707" s="31" t="s">
        <v>7677</v>
      </c>
      <c r="N707" s="31" t="s">
        <v>7678</v>
      </c>
      <c r="O707" s="31" t="s">
        <v>7679</v>
      </c>
      <c r="P707" s="31" t="s">
        <v>7680</v>
      </c>
      <c r="Q707" s="29" t="s">
        <v>7681</v>
      </c>
    </row>
    <row r="708" spans="1:17">
      <c r="A708" s="4" t="s">
        <v>1107</v>
      </c>
      <c r="C708">
        <f t="shared" si="63"/>
        <v>37</v>
      </c>
      <c r="D708">
        <f t="shared" si="73"/>
        <v>116</v>
      </c>
      <c r="E708" t="str">
        <f t="shared" si="74"/>
        <v>Generating a new access key will invalidate the existing one, are you sure?</v>
      </c>
      <c r="F708" t="s">
        <v>1778</v>
      </c>
      <c r="G708" t="str">
        <f t="shared" si="75"/>
        <v>"warning_for_regenerate_access_key"</v>
      </c>
      <c r="I708" t="str">
        <f t="shared" si="66"/>
        <v>X</v>
      </c>
      <c r="K708" s="26" t="s">
        <v>1766</v>
      </c>
      <c r="L708" s="32"/>
      <c r="M708" s="31" t="s">
        <v>7682</v>
      </c>
      <c r="N708" s="31" t="s">
        <v>7683</v>
      </c>
      <c r="O708" s="31" t="s">
        <v>7684</v>
      </c>
      <c r="P708" s="31" t="s">
        <v>7685</v>
      </c>
      <c r="Q708" s="29" t="s">
        <v>7686</v>
      </c>
    </row>
    <row r="709" spans="1:17">
      <c r="A709" s="4" t="s">
        <v>1108</v>
      </c>
      <c r="C709">
        <f t="shared" si="63"/>
        <v>26</v>
      </c>
      <c r="D709">
        <f t="shared" si="73"/>
        <v>101</v>
      </c>
      <c r="E709" t="str">
        <f t="shared" si="74"/>
        <v>Please enable \"Backup on Cloud\" first before managing your access key</v>
      </c>
      <c r="F709" t="s">
        <v>1779</v>
      </c>
      <c r="G709" t="str">
        <f t="shared" si="75"/>
        <v>"access_key_need_backup"</v>
      </c>
      <c r="I709" t="str">
        <f t="shared" si="66"/>
        <v>X</v>
      </c>
      <c r="K709" s="26" t="s">
        <v>1767</v>
      </c>
      <c r="L709" s="32"/>
      <c r="M709" s="31" t="s">
        <v>7687</v>
      </c>
      <c r="N709" s="31" t="s">
        <v>7688</v>
      </c>
      <c r="O709" s="31" t="s">
        <v>7689</v>
      </c>
      <c r="P709" s="31" t="s">
        <v>7690</v>
      </c>
      <c r="Q709" s="29" t="s">
        <v>7691</v>
      </c>
    </row>
    <row r="710" spans="1:17">
      <c r="A710" s="4" t="s">
        <v>1109</v>
      </c>
      <c r="C710">
        <f>FIND("=",A710)</f>
        <v>24</v>
      </c>
      <c r="D710">
        <f t="shared" si="73"/>
        <v>72</v>
      </c>
      <c r="E710" t="str">
        <f t="shared" si="74"/>
        <v>Your are no longer a valid user of this lock</v>
      </c>
      <c r="F710" t="s">
        <v>1805</v>
      </c>
      <c r="G710" t="str">
        <f>MID(A710,1, C710-2)</f>
        <v>"you_are_denounced_v2"</v>
      </c>
      <c r="I710" t="str">
        <f>IF(F710&lt;&gt;"", IF(H710=K710, "-", "X"), "-")</f>
        <v>X</v>
      </c>
      <c r="K710" s="26" t="s">
        <v>1768</v>
      </c>
      <c r="L710" s="32"/>
      <c r="M710" s="31" t="s">
        <v>7692</v>
      </c>
      <c r="N710" s="31" t="s">
        <v>7693</v>
      </c>
      <c r="O710" s="31" t="s">
        <v>7694</v>
      </c>
      <c r="P710" s="31" t="s">
        <v>7695</v>
      </c>
      <c r="Q710" s="29" t="s">
        <v>7696</v>
      </c>
    </row>
    <row r="711" spans="1:17">
      <c r="K711" s="26" t="s">
        <v>1769</v>
      </c>
      <c r="L711" s="32"/>
      <c r="M711" s="31" t="s">
        <v>7697</v>
      </c>
      <c r="N711" s="31" t="s">
        <v>7698</v>
      </c>
      <c r="O711" s="31" t="s">
        <v>7699</v>
      </c>
      <c r="P711" s="31" t="s">
        <v>7700</v>
      </c>
      <c r="Q711" s="29" t="s">
        <v>7701</v>
      </c>
    </row>
    <row r="712" spans="1:17">
      <c r="K712" s="26"/>
      <c r="L712" s="33"/>
      <c r="M712" s="44"/>
      <c r="N712" s="24"/>
      <c r="O712" s="24"/>
      <c r="P712" s="24"/>
      <c r="Q712" s="25"/>
    </row>
    <row r="713" spans="1:17">
      <c r="K713" s="26" t="s">
        <v>7702</v>
      </c>
      <c r="L713" s="27" t="s">
        <v>5963</v>
      </c>
      <c r="M713" s="44"/>
      <c r="N713" s="28"/>
      <c r="O713" s="31"/>
      <c r="P713" s="31"/>
      <c r="Q713" s="29"/>
    </row>
    <row r="714" spans="1:17">
      <c r="K714" s="26" t="s">
        <v>1770</v>
      </c>
      <c r="L714" s="30"/>
      <c r="M714" s="31" t="s">
        <v>7703</v>
      </c>
      <c r="N714" s="31" t="s">
        <v>7704</v>
      </c>
      <c r="O714" s="31" t="s">
        <v>7705</v>
      </c>
      <c r="P714" s="31" t="s">
        <v>7706</v>
      </c>
      <c r="Q714" s="29" t="s">
        <v>7707</v>
      </c>
    </row>
    <row r="715" spans="1:17" ht="31.5">
      <c r="K715" s="26" t="s">
        <v>1771</v>
      </c>
      <c r="L715" s="32"/>
      <c r="M715" s="31" t="s">
        <v>7708</v>
      </c>
      <c r="N715" s="31" t="s">
        <v>7709</v>
      </c>
      <c r="O715" s="31" t="s">
        <v>7710</v>
      </c>
      <c r="P715" s="31" t="s">
        <v>7711</v>
      </c>
      <c r="Q715" s="29" t="s">
        <v>7712</v>
      </c>
    </row>
    <row r="716" spans="1:17" ht="31.5">
      <c r="K716" s="26" t="s">
        <v>1772</v>
      </c>
      <c r="L716" s="32"/>
      <c r="M716" s="31" t="s">
        <v>7713</v>
      </c>
      <c r="N716" s="31" t="s">
        <v>7714</v>
      </c>
      <c r="O716" s="31" t="s">
        <v>7715</v>
      </c>
      <c r="P716" s="31" t="s">
        <v>7716</v>
      </c>
      <c r="Q716" s="29" t="s">
        <v>7717</v>
      </c>
    </row>
    <row r="717" spans="1:17">
      <c r="K717" s="26" t="s">
        <v>1773</v>
      </c>
      <c r="L717" s="32"/>
      <c r="M717" s="31" t="s">
        <v>7718</v>
      </c>
      <c r="N717" s="31" t="s">
        <v>7719</v>
      </c>
      <c r="O717" s="31" t="s">
        <v>7720</v>
      </c>
      <c r="P717" s="31" t="s">
        <v>7721</v>
      </c>
      <c r="Q717" s="29" t="s">
        <v>7722</v>
      </c>
    </row>
    <row r="718" spans="1:17">
      <c r="K718" s="26" t="s">
        <v>1774</v>
      </c>
      <c r="L718" s="32"/>
      <c r="M718" s="31" t="s">
        <v>7723</v>
      </c>
      <c r="N718" s="31" t="s">
        <v>7724</v>
      </c>
      <c r="O718" s="31" t="s">
        <v>7725</v>
      </c>
      <c r="P718" s="31" t="s">
        <v>7726</v>
      </c>
      <c r="Q718" s="29" t="s">
        <v>7727</v>
      </c>
    </row>
    <row r="719" spans="1:17" ht="31.5">
      <c r="K719" s="26" t="s">
        <v>1775</v>
      </c>
      <c r="L719" s="32"/>
      <c r="M719" s="31" t="s">
        <v>7728</v>
      </c>
      <c r="N719" s="31" t="s">
        <v>7729</v>
      </c>
      <c r="O719" s="31" t="s">
        <v>7730</v>
      </c>
      <c r="P719" s="31" t="s">
        <v>7731</v>
      </c>
      <c r="Q719" s="29" t="s">
        <v>7732</v>
      </c>
    </row>
    <row r="720" spans="1:17" ht="31.5">
      <c r="K720" s="26" t="s">
        <v>1776</v>
      </c>
      <c r="L720" s="32"/>
      <c r="M720" s="31" t="s">
        <v>7733</v>
      </c>
      <c r="N720" s="31" t="s">
        <v>7734</v>
      </c>
      <c r="O720" s="31" t="s">
        <v>7735</v>
      </c>
      <c r="P720" s="31" t="s">
        <v>7736</v>
      </c>
      <c r="Q720" s="29" t="s">
        <v>7737</v>
      </c>
    </row>
    <row r="721" spans="11:17" ht="31.5">
      <c r="K721" s="26" t="s">
        <v>1777</v>
      </c>
      <c r="L721" s="32"/>
      <c r="M721" s="31" t="s">
        <v>7738</v>
      </c>
      <c r="N721" s="31" t="s">
        <v>7739</v>
      </c>
      <c r="O721" s="31" t="s">
        <v>7740</v>
      </c>
      <c r="P721" s="31" t="s">
        <v>7741</v>
      </c>
      <c r="Q721" s="29" t="s">
        <v>7742</v>
      </c>
    </row>
    <row r="722" spans="11:17" ht="31.5">
      <c r="K722" s="26" t="s">
        <v>1778</v>
      </c>
      <c r="L722" s="32"/>
      <c r="M722" s="31" t="s">
        <v>7743</v>
      </c>
      <c r="N722" s="31" t="s">
        <v>7744</v>
      </c>
      <c r="O722" s="31" t="s">
        <v>7745</v>
      </c>
      <c r="P722" s="31" t="s">
        <v>7746</v>
      </c>
      <c r="Q722" s="29" t="s">
        <v>7747</v>
      </c>
    </row>
    <row r="723" spans="11:17" ht="31.5">
      <c r="K723" s="26" t="s">
        <v>1779</v>
      </c>
      <c r="L723" s="32"/>
      <c r="M723" s="31" t="s">
        <v>7748</v>
      </c>
      <c r="N723" s="31" t="s">
        <v>7749</v>
      </c>
      <c r="O723" s="31" t="s">
        <v>7750</v>
      </c>
      <c r="P723" s="31" t="s">
        <v>7751</v>
      </c>
      <c r="Q723" s="29" t="s">
        <v>7752</v>
      </c>
    </row>
    <row r="724" spans="11:17">
      <c r="K724" s="26" t="s">
        <v>7753</v>
      </c>
      <c r="L724" s="32"/>
      <c r="M724" s="31" t="s">
        <v>7754</v>
      </c>
      <c r="N724" s="31" t="s">
        <v>7755</v>
      </c>
      <c r="O724" s="31" t="s">
        <v>7756</v>
      </c>
      <c r="P724" s="31" t="s">
        <v>7757</v>
      </c>
      <c r="Q724" s="29" t="s">
        <v>7758</v>
      </c>
    </row>
    <row r="725" spans="11:17">
      <c r="K725" s="26"/>
      <c r="L725" s="33"/>
      <c r="M725" s="44"/>
      <c r="N725" s="24"/>
      <c r="O725" s="24"/>
      <c r="P725" s="24"/>
      <c r="Q725" s="25"/>
    </row>
    <row r="726" spans="11:17">
      <c r="K726" s="26" t="s">
        <v>7759</v>
      </c>
      <c r="L726" s="27" t="s">
        <v>5963</v>
      </c>
      <c r="M726" s="44"/>
      <c r="N726" s="31"/>
      <c r="O726" s="31"/>
      <c r="P726" s="31"/>
      <c r="Q726" s="29"/>
    </row>
    <row r="727" spans="11:17">
      <c r="K727" s="26" t="s">
        <v>1780</v>
      </c>
      <c r="L727" s="30"/>
      <c r="M727" s="31" t="s">
        <v>7760</v>
      </c>
      <c r="N727" s="31" t="s">
        <v>7761</v>
      </c>
      <c r="O727" s="31" t="s">
        <v>7762</v>
      </c>
      <c r="P727" s="31" t="s">
        <v>7763</v>
      </c>
      <c r="Q727" s="29" t="s">
        <v>7764</v>
      </c>
    </row>
    <row r="728" spans="11:17">
      <c r="K728" s="26" t="s">
        <v>1781</v>
      </c>
      <c r="L728" s="32"/>
      <c r="M728" s="31" t="s">
        <v>7765</v>
      </c>
      <c r="N728" s="31" t="s">
        <v>7766</v>
      </c>
      <c r="O728" s="31" t="s">
        <v>7767</v>
      </c>
      <c r="P728" s="31" t="s">
        <v>7768</v>
      </c>
      <c r="Q728" s="29" t="s">
        <v>7769</v>
      </c>
    </row>
    <row r="729" spans="11:17">
      <c r="K729" s="26" t="s">
        <v>1782</v>
      </c>
      <c r="L729" s="32"/>
      <c r="M729" s="31" t="s">
        <v>7770</v>
      </c>
      <c r="N729" s="31" t="s">
        <v>7771</v>
      </c>
      <c r="O729" s="31" t="s">
        <v>7772</v>
      </c>
      <c r="P729" s="31" t="s">
        <v>7773</v>
      </c>
      <c r="Q729" s="29" t="s">
        <v>7774</v>
      </c>
    </row>
    <row r="730" spans="11:17" ht="78.75">
      <c r="K730" s="26" t="s">
        <v>1783</v>
      </c>
      <c r="L730" s="32"/>
      <c r="M730" s="31" t="s">
        <v>7775</v>
      </c>
      <c r="N730" s="31" t="s">
        <v>7776</v>
      </c>
      <c r="O730" s="31" t="s">
        <v>7777</v>
      </c>
      <c r="P730" s="31" t="s">
        <v>7778</v>
      </c>
      <c r="Q730" s="29" t="s">
        <v>7779</v>
      </c>
    </row>
    <row r="731" spans="11:17">
      <c r="K731" s="26" t="s">
        <v>1784</v>
      </c>
      <c r="L731" s="32"/>
      <c r="M731" s="31" t="s">
        <v>7780</v>
      </c>
      <c r="N731" s="31" t="s">
        <v>7781</v>
      </c>
      <c r="O731" s="31" t="s">
        <v>7782</v>
      </c>
      <c r="P731" s="31" t="s">
        <v>7783</v>
      </c>
      <c r="Q731" s="29" t="s">
        <v>7784</v>
      </c>
    </row>
    <row r="732" spans="11:17">
      <c r="K732" s="26" t="s">
        <v>1785</v>
      </c>
      <c r="L732" s="32"/>
      <c r="M732" s="31" t="s">
        <v>7785</v>
      </c>
      <c r="N732" s="31" t="s">
        <v>7786</v>
      </c>
      <c r="O732" s="31" t="s">
        <v>7787</v>
      </c>
      <c r="P732" s="31" t="s">
        <v>7788</v>
      </c>
      <c r="Q732" s="29" t="s">
        <v>7789</v>
      </c>
    </row>
    <row r="733" spans="11:17">
      <c r="K733" s="26" t="s">
        <v>1786</v>
      </c>
      <c r="L733" s="32"/>
      <c r="M733" s="31" t="s">
        <v>7790</v>
      </c>
      <c r="N733" s="31" t="s">
        <v>7791</v>
      </c>
      <c r="O733" s="31" t="s">
        <v>7792</v>
      </c>
      <c r="P733" s="31" t="s">
        <v>7793</v>
      </c>
      <c r="Q733" s="29" t="s">
        <v>1786</v>
      </c>
    </row>
    <row r="734" spans="11:17">
      <c r="K734" s="26" t="s">
        <v>1787</v>
      </c>
      <c r="L734" s="32"/>
      <c r="M734" s="31" t="s">
        <v>7794</v>
      </c>
      <c r="N734" s="31" t="s">
        <v>7795</v>
      </c>
      <c r="O734" s="31" t="s">
        <v>7794</v>
      </c>
      <c r="P734" s="31" t="s">
        <v>7796</v>
      </c>
      <c r="Q734" s="29" t="s">
        <v>7797</v>
      </c>
    </row>
    <row r="735" spans="11:17">
      <c r="K735" s="26" t="s">
        <v>3143</v>
      </c>
      <c r="L735" s="32"/>
      <c r="M735" s="31" t="s">
        <v>7798</v>
      </c>
      <c r="N735" s="31" t="s">
        <v>7799</v>
      </c>
      <c r="O735" s="31" t="s">
        <v>7800</v>
      </c>
      <c r="P735" s="31" t="s">
        <v>7801</v>
      </c>
      <c r="Q735" s="29" t="s">
        <v>7802</v>
      </c>
    </row>
    <row r="736" spans="11:17">
      <c r="K736" s="26" t="s">
        <v>1788</v>
      </c>
      <c r="L736" s="32"/>
      <c r="M736" s="31" t="s">
        <v>7803</v>
      </c>
      <c r="N736" s="31" t="s">
        <v>7804</v>
      </c>
      <c r="O736" s="31" t="s">
        <v>7805</v>
      </c>
      <c r="P736" s="31" t="s">
        <v>7806</v>
      </c>
      <c r="Q736" s="29" t="s">
        <v>7807</v>
      </c>
    </row>
    <row r="737" spans="11:17">
      <c r="K737" s="26" t="s">
        <v>1789</v>
      </c>
      <c r="L737" s="32"/>
      <c r="M737" s="31" t="s">
        <v>7808</v>
      </c>
      <c r="N737" s="31" t="s">
        <v>7809</v>
      </c>
      <c r="O737" s="31" t="s">
        <v>7810</v>
      </c>
      <c r="P737" s="31" t="s">
        <v>7811</v>
      </c>
      <c r="Q737" s="29" t="s">
        <v>1789</v>
      </c>
    </row>
    <row r="738" spans="11:17">
      <c r="K738" s="26" t="s">
        <v>1790</v>
      </c>
      <c r="L738" s="32"/>
      <c r="M738" s="31" t="s">
        <v>7812</v>
      </c>
      <c r="N738" s="31" t="s">
        <v>7813</v>
      </c>
      <c r="O738" s="31" t="s">
        <v>7814</v>
      </c>
      <c r="P738" s="31" t="s">
        <v>7815</v>
      </c>
      <c r="Q738" s="29" t="s">
        <v>7816</v>
      </c>
    </row>
    <row r="739" spans="11:17" ht="31.5">
      <c r="K739" s="26" t="s">
        <v>1791</v>
      </c>
      <c r="L739" s="32"/>
      <c r="M739" s="31" t="s">
        <v>7817</v>
      </c>
      <c r="N739" s="31" t="s">
        <v>7818</v>
      </c>
      <c r="O739" s="31" t="s">
        <v>7819</v>
      </c>
      <c r="P739" s="31" t="s">
        <v>7820</v>
      </c>
      <c r="Q739" s="29" t="s">
        <v>7821</v>
      </c>
    </row>
    <row r="740" spans="11:17">
      <c r="K740" s="26" t="s">
        <v>1792</v>
      </c>
      <c r="L740" s="32"/>
      <c r="M740" s="31" t="s">
        <v>7822</v>
      </c>
      <c r="N740" s="31" t="s">
        <v>7823</v>
      </c>
      <c r="O740" s="31" t="s">
        <v>7824</v>
      </c>
      <c r="P740" s="31" t="s">
        <v>7825</v>
      </c>
      <c r="Q740" s="29" t="s">
        <v>7826</v>
      </c>
    </row>
    <row r="741" spans="11:17">
      <c r="K741" s="26" t="s">
        <v>1793</v>
      </c>
      <c r="L741" s="32"/>
      <c r="M741" s="31" t="s">
        <v>7827</v>
      </c>
      <c r="N741" s="31" t="s">
        <v>7828</v>
      </c>
      <c r="O741" s="31" t="s">
        <v>7829</v>
      </c>
      <c r="P741" s="31" t="s">
        <v>7830</v>
      </c>
      <c r="Q741" s="29" t="s">
        <v>7831</v>
      </c>
    </row>
    <row r="742" spans="11:17" ht="47.25">
      <c r="K742" s="26" t="s">
        <v>1794</v>
      </c>
      <c r="L742" s="32"/>
      <c r="M742" s="31" t="s">
        <v>7832</v>
      </c>
      <c r="N742" s="31" t="s">
        <v>7833</v>
      </c>
      <c r="O742" s="31" t="s">
        <v>7834</v>
      </c>
      <c r="P742" s="31" t="s">
        <v>7835</v>
      </c>
      <c r="Q742" s="29" t="s">
        <v>7836</v>
      </c>
    </row>
    <row r="743" spans="11:17" ht="25.5">
      <c r="K743" s="26" t="s">
        <v>7837</v>
      </c>
      <c r="L743" s="32"/>
      <c r="M743" s="31" t="s">
        <v>7838</v>
      </c>
      <c r="N743" s="31" t="s">
        <v>7839</v>
      </c>
      <c r="O743" s="31" t="s">
        <v>7840</v>
      </c>
      <c r="P743" s="31" t="s">
        <v>7841</v>
      </c>
      <c r="Q743" s="29" t="s">
        <v>7842</v>
      </c>
    </row>
    <row r="744" spans="11:17">
      <c r="K744" s="26" t="s">
        <v>7843</v>
      </c>
      <c r="L744" s="32"/>
      <c r="M744" s="31" t="s">
        <v>7844</v>
      </c>
      <c r="N744" s="31" t="s">
        <v>7845</v>
      </c>
      <c r="O744" s="31" t="s">
        <v>7846</v>
      </c>
      <c r="P744" s="31" t="s">
        <v>7847</v>
      </c>
      <c r="Q744" s="29" t="s">
        <v>7848</v>
      </c>
    </row>
    <row r="745" spans="11:17">
      <c r="K745" s="26" t="s">
        <v>1795</v>
      </c>
      <c r="L745" s="32"/>
      <c r="M745" s="31" t="s">
        <v>7849</v>
      </c>
      <c r="N745" s="31" t="s">
        <v>7850</v>
      </c>
      <c r="O745" s="31" t="s">
        <v>7851</v>
      </c>
      <c r="P745" s="31" t="s">
        <v>7852</v>
      </c>
      <c r="Q745" s="29" t="s">
        <v>7853</v>
      </c>
    </row>
    <row r="746" spans="11:17">
      <c r="K746" s="26" t="s">
        <v>1796</v>
      </c>
      <c r="L746" s="32"/>
      <c r="M746" s="31" t="s">
        <v>7854</v>
      </c>
      <c r="N746" s="31" t="s">
        <v>7855</v>
      </c>
      <c r="O746" s="31" t="s">
        <v>7856</v>
      </c>
      <c r="P746" s="31" t="s">
        <v>7857</v>
      </c>
      <c r="Q746" s="29" t="s">
        <v>7858</v>
      </c>
    </row>
    <row r="747" spans="11:17" ht="47.25">
      <c r="K747" s="26" t="s">
        <v>7859</v>
      </c>
      <c r="L747" s="32"/>
      <c r="M747" s="31" t="s">
        <v>7860</v>
      </c>
      <c r="N747" s="31" t="s">
        <v>7861</v>
      </c>
      <c r="O747" s="31" t="s">
        <v>7862</v>
      </c>
      <c r="P747" s="31" t="s">
        <v>7863</v>
      </c>
      <c r="Q747" s="29" t="s">
        <v>7864</v>
      </c>
    </row>
    <row r="748" spans="11:17" ht="31.5">
      <c r="K748" s="26" t="s">
        <v>1797</v>
      </c>
      <c r="L748" s="32"/>
      <c r="M748" s="31" t="s">
        <v>7865</v>
      </c>
      <c r="N748" s="31" t="s">
        <v>7866</v>
      </c>
      <c r="O748" s="31" t="s">
        <v>7867</v>
      </c>
      <c r="P748" s="31" t="s">
        <v>7868</v>
      </c>
      <c r="Q748" s="29" t="s">
        <v>7869</v>
      </c>
    </row>
    <row r="749" spans="11:17" ht="31.5">
      <c r="K749" s="26" t="s">
        <v>7870</v>
      </c>
      <c r="L749" s="32"/>
      <c r="M749" s="31" t="s">
        <v>7871</v>
      </c>
      <c r="N749" s="31" t="s">
        <v>7872</v>
      </c>
      <c r="O749" s="31" t="s">
        <v>7873</v>
      </c>
      <c r="P749" s="31" t="s">
        <v>7874</v>
      </c>
      <c r="Q749" s="29" t="s">
        <v>7875</v>
      </c>
    </row>
    <row r="750" spans="11:17">
      <c r="K750" s="26" t="s">
        <v>1798</v>
      </c>
      <c r="L750" s="32"/>
      <c r="M750" s="31" t="s">
        <v>7876</v>
      </c>
      <c r="N750" s="31" t="s">
        <v>7877</v>
      </c>
      <c r="O750" s="31" t="s">
        <v>7878</v>
      </c>
      <c r="P750" s="31" t="s">
        <v>7879</v>
      </c>
      <c r="Q750" s="29" t="s">
        <v>7880</v>
      </c>
    </row>
    <row r="751" spans="11:17">
      <c r="K751" s="26" t="s">
        <v>1799</v>
      </c>
      <c r="L751" s="32"/>
      <c r="M751" s="31" t="s">
        <v>7881</v>
      </c>
      <c r="N751" s="31" t="s">
        <v>7882</v>
      </c>
      <c r="O751" s="31" t="s">
        <v>7883</v>
      </c>
      <c r="P751" s="31" t="s">
        <v>7884</v>
      </c>
      <c r="Q751" s="29" t="s">
        <v>7885</v>
      </c>
    </row>
    <row r="752" spans="11:17" ht="31.5">
      <c r="K752" s="26" t="s">
        <v>1800</v>
      </c>
      <c r="L752" s="32"/>
      <c r="M752" s="31" t="s">
        <v>7886</v>
      </c>
      <c r="N752" s="31" t="s">
        <v>7887</v>
      </c>
      <c r="O752" s="31" t="s">
        <v>7888</v>
      </c>
      <c r="P752" s="31" t="s">
        <v>7889</v>
      </c>
      <c r="Q752" s="29" t="s">
        <v>7890</v>
      </c>
    </row>
    <row r="753" spans="11:17">
      <c r="K753" s="26" t="s">
        <v>1801</v>
      </c>
      <c r="L753" s="32"/>
      <c r="M753" s="31" t="s">
        <v>7891</v>
      </c>
      <c r="N753" s="31" t="s">
        <v>7892</v>
      </c>
      <c r="O753" s="31" t="s">
        <v>7893</v>
      </c>
      <c r="P753" s="31" t="s">
        <v>7894</v>
      </c>
      <c r="Q753" s="29" t="s">
        <v>7895</v>
      </c>
    </row>
    <row r="754" spans="11:17">
      <c r="K754" s="26" t="s">
        <v>1802</v>
      </c>
      <c r="L754" s="32"/>
      <c r="M754" s="31" t="s">
        <v>7896</v>
      </c>
      <c r="N754" s="31" t="s">
        <v>7897</v>
      </c>
      <c r="O754" s="31" t="s">
        <v>7898</v>
      </c>
      <c r="P754" s="31" t="s">
        <v>7899</v>
      </c>
      <c r="Q754" s="29" t="s">
        <v>7900</v>
      </c>
    </row>
    <row r="755" spans="11:17" ht="31.5">
      <c r="K755" s="26" t="s">
        <v>1803</v>
      </c>
      <c r="L755" s="32"/>
      <c r="M755" s="31" t="s">
        <v>7901</v>
      </c>
      <c r="N755" s="31" t="s">
        <v>7902</v>
      </c>
      <c r="O755" s="31" t="s">
        <v>7903</v>
      </c>
      <c r="P755" s="31" t="s">
        <v>7904</v>
      </c>
      <c r="Q755" s="29" t="s">
        <v>7905</v>
      </c>
    </row>
    <row r="756" spans="11:17">
      <c r="K756" s="26" t="s">
        <v>1804</v>
      </c>
      <c r="L756" s="32"/>
      <c r="M756" s="31" t="s">
        <v>7906</v>
      </c>
      <c r="N756" s="31" t="s">
        <v>7907</v>
      </c>
      <c r="O756" s="31" t="s">
        <v>7908</v>
      </c>
      <c r="P756" s="31" t="s">
        <v>7909</v>
      </c>
      <c r="Q756" s="29" t="s">
        <v>7910</v>
      </c>
    </row>
    <row r="757" spans="11:17">
      <c r="K757" s="26"/>
      <c r="L757" s="32"/>
      <c r="M757" s="44"/>
      <c r="N757" s="24"/>
      <c r="O757" s="24"/>
      <c r="P757" s="24"/>
      <c r="Q757" s="25"/>
    </row>
    <row r="758" spans="11:17">
      <c r="K758" s="26" t="s">
        <v>7911</v>
      </c>
      <c r="L758" s="27" t="s">
        <v>5963</v>
      </c>
      <c r="M758" s="44"/>
      <c r="N758" s="28"/>
      <c r="O758" s="31"/>
      <c r="P758" s="31"/>
      <c r="Q758" s="29"/>
    </row>
    <row r="759" spans="11:17">
      <c r="K759" s="26" t="s">
        <v>7912</v>
      </c>
      <c r="L759" s="32"/>
      <c r="M759" s="31" t="s">
        <v>7913</v>
      </c>
      <c r="N759" s="31" t="s">
        <v>7914</v>
      </c>
      <c r="O759" s="31" t="s">
        <v>7915</v>
      </c>
      <c r="P759" s="31" t="s">
        <v>7916</v>
      </c>
      <c r="Q759" s="29" t="s">
        <v>7917</v>
      </c>
    </row>
    <row r="760" spans="11:17">
      <c r="K760" s="26" t="s">
        <v>7918</v>
      </c>
      <c r="L760" s="32"/>
      <c r="M760" s="31" t="s">
        <v>7919</v>
      </c>
      <c r="N760" s="31" t="s">
        <v>7920</v>
      </c>
      <c r="O760" s="31" t="s">
        <v>7921</v>
      </c>
      <c r="P760" s="31" t="s">
        <v>7922</v>
      </c>
      <c r="Q760" s="29" t="s">
        <v>7923</v>
      </c>
    </row>
    <row r="761" spans="11:17">
      <c r="K761" s="26" t="s">
        <v>7924</v>
      </c>
      <c r="L761" s="32"/>
      <c r="M761" s="31" t="s">
        <v>7925</v>
      </c>
      <c r="N761" s="31" t="s">
        <v>7926</v>
      </c>
      <c r="O761" s="31" t="s">
        <v>7927</v>
      </c>
      <c r="P761" s="31" t="s">
        <v>7928</v>
      </c>
      <c r="Q761" s="29" t="s">
        <v>7929</v>
      </c>
    </row>
    <row r="762" spans="11:17">
      <c r="K762" s="26" t="s">
        <v>7930</v>
      </c>
      <c r="L762" s="32"/>
      <c r="M762" s="31" t="s">
        <v>7930</v>
      </c>
      <c r="N762" s="31" t="s">
        <v>7930</v>
      </c>
      <c r="O762" s="31" t="s">
        <v>7930</v>
      </c>
      <c r="P762" s="31" t="s">
        <v>7930</v>
      </c>
      <c r="Q762" s="29" t="s">
        <v>7930</v>
      </c>
    </row>
    <row r="763" spans="11:17">
      <c r="K763" s="26"/>
      <c r="L763" s="32"/>
      <c r="M763" s="44"/>
      <c r="N763" s="24"/>
      <c r="O763" s="24"/>
      <c r="P763" s="24"/>
      <c r="Q763" s="25"/>
    </row>
    <row r="764" spans="11:17">
      <c r="K764" s="26" t="s">
        <v>7931</v>
      </c>
      <c r="L764" s="27" t="s">
        <v>5963</v>
      </c>
      <c r="M764" s="44"/>
      <c r="N764" s="28"/>
      <c r="O764" s="31"/>
      <c r="P764" s="31"/>
      <c r="Q764" s="29"/>
    </row>
    <row r="765" spans="11:17" ht="31.5">
      <c r="K765" s="26" t="s">
        <v>7932</v>
      </c>
      <c r="L765" s="32"/>
      <c r="M765" s="45" t="s">
        <v>7933</v>
      </c>
      <c r="N765" s="31" t="s">
        <v>7934</v>
      </c>
      <c r="O765" s="31" t="s">
        <v>7935</v>
      </c>
      <c r="P765" s="31" t="s">
        <v>7936</v>
      </c>
      <c r="Q765" s="29" t="s">
        <v>7937</v>
      </c>
    </row>
    <row r="766" spans="11:17">
      <c r="K766" s="26"/>
      <c r="L766" s="32"/>
      <c r="M766" s="44"/>
      <c r="N766" s="24"/>
      <c r="O766" s="24"/>
      <c r="P766" s="24"/>
      <c r="Q766" s="25"/>
    </row>
    <row r="767" spans="11:17">
      <c r="K767" s="26" t="s">
        <v>7938</v>
      </c>
      <c r="L767" s="27" t="s">
        <v>5963</v>
      </c>
      <c r="M767" s="44"/>
      <c r="N767" s="28"/>
      <c r="O767" s="31"/>
      <c r="P767" s="31"/>
      <c r="Q767" s="29" t="s">
        <v>7938</v>
      </c>
    </row>
    <row r="768" spans="11:17">
      <c r="K768" s="26" t="s">
        <v>7939</v>
      </c>
      <c r="L768" s="32"/>
      <c r="M768" s="31" t="s">
        <v>7940</v>
      </c>
      <c r="N768" s="31" t="s">
        <v>7941</v>
      </c>
      <c r="O768" s="31" t="s">
        <v>7942</v>
      </c>
      <c r="P768" s="31" t="s">
        <v>7943</v>
      </c>
      <c r="Q768" s="29" t="s">
        <v>7944</v>
      </c>
    </row>
    <row r="769" spans="11:17">
      <c r="K769" s="26" t="s">
        <v>7945</v>
      </c>
      <c r="L769" s="32"/>
      <c r="M769" s="31" t="s">
        <v>7946</v>
      </c>
      <c r="N769" s="31" t="s">
        <v>7947</v>
      </c>
      <c r="O769" s="31" t="s">
        <v>7948</v>
      </c>
      <c r="P769" s="31" t="s">
        <v>7949</v>
      </c>
      <c r="Q769" s="29" t="s">
        <v>7950</v>
      </c>
    </row>
    <row r="770" spans="11:17">
      <c r="K770" s="26" t="s">
        <v>7951</v>
      </c>
      <c r="L770" s="32"/>
      <c r="M770" s="31" t="s">
        <v>7952</v>
      </c>
      <c r="N770" s="31" t="s">
        <v>7953</v>
      </c>
      <c r="O770" s="31" t="s">
        <v>7954</v>
      </c>
      <c r="P770" s="31" t="s">
        <v>7955</v>
      </c>
      <c r="Q770" s="29" t="s">
        <v>7956</v>
      </c>
    </row>
    <row r="771" spans="11:17">
      <c r="K771" s="26" t="s">
        <v>7957</v>
      </c>
      <c r="L771" s="32"/>
      <c r="M771" s="31" t="s">
        <v>7958</v>
      </c>
      <c r="N771" s="31" t="s">
        <v>7959</v>
      </c>
      <c r="O771" s="31" t="s">
        <v>7960</v>
      </c>
      <c r="P771" s="31" t="s">
        <v>7961</v>
      </c>
      <c r="Q771" s="29" t="s">
        <v>7962</v>
      </c>
    </row>
    <row r="772" spans="11:17">
      <c r="K772" s="26" t="s">
        <v>7963</v>
      </c>
      <c r="L772" s="32"/>
      <c r="M772" s="31" t="s">
        <v>7964</v>
      </c>
      <c r="N772" s="31" t="s">
        <v>7965</v>
      </c>
      <c r="O772" s="31" t="s">
        <v>7966</v>
      </c>
      <c r="P772" s="31" t="s">
        <v>7967</v>
      </c>
      <c r="Q772" s="29" t="s">
        <v>7968</v>
      </c>
    </row>
    <row r="773" spans="11:17">
      <c r="K773" s="26" t="s">
        <v>7969</v>
      </c>
      <c r="L773" s="32"/>
      <c r="M773" s="31" t="s">
        <v>7970</v>
      </c>
      <c r="N773" s="31" t="s">
        <v>7971</v>
      </c>
      <c r="O773" s="31" t="s">
        <v>7972</v>
      </c>
      <c r="P773" s="31" t="s">
        <v>7973</v>
      </c>
      <c r="Q773" s="29" t="s">
        <v>7974</v>
      </c>
    </row>
    <row r="774" spans="11:17">
      <c r="K774" s="26"/>
      <c r="L774" s="32"/>
      <c r="M774" s="44"/>
      <c r="N774" s="24"/>
      <c r="O774" s="24"/>
      <c r="P774" s="24"/>
      <c r="Q774" s="25"/>
    </row>
    <row r="775" spans="11:17">
      <c r="K775" s="26" t="s">
        <v>7975</v>
      </c>
      <c r="L775" s="27" t="s">
        <v>10282</v>
      </c>
      <c r="M775" s="44"/>
      <c r="N775" s="28"/>
      <c r="O775" s="31"/>
      <c r="P775" s="31"/>
      <c r="Q775" s="29" t="s">
        <v>7975</v>
      </c>
    </row>
    <row r="776" spans="11:17">
      <c r="K776" s="26" t="s">
        <v>7976</v>
      </c>
      <c r="L776" s="32"/>
      <c r="M776" s="31" t="s">
        <v>7977</v>
      </c>
      <c r="N776" s="31" t="s">
        <v>7978</v>
      </c>
      <c r="O776" s="31" t="s">
        <v>7979</v>
      </c>
      <c r="P776" s="31" t="s">
        <v>7980</v>
      </c>
      <c r="Q776" s="29" t="s">
        <v>7981</v>
      </c>
    </row>
    <row r="777" spans="11:17">
      <c r="K777" s="26" t="s">
        <v>7982</v>
      </c>
      <c r="L777" s="46"/>
      <c r="M777" s="31" t="s">
        <v>7983</v>
      </c>
      <c r="N777" s="31" t="s">
        <v>7984</v>
      </c>
      <c r="O777" s="31" t="s">
        <v>7985</v>
      </c>
      <c r="P777" s="31" t="s">
        <v>7986</v>
      </c>
      <c r="Q777" s="29" t="s">
        <v>7987</v>
      </c>
    </row>
    <row r="778" spans="11:17">
      <c r="K778" s="26" t="s">
        <v>7988</v>
      </c>
      <c r="L778" s="47"/>
      <c r="M778" s="31" t="s">
        <v>7989</v>
      </c>
      <c r="N778" s="31" t="s">
        <v>7990</v>
      </c>
      <c r="O778" s="31" t="s">
        <v>7991</v>
      </c>
      <c r="P778" s="31" t="s">
        <v>7992</v>
      </c>
      <c r="Q778" s="29" t="s">
        <v>7993</v>
      </c>
    </row>
    <row r="779" spans="11:17" ht="31.5">
      <c r="K779" s="26" t="s">
        <v>7994</v>
      </c>
      <c r="L779" s="47"/>
      <c r="M779" s="31" t="s">
        <v>7995</v>
      </c>
      <c r="N779" s="31" t="s">
        <v>7996</v>
      </c>
      <c r="O779" s="31" t="s">
        <v>7997</v>
      </c>
      <c r="P779" s="31" t="s">
        <v>7998</v>
      </c>
      <c r="Q779" s="29" t="s">
        <v>7999</v>
      </c>
    </row>
    <row r="780" spans="11:17">
      <c r="K780" s="26"/>
      <c r="L780" s="47"/>
      <c r="M780" s="43"/>
      <c r="N780" s="48"/>
      <c r="O780" s="48"/>
      <c r="P780" s="48"/>
      <c r="Q780" s="49"/>
    </row>
    <row r="781" spans="11:17">
      <c r="K781" s="26"/>
      <c r="L781" s="47"/>
      <c r="M781" s="43"/>
      <c r="N781" s="50"/>
      <c r="O781" s="50"/>
      <c r="P781" s="50"/>
      <c r="Q781" s="49"/>
    </row>
  </sheetData>
  <phoneticPr fontId="6" type="noConversion"/>
  <hyperlinks>
    <hyperlink ref="K11" r:id="rId1"/>
    <hyperlink ref="M11" r:id="rId2" display="mailto:%25@%20Grace%20Period"/>
    <hyperlink ref="N11" r:id="rId3" display="mailto:%25@%20Grace%20Period"/>
    <hyperlink ref="O11" r:id="rId4" display="mailto:%25@%20Grace%20Period"/>
    <hyperlink ref="P11" r:id="rId5" display="mailto:%25@%20Grace%20Period"/>
    <hyperlink ref="Q11" r:id="rId6" display="mailto:%25@%20Grace%20Period"/>
    <hyperlink ref="N448" r:id="rId7"/>
    <hyperlink ref="Q448" r:id="rId8"/>
    <hyperlink ref="N453" r:id="rId9"/>
    <hyperlink ref="Q453" r:id="rId10"/>
    <hyperlink ref="N263" r:id="rId11"/>
    <hyperlink ref="N264" r:id="rId12"/>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6"/>
  <sheetViews>
    <sheetView workbookViewId="0">
      <selection activeCell="F1" sqref="F1"/>
    </sheetView>
  </sheetViews>
  <sheetFormatPr defaultRowHeight="16.5"/>
  <cols>
    <col min="2" max="2" width="22" customWidth="1"/>
    <col min="5" max="5" width="4.5" bestFit="1" customWidth="1"/>
    <col min="6" max="6" width="14.25" customWidth="1"/>
  </cols>
  <sheetData>
    <row r="1" spans="1:6">
      <c r="A1" s="4" t="s">
        <v>3169</v>
      </c>
      <c r="C1">
        <f>FIND("=",A1)</f>
        <v>23</v>
      </c>
      <c r="D1">
        <f>FIND(";",A1)</f>
        <v>33</v>
      </c>
      <c r="E1">
        <v>1</v>
      </c>
      <c r="F1" t="str">
        <f>IF(A1&lt;&gt;"", MID(A1, C1+3, D1-C1-4), "")</f>
        <v>前後混碼模式</v>
      </c>
    </row>
    <row r="2" spans="1:6">
      <c r="A2" s="4" t="s">
        <v>3170</v>
      </c>
      <c r="C2">
        <f t="shared" ref="C2:C9" si="0">FIND("=",A2)</f>
        <v>23</v>
      </c>
      <c r="D2">
        <f t="shared" ref="D2:D9" si="1">FIND(";",A2)</f>
        <v>33</v>
      </c>
      <c r="E2">
        <v>2</v>
      </c>
      <c r="F2" t="str">
        <f t="shared" ref="F2:F9" si="2">IF(A2&lt;&gt;"", MID(A2, C2+3, D2-C2-4), "")</f>
        <v>亂數數字模式</v>
      </c>
    </row>
    <row r="3" spans="1:6">
      <c r="A3" s="4" t="s">
        <v>3171</v>
      </c>
      <c r="C3">
        <f t="shared" si="0"/>
        <v>15</v>
      </c>
      <c r="D3">
        <f t="shared" si="1"/>
        <v>23</v>
      </c>
      <c r="E3">
        <v>3</v>
      </c>
      <c r="F3" t="str">
        <f t="shared" si="2"/>
        <v>查看細節</v>
      </c>
    </row>
    <row r="4" spans="1:6">
      <c r="A4" s="4" t="s">
        <v>3172</v>
      </c>
      <c r="C4">
        <f t="shared" si="0"/>
        <v>7</v>
      </c>
      <c r="D4">
        <f t="shared" si="1"/>
        <v>12</v>
      </c>
      <c r="E4">
        <v>4</v>
      </c>
      <c r="F4" t="str">
        <f t="shared" si="2"/>
        <v>秒</v>
      </c>
    </row>
    <row r="5" spans="1:6">
      <c r="A5" s="4" t="s">
        <v>3173</v>
      </c>
      <c r="C5">
        <f t="shared" si="0"/>
        <v>7</v>
      </c>
      <c r="D5">
        <f t="shared" si="1"/>
        <v>12</v>
      </c>
      <c r="E5">
        <v>5</v>
      </c>
      <c r="F5" t="str">
        <f t="shared" si="2"/>
        <v>分</v>
      </c>
    </row>
    <row r="6" spans="1:6">
      <c r="A6" s="4" t="s">
        <v>3174</v>
      </c>
      <c r="C6">
        <f t="shared" si="0"/>
        <v>22</v>
      </c>
      <c r="D6">
        <f t="shared" si="1"/>
        <v>32</v>
      </c>
      <c r="E6">
        <v>6</v>
      </c>
      <c r="F6" t="str">
        <f t="shared" si="2"/>
        <v>新的取消舊的</v>
      </c>
    </row>
    <row r="7" spans="1:6">
      <c r="A7" s="4" t="s">
        <v>3175</v>
      </c>
      <c r="C7">
        <f t="shared" si="0"/>
        <v>20</v>
      </c>
      <c r="D7">
        <f t="shared" si="1"/>
        <v>30</v>
      </c>
      <c r="E7">
        <v>7</v>
      </c>
      <c r="F7" t="str">
        <f t="shared" si="2"/>
        <v>%@寬限時間</v>
      </c>
    </row>
    <row r="8" spans="1:6">
      <c r="A8" s="4" t="s">
        <v>3176</v>
      </c>
      <c r="C8">
        <f t="shared" si="0"/>
        <v>14</v>
      </c>
      <c r="D8">
        <f t="shared" si="1"/>
        <v>22</v>
      </c>
      <c r="E8">
        <v>8</v>
      </c>
      <c r="F8" t="str">
        <f t="shared" si="2"/>
        <v>設定模式</v>
      </c>
    </row>
    <row r="9" spans="1:6">
      <c r="A9" s="4" t="s">
        <v>3177</v>
      </c>
      <c r="C9">
        <f t="shared" si="0"/>
        <v>9</v>
      </c>
      <c r="D9">
        <f t="shared" si="1"/>
        <v>15</v>
      </c>
      <c r="E9">
        <v>9</v>
      </c>
      <c r="F9" t="str">
        <f t="shared" si="2"/>
        <v>觸碰</v>
      </c>
    </row>
    <row r="10" spans="1:6">
      <c r="A10" s="4" t="s">
        <v>3178</v>
      </c>
      <c r="C10">
        <f t="shared" ref="C10:C73" si="3">FIND("=",A10)</f>
        <v>10</v>
      </c>
      <c r="D10">
        <f t="shared" ref="D10:D73" si="4">FIND(";",A10)</f>
        <v>16</v>
      </c>
      <c r="E10">
        <v>10</v>
      </c>
      <c r="F10" t="str">
        <f t="shared" ref="F10:F73" si="5">IF(A10&lt;&gt;"", MID(A10, C10+3, D10-C10-4), "")</f>
        <v>範圍</v>
      </c>
    </row>
    <row r="11" spans="1:6">
      <c r="A11" s="4" t="s">
        <v>3179</v>
      </c>
      <c r="C11">
        <f t="shared" si="3"/>
        <v>8</v>
      </c>
      <c r="D11">
        <f t="shared" si="4"/>
        <v>14</v>
      </c>
      <c r="E11">
        <v>11</v>
      </c>
      <c r="F11" t="str">
        <f t="shared" si="5"/>
        <v>鎖具</v>
      </c>
    </row>
    <row r="12" spans="1:6">
      <c r="A12" s="4" t="s">
        <v>3180</v>
      </c>
      <c r="C12">
        <f t="shared" si="3"/>
        <v>8</v>
      </c>
      <c r="D12">
        <f t="shared" si="4"/>
        <v>14</v>
      </c>
      <c r="E12">
        <v>12</v>
      </c>
      <c r="F12" t="str">
        <f t="shared" si="5"/>
        <v>紀錄</v>
      </c>
    </row>
    <row r="13" spans="1:6">
      <c r="A13" s="4" t="s">
        <v>3181</v>
      </c>
      <c r="C13">
        <f t="shared" si="3"/>
        <v>14</v>
      </c>
      <c r="D13">
        <f t="shared" si="4"/>
        <v>22</v>
      </c>
      <c r="E13">
        <v>13</v>
      </c>
      <c r="F13" t="str">
        <f t="shared" si="5"/>
        <v>%@紀錄</v>
      </c>
    </row>
    <row r="14" spans="1:6">
      <c r="A14" s="4" t="s">
        <v>3182</v>
      </c>
      <c r="C14">
        <f t="shared" si="3"/>
        <v>10</v>
      </c>
      <c r="D14">
        <f t="shared" si="4"/>
        <v>16</v>
      </c>
      <c r="E14">
        <v>14</v>
      </c>
      <c r="F14" t="str">
        <f t="shared" si="5"/>
        <v>刪除</v>
      </c>
    </row>
    <row r="15" spans="1:6">
      <c r="A15" s="4" t="s">
        <v>3183</v>
      </c>
      <c r="C15">
        <f t="shared" si="3"/>
        <v>8</v>
      </c>
      <c r="D15">
        <f t="shared" si="4"/>
        <v>14</v>
      </c>
      <c r="E15">
        <v>15</v>
      </c>
      <c r="F15" t="str">
        <f t="shared" si="5"/>
        <v>資訊</v>
      </c>
    </row>
    <row r="16" spans="1:6">
      <c r="A16" s="4" t="s">
        <v>3184</v>
      </c>
      <c r="C16">
        <f t="shared" si="3"/>
        <v>8</v>
      </c>
      <c r="D16">
        <f t="shared" si="4"/>
        <v>14</v>
      </c>
      <c r="E16">
        <v>16</v>
      </c>
      <c r="F16" t="str">
        <f t="shared" si="5"/>
        <v>同步</v>
      </c>
    </row>
    <row r="17" spans="1:6">
      <c r="A17" s="4" t="s">
        <v>3185</v>
      </c>
      <c r="C17">
        <f t="shared" si="3"/>
        <v>14</v>
      </c>
      <c r="D17">
        <f t="shared" si="4"/>
        <v>21</v>
      </c>
      <c r="E17">
        <v>17</v>
      </c>
      <c r="F17" t="str">
        <f t="shared" si="5"/>
        <v>連線中</v>
      </c>
    </row>
    <row r="18" spans="1:6">
      <c r="A18" s="4" t="s">
        <v>3186</v>
      </c>
      <c r="C18">
        <f t="shared" si="3"/>
        <v>10</v>
      </c>
      <c r="D18">
        <f t="shared" si="4"/>
        <v>16</v>
      </c>
      <c r="E18">
        <v>18</v>
      </c>
      <c r="F18" t="str">
        <f t="shared" si="5"/>
        <v>取消</v>
      </c>
    </row>
    <row r="19" spans="1:6">
      <c r="A19" s="4" t="s">
        <v>3187</v>
      </c>
      <c r="C19">
        <f t="shared" si="3"/>
        <v>11</v>
      </c>
      <c r="D19">
        <f t="shared" si="4"/>
        <v>17</v>
      </c>
      <c r="E19">
        <v>19</v>
      </c>
      <c r="F19" t="str">
        <f t="shared" si="5"/>
        <v>成功</v>
      </c>
    </row>
    <row r="20" spans="1:6">
      <c r="A20" s="4" t="s">
        <v>3188</v>
      </c>
      <c r="C20">
        <f t="shared" si="3"/>
        <v>6</v>
      </c>
      <c r="D20">
        <f t="shared" si="4"/>
        <v>12</v>
      </c>
      <c r="E20">
        <v>20</v>
      </c>
      <c r="F20" t="str">
        <f t="shared" si="5"/>
        <v>確認</v>
      </c>
    </row>
    <row r="21" spans="1:6">
      <c r="A21" s="4" t="s">
        <v>3189</v>
      </c>
      <c r="C21">
        <f t="shared" si="3"/>
        <v>21</v>
      </c>
      <c r="D21">
        <f t="shared" si="4"/>
        <v>29</v>
      </c>
      <c r="E21">
        <v>21</v>
      </c>
      <c r="F21" t="str">
        <f t="shared" si="5"/>
        <v>連線失敗</v>
      </c>
    </row>
    <row r="22" spans="1:6">
      <c r="A22" s="4" t="s">
        <v>3190</v>
      </c>
      <c r="C22">
        <f t="shared" si="3"/>
        <v>12</v>
      </c>
      <c r="D22">
        <f t="shared" si="4"/>
        <v>19</v>
      </c>
      <c r="E22">
        <v>22</v>
      </c>
      <c r="F22" t="str">
        <f t="shared" si="5"/>
        <v>新增鎖</v>
      </c>
    </row>
    <row r="23" spans="1:6">
      <c r="A23" s="4" t="s">
        <v>498</v>
      </c>
      <c r="C23">
        <f t="shared" si="3"/>
        <v>7</v>
      </c>
      <c r="D23">
        <f t="shared" si="4"/>
        <v>14</v>
      </c>
      <c r="E23">
        <v>23</v>
      </c>
      <c r="F23" t="str">
        <f t="shared" si="5"/>
        <v>DIN</v>
      </c>
    </row>
    <row r="24" spans="1:6">
      <c r="A24" s="4" t="s">
        <v>3191</v>
      </c>
      <c r="C24">
        <f t="shared" si="3"/>
        <v>8</v>
      </c>
      <c r="D24">
        <f t="shared" si="4"/>
        <v>14</v>
      </c>
      <c r="E24">
        <v>24</v>
      </c>
      <c r="F24" t="str">
        <f t="shared" si="5"/>
        <v>名稱</v>
      </c>
    </row>
    <row r="25" spans="1:6">
      <c r="A25" s="4" t="s">
        <v>3192</v>
      </c>
      <c r="C25">
        <f t="shared" si="3"/>
        <v>9</v>
      </c>
      <c r="D25">
        <f t="shared" si="4"/>
        <v>15</v>
      </c>
      <c r="E25">
        <v>25</v>
      </c>
      <c r="F25" t="str">
        <f t="shared" si="5"/>
        <v>鎖具</v>
      </c>
    </row>
    <row r="26" spans="1:6">
      <c r="A26" s="4" t="s">
        <v>3193</v>
      </c>
      <c r="C26">
        <f t="shared" si="3"/>
        <v>21</v>
      </c>
      <c r="D26">
        <f t="shared" si="4"/>
        <v>29</v>
      </c>
      <c r="E26">
        <v>26</v>
      </c>
      <c r="F26" t="str">
        <f t="shared" si="5"/>
        <v>欄位空白</v>
      </c>
    </row>
    <row r="27" spans="1:6">
      <c r="A27" s="4" t="s">
        <v>3194</v>
      </c>
      <c r="C27">
        <f t="shared" si="3"/>
        <v>11</v>
      </c>
      <c r="D27">
        <f t="shared" si="4"/>
        <v>17</v>
      </c>
      <c r="E27">
        <v>27</v>
      </c>
      <c r="F27" t="str">
        <f t="shared" si="5"/>
        <v>配對</v>
      </c>
    </row>
    <row r="28" spans="1:6">
      <c r="A28" s="4" t="s">
        <v>3195</v>
      </c>
      <c r="C28">
        <f t="shared" si="3"/>
        <v>13</v>
      </c>
      <c r="D28">
        <f t="shared" si="4"/>
        <v>20</v>
      </c>
      <c r="E28">
        <v>28</v>
      </c>
      <c r="F28" t="str">
        <f t="shared" si="5"/>
        <v>配對中</v>
      </c>
    </row>
    <row r="29" spans="1:6">
      <c r="A29" s="4" t="s">
        <v>3196</v>
      </c>
      <c r="C29">
        <f t="shared" si="3"/>
        <v>22</v>
      </c>
      <c r="D29">
        <f t="shared" si="4"/>
        <v>29</v>
      </c>
      <c r="E29">
        <v>29</v>
      </c>
      <c r="F29" t="str">
        <f t="shared" si="5"/>
        <v>搜尋中</v>
      </c>
    </row>
    <row r="30" spans="1:6">
      <c r="A30" s="4" t="s">
        <v>3197</v>
      </c>
      <c r="C30">
        <f t="shared" si="3"/>
        <v>14</v>
      </c>
      <c r="D30">
        <f t="shared" si="4"/>
        <v>23</v>
      </c>
      <c r="E30">
        <v>30</v>
      </c>
      <c r="F30" t="str">
        <f t="shared" si="5"/>
        <v>新增使用者</v>
      </c>
    </row>
    <row r="31" spans="1:6">
      <c r="A31" s="4" t="s">
        <v>3198</v>
      </c>
      <c r="C31">
        <f t="shared" si="3"/>
        <v>10</v>
      </c>
      <c r="D31">
        <f t="shared" si="4"/>
        <v>16</v>
      </c>
      <c r="E31">
        <v>31</v>
      </c>
      <c r="F31" t="str">
        <f t="shared" si="5"/>
        <v>失敗</v>
      </c>
    </row>
    <row r="32" spans="1:6">
      <c r="A32" s="4" t="s">
        <v>3199</v>
      </c>
      <c r="C32">
        <f t="shared" si="3"/>
        <v>15</v>
      </c>
      <c r="D32">
        <f t="shared" si="4"/>
        <v>23</v>
      </c>
      <c r="E32">
        <v>32</v>
      </c>
      <c r="F32" t="str">
        <f t="shared" si="5"/>
        <v>選一個鎖</v>
      </c>
    </row>
    <row r="33" spans="1:6">
      <c r="A33" s="4" t="s">
        <v>3200</v>
      </c>
      <c r="C33">
        <f t="shared" si="3"/>
        <v>19</v>
      </c>
      <c r="D33">
        <f t="shared" si="4"/>
        <v>27</v>
      </c>
      <c r="E33">
        <v>33</v>
      </c>
      <c r="F33" t="str">
        <f t="shared" si="5"/>
        <v>需要同步</v>
      </c>
    </row>
    <row r="34" spans="1:6">
      <c r="A34" s="4" t="s">
        <v>3201</v>
      </c>
      <c r="C34">
        <f t="shared" si="3"/>
        <v>13</v>
      </c>
      <c r="D34">
        <f t="shared" si="4"/>
        <v>19</v>
      </c>
      <c r="E34">
        <v>34</v>
      </c>
      <c r="F34" t="str">
        <f t="shared" si="5"/>
        <v>名稱</v>
      </c>
    </row>
    <row r="35" spans="1:6">
      <c r="A35" s="4" t="s">
        <v>3202</v>
      </c>
      <c r="C35">
        <f t="shared" si="3"/>
        <v>15</v>
      </c>
      <c r="D35">
        <f t="shared" si="4"/>
        <v>24</v>
      </c>
      <c r="E35">
        <v>35</v>
      </c>
      <c r="F35" t="str">
        <f t="shared" si="5"/>
        <v>使用者名稱</v>
      </c>
    </row>
    <row r="36" spans="1:6">
      <c r="A36" s="4" t="s">
        <v>3203</v>
      </c>
      <c r="C36">
        <f t="shared" si="3"/>
        <v>9</v>
      </c>
      <c r="D36">
        <f t="shared" si="4"/>
        <v>17</v>
      </c>
      <c r="E36">
        <v>36</v>
      </c>
      <c r="F36" t="str">
        <f t="shared" si="5"/>
        <v>電子信箱</v>
      </c>
    </row>
    <row r="37" spans="1:6">
      <c r="A37" s="4" t="s">
        <v>3204</v>
      </c>
      <c r="C37">
        <f t="shared" si="3"/>
        <v>16</v>
      </c>
      <c r="D37">
        <f t="shared" si="4"/>
        <v>27</v>
      </c>
      <c r="E37">
        <v>37</v>
      </c>
      <c r="F37" t="str">
        <f t="shared" si="5"/>
        <v>使用者電子信箱</v>
      </c>
    </row>
    <row r="38" spans="1:6">
      <c r="A38" s="4" t="s">
        <v>3205</v>
      </c>
      <c r="C38">
        <f t="shared" si="3"/>
        <v>8</v>
      </c>
      <c r="D38">
        <f t="shared" si="4"/>
        <v>14</v>
      </c>
      <c r="E38">
        <v>38</v>
      </c>
      <c r="F38" t="str">
        <f t="shared" si="5"/>
        <v>類型</v>
      </c>
    </row>
    <row r="39" spans="1:6">
      <c r="A39" s="4" t="s">
        <v>3206</v>
      </c>
      <c r="C39">
        <f t="shared" si="3"/>
        <v>9</v>
      </c>
      <c r="D39">
        <f t="shared" si="4"/>
        <v>15</v>
      </c>
      <c r="E39">
        <v>39</v>
      </c>
      <c r="F39" t="str">
        <f t="shared" si="5"/>
        <v>手機</v>
      </c>
    </row>
    <row r="40" spans="1:6">
      <c r="A40" s="4" t="s">
        <v>3207</v>
      </c>
      <c r="C40">
        <f t="shared" si="3"/>
        <v>8</v>
      </c>
      <c r="D40">
        <f t="shared" si="4"/>
        <v>14</v>
      </c>
      <c r="E40">
        <v>40</v>
      </c>
      <c r="F40" t="str">
        <f t="shared" si="5"/>
        <v>卡片</v>
      </c>
    </row>
    <row r="41" spans="1:6">
      <c r="A41" s="4" t="s">
        <v>3208</v>
      </c>
      <c r="C41">
        <f t="shared" si="3"/>
        <v>12</v>
      </c>
      <c r="D41">
        <f t="shared" si="4"/>
        <v>18</v>
      </c>
      <c r="E41">
        <v>41</v>
      </c>
      <c r="F41" t="str">
        <f t="shared" si="5"/>
        <v>密碼</v>
      </c>
    </row>
    <row r="42" spans="1:6">
      <c r="A42" s="4" t="s">
        <v>3209</v>
      </c>
      <c r="C42">
        <f t="shared" si="3"/>
        <v>16</v>
      </c>
      <c r="D42">
        <f t="shared" si="4"/>
        <v>24</v>
      </c>
      <c r="E42">
        <v>42</v>
      </c>
      <c r="F42" t="str">
        <f t="shared" si="5"/>
        <v>設定密碼</v>
      </c>
    </row>
    <row r="43" spans="1:6">
      <c r="A43" s="4" t="s">
        <v>3210</v>
      </c>
      <c r="C43">
        <f t="shared" si="3"/>
        <v>19</v>
      </c>
      <c r="D43">
        <f t="shared" si="4"/>
        <v>27</v>
      </c>
      <c r="E43">
        <v>43</v>
      </c>
      <c r="F43" t="str">
        <f t="shared" si="5"/>
        <v>變更密碼</v>
      </c>
    </row>
    <row r="44" spans="1:6">
      <c r="A44" s="4" t="s">
        <v>3211</v>
      </c>
      <c r="C44">
        <f t="shared" si="3"/>
        <v>18</v>
      </c>
      <c r="D44">
        <f t="shared" si="4"/>
        <v>26</v>
      </c>
      <c r="E44">
        <v>44</v>
      </c>
      <c r="F44" t="str">
        <f t="shared" si="5"/>
        <v>編輯名稱</v>
      </c>
    </row>
    <row r="45" spans="1:6">
      <c r="A45" s="4" t="s">
        <v>3212</v>
      </c>
      <c r="C45">
        <f t="shared" si="3"/>
        <v>18</v>
      </c>
      <c r="D45">
        <f t="shared" si="4"/>
        <v>28</v>
      </c>
      <c r="E45">
        <v>45</v>
      </c>
      <c r="F45" t="str">
        <f t="shared" si="5"/>
        <v>編輯鎖具名稱</v>
      </c>
    </row>
    <row r="46" spans="1:6">
      <c r="A46" s="4" t="s">
        <v>3213</v>
      </c>
      <c r="C46">
        <f t="shared" si="3"/>
        <v>17</v>
      </c>
      <c r="D46">
        <f t="shared" si="4"/>
        <v>25</v>
      </c>
      <c r="E46">
        <v>46</v>
      </c>
      <c r="F46" t="str">
        <f t="shared" si="5"/>
        <v>編輯昵稱</v>
      </c>
    </row>
    <row r="47" spans="1:6">
      <c r="A47" s="4" t="s">
        <v>3214</v>
      </c>
      <c r="C47">
        <f t="shared" si="3"/>
        <v>21</v>
      </c>
      <c r="D47">
        <f t="shared" si="4"/>
        <v>36</v>
      </c>
      <c r="E47">
        <v>47</v>
      </c>
      <c r="F47" t="str">
        <f t="shared" si="5"/>
        <v>編輯Gateway名稱</v>
      </c>
    </row>
    <row r="48" spans="1:6">
      <c r="A48" s="4" t="s">
        <v>3215</v>
      </c>
      <c r="C48">
        <f t="shared" si="3"/>
        <v>11</v>
      </c>
      <c r="D48">
        <f t="shared" si="4"/>
        <v>18</v>
      </c>
      <c r="E48">
        <v>48</v>
      </c>
      <c r="F48" t="str">
        <f t="shared" si="5"/>
        <v>使用者</v>
      </c>
    </row>
    <row r="49" spans="1:6">
      <c r="A49" s="4" t="s">
        <v>3216</v>
      </c>
      <c r="C49">
        <f t="shared" si="3"/>
        <v>11</v>
      </c>
      <c r="D49">
        <f t="shared" si="4"/>
        <v>17</v>
      </c>
      <c r="E49">
        <v>49</v>
      </c>
      <c r="F49" t="str">
        <f t="shared" si="5"/>
        <v>確認</v>
      </c>
    </row>
    <row r="50" spans="1:6">
      <c r="A50" s="4" t="s">
        <v>3217</v>
      </c>
      <c r="C50">
        <f t="shared" si="3"/>
        <v>17</v>
      </c>
      <c r="D50">
        <f t="shared" si="4"/>
        <v>26</v>
      </c>
      <c r="E50">
        <v>50</v>
      </c>
      <c r="F50" t="str">
        <f t="shared" si="5"/>
        <v>刪除使用者</v>
      </c>
    </row>
    <row r="51" spans="1:6">
      <c r="A51" s="4" t="s">
        <v>3218</v>
      </c>
      <c r="C51">
        <f t="shared" si="3"/>
        <v>10</v>
      </c>
      <c r="D51">
        <f t="shared" si="4"/>
        <v>16</v>
      </c>
      <c r="E51">
        <v>51</v>
      </c>
      <c r="F51" t="str">
        <f t="shared" si="5"/>
        <v>接受</v>
      </c>
    </row>
    <row r="52" spans="1:6">
      <c r="A52" s="4" t="s">
        <v>3219</v>
      </c>
      <c r="C52">
        <f t="shared" si="3"/>
        <v>10</v>
      </c>
      <c r="D52">
        <f t="shared" si="4"/>
        <v>16</v>
      </c>
      <c r="E52">
        <v>52</v>
      </c>
      <c r="F52" t="str">
        <f t="shared" si="5"/>
        <v>拒絕</v>
      </c>
    </row>
    <row r="53" spans="1:6">
      <c r="A53" s="4" t="s">
        <v>3220</v>
      </c>
      <c r="C53">
        <f t="shared" si="3"/>
        <v>17</v>
      </c>
      <c r="D53">
        <f t="shared" si="4"/>
        <v>23</v>
      </c>
      <c r="E53">
        <v>53</v>
      </c>
      <c r="F53" t="str">
        <f t="shared" si="5"/>
        <v>訊息</v>
      </c>
    </row>
    <row r="54" spans="1:6">
      <c r="A54" s="4" t="s">
        <v>3221</v>
      </c>
      <c r="C54">
        <f t="shared" si="3"/>
        <v>9</v>
      </c>
      <c r="D54">
        <f t="shared" si="4"/>
        <v>15</v>
      </c>
      <c r="E54">
        <v>54</v>
      </c>
      <c r="F54" t="str">
        <f t="shared" si="5"/>
        <v>事件</v>
      </c>
    </row>
    <row r="55" spans="1:6">
      <c r="A55" s="4" t="s">
        <v>3222</v>
      </c>
      <c r="C55">
        <f t="shared" si="3"/>
        <v>16</v>
      </c>
      <c r="D55">
        <f t="shared" si="4"/>
        <v>24</v>
      </c>
      <c r="E55">
        <v>55</v>
      </c>
      <c r="F55" t="str">
        <f t="shared" si="5"/>
        <v>制造廠商</v>
      </c>
    </row>
    <row r="56" spans="1:6">
      <c r="A56" s="4" t="s">
        <v>3223</v>
      </c>
      <c r="C56">
        <f t="shared" si="3"/>
        <v>19</v>
      </c>
      <c r="D56">
        <f t="shared" si="4"/>
        <v>27</v>
      </c>
      <c r="E56">
        <v>56</v>
      </c>
      <c r="F56" t="str">
        <f t="shared" si="5"/>
        <v>韌體更新</v>
      </c>
    </row>
    <row r="57" spans="1:6">
      <c r="A57" s="4" t="s">
        <v>3224</v>
      </c>
      <c r="C57">
        <f t="shared" si="3"/>
        <v>11</v>
      </c>
      <c r="D57">
        <f t="shared" si="4"/>
        <v>17</v>
      </c>
      <c r="E57">
        <v>57</v>
      </c>
      <c r="F57" t="str">
        <f t="shared" si="5"/>
        <v>細節</v>
      </c>
    </row>
    <row r="58" spans="1:6">
      <c r="A58" s="4" t="s">
        <v>3225</v>
      </c>
      <c r="C58">
        <f t="shared" si="3"/>
        <v>15</v>
      </c>
      <c r="D58">
        <f t="shared" si="4"/>
        <v>22</v>
      </c>
      <c r="E58">
        <v>58</v>
      </c>
      <c r="F58" t="str">
        <f t="shared" si="5"/>
        <v>下載中</v>
      </c>
    </row>
    <row r="59" spans="1:6">
      <c r="A59" s="4" t="s">
        <v>3226</v>
      </c>
      <c r="C59">
        <f t="shared" si="3"/>
        <v>25</v>
      </c>
      <c r="D59">
        <f t="shared" si="4"/>
        <v>35</v>
      </c>
      <c r="E59">
        <v>59</v>
      </c>
      <c r="F59" t="str">
        <f t="shared" si="5"/>
        <v>檔案格式有誤</v>
      </c>
    </row>
    <row r="60" spans="1:6">
      <c r="A60" s="4" t="s">
        <v>3227</v>
      </c>
      <c r="C60">
        <f t="shared" si="3"/>
        <v>13</v>
      </c>
      <c r="D60">
        <f t="shared" si="4"/>
        <v>21</v>
      </c>
      <c r="E60">
        <v>60</v>
      </c>
      <c r="F60" t="str">
        <f t="shared" si="5"/>
        <v>鎖的名稱</v>
      </c>
    </row>
    <row r="61" spans="1:6">
      <c r="A61" s="4" t="s">
        <v>3228</v>
      </c>
      <c r="C61">
        <f t="shared" si="3"/>
        <v>22</v>
      </c>
      <c r="D61">
        <f t="shared" si="4"/>
        <v>34</v>
      </c>
      <c r="E61">
        <v>61</v>
      </c>
      <c r="F61" t="str">
        <f t="shared" si="5"/>
        <v>相關連的鎖具名稱</v>
      </c>
    </row>
    <row r="62" spans="1:6">
      <c r="A62" s="4" t="s">
        <v>3229</v>
      </c>
      <c r="C62">
        <f t="shared" si="3"/>
        <v>8</v>
      </c>
      <c r="D62">
        <f t="shared" si="4"/>
        <v>14</v>
      </c>
      <c r="E62">
        <v>62</v>
      </c>
      <c r="F62" t="str">
        <f t="shared" si="5"/>
        <v>靜音</v>
      </c>
    </row>
    <row r="63" spans="1:6">
      <c r="A63" s="4" t="s">
        <v>3230</v>
      </c>
      <c r="C63">
        <f t="shared" si="3"/>
        <v>18</v>
      </c>
      <c r="D63">
        <f t="shared" si="4"/>
        <v>26</v>
      </c>
      <c r="E63">
        <v>63</v>
      </c>
      <c r="F63" t="str">
        <f t="shared" si="5"/>
        <v>電池狀態</v>
      </c>
    </row>
    <row r="64" spans="1:6">
      <c r="A64" s="4" t="s">
        <v>3231</v>
      </c>
      <c r="C64">
        <f t="shared" si="3"/>
        <v>20</v>
      </c>
      <c r="D64">
        <f t="shared" si="4"/>
        <v>28</v>
      </c>
      <c r="E64">
        <v>64</v>
      </c>
      <c r="F64" t="str">
        <f t="shared" si="5"/>
        <v>韌體版本</v>
      </c>
    </row>
    <row r="65" spans="1:6">
      <c r="A65" s="4" t="s">
        <v>3232</v>
      </c>
      <c r="C65">
        <f t="shared" si="3"/>
        <v>14</v>
      </c>
      <c r="D65">
        <f t="shared" si="4"/>
        <v>22</v>
      </c>
      <c r="E65">
        <v>65</v>
      </c>
      <c r="F65" t="str">
        <f t="shared" si="5"/>
        <v>現在更新</v>
      </c>
    </row>
    <row r="66" spans="1:6">
      <c r="A66" s="4" t="s">
        <v>3233</v>
      </c>
      <c r="C66">
        <f t="shared" si="3"/>
        <v>16</v>
      </c>
      <c r="D66">
        <f t="shared" si="4"/>
        <v>24</v>
      </c>
      <c r="E66">
        <v>66</v>
      </c>
      <c r="F66" t="str">
        <f t="shared" si="5"/>
        <v>配對時間</v>
      </c>
    </row>
    <row r="67" spans="1:6">
      <c r="A67" s="4" t="s">
        <v>3234</v>
      </c>
      <c r="C67">
        <f t="shared" si="3"/>
        <v>13</v>
      </c>
      <c r="D67">
        <f t="shared" si="4"/>
        <v>19</v>
      </c>
      <c r="E67">
        <v>67</v>
      </c>
      <c r="F67" t="str">
        <f t="shared" si="5"/>
        <v>開門</v>
      </c>
    </row>
    <row r="68" spans="1:6">
      <c r="A68" s="4" t="s">
        <v>3235</v>
      </c>
      <c r="C68">
        <f t="shared" si="3"/>
        <v>11</v>
      </c>
      <c r="D68">
        <f t="shared" si="4"/>
        <v>17</v>
      </c>
      <c r="E68">
        <v>68</v>
      </c>
      <c r="F68" t="str">
        <f t="shared" si="5"/>
        <v>關門</v>
      </c>
    </row>
    <row r="69" spans="1:6">
      <c r="A69" s="4" t="s">
        <v>3236</v>
      </c>
      <c r="C69">
        <f t="shared" si="3"/>
        <v>11</v>
      </c>
      <c r="D69">
        <f t="shared" si="4"/>
        <v>17</v>
      </c>
      <c r="E69">
        <v>69</v>
      </c>
      <c r="F69" t="str">
        <f t="shared" si="5"/>
        <v>未知</v>
      </c>
    </row>
    <row r="70" spans="1:6">
      <c r="A70" s="4" t="s">
        <v>3237</v>
      </c>
      <c r="C70">
        <f t="shared" si="3"/>
        <v>8</v>
      </c>
      <c r="D70">
        <f t="shared" si="4"/>
        <v>14</v>
      </c>
      <c r="E70">
        <v>70</v>
      </c>
      <c r="F70" t="str">
        <f t="shared" si="5"/>
        <v>時間</v>
      </c>
    </row>
    <row r="71" spans="1:6">
      <c r="A71" s="4" t="s">
        <v>3238</v>
      </c>
      <c r="C71">
        <f t="shared" si="3"/>
        <v>11</v>
      </c>
      <c r="D71">
        <f t="shared" si="4"/>
        <v>17</v>
      </c>
      <c r="E71">
        <v>71</v>
      </c>
      <c r="F71" t="str">
        <f t="shared" si="5"/>
        <v>較近</v>
      </c>
    </row>
    <row r="72" spans="1:6">
      <c r="A72" s="4" t="s">
        <v>3239</v>
      </c>
      <c r="C72">
        <f t="shared" si="3"/>
        <v>10</v>
      </c>
      <c r="D72">
        <f t="shared" si="4"/>
        <v>16</v>
      </c>
      <c r="E72">
        <v>72</v>
      </c>
      <c r="F72" t="str">
        <f t="shared" si="5"/>
        <v>較遠</v>
      </c>
    </row>
    <row r="73" spans="1:6">
      <c r="A73" s="4" t="s">
        <v>3240</v>
      </c>
      <c r="C73">
        <f t="shared" si="3"/>
        <v>21</v>
      </c>
      <c r="D73">
        <f t="shared" si="4"/>
        <v>30</v>
      </c>
      <c r="E73">
        <v>73</v>
      </c>
      <c r="F73" t="str">
        <f t="shared" si="5"/>
        <v>隱私權政策</v>
      </c>
    </row>
    <row r="74" spans="1:6">
      <c r="A74" s="4" t="s">
        <v>3241</v>
      </c>
      <c r="C74">
        <f t="shared" ref="C74:C137" si="6">FIND("=",A74)</f>
        <v>15</v>
      </c>
      <c r="D74">
        <f t="shared" ref="D74:D137" si="7">FIND(";",A74)</f>
        <v>24</v>
      </c>
      <c r="E74">
        <v>74</v>
      </c>
      <c r="F74" t="str">
        <f t="shared" ref="F74:F137" si="8">IF(A74&lt;&gt;"", MID(A74, C74+3, D74-C74-4), "")</f>
        <v>App版本</v>
      </c>
    </row>
    <row r="75" spans="1:6">
      <c r="A75" s="4" t="s">
        <v>3242</v>
      </c>
      <c r="C75">
        <f t="shared" si="6"/>
        <v>13</v>
      </c>
      <c r="D75">
        <f t="shared" si="7"/>
        <v>21</v>
      </c>
      <c r="E75">
        <v>75</v>
      </c>
      <c r="F75" t="str">
        <f t="shared" si="8"/>
        <v>個人資訊</v>
      </c>
    </row>
    <row r="76" spans="1:6">
      <c r="A76" s="4" t="s">
        <v>3243</v>
      </c>
      <c r="C76">
        <f t="shared" si="6"/>
        <v>12</v>
      </c>
      <c r="D76">
        <f t="shared" si="7"/>
        <v>18</v>
      </c>
      <c r="E76">
        <v>76</v>
      </c>
      <c r="F76" t="str">
        <f t="shared" si="8"/>
        <v>設定</v>
      </c>
    </row>
    <row r="77" spans="1:6">
      <c r="A77" s="4" t="s">
        <v>3244</v>
      </c>
      <c r="C77">
        <f t="shared" si="6"/>
        <v>11</v>
      </c>
      <c r="D77">
        <f t="shared" si="7"/>
        <v>17</v>
      </c>
      <c r="E77">
        <v>77</v>
      </c>
      <c r="F77" t="str">
        <f t="shared" si="8"/>
        <v>逾時</v>
      </c>
    </row>
    <row r="78" spans="1:6">
      <c r="A78" s="4" t="s">
        <v>3245</v>
      </c>
      <c r="C78">
        <f t="shared" si="6"/>
        <v>14</v>
      </c>
      <c r="D78">
        <f t="shared" si="7"/>
        <v>20</v>
      </c>
      <c r="E78">
        <v>78</v>
      </c>
      <c r="F78" t="str">
        <f t="shared" si="8"/>
        <v>型號</v>
      </c>
    </row>
    <row r="79" spans="1:6">
      <c r="A79" s="4" t="s">
        <v>3246</v>
      </c>
      <c r="C79">
        <f t="shared" si="6"/>
        <v>12</v>
      </c>
      <c r="D79">
        <f t="shared" si="7"/>
        <v>19</v>
      </c>
      <c r="E79">
        <v>79</v>
      </c>
      <c r="F79" t="str">
        <f t="shared" si="8"/>
        <v>無限制</v>
      </c>
    </row>
    <row r="80" spans="1:6">
      <c r="A80" s="4" t="s">
        <v>3247</v>
      </c>
      <c r="C80">
        <f t="shared" si="6"/>
        <v>12</v>
      </c>
      <c r="D80">
        <f t="shared" si="7"/>
        <v>20</v>
      </c>
      <c r="E80">
        <v>80</v>
      </c>
      <c r="F80" t="str">
        <f t="shared" si="8"/>
        <v>僅限一次</v>
      </c>
    </row>
    <row r="81" spans="1:6">
      <c r="A81" s="4" t="s">
        <v>3248</v>
      </c>
      <c r="C81">
        <f t="shared" si="6"/>
        <v>12</v>
      </c>
      <c r="D81">
        <f t="shared" si="7"/>
        <v>21</v>
      </c>
      <c r="E81">
        <v>81</v>
      </c>
      <c r="F81" t="str">
        <f t="shared" si="8"/>
        <v>僅限一小時</v>
      </c>
    </row>
    <row r="82" spans="1:6">
      <c r="A82" s="4" t="s">
        <v>3249</v>
      </c>
      <c r="C82">
        <f t="shared" si="6"/>
        <v>12</v>
      </c>
      <c r="D82">
        <f t="shared" si="7"/>
        <v>19</v>
      </c>
      <c r="E82">
        <v>82</v>
      </c>
      <c r="F82" t="str">
        <f t="shared" si="8"/>
        <v>無限制</v>
      </c>
    </row>
    <row r="83" spans="1:6">
      <c r="A83" s="4" t="s">
        <v>3250</v>
      </c>
      <c r="C83">
        <f t="shared" si="6"/>
        <v>16</v>
      </c>
      <c r="D83">
        <f t="shared" si="7"/>
        <v>24</v>
      </c>
      <c r="E83">
        <v>83</v>
      </c>
      <c r="F83" t="str">
        <f t="shared" si="8"/>
        <v>權限設定</v>
      </c>
    </row>
    <row r="84" spans="1:6">
      <c r="A84" s="4" t="s">
        <v>3251</v>
      </c>
      <c r="C84">
        <f t="shared" si="6"/>
        <v>9</v>
      </c>
      <c r="D84">
        <f t="shared" si="7"/>
        <v>16</v>
      </c>
      <c r="E84">
        <v>84</v>
      </c>
      <c r="F84" t="str">
        <f t="shared" si="8"/>
        <v>管理者</v>
      </c>
    </row>
    <row r="85" spans="1:6">
      <c r="A85" s="4" t="s">
        <v>3252</v>
      </c>
      <c r="C85">
        <f t="shared" si="6"/>
        <v>18</v>
      </c>
      <c r="D85">
        <f t="shared" si="7"/>
        <v>34</v>
      </c>
      <c r="E85">
        <v>85</v>
      </c>
      <c r="F85" t="str">
        <f t="shared" si="8"/>
        <v>目前沒有任何鎖的使用權限</v>
      </c>
    </row>
    <row r="86" spans="1:6">
      <c r="A86" s="4" t="s">
        <v>3253</v>
      </c>
      <c r="C86">
        <f t="shared" si="6"/>
        <v>20</v>
      </c>
      <c r="D86">
        <f t="shared" si="7"/>
        <v>31</v>
      </c>
      <c r="E86">
        <v>86</v>
      </c>
      <c r="F86" t="str">
        <f t="shared" si="8"/>
        <v>目前沒有使用者</v>
      </c>
    </row>
    <row r="87" spans="1:6">
      <c r="A87" s="4" t="s">
        <v>3254</v>
      </c>
      <c r="C87">
        <f t="shared" si="6"/>
        <v>19</v>
      </c>
      <c r="D87">
        <f t="shared" si="7"/>
        <v>29</v>
      </c>
      <c r="E87">
        <v>87</v>
      </c>
      <c r="F87" t="str">
        <f t="shared" si="8"/>
        <v>目前沒有訊息</v>
      </c>
    </row>
    <row r="88" spans="1:6">
      <c r="A88" s="4" t="s">
        <v>3255</v>
      </c>
      <c r="C88">
        <f t="shared" si="6"/>
        <v>18</v>
      </c>
      <c r="D88">
        <f t="shared" si="7"/>
        <v>26</v>
      </c>
      <c r="E88">
        <v>88</v>
      </c>
      <c r="F88" t="str">
        <f t="shared" si="8"/>
        <v>格式有誤</v>
      </c>
    </row>
    <row r="89" spans="1:6">
      <c r="A89" s="4" t="s">
        <v>3256</v>
      </c>
      <c r="C89">
        <f t="shared" si="6"/>
        <v>15</v>
      </c>
      <c r="D89">
        <f t="shared" si="7"/>
        <v>25</v>
      </c>
      <c r="E89">
        <v>89</v>
      </c>
      <c r="F89" t="str">
        <f t="shared" si="8"/>
        <v>不允許的操作</v>
      </c>
    </row>
    <row r="90" spans="1:6">
      <c r="A90" s="4" t="s">
        <v>565</v>
      </c>
      <c r="C90">
        <f t="shared" si="6"/>
        <v>21</v>
      </c>
      <c r="D90">
        <f t="shared" si="7"/>
        <v>32</v>
      </c>
      <c r="E90">
        <v>90</v>
      </c>
      <c r="F90" t="str">
        <f t="shared" si="8"/>
        <v>My Lock</v>
      </c>
    </row>
    <row r="91" spans="1:6">
      <c r="A91" s="4" t="s">
        <v>3257</v>
      </c>
      <c r="C91">
        <f t="shared" si="6"/>
        <v>17</v>
      </c>
      <c r="D91">
        <f t="shared" si="7"/>
        <v>25</v>
      </c>
      <c r="E91">
        <v>91</v>
      </c>
      <c r="F91" t="str">
        <f t="shared" si="8"/>
        <v>名稱太長</v>
      </c>
    </row>
    <row r="92" spans="1:6">
      <c r="A92" s="4" t="s">
        <v>3258</v>
      </c>
      <c r="C92">
        <f t="shared" si="6"/>
        <v>20</v>
      </c>
      <c r="D92">
        <f t="shared" si="7"/>
        <v>28</v>
      </c>
      <c r="E92">
        <v>92</v>
      </c>
      <c r="F92" t="str">
        <f t="shared" si="8"/>
        <v>訊息太長</v>
      </c>
    </row>
    <row r="93" spans="1:6">
      <c r="A93" s="4" t="s">
        <v>3259</v>
      </c>
      <c r="C93">
        <f t="shared" si="6"/>
        <v>17</v>
      </c>
      <c r="D93">
        <f t="shared" si="7"/>
        <v>32</v>
      </c>
      <c r="E93">
        <v>93</v>
      </c>
      <c r="F93" t="str">
        <f t="shared" si="8"/>
        <v>Wi-Fi網路名稱太長</v>
      </c>
    </row>
    <row r="94" spans="1:6">
      <c r="A94" s="4" t="s">
        <v>3260</v>
      </c>
      <c r="C94">
        <f t="shared" si="6"/>
        <v>21</v>
      </c>
      <c r="D94">
        <f t="shared" si="7"/>
        <v>29</v>
      </c>
      <c r="E94">
        <v>94</v>
      </c>
      <c r="F94" t="str">
        <f t="shared" si="8"/>
        <v>密碼太長</v>
      </c>
    </row>
    <row r="95" spans="1:6">
      <c r="A95" s="4" t="s">
        <v>3261</v>
      </c>
      <c r="C95">
        <f t="shared" si="6"/>
        <v>13</v>
      </c>
      <c r="D95">
        <f t="shared" si="7"/>
        <v>21</v>
      </c>
      <c r="E95">
        <v>95</v>
      </c>
      <c r="F95" t="str">
        <f t="shared" si="8"/>
        <v>加入時間</v>
      </c>
    </row>
    <row r="96" spans="1:6">
      <c r="A96" s="4" t="s">
        <v>3262</v>
      </c>
      <c r="C96">
        <f t="shared" si="6"/>
        <v>13</v>
      </c>
      <c r="D96">
        <f t="shared" si="7"/>
        <v>20</v>
      </c>
      <c r="E96">
        <v>96</v>
      </c>
      <c r="F96" t="str">
        <f t="shared" si="8"/>
        <v>找不到</v>
      </c>
    </row>
    <row r="97" spans="1:6">
      <c r="A97" s="4" t="s">
        <v>3263</v>
      </c>
      <c r="C97">
        <f t="shared" si="6"/>
        <v>20</v>
      </c>
      <c r="D97">
        <f t="shared" si="7"/>
        <v>28</v>
      </c>
      <c r="E97">
        <v>97</v>
      </c>
      <c r="F97" t="str">
        <f t="shared" si="8"/>
        <v>使用條款</v>
      </c>
    </row>
    <row r="98" spans="1:6">
      <c r="A98" s="4" t="s">
        <v>3264</v>
      </c>
      <c r="C98">
        <f t="shared" si="6"/>
        <v>24</v>
      </c>
      <c r="D98">
        <f t="shared" si="7"/>
        <v>35</v>
      </c>
      <c r="E98">
        <v>98</v>
      </c>
      <c r="F98" t="str">
        <f t="shared" si="8"/>
        <v>開放原始碼授權</v>
      </c>
    </row>
    <row r="99" spans="1:6">
      <c r="A99" s="4" t="s">
        <v>3265</v>
      </c>
      <c r="C99">
        <f t="shared" si="6"/>
        <v>17</v>
      </c>
      <c r="D99">
        <f t="shared" si="7"/>
        <v>27</v>
      </c>
      <c r="E99">
        <v>99</v>
      </c>
      <c r="F99" t="str">
        <f t="shared" si="8"/>
        <v>沒有適合的鎖</v>
      </c>
    </row>
    <row r="100" spans="1:6">
      <c r="A100" s="4" t="s">
        <v>3266</v>
      </c>
      <c r="C100">
        <f t="shared" si="6"/>
        <v>14</v>
      </c>
      <c r="D100">
        <f t="shared" si="7"/>
        <v>22</v>
      </c>
      <c r="E100">
        <v>100</v>
      </c>
      <c r="F100" t="str">
        <f t="shared" si="8"/>
        <v>法律資訊</v>
      </c>
    </row>
    <row r="101" spans="1:6">
      <c r="A101" s="4" t="s">
        <v>3267</v>
      </c>
      <c r="C101">
        <f t="shared" si="6"/>
        <v>13</v>
      </c>
      <c r="D101">
        <f t="shared" si="7"/>
        <v>21</v>
      </c>
      <c r="E101">
        <v>101</v>
      </c>
      <c r="F101" t="str">
        <f t="shared" si="8"/>
        <v>清除全部</v>
      </c>
    </row>
    <row r="102" spans="1:6">
      <c r="A102" s="4" t="s">
        <v>3268</v>
      </c>
      <c r="C102">
        <f t="shared" si="6"/>
        <v>12</v>
      </c>
      <c r="D102">
        <f t="shared" si="7"/>
        <v>20</v>
      </c>
      <c r="E102">
        <v>102</v>
      </c>
      <c r="F102" t="str">
        <f t="shared" si="8"/>
        <v>全部已讀</v>
      </c>
    </row>
    <row r="103" spans="1:6">
      <c r="A103" s="4" t="s">
        <v>3269</v>
      </c>
      <c r="C103">
        <f t="shared" si="6"/>
        <v>17</v>
      </c>
      <c r="D103">
        <f t="shared" si="7"/>
        <v>23</v>
      </c>
      <c r="E103">
        <v>103</v>
      </c>
      <c r="F103" t="str">
        <f t="shared" si="8"/>
        <v>過期</v>
      </c>
    </row>
    <row r="104" spans="1:6">
      <c r="A104" s="4" t="s">
        <v>3270</v>
      </c>
      <c r="C104">
        <f t="shared" si="6"/>
        <v>8</v>
      </c>
      <c r="D104">
        <f t="shared" si="7"/>
        <v>21</v>
      </c>
      <c r="E104">
        <v>104</v>
      </c>
      <c r="F104" t="str">
        <f t="shared" si="8"/>
        <v>Wi-Fi網路名稱</v>
      </c>
    </row>
    <row r="105" spans="1:6">
      <c r="A105" s="4" t="s">
        <v>3271</v>
      </c>
      <c r="C105">
        <f t="shared" si="6"/>
        <v>20</v>
      </c>
      <c r="D105">
        <f t="shared" si="7"/>
        <v>33</v>
      </c>
      <c r="E105">
        <v>105</v>
      </c>
      <c r="F105" t="str">
        <f t="shared" si="8"/>
        <v>Wi-Fi網路密碼</v>
      </c>
    </row>
    <row r="106" spans="1:6">
      <c r="A106" s="4" t="s">
        <v>3272</v>
      </c>
      <c r="C106">
        <f t="shared" si="6"/>
        <v>18</v>
      </c>
      <c r="D106">
        <f t="shared" si="7"/>
        <v>29</v>
      </c>
      <c r="E106">
        <v>106</v>
      </c>
      <c r="F106" t="str">
        <f t="shared" si="8"/>
        <v>加入手機使用者</v>
      </c>
    </row>
    <row r="107" spans="1:6">
      <c r="A107" s="4" t="s">
        <v>3273</v>
      </c>
      <c r="C107">
        <f t="shared" si="6"/>
        <v>18</v>
      </c>
      <c r="D107">
        <f t="shared" si="7"/>
        <v>28</v>
      </c>
      <c r="E107">
        <v>107</v>
      </c>
      <c r="F107" t="str">
        <f t="shared" si="8"/>
        <v>加入卡使用者</v>
      </c>
    </row>
    <row r="108" spans="1:6">
      <c r="A108" s="4" t="s">
        <v>3274</v>
      </c>
      <c r="C108">
        <f t="shared" si="6"/>
        <v>23</v>
      </c>
      <c r="D108">
        <f t="shared" si="7"/>
        <v>34</v>
      </c>
      <c r="E108">
        <v>108</v>
      </c>
      <c r="F108" t="str">
        <f t="shared" si="8"/>
        <v>加入密碼使用者</v>
      </c>
    </row>
    <row r="109" spans="1:6">
      <c r="A109" s="4" t="s">
        <v>3275</v>
      </c>
      <c r="C109">
        <f t="shared" si="6"/>
        <v>14</v>
      </c>
      <c r="D109">
        <f t="shared" si="7"/>
        <v>22</v>
      </c>
      <c r="E109">
        <v>109</v>
      </c>
      <c r="F109" t="str">
        <f t="shared" si="8"/>
        <v>開始加卡</v>
      </c>
    </row>
    <row r="110" spans="1:6">
      <c r="A110" s="4" t="s">
        <v>3276</v>
      </c>
      <c r="C110">
        <f t="shared" si="6"/>
        <v>17</v>
      </c>
      <c r="D110">
        <f t="shared" si="7"/>
        <v>24</v>
      </c>
      <c r="E110">
        <v>110</v>
      </c>
      <c r="F110" t="str">
        <f t="shared" si="8"/>
        <v>同步中</v>
      </c>
    </row>
    <row r="111" spans="1:6">
      <c r="A111" s="4" t="s">
        <v>3277</v>
      </c>
      <c r="C111">
        <f t="shared" si="6"/>
        <v>15</v>
      </c>
      <c r="D111">
        <f t="shared" si="7"/>
        <v>23</v>
      </c>
      <c r="E111">
        <v>111</v>
      </c>
      <c r="F111" t="str">
        <f t="shared" si="8"/>
        <v>自動開門</v>
      </c>
    </row>
    <row r="112" spans="1:6">
      <c r="A112" s="4" t="s">
        <v>3278</v>
      </c>
      <c r="C112">
        <f t="shared" si="6"/>
        <v>8</v>
      </c>
      <c r="D112">
        <f t="shared" si="7"/>
        <v>13</v>
      </c>
      <c r="E112">
        <v>112</v>
      </c>
      <c r="F112" t="str">
        <f t="shared" si="8"/>
        <v>無</v>
      </c>
    </row>
    <row r="113" spans="1:6">
      <c r="A113" s="4" t="s">
        <v>3279</v>
      </c>
      <c r="C113">
        <f t="shared" si="6"/>
        <v>15</v>
      </c>
      <c r="D113">
        <f t="shared" si="7"/>
        <v>24</v>
      </c>
      <c r="E113">
        <v>113</v>
      </c>
      <c r="F113" t="str">
        <f t="shared" si="8"/>
        <v>帳號已失效</v>
      </c>
    </row>
    <row r="114" spans="1:6">
      <c r="A114" s="4" t="s">
        <v>3280</v>
      </c>
      <c r="C114">
        <f t="shared" si="6"/>
        <v>20</v>
      </c>
      <c r="D114">
        <f t="shared" si="7"/>
        <v>27</v>
      </c>
      <c r="E114">
        <v>114</v>
      </c>
      <c r="F114" t="str">
        <f t="shared" si="8"/>
        <v>處理中</v>
      </c>
    </row>
    <row r="115" spans="1:6">
      <c r="A115" s="4" t="s">
        <v>3281</v>
      </c>
      <c r="C115">
        <f t="shared" si="6"/>
        <v>15</v>
      </c>
      <c r="D115">
        <f t="shared" si="7"/>
        <v>24</v>
      </c>
      <c r="E115">
        <v>115</v>
      </c>
      <c r="F115" t="str">
        <f t="shared" si="8"/>
        <v>別再提醒我</v>
      </c>
    </row>
    <row r="116" spans="1:6">
      <c r="A116" s="4" t="s">
        <v>3282</v>
      </c>
      <c r="C116">
        <f t="shared" si="6"/>
        <v>24</v>
      </c>
      <c r="D116">
        <f t="shared" si="7"/>
        <v>35</v>
      </c>
      <c r="E116">
        <v>116</v>
      </c>
      <c r="F116" t="str">
        <f t="shared" si="8"/>
        <v>沒有新的使用者</v>
      </c>
    </row>
    <row r="117" spans="1:6">
      <c r="A117" s="4" t="s">
        <v>3283</v>
      </c>
      <c r="C117">
        <f t="shared" si="6"/>
        <v>21</v>
      </c>
      <c r="D117">
        <f t="shared" si="7"/>
        <v>31</v>
      </c>
      <c r="E117">
        <v>117</v>
      </c>
      <c r="F117" t="str">
        <f t="shared" si="8"/>
        <v>正在更新韌體</v>
      </c>
    </row>
    <row r="118" spans="1:6">
      <c r="A118" s="4" t="s">
        <v>3284</v>
      </c>
      <c r="C118">
        <f t="shared" si="6"/>
        <v>11</v>
      </c>
      <c r="D118">
        <f t="shared" si="7"/>
        <v>17</v>
      </c>
      <c r="E118">
        <v>118</v>
      </c>
      <c r="F118" t="str">
        <f t="shared" si="8"/>
        <v>模式</v>
      </c>
    </row>
    <row r="119" spans="1:6">
      <c r="A119" s="4" t="s">
        <v>3285</v>
      </c>
      <c r="C119">
        <f t="shared" si="6"/>
        <v>13</v>
      </c>
      <c r="D119">
        <f t="shared" si="7"/>
        <v>20</v>
      </c>
      <c r="E119">
        <v>119</v>
      </c>
      <c r="F119" t="str">
        <f t="shared" si="8"/>
        <v>已取消</v>
      </c>
    </row>
    <row r="120" spans="1:6">
      <c r="A120" s="4" t="s">
        <v>3286</v>
      </c>
      <c r="C120">
        <f t="shared" si="6"/>
        <v>8</v>
      </c>
      <c r="D120">
        <f t="shared" si="7"/>
        <v>14</v>
      </c>
      <c r="E120">
        <v>120</v>
      </c>
      <c r="F120" t="str">
        <f t="shared" si="8"/>
        <v>密碼</v>
      </c>
    </row>
    <row r="121" spans="1:6">
      <c r="A121" s="4" t="s">
        <v>3287</v>
      </c>
      <c r="C121">
        <f t="shared" si="6"/>
        <v>16</v>
      </c>
      <c r="D121">
        <f t="shared" si="7"/>
        <v>30</v>
      </c>
      <c r="E121">
        <v>121</v>
      </c>
      <c r="F121" t="str">
        <f t="shared" si="8"/>
        <v>密碼 (再輸入一次)</v>
      </c>
    </row>
    <row r="122" spans="1:6">
      <c r="A122" s="4" t="s">
        <v>3288</v>
      </c>
      <c r="C122">
        <f t="shared" si="6"/>
        <v>18</v>
      </c>
      <c r="D122">
        <f t="shared" si="7"/>
        <v>27</v>
      </c>
      <c r="E122">
        <v>122</v>
      </c>
      <c r="F122" t="str">
        <f t="shared" si="8"/>
        <v>長度不正確</v>
      </c>
    </row>
    <row r="123" spans="1:6">
      <c r="A123" s="4" t="s">
        <v>3289</v>
      </c>
      <c r="C123">
        <f t="shared" si="6"/>
        <v>24</v>
      </c>
      <c r="D123">
        <f t="shared" si="7"/>
        <v>33</v>
      </c>
      <c r="E123">
        <v>123</v>
      </c>
      <c r="F123" t="str">
        <f t="shared" si="8"/>
        <v>數字不正確</v>
      </c>
    </row>
    <row r="124" spans="1:6">
      <c r="A124" s="4" t="s">
        <v>3290</v>
      </c>
      <c r="C124">
        <f t="shared" si="6"/>
        <v>17</v>
      </c>
      <c r="D124">
        <f t="shared" si="7"/>
        <v>26</v>
      </c>
      <c r="E124">
        <v>124</v>
      </c>
      <c r="F124" t="str">
        <f t="shared" si="8"/>
        <v>%@不吻合</v>
      </c>
    </row>
    <row r="125" spans="1:6">
      <c r="A125" s="4" t="s">
        <v>3291</v>
      </c>
      <c r="C125">
        <f t="shared" si="6"/>
        <v>10</v>
      </c>
      <c r="D125">
        <f t="shared" si="7"/>
        <v>16</v>
      </c>
      <c r="E125">
        <v>125</v>
      </c>
      <c r="F125" t="str">
        <f t="shared" si="8"/>
        <v>開始</v>
      </c>
    </row>
    <row r="126" spans="1:6">
      <c r="A126" s="4" t="s">
        <v>3292</v>
      </c>
      <c r="C126">
        <f t="shared" si="6"/>
        <v>8</v>
      </c>
      <c r="D126">
        <f t="shared" si="7"/>
        <v>14</v>
      </c>
      <c r="E126">
        <v>126</v>
      </c>
      <c r="F126" t="str">
        <f t="shared" si="8"/>
        <v>結束</v>
      </c>
    </row>
    <row r="127" spans="1:6">
      <c r="A127" s="4" t="s">
        <v>3293</v>
      </c>
      <c r="C127">
        <f t="shared" si="6"/>
        <v>14</v>
      </c>
      <c r="D127">
        <f t="shared" si="7"/>
        <v>22</v>
      </c>
      <c r="E127">
        <v>127</v>
      </c>
      <c r="F127" t="str">
        <f t="shared" si="8"/>
        <v>開始時數</v>
      </c>
    </row>
    <row r="128" spans="1:6">
      <c r="A128" s="4" t="s">
        <v>3294</v>
      </c>
      <c r="C128">
        <f t="shared" si="6"/>
        <v>12</v>
      </c>
      <c r="D128">
        <f t="shared" si="7"/>
        <v>20</v>
      </c>
      <c r="E128">
        <v>128</v>
      </c>
      <c r="F128" t="str">
        <f t="shared" si="8"/>
        <v>結束時數</v>
      </c>
    </row>
    <row r="129" spans="1:6">
      <c r="A129" s="4" t="s">
        <v>3295</v>
      </c>
      <c r="C129">
        <f t="shared" si="6"/>
        <v>7</v>
      </c>
      <c r="D129">
        <f t="shared" si="7"/>
        <v>12</v>
      </c>
      <c r="E129">
        <v>129</v>
      </c>
      <c r="F129" t="str">
        <f t="shared" si="8"/>
        <v>是</v>
      </c>
    </row>
    <row r="130" spans="1:6">
      <c r="A130" s="4" t="s">
        <v>3296</v>
      </c>
      <c r="C130">
        <f t="shared" si="6"/>
        <v>6</v>
      </c>
      <c r="D130">
        <f t="shared" si="7"/>
        <v>11</v>
      </c>
      <c r="E130">
        <v>130</v>
      </c>
      <c r="F130" t="str">
        <f t="shared" si="8"/>
        <v>否</v>
      </c>
    </row>
    <row r="131" spans="1:6">
      <c r="A131" s="4" t="s">
        <v>3297</v>
      </c>
      <c r="C131">
        <f t="shared" si="6"/>
        <v>16</v>
      </c>
      <c r="D131">
        <f t="shared" si="7"/>
        <v>24</v>
      </c>
      <c r="E131">
        <v>131</v>
      </c>
      <c r="F131" t="str">
        <f t="shared" si="8"/>
        <v>通道模式</v>
      </c>
    </row>
    <row r="132" spans="1:6">
      <c r="A132" s="4" t="s">
        <v>3298</v>
      </c>
      <c r="C132">
        <f t="shared" si="6"/>
        <v>10</v>
      </c>
      <c r="D132">
        <f t="shared" si="7"/>
        <v>17</v>
      </c>
      <c r="E132">
        <v>132</v>
      </c>
      <c r="F132" t="str">
        <f t="shared" si="8"/>
        <v>使用者</v>
      </c>
    </row>
    <row r="133" spans="1:6">
      <c r="A133" s="4" t="s">
        <v>3299</v>
      </c>
      <c r="C133">
        <f t="shared" si="6"/>
        <v>10</v>
      </c>
      <c r="D133">
        <f t="shared" si="7"/>
        <v>16</v>
      </c>
      <c r="E133">
        <v>133</v>
      </c>
      <c r="F133" t="str">
        <f t="shared" si="8"/>
        <v>重復</v>
      </c>
    </row>
    <row r="134" spans="1:6">
      <c r="A134" s="4" t="s">
        <v>3300</v>
      </c>
      <c r="C134">
        <f t="shared" si="6"/>
        <v>15</v>
      </c>
      <c r="D134">
        <f t="shared" si="7"/>
        <v>24</v>
      </c>
      <c r="E134">
        <v>134</v>
      </c>
      <c r="F134" t="str">
        <f t="shared" si="8"/>
        <v>以區間設定</v>
      </c>
    </row>
    <row r="135" spans="1:6">
      <c r="A135" s="4" t="s">
        <v>3301</v>
      </c>
      <c r="C135">
        <f t="shared" si="6"/>
        <v>9</v>
      </c>
      <c r="D135">
        <f t="shared" si="7"/>
        <v>15</v>
      </c>
      <c r="E135">
        <v>135</v>
      </c>
      <c r="F135" t="str">
        <f t="shared" si="8"/>
        <v>從不</v>
      </c>
    </row>
    <row r="136" spans="1:6">
      <c r="A136" s="4" t="s">
        <v>3302</v>
      </c>
      <c r="C136">
        <f t="shared" si="6"/>
        <v>9</v>
      </c>
      <c r="D136">
        <f t="shared" si="7"/>
        <v>15</v>
      </c>
      <c r="E136">
        <v>136</v>
      </c>
      <c r="F136" t="str">
        <f t="shared" si="8"/>
        <v>每日</v>
      </c>
    </row>
    <row r="137" spans="1:6">
      <c r="A137" s="4" t="s">
        <v>3303</v>
      </c>
      <c r="C137">
        <f t="shared" si="6"/>
        <v>10</v>
      </c>
      <c r="D137">
        <f t="shared" si="7"/>
        <v>16</v>
      </c>
      <c r="E137">
        <v>137</v>
      </c>
      <c r="F137" t="str">
        <f t="shared" si="8"/>
        <v>每周</v>
      </c>
    </row>
    <row r="138" spans="1:6">
      <c r="A138" s="4" t="s">
        <v>3304</v>
      </c>
      <c r="C138">
        <f t="shared" ref="C138:C201" si="9">FIND("=",A138)</f>
        <v>11</v>
      </c>
      <c r="D138">
        <f t="shared" ref="D138:D201" si="10">FIND(";",A138)</f>
        <v>17</v>
      </c>
      <c r="E138">
        <v>138</v>
      </c>
      <c r="F138" t="str">
        <f t="shared" ref="F138:F201" si="11">IF(A138&lt;&gt;"", MID(A138, C138+3, D138-C138-4), "")</f>
        <v>每月</v>
      </c>
    </row>
    <row r="139" spans="1:6">
      <c r="A139" s="4" t="s">
        <v>3305</v>
      </c>
      <c r="C139">
        <f t="shared" si="9"/>
        <v>13</v>
      </c>
      <c r="D139">
        <f t="shared" si="10"/>
        <v>19</v>
      </c>
      <c r="E139">
        <v>139</v>
      </c>
      <c r="F139" t="str">
        <f t="shared" si="11"/>
        <v>禁止</v>
      </c>
    </row>
    <row r="140" spans="1:6">
      <c r="A140" s="4" t="s">
        <v>613</v>
      </c>
      <c r="C140">
        <f t="shared" si="9"/>
        <v>11</v>
      </c>
      <c r="D140">
        <f t="shared" si="10"/>
        <v>22</v>
      </c>
      <c r="E140">
        <v>140</v>
      </c>
      <c r="F140" t="str">
        <f t="shared" si="11"/>
        <v>NetCode</v>
      </c>
    </row>
    <row r="141" spans="1:6">
      <c r="A141" s="4" t="s">
        <v>3306</v>
      </c>
      <c r="C141">
        <f t="shared" si="9"/>
        <v>12</v>
      </c>
      <c r="D141">
        <f t="shared" si="10"/>
        <v>19</v>
      </c>
      <c r="E141">
        <v>141</v>
      </c>
      <c r="F141" t="str">
        <f t="shared" si="11"/>
        <v>演算碼</v>
      </c>
    </row>
    <row r="142" spans="1:6">
      <c r="A142" s="4" t="s">
        <v>615</v>
      </c>
      <c r="C142">
        <f t="shared" si="9"/>
        <v>13</v>
      </c>
      <c r="D142">
        <f t="shared" si="10"/>
        <v>26</v>
      </c>
      <c r="E142">
        <v>142</v>
      </c>
      <c r="F142" t="str">
        <f t="shared" si="11"/>
        <v>GuestCode</v>
      </c>
    </row>
    <row r="143" spans="1:6">
      <c r="A143" s="4" t="s">
        <v>3307</v>
      </c>
      <c r="C143">
        <f t="shared" si="9"/>
        <v>20</v>
      </c>
      <c r="D143">
        <f t="shared" si="10"/>
        <v>36</v>
      </c>
      <c r="E143">
        <v>143</v>
      </c>
      <c r="F143" t="str">
        <f t="shared" si="11"/>
        <v>GuestCode前綴碼</v>
      </c>
    </row>
    <row r="144" spans="1:6">
      <c r="A144" s="4" t="s">
        <v>3308</v>
      </c>
      <c r="C144">
        <f t="shared" si="9"/>
        <v>18</v>
      </c>
      <c r="D144">
        <f t="shared" si="10"/>
        <v>34</v>
      </c>
      <c r="E144">
        <v>144</v>
      </c>
      <c r="F144" t="str">
        <f t="shared" si="11"/>
        <v>GuestCode使用者</v>
      </c>
    </row>
    <row r="145" spans="1:6">
      <c r="A145" s="4" t="s">
        <v>3309</v>
      </c>
      <c r="C145">
        <f t="shared" si="9"/>
        <v>29</v>
      </c>
      <c r="D145">
        <f t="shared" si="10"/>
        <v>49</v>
      </c>
      <c r="E145">
        <v>145</v>
      </c>
      <c r="F145" t="str">
        <f t="shared" si="11"/>
        <v>GuestCode前綴碼和使用者</v>
      </c>
    </row>
    <row r="146" spans="1:6">
      <c r="A146" s="4" t="s">
        <v>3310</v>
      </c>
      <c r="C146">
        <f t="shared" si="9"/>
        <v>8</v>
      </c>
      <c r="D146">
        <f t="shared" si="10"/>
        <v>14</v>
      </c>
      <c r="E146">
        <v>146</v>
      </c>
      <c r="F146" t="str">
        <f t="shared" si="11"/>
        <v>模式</v>
      </c>
    </row>
    <row r="147" spans="1:6">
      <c r="A147" s="4" t="s">
        <v>3311</v>
      </c>
      <c r="C147">
        <f t="shared" si="9"/>
        <v>11</v>
      </c>
      <c r="D147">
        <f t="shared" si="10"/>
        <v>17</v>
      </c>
      <c r="E147">
        <v>147</v>
      </c>
      <c r="F147" t="str">
        <f t="shared" si="11"/>
        <v>警告</v>
      </c>
    </row>
    <row r="148" spans="1:6">
      <c r="A148" s="4" t="s">
        <v>3312</v>
      </c>
      <c r="C148">
        <f t="shared" si="9"/>
        <v>12</v>
      </c>
      <c r="D148">
        <f t="shared" si="10"/>
        <v>18</v>
      </c>
      <c r="E148">
        <v>148</v>
      </c>
      <c r="F148" t="str">
        <f t="shared" si="11"/>
        <v>產生</v>
      </c>
    </row>
    <row r="149" spans="1:6">
      <c r="A149" s="4" t="s">
        <v>3313</v>
      </c>
      <c r="C149">
        <f t="shared" si="9"/>
        <v>21</v>
      </c>
      <c r="D149">
        <f t="shared" si="10"/>
        <v>29</v>
      </c>
      <c r="E149">
        <v>149</v>
      </c>
      <c r="F149" t="str">
        <f t="shared" si="11"/>
        <v>已經註冊</v>
      </c>
    </row>
    <row r="150" spans="1:6">
      <c r="A150" s="4" t="s">
        <v>623</v>
      </c>
      <c r="C150">
        <f t="shared" si="9"/>
        <v>11</v>
      </c>
      <c r="D150">
        <f t="shared" si="10"/>
        <v>22</v>
      </c>
      <c r="E150">
        <v>150</v>
      </c>
      <c r="F150" t="str">
        <f t="shared" si="11"/>
        <v>Gateway</v>
      </c>
    </row>
    <row r="151" spans="1:6">
      <c r="A151" s="4" t="s">
        <v>3314</v>
      </c>
      <c r="C151">
        <f t="shared" si="9"/>
        <v>19</v>
      </c>
      <c r="D151">
        <f t="shared" si="10"/>
        <v>28</v>
      </c>
      <c r="E151">
        <v>151</v>
      </c>
      <c r="F151" t="str">
        <f t="shared" si="11"/>
        <v>備份至雲端</v>
      </c>
    </row>
    <row r="152" spans="1:6">
      <c r="A152" s="4" t="s">
        <v>3315</v>
      </c>
      <c r="C152">
        <f t="shared" si="9"/>
        <v>23</v>
      </c>
      <c r="D152">
        <f t="shared" si="10"/>
        <v>34</v>
      </c>
      <c r="E152">
        <v>152</v>
      </c>
      <c r="F152" t="str">
        <f t="shared" si="11"/>
        <v>備份資料至雲端</v>
      </c>
    </row>
    <row r="153" spans="1:6">
      <c r="A153" s="4" t="s">
        <v>3316</v>
      </c>
      <c r="C153">
        <f t="shared" si="9"/>
        <v>20</v>
      </c>
      <c r="D153">
        <f t="shared" si="10"/>
        <v>34</v>
      </c>
      <c r="E153">
        <v>153</v>
      </c>
      <c r="F153" t="str">
        <f t="shared" si="11"/>
        <v>上次備份時間: %@</v>
      </c>
    </row>
    <row r="154" spans="1:6">
      <c r="A154" s="4" t="s">
        <v>3317</v>
      </c>
      <c r="C154">
        <f t="shared" si="9"/>
        <v>12</v>
      </c>
      <c r="D154">
        <f t="shared" si="10"/>
        <v>18</v>
      </c>
      <c r="E154">
        <v>154</v>
      </c>
      <c r="F154" t="str">
        <f t="shared" si="11"/>
        <v>登出</v>
      </c>
    </row>
    <row r="155" spans="1:6">
      <c r="A155" s="4" t="s">
        <v>3318</v>
      </c>
      <c r="C155">
        <f t="shared" si="9"/>
        <v>24</v>
      </c>
      <c r="D155">
        <f t="shared" si="10"/>
        <v>35</v>
      </c>
      <c r="E155">
        <v>155</v>
      </c>
      <c r="F155" t="str">
        <f t="shared" si="11"/>
        <v>密碼功能未啟用</v>
      </c>
    </row>
    <row r="156" spans="1:6">
      <c r="A156" s="4" t="s">
        <v>3319</v>
      </c>
      <c r="C156">
        <f t="shared" si="9"/>
        <v>24</v>
      </c>
      <c r="D156">
        <f t="shared" si="10"/>
        <v>32</v>
      </c>
      <c r="E156">
        <v>156</v>
      </c>
      <c r="F156" t="str">
        <f t="shared" si="11"/>
        <v>需要密碼</v>
      </c>
    </row>
    <row r="157" spans="1:6">
      <c r="A157" s="4" t="s">
        <v>3320</v>
      </c>
      <c r="C157">
        <f t="shared" si="9"/>
        <v>8</v>
      </c>
      <c r="D157">
        <f t="shared" si="10"/>
        <v>15</v>
      </c>
      <c r="E157">
        <v>157</v>
      </c>
      <c r="F157" t="str">
        <f t="shared" si="11"/>
        <v>已完成</v>
      </c>
    </row>
    <row r="158" spans="1:6">
      <c r="A158" s="4" t="s">
        <v>3321</v>
      </c>
      <c r="C158">
        <f t="shared" si="9"/>
        <v>13</v>
      </c>
      <c r="D158">
        <f t="shared" si="10"/>
        <v>26</v>
      </c>
      <c r="E158">
        <v>158</v>
      </c>
      <c r="F158" t="str">
        <f t="shared" si="11"/>
        <v>Wi-Fi網路名稱</v>
      </c>
    </row>
    <row r="159" spans="1:6">
      <c r="A159" s="4" t="s">
        <v>3322</v>
      </c>
      <c r="C159">
        <f t="shared" si="9"/>
        <v>20</v>
      </c>
      <c r="D159">
        <f t="shared" si="10"/>
        <v>33</v>
      </c>
      <c r="E159">
        <v>159</v>
      </c>
      <c r="F159" t="str">
        <f t="shared" si="11"/>
        <v>診斷Gateway</v>
      </c>
    </row>
    <row r="160" spans="1:6">
      <c r="A160" s="4" t="s">
        <v>3323</v>
      </c>
      <c r="C160">
        <f t="shared" si="9"/>
        <v>17</v>
      </c>
      <c r="D160">
        <f t="shared" si="10"/>
        <v>25</v>
      </c>
      <c r="E160">
        <v>160</v>
      </c>
      <c r="F160" t="str">
        <f t="shared" si="11"/>
        <v>已經設定</v>
      </c>
    </row>
    <row r="161" spans="1:6">
      <c r="A161" s="4" t="s">
        <v>3324</v>
      </c>
      <c r="C161">
        <f t="shared" si="9"/>
        <v>17</v>
      </c>
      <c r="D161">
        <f t="shared" si="10"/>
        <v>27</v>
      </c>
      <c r="E161">
        <v>161</v>
      </c>
      <c r="F161" t="str">
        <f t="shared" si="11"/>
        <v>鎖具型號版本</v>
      </c>
    </row>
    <row r="162" spans="1:6">
      <c r="A162" s="4" t="s">
        <v>3325</v>
      </c>
      <c r="C162">
        <f t="shared" si="9"/>
        <v>12</v>
      </c>
      <c r="D162">
        <f t="shared" si="10"/>
        <v>18</v>
      </c>
      <c r="E162">
        <v>162</v>
      </c>
      <c r="F162" t="str">
        <f t="shared" si="11"/>
        <v>時區</v>
      </c>
    </row>
    <row r="163" spans="1:6">
      <c r="A163" s="4" t="s">
        <v>3326</v>
      </c>
      <c r="C163">
        <f t="shared" si="9"/>
        <v>19</v>
      </c>
      <c r="D163">
        <f t="shared" si="10"/>
        <v>29</v>
      </c>
      <c r="E163">
        <v>163</v>
      </c>
      <c r="F163" t="str">
        <f t="shared" si="11"/>
        <v>日光節約時間</v>
      </c>
    </row>
    <row r="164" spans="1:6">
      <c r="A164" s="4" t="s">
        <v>3327</v>
      </c>
      <c r="C164">
        <f t="shared" si="9"/>
        <v>12</v>
      </c>
      <c r="D164">
        <f t="shared" si="10"/>
        <v>18</v>
      </c>
      <c r="E164">
        <v>164</v>
      </c>
      <c r="F164" t="str">
        <f t="shared" si="11"/>
        <v>昵稱</v>
      </c>
    </row>
    <row r="165" spans="1:6">
      <c r="A165" s="4" t="s">
        <v>3328</v>
      </c>
      <c r="C165">
        <f t="shared" si="9"/>
        <v>14</v>
      </c>
      <c r="D165">
        <f t="shared" si="10"/>
        <v>22</v>
      </c>
      <c r="E165">
        <v>165</v>
      </c>
      <c r="F165" t="str">
        <f t="shared" si="11"/>
        <v>開始日期</v>
      </c>
    </row>
    <row r="166" spans="1:6">
      <c r="A166" s="4" t="s">
        <v>3329</v>
      </c>
      <c r="C166">
        <f t="shared" si="9"/>
        <v>12</v>
      </c>
      <c r="D166">
        <f t="shared" si="10"/>
        <v>20</v>
      </c>
      <c r="E166">
        <v>166</v>
      </c>
      <c r="F166" t="str">
        <f t="shared" si="11"/>
        <v>結束日期</v>
      </c>
    </row>
    <row r="167" spans="1:6">
      <c r="A167" s="4" t="s">
        <v>3330</v>
      </c>
      <c r="C167">
        <f t="shared" si="9"/>
        <v>16</v>
      </c>
      <c r="D167">
        <f t="shared" si="10"/>
        <v>24</v>
      </c>
      <c r="E167">
        <v>167</v>
      </c>
      <c r="F167" t="str">
        <f t="shared" si="11"/>
        <v>持續天數</v>
      </c>
    </row>
    <row r="168" spans="1:6">
      <c r="A168" s="4" t="s">
        <v>3331</v>
      </c>
      <c r="C168">
        <f t="shared" si="9"/>
        <v>17</v>
      </c>
      <c r="D168">
        <f t="shared" si="10"/>
        <v>26</v>
      </c>
      <c r="E168">
        <v>168</v>
      </c>
      <c r="F168" t="str">
        <f t="shared" si="11"/>
        <v>持續小時數</v>
      </c>
    </row>
    <row r="169" spans="1:6">
      <c r="A169" s="4" t="s">
        <v>3332</v>
      </c>
      <c r="C169">
        <f t="shared" si="9"/>
        <v>11</v>
      </c>
      <c r="D169">
        <f t="shared" si="10"/>
        <v>18</v>
      </c>
      <c r="E169">
        <v>169</v>
      </c>
      <c r="F169" t="str">
        <f t="shared" si="11"/>
        <v>已啟用</v>
      </c>
    </row>
    <row r="170" spans="1:6">
      <c r="A170" s="4" t="s">
        <v>3333</v>
      </c>
      <c r="C170">
        <f t="shared" si="9"/>
        <v>12</v>
      </c>
      <c r="D170">
        <f t="shared" si="10"/>
        <v>19</v>
      </c>
      <c r="E170">
        <v>170</v>
      </c>
      <c r="F170" t="str">
        <f t="shared" si="11"/>
        <v>已關閉</v>
      </c>
    </row>
    <row r="171" spans="1:6">
      <c r="A171" s="4" t="s">
        <v>3334</v>
      </c>
      <c r="C171">
        <f t="shared" si="9"/>
        <v>12</v>
      </c>
      <c r="D171">
        <f t="shared" si="10"/>
        <v>18</v>
      </c>
      <c r="E171">
        <v>171</v>
      </c>
      <c r="F171" t="str">
        <f t="shared" si="11"/>
        <v>標准</v>
      </c>
    </row>
    <row r="172" spans="1:6">
      <c r="A172" s="4" t="s">
        <v>3335</v>
      </c>
      <c r="C172">
        <f t="shared" si="9"/>
        <v>17</v>
      </c>
      <c r="D172">
        <f t="shared" si="10"/>
        <v>28</v>
      </c>
      <c r="E172">
        <v>172</v>
      </c>
      <c r="F172" t="str">
        <f t="shared" si="11"/>
        <v>標准(含兩者)</v>
      </c>
    </row>
    <row r="173" spans="1:6">
      <c r="A173" s="4" t="s">
        <v>3336</v>
      </c>
      <c r="C173">
        <f t="shared" si="9"/>
        <v>21</v>
      </c>
      <c r="D173">
        <f t="shared" si="10"/>
        <v>33</v>
      </c>
      <c r="E173">
        <v>173</v>
      </c>
      <c r="F173" t="str">
        <f t="shared" si="11"/>
        <v>標准(任何時間)</v>
      </c>
    </row>
    <row r="174" spans="1:6">
      <c r="A174" s="4" t="s">
        <v>3337</v>
      </c>
      <c r="C174">
        <f t="shared" si="9"/>
        <v>21</v>
      </c>
      <c r="D174">
        <f t="shared" si="10"/>
        <v>31</v>
      </c>
      <c r="E174">
        <v>174</v>
      </c>
      <c r="F174" t="str">
        <f t="shared" si="11"/>
        <v>標准(單次)</v>
      </c>
    </row>
    <row r="175" spans="1:6">
      <c r="A175" s="4" t="s">
        <v>3338</v>
      </c>
      <c r="C175">
        <f t="shared" si="9"/>
        <v>14</v>
      </c>
      <c r="D175">
        <f t="shared" si="10"/>
        <v>23</v>
      </c>
      <c r="E175">
        <v>175</v>
      </c>
      <c r="F175" t="str">
        <f t="shared" si="11"/>
        <v>管理者名稱</v>
      </c>
    </row>
    <row r="176" spans="1:6">
      <c r="A176" s="4" t="s">
        <v>3202</v>
      </c>
      <c r="C176">
        <f t="shared" si="9"/>
        <v>15</v>
      </c>
      <c r="D176">
        <f t="shared" si="10"/>
        <v>24</v>
      </c>
      <c r="E176">
        <v>176</v>
      </c>
      <c r="F176" t="str">
        <f t="shared" si="11"/>
        <v>使用者名稱</v>
      </c>
    </row>
    <row r="177" spans="1:6">
      <c r="A177" s="4" t="s">
        <v>3339</v>
      </c>
      <c r="C177">
        <f t="shared" si="9"/>
        <v>11</v>
      </c>
      <c r="D177">
        <f t="shared" si="10"/>
        <v>17</v>
      </c>
      <c r="E177">
        <v>177</v>
      </c>
      <c r="F177" t="str">
        <f t="shared" si="11"/>
        <v>版本</v>
      </c>
    </row>
    <row r="178" spans="1:6">
      <c r="A178" s="4" t="s">
        <v>3340</v>
      </c>
      <c r="C178">
        <f t="shared" si="9"/>
        <v>10</v>
      </c>
      <c r="D178">
        <f t="shared" si="10"/>
        <v>16</v>
      </c>
      <c r="E178">
        <v>178</v>
      </c>
      <c r="F178" t="str">
        <f t="shared" si="11"/>
        <v>狀態</v>
      </c>
    </row>
    <row r="179" spans="1:6">
      <c r="A179" s="4" t="s">
        <v>3341</v>
      </c>
      <c r="C179">
        <f t="shared" si="9"/>
        <v>15</v>
      </c>
      <c r="D179">
        <f t="shared" si="10"/>
        <v>26</v>
      </c>
      <c r="E179">
        <v>179</v>
      </c>
      <c r="F179" t="str">
        <f t="shared" si="11"/>
        <v>管理者電子信箱</v>
      </c>
    </row>
    <row r="180" spans="1:6">
      <c r="A180" s="4" t="s">
        <v>3204</v>
      </c>
      <c r="C180">
        <f t="shared" si="9"/>
        <v>16</v>
      </c>
      <c r="D180">
        <f t="shared" si="10"/>
        <v>27</v>
      </c>
      <c r="E180">
        <v>180</v>
      </c>
      <c r="F180" t="str">
        <f t="shared" si="11"/>
        <v>使用者電子信箱</v>
      </c>
    </row>
    <row r="181" spans="1:6">
      <c r="A181" s="4" t="s">
        <v>3342</v>
      </c>
      <c r="C181">
        <f t="shared" si="9"/>
        <v>11</v>
      </c>
      <c r="D181">
        <f t="shared" si="10"/>
        <v>17</v>
      </c>
      <c r="E181">
        <v>181</v>
      </c>
      <c r="F181" t="str">
        <f t="shared" si="11"/>
        <v>訊息</v>
      </c>
    </row>
    <row r="182" spans="1:6">
      <c r="A182" s="4" t="s">
        <v>3343</v>
      </c>
      <c r="C182">
        <f t="shared" si="9"/>
        <v>12</v>
      </c>
      <c r="D182">
        <f t="shared" si="10"/>
        <v>19</v>
      </c>
      <c r="E182">
        <v>182</v>
      </c>
      <c r="F182" t="str">
        <f t="shared" si="11"/>
        <v>已接受</v>
      </c>
    </row>
    <row r="183" spans="1:6">
      <c r="A183" s="4" t="s">
        <v>3344</v>
      </c>
      <c r="C183">
        <f t="shared" si="9"/>
        <v>12</v>
      </c>
      <c r="D183">
        <f t="shared" si="10"/>
        <v>19</v>
      </c>
      <c r="E183">
        <v>183</v>
      </c>
      <c r="F183" t="str">
        <f t="shared" si="11"/>
        <v>已拒絕</v>
      </c>
    </row>
    <row r="184" spans="1:6">
      <c r="A184" s="4" t="s">
        <v>3345</v>
      </c>
      <c r="C184">
        <f t="shared" si="9"/>
        <v>19</v>
      </c>
      <c r="D184">
        <f t="shared" si="10"/>
        <v>27</v>
      </c>
      <c r="E184">
        <v>184</v>
      </c>
      <c r="F184" t="str">
        <f t="shared" si="11"/>
        <v>診斷結果</v>
      </c>
    </row>
    <row r="185" spans="1:6">
      <c r="A185" s="4" t="s">
        <v>3346</v>
      </c>
      <c r="C185">
        <f t="shared" si="9"/>
        <v>9</v>
      </c>
      <c r="D185">
        <f t="shared" si="10"/>
        <v>16</v>
      </c>
      <c r="E185">
        <v>185</v>
      </c>
      <c r="F185" t="str">
        <f t="shared" si="11"/>
        <v>已加入</v>
      </c>
    </row>
    <row r="186" spans="1:6">
      <c r="A186" s="4" t="s">
        <v>3347</v>
      </c>
      <c r="C186">
        <f t="shared" si="9"/>
        <v>11</v>
      </c>
      <c r="D186">
        <f t="shared" si="10"/>
        <v>18</v>
      </c>
      <c r="E186">
        <v>186</v>
      </c>
      <c r="F186" t="str">
        <f t="shared" si="11"/>
        <v>已刪除</v>
      </c>
    </row>
    <row r="187" spans="1:6">
      <c r="A187" s="4" t="s">
        <v>3348</v>
      </c>
      <c r="C187">
        <f t="shared" si="9"/>
        <v>17</v>
      </c>
      <c r="D187">
        <f t="shared" si="10"/>
        <v>25</v>
      </c>
      <c r="E187">
        <v>187</v>
      </c>
      <c r="F187" t="str">
        <f t="shared" si="11"/>
        <v>拒絕進出</v>
      </c>
    </row>
    <row r="188" spans="1:6">
      <c r="A188" s="4" t="s">
        <v>3349</v>
      </c>
      <c r="C188">
        <f t="shared" si="9"/>
        <v>23</v>
      </c>
      <c r="D188">
        <f t="shared" si="10"/>
        <v>33</v>
      </c>
      <c r="E188">
        <v>188</v>
      </c>
      <c r="F188" t="str">
        <f t="shared" si="11"/>
        <v>暫時拒絕進出</v>
      </c>
    </row>
    <row r="189" spans="1:6">
      <c r="A189" s="4" t="s">
        <v>3350</v>
      </c>
      <c r="C189">
        <f t="shared" si="9"/>
        <v>19</v>
      </c>
      <c r="D189">
        <f t="shared" si="10"/>
        <v>29</v>
      </c>
      <c r="E189">
        <v>189</v>
      </c>
      <c r="F189" t="str">
        <f t="shared" si="11"/>
        <v>密碼加入失敗</v>
      </c>
    </row>
    <row r="190" spans="1:6">
      <c r="A190" s="4" t="s">
        <v>3351</v>
      </c>
      <c r="C190">
        <f t="shared" si="9"/>
        <v>7</v>
      </c>
      <c r="D190">
        <f t="shared" si="10"/>
        <v>13</v>
      </c>
      <c r="E190">
        <v>190</v>
      </c>
      <c r="F190" t="str">
        <f t="shared" si="11"/>
        <v>加入</v>
      </c>
    </row>
    <row r="191" spans="1:6">
      <c r="A191" s="4" t="s">
        <v>3352</v>
      </c>
      <c r="C191">
        <f t="shared" si="9"/>
        <v>9</v>
      </c>
      <c r="D191">
        <f t="shared" si="10"/>
        <v>15</v>
      </c>
      <c r="E191">
        <v>191</v>
      </c>
      <c r="F191" t="str">
        <f t="shared" si="11"/>
        <v>關閉</v>
      </c>
    </row>
    <row r="192" spans="1:6">
      <c r="A192" s="4" t="s">
        <v>3353</v>
      </c>
      <c r="C192">
        <f t="shared" si="9"/>
        <v>9</v>
      </c>
      <c r="D192">
        <f t="shared" si="10"/>
        <v>15</v>
      </c>
      <c r="E192">
        <v>192</v>
      </c>
      <c r="F192" t="str">
        <f t="shared" si="11"/>
        <v>分享</v>
      </c>
    </row>
    <row r="193" spans="1:6">
      <c r="A193" s="4" t="s">
        <v>3354</v>
      </c>
      <c r="C193">
        <f t="shared" si="9"/>
        <v>9</v>
      </c>
      <c r="D193">
        <f t="shared" si="10"/>
        <v>15</v>
      </c>
      <c r="E193">
        <v>193</v>
      </c>
      <c r="F193" t="str">
        <f t="shared" si="11"/>
        <v>警告</v>
      </c>
    </row>
    <row r="194" spans="1:6">
      <c r="A194" s="4" t="s">
        <v>3355</v>
      </c>
      <c r="C194">
        <f t="shared" si="9"/>
        <v>10</v>
      </c>
      <c r="D194">
        <f t="shared" si="10"/>
        <v>16</v>
      </c>
      <c r="E194">
        <v>194</v>
      </c>
      <c r="F194" t="str">
        <f t="shared" si="11"/>
        <v>周一</v>
      </c>
    </row>
    <row r="195" spans="1:6">
      <c r="A195" s="4" t="s">
        <v>3356</v>
      </c>
      <c r="C195">
        <f t="shared" si="9"/>
        <v>11</v>
      </c>
      <c r="D195">
        <f t="shared" si="10"/>
        <v>17</v>
      </c>
      <c r="E195">
        <v>195</v>
      </c>
      <c r="F195" t="str">
        <f t="shared" si="11"/>
        <v>周二</v>
      </c>
    </row>
    <row r="196" spans="1:6">
      <c r="A196" s="4" t="s">
        <v>3357</v>
      </c>
      <c r="C196">
        <f t="shared" si="9"/>
        <v>13</v>
      </c>
      <c r="D196">
        <f t="shared" si="10"/>
        <v>19</v>
      </c>
      <c r="E196">
        <v>196</v>
      </c>
      <c r="F196" t="str">
        <f t="shared" si="11"/>
        <v>周三</v>
      </c>
    </row>
    <row r="197" spans="1:6">
      <c r="A197" s="4" t="s">
        <v>3358</v>
      </c>
      <c r="C197">
        <f t="shared" si="9"/>
        <v>12</v>
      </c>
      <c r="D197">
        <f t="shared" si="10"/>
        <v>18</v>
      </c>
      <c r="E197">
        <v>197</v>
      </c>
      <c r="F197" t="str">
        <f t="shared" si="11"/>
        <v>周四</v>
      </c>
    </row>
    <row r="198" spans="1:6">
      <c r="A198" s="4" t="s">
        <v>3359</v>
      </c>
      <c r="C198">
        <f t="shared" si="9"/>
        <v>10</v>
      </c>
      <c r="D198">
        <f t="shared" si="10"/>
        <v>16</v>
      </c>
      <c r="E198">
        <v>198</v>
      </c>
      <c r="F198" t="str">
        <f t="shared" si="11"/>
        <v>周五</v>
      </c>
    </row>
    <row r="199" spans="1:6">
      <c r="A199" s="4" t="s">
        <v>3360</v>
      </c>
      <c r="C199">
        <f t="shared" si="9"/>
        <v>12</v>
      </c>
      <c r="D199">
        <f t="shared" si="10"/>
        <v>18</v>
      </c>
      <c r="E199">
        <v>199</v>
      </c>
      <c r="F199" t="str">
        <f t="shared" si="11"/>
        <v>周六</v>
      </c>
    </row>
    <row r="200" spans="1:6">
      <c r="A200" s="4" t="s">
        <v>3361</v>
      </c>
      <c r="C200">
        <f t="shared" si="9"/>
        <v>10</v>
      </c>
      <c r="D200">
        <f t="shared" si="10"/>
        <v>16</v>
      </c>
      <c r="E200">
        <v>200</v>
      </c>
      <c r="F200" t="str">
        <f t="shared" si="11"/>
        <v>周日</v>
      </c>
    </row>
    <row r="201" spans="1:6">
      <c r="A201" s="4" t="s">
        <v>3362</v>
      </c>
      <c r="C201">
        <f t="shared" si="9"/>
        <v>18</v>
      </c>
      <c r="D201">
        <f t="shared" si="10"/>
        <v>28</v>
      </c>
      <c r="E201">
        <v>201</v>
      </c>
      <c r="F201" t="str">
        <f t="shared" si="11"/>
        <v>自由通行模式</v>
      </c>
    </row>
    <row r="202" spans="1:6">
      <c r="A202" s="4" t="s">
        <v>3363</v>
      </c>
      <c r="C202">
        <f t="shared" ref="C202:C265" si="12">FIND("=",A202)</f>
        <v>18</v>
      </c>
      <c r="D202">
        <f t="shared" ref="D202:D265" si="13">FIND(";",A202)</f>
        <v>26</v>
      </c>
      <c r="E202">
        <v>202</v>
      </c>
      <c r="F202" t="str">
        <f t="shared" ref="F202:F265" si="14">IF(A202&lt;&gt;"", MID(A202, C202+3, D202-C202-4), "")</f>
        <v>通行周期</v>
      </c>
    </row>
    <row r="203" spans="1:6">
      <c r="A203" s="4" t="s">
        <v>3364</v>
      </c>
      <c r="C203">
        <f t="shared" si="12"/>
        <v>11</v>
      </c>
      <c r="D203">
        <f t="shared" si="13"/>
        <v>17</v>
      </c>
      <c r="E203">
        <v>203</v>
      </c>
      <c r="F203" t="str">
        <f t="shared" si="14"/>
        <v>動作</v>
      </c>
    </row>
    <row r="204" spans="1:6">
      <c r="A204" s="4" t="s">
        <v>3365</v>
      </c>
      <c r="C204">
        <f t="shared" si="12"/>
        <v>14</v>
      </c>
      <c r="D204">
        <f t="shared" si="13"/>
        <v>22</v>
      </c>
      <c r="E204">
        <v>204</v>
      </c>
      <c r="F204" t="str">
        <f t="shared" si="14"/>
        <v>參數設定</v>
      </c>
    </row>
    <row r="205" spans="1:6">
      <c r="A205" s="4" t="s">
        <v>3366</v>
      </c>
      <c r="C205">
        <f t="shared" si="12"/>
        <v>22</v>
      </c>
      <c r="D205">
        <f t="shared" si="13"/>
        <v>33</v>
      </c>
      <c r="E205">
        <v>205</v>
      </c>
      <c r="F205" t="str">
        <f t="shared" si="14"/>
        <v>開關狀態LED</v>
      </c>
    </row>
    <row r="206" spans="1:6">
      <c r="A206" s="4" t="s">
        <v>3367</v>
      </c>
      <c r="C206">
        <f t="shared" si="12"/>
        <v>31</v>
      </c>
      <c r="D206">
        <f t="shared" si="13"/>
        <v>43</v>
      </c>
      <c r="E206">
        <v>206</v>
      </c>
      <c r="F206" t="str">
        <f t="shared" si="14"/>
        <v>取消緊急通道模式</v>
      </c>
    </row>
    <row r="207" spans="1:6">
      <c r="A207" s="4" t="s">
        <v>3368</v>
      </c>
      <c r="C207">
        <f t="shared" si="12"/>
        <v>16</v>
      </c>
      <c r="D207">
        <f t="shared" si="13"/>
        <v>24</v>
      </c>
      <c r="E207">
        <v>207</v>
      </c>
      <c r="F207" t="str">
        <f t="shared" si="14"/>
        <v>回鎖延遲</v>
      </c>
    </row>
    <row r="208" spans="1:6">
      <c r="A208" s="4" t="s">
        <v>3369</v>
      </c>
      <c r="C208">
        <f t="shared" si="12"/>
        <v>15</v>
      </c>
      <c r="D208">
        <f t="shared" si="13"/>
        <v>23</v>
      </c>
      <c r="E208">
        <v>208</v>
      </c>
      <c r="F208" t="str">
        <f t="shared" si="14"/>
        <v>自動回鎖</v>
      </c>
    </row>
    <row r="209" spans="1:6">
      <c r="A209" s="4" t="s">
        <v>3370</v>
      </c>
      <c r="C209">
        <f t="shared" si="12"/>
        <v>18</v>
      </c>
      <c r="D209">
        <f t="shared" si="13"/>
        <v>26</v>
      </c>
      <c r="E209">
        <v>209</v>
      </c>
      <c r="F209" t="str">
        <f t="shared" si="14"/>
        <v>自動回鎖</v>
      </c>
    </row>
    <row r="210" spans="1:6">
      <c r="A210" s="4" t="s">
        <v>3371</v>
      </c>
      <c r="C210">
        <f t="shared" si="12"/>
        <v>21</v>
      </c>
      <c r="D210">
        <f t="shared" si="13"/>
        <v>31</v>
      </c>
      <c r="E210">
        <v>210</v>
      </c>
      <c r="F210" t="str">
        <f t="shared" si="14"/>
        <v>自動回鎖延遲</v>
      </c>
    </row>
    <row r="211" spans="1:6">
      <c r="A211" s="4" t="s">
        <v>3372</v>
      </c>
      <c r="C211">
        <f t="shared" si="12"/>
        <v>23</v>
      </c>
      <c r="D211">
        <f t="shared" si="13"/>
        <v>31</v>
      </c>
      <c r="E211">
        <v>211</v>
      </c>
      <c r="F211" t="str">
        <f t="shared" si="14"/>
        <v>鍵盤照明</v>
      </c>
    </row>
    <row r="212" spans="1:6">
      <c r="A212" s="4" t="s">
        <v>3373</v>
      </c>
      <c r="C212">
        <f t="shared" si="12"/>
        <v>16</v>
      </c>
      <c r="D212">
        <f t="shared" si="13"/>
        <v>23</v>
      </c>
      <c r="E212">
        <v>212</v>
      </c>
      <c r="F212" t="str">
        <f t="shared" si="14"/>
        <v>日封鎖</v>
      </c>
    </row>
    <row r="213" spans="1:6">
      <c r="A213" s="4" t="s">
        <v>3374</v>
      </c>
      <c r="C213">
        <f t="shared" si="12"/>
        <v>13</v>
      </c>
      <c r="D213">
        <f t="shared" si="13"/>
        <v>21</v>
      </c>
      <c r="E213">
        <v>213</v>
      </c>
      <c r="F213" t="str">
        <f t="shared" si="14"/>
        <v>接近按鍵</v>
      </c>
    </row>
    <row r="214" spans="1:6">
      <c r="A214" s="4" t="s">
        <v>3375</v>
      </c>
      <c r="C214">
        <f t="shared" si="12"/>
        <v>18</v>
      </c>
      <c r="D214">
        <f t="shared" si="13"/>
        <v>26</v>
      </c>
      <c r="E214">
        <v>214</v>
      </c>
      <c r="F214" t="str">
        <f t="shared" si="14"/>
        <v>按下按鍵</v>
      </c>
    </row>
    <row r="215" spans="1:6">
      <c r="A215" s="4" t="s">
        <v>3376</v>
      </c>
      <c r="C215">
        <f t="shared" si="12"/>
        <v>13</v>
      </c>
      <c r="D215">
        <f t="shared" si="13"/>
        <v>19</v>
      </c>
      <c r="E215">
        <v>215</v>
      </c>
      <c r="F215" t="str">
        <f t="shared" si="14"/>
        <v>跨日</v>
      </c>
    </row>
    <row r="216" spans="1:6">
      <c r="A216" s="4" t="s">
        <v>3377</v>
      </c>
      <c r="C216">
        <f t="shared" si="12"/>
        <v>16</v>
      </c>
      <c r="D216">
        <f t="shared" si="13"/>
        <v>22</v>
      </c>
      <c r="E216">
        <v>216</v>
      </c>
      <c r="F216" t="str">
        <f t="shared" si="14"/>
        <v>日數</v>
      </c>
    </row>
    <row r="217" spans="1:6">
      <c r="A217" s="4" t="s">
        <v>3378</v>
      </c>
      <c r="C217">
        <f t="shared" si="12"/>
        <v>20</v>
      </c>
      <c r="D217">
        <f t="shared" si="13"/>
        <v>29</v>
      </c>
      <c r="E217">
        <v>217</v>
      </c>
      <c r="F217" t="str">
        <f t="shared" si="14"/>
        <v>功能未啟用</v>
      </c>
    </row>
    <row r="218" spans="1:6">
      <c r="A218" s="4" t="s">
        <v>3379</v>
      </c>
      <c r="C218">
        <f t="shared" si="12"/>
        <v>18</v>
      </c>
      <c r="D218">
        <f t="shared" si="13"/>
        <v>26</v>
      </c>
      <c r="E218">
        <v>218</v>
      </c>
      <c r="F218" t="str">
        <f t="shared" si="14"/>
        <v>自己開門</v>
      </c>
    </row>
    <row r="219" spans="1:6">
      <c r="A219" s="4" t="s">
        <v>3380</v>
      </c>
      <c r="C219">
        <f t="shared" si="12"/>
        <v>14</v>
      </c>
      <c r="D219">
        <f t="shared" si="13"/>
        <v>20</v>
      </c>
      <c r="E219">
        <v>219</v>
      </c>
      <c r="F219" t="str">
        <f t="shared" si="14"/>
        <v>密鑰</v>
      </c>
    </row>
    <row r="220" spans="1:6">
      <c r="A220" s="4" t="s">
        <v>3381</v>
      </c>
      <c r="C220">
        <f t="shared" si="12"/>
        <v>17</v>
      </c>
      <c r="D220">
        <f t="shared" si="13"/>
        <v>25</v>
      </c>
      <c r="E220">
        <v>220</v>
      </c>
      <c r="F220" t="str">
        <f t="shared" si="14"/>
        <v>沒有密鑰</v>
      </c>
    </row>
    <row r="221" spans="1:6">
      <c r="A221" s="4" t="s">
        <v>3382</v>
      </c>
      <c r="C221">
        <f t="shared" si="12"/>
        <v>21</v>
      </c>
      <c r="D221">
        <f t="shared" si="13"/>
        <v>29</v>
      </c>
      <c r="E221">
        <v>221</v>
      </c>
      <c r="F221" t="str">
        <f t="shared" si="14"/>
        <v>功能選擇</v>
      </c>
    </row>
    <row r="222" spans="1:6">
      <c r="A222" s="4" t="s">
        <v>3383</v>
      </c>
      <c r="C222">
        <f t="shared" si="12"/>
        <v>11</v>
      </c>
      <c r="D222">
        <f t="shared" si="13"/>
        <v>17</v>
      </c>
      <c r="E222">
        <v>222</v>
      </c>
      <c r="F222" t="str">
        <f t="shared" si="14"/>
        <v>停權</v>
      </c>
    </row>
    <row r="223" spans="1:6">
      <c r="A223" s="4" t="s">
        <v>3384</v>
      </c>
      <c r="C223">
        <f t="shared" si="12"/>
        <v>11</v>
      </c>
      <c r="D223">
        <f t="shared" si="13"/>
        <v>17</v>
      </c>
      <c r="E223">
        <v>223</v>
      </c>
      <c r="F223" t="str">
        <f t="shared" si="14"/>
        <v>恢復</v>
      </c>
    </row>
    <row r="224" spans="1:6">
      <c r="A224" s="4" t="s">
        <v>3385</v>
      </c>
      <c r="C224">
        <f t="shared" si="12"/>
        <v>20</v>
      </c>
      <c r="D224">
        <f t="shared" si="13"/>
        <v>28</v>
      </c>
      <c r="E224">
        <v>224</v>
      </c>
      <c r="F224" t="str">
        <f t="shared" si="14"/>
        <v>已經開啟</v>
      </c>
    </row>
    <row r="225" spans="1:6">
      <c r="A225" s="4" t="s">
        <v>3386</v>
      </c>
      <c r="C225">
        <f t="shared" si="12"/>
        <v>16</v>
      </c>
      <c r="D225">
        <f t="shared" si="13"/>
        <v>25</v>
      </c>
      <c r="E225">
        <v>225</v>
      </c>
      <c r="F225" t="str">
        <f t="shared" si="14"/>
        <v>在範圍之外</v>
      </c>
    </row>
    <row r="226" spans="1:6">
      <c r="A226" s="4" t="s">
        <v>3387</v>
      </c>
      <c r="C226">
        <f t="shared" si="12"/>
        <v>10</v>
      </c>
      <c r="D226">
        <f t="shared" si="13"/>
        <v>17</v>
      </c>
      <c r="E226">
        <v>226</v>
      </c>
      <c r="F226" t="str">
        <f t="shared" si="14"/>
        <v>加入中</v>
      </c>
    </row>
    <row r="227" spans="1:6">
      <c r="A227" s="4" t="s">
        <v>3388</v>
      </c>
      <c r="C227">
        <f t="shared" si="12"/>
        <v>10</v>
      </c>
      <c r="D227">
        <f t="shared" si="13"/>
        <v>16</v>
      </c>
      <c r="E227">
        <v>227</v>
      </c>
      <c r="F227" t="str">
        <f t="shared" si="14"/>
        <v>正常</v>
      </c>
    </row>
    <row r="228" spans="1:6">
      <c r="A228" s="4" t="s">
        <v>3389</v>
      </c>
      <c r="C228">
        <f t="shared" si="12"/>
        <v>12</v>
      </c>
      <c r="D228">
        <f t="shared" si="13"/>
        <v>19</v>
      </c>
      <c r="E228">
        <v>228</v>
      </c>
      <c r="F228" t="str">
        <f t="shared" si="14"/>
        <v>刪除中</v>
      </c>
    </row>
    <row r="229" spans="1:6">
      <c r="A229" s="4" t="s">
        <v>3390</v>
      </c>
      <c r="C229">
        <f t="shared" si="12"/>
        <v>14</v>
      </c>
      <c r="D229">
        <f t="shared" si="13"/>
        <v>21</v>
      </c>
      <c r="E229">
        <v>229</v>
      </c>
      <c r="F229" t="str">
        <f t="shared" si="14"/>
        <v>停權中</v>
      </c>
    </row>
    <row r="230" spans="1:6">
      <c r="A230" s="4" t="s">
        <v>3391</v>
      </c>
      <c r="C230">
        <f t="shared" si="12"/>
        <v>13</v>
      </c>
      <c r="D230">
        <f t="shared" si="13"/>
        <v>22</v>
      </c>
      <c r="E230">
        <v>230</v>
      </c>
      <c r="F230" t="str">
        <f t="shared" si="14"/>
        <v>恢復權限中</v>
      </c>
    </row>
    <row r="231" spans="1:6">
      <c r="A231" s="4" t="s">
        <v>3392</v>
      </c>
      <c r="C231">
        <f t="shared" si="12"/>
        <v>10</v>
      </c>
      <c r="D231">
        <f t="shared" si="13"/>
        <v>16</v>
      </c>
      <c r="E231">
        <v>231</v>
      </c>
      <c r="F231" t="str">
        <f t="shared" si="14"/>
        <v>其他</v>
      </c>
    </row>
    <row r="232" spans="1:6">
      <c r="A232" s="4" t="s">
        <v>3393</v>
      </c>
      <c r="C232">
        <f t="shared" si="12"/>
        <v>29</v>
      </c>
      <c r="D232">
        <f t="shared" si="13"/>
        <v>44</v>
      </c>
      <c r="E232">
        <v>232</v>
      </c>
      <c r="F232" t="str">
        <f t="shared" si="14"/>
        <v>使用者的APP版本較舊</v>
      </c>
    </row>
    <row r="233" spans="1:6">
      <c r="A233" s="4" t="s">
        <v>3394</v>
      </c>
      <c r="C233">
        <f t="shared" si="12"/>
        <v>23</v>
      </c>
      <c r="D233">
        <f t="shared" si="13"/>
        <v>34</v>
      </c>
      <c r="E233">
        <v>233</v>
      </c>
      <c r="F233" t="str">
        <f t="shared" si="14"/>
        <v>停權所有使用者</v>
      </c>
    </row>
    <row r="234" spans="1:6">
      <c r="A234" s="4" t="s">
        <v>3395</v>
      </c>
      <c r="C234">
        <f t="shared" si="12"/>
        <v>23</v>
      </c>
      <c r="D234">
        <f t="shared" si="13"/>
        <v>34</v>
      </c>
      <c r="E234">
        <v>234</v>
      </c>
      <c r="F234" t="str">
        <f t="shared" si="14"/>
        <v>恢復所有使用者</v>
      </c>
    </row>
    <row r="235" spans="1:6">
      <c r="A235" s="4" t="s">
        <v>3396</v>
      </c>
      <c r="C235">
        <f t="shared" si="12"/>
        <v>22</v>
      </c>
      <c r="D235">
        <f t="shared" si="13"/>
        <v>33</v>
      </c>
      <c r="E235">
        <v>235</v>
      </c>
      <c r="F235" t="str">
        <f t="shared" si="14"/>
        <v>刪除所有使用者</v>
      </c>
    </row>
    <row r="236" spans="1:6">
      <c r="A236" s="4" t="s">
        <v>3397</v>
      </c>
      <c r="C236">
        <f t="shared" si="12"/>
        <v>20</v>
      </c>
      <c r="D236">
        <f t="shared" si="13"/>
        <v>30</v>
      </c>
      <c r="E236">
        <v>236</v>
      </c>
      <c r="F236" t="str">
        <f t="shared" si="14"/>
        <v>啟用所有%@</v>
      </c>
    </row>
    <row r="237" spans="1:6">
      <c r="A237" s="4" t="s">
        <v>3398</v>
      </c>
      <c r="C237">
        <f t="shared" si="12"/>
        <v>22</v>
      </c>
      <c r="D237">
        <f t="shared" si="13"/>
        <v>32</v>
      </c>
      <c r="E237">
        <v>237</v>
      </c>
      <c r="F237" t="str">
        <f t="shared" si="14"/>
        <v>取消所有%@</v>
      </c>
    </row>
    <row r="238" spans="1:6">
      <c r="A238" s="4" t="s">
        <v>3399</v>
      </c>
      <c r="C238">
        <f t="shared" si="12"/>
        <v>15</v>
      </c>
      <c r="D238">
        <f t="shared" si="13"/>
        <v>23</v>
      </c>
      <c r="E238">
        <v>238</v>
      </c>
      <c r="F238" t="str">
        <f t="shared" si="14"/>
        <v>權限類型</v>
      </c>
    </row>
    <row r="239" spans="1:6">
      <c r="A239" s="4" t="s">
        <v>3400</v>
      </c>
      <c r="C239">
        <f t="shared" si="12"/>
        <v>8</v>
      </c>
      <c r="D239">
        <f t="shared" si="13"/>
        <v>15</v>
      </c>
      <c r="E239">
        <v>239</v>
      </c>
      <c r="F239" t="str">
        <f t="shared" si="14"/>
        <v>使用者</v>
      </c>
    </row>
    <row r="240" spans="1:6">
      <c r="A240" s="4" t="s">
        <v>3401</v>
      </c>
      <c r="C240">
        <f t="shared" si="12"/>
        <v>12</v>
      </c>
      <c r="D240">
        <f t="shared" si="13"/>
        <v>21</v>
      </c>
      <c r="E240">
        <v>240</v>
      </c>
      <c r="F240" t="str">
        <f t="shared" si="14"/>
        <v>%@使用者</v>
      </c>
    </row>
    <row r="241" spans="1:6">
      <c r="A241" s="4" t="s">
        <v>3402</v>
      </c>
      <c r="C241">
        <f t="shared" si="12"/>
        <v>23</v>
      </c>
      <c r="D241">
        <f t="shared" si="13"/>
        <v>33</v>
      </c>
      <c r="E241">
        <v>241</v>
      </c>
      <c r="F241" t="str">
        <f t="shared" si="14"/>
        <v>觸碰鎖即開門</v>
      </c>
    </row>
    <row r="242" spans="1:6">
      <c r="A242" s="4" t="s">
        <v>3403</v>
      </c>
      <c r="C242">
        <f t="shared" si="12"/>
        <v>23</v>
      </c>
      <c r="D242">
        <f t="shared" si="13"/>
        <v>36</v>
      </c>
      <c r="E242">
        <v>242</v>
      </c>
      <c r="F242" t="str">
        <f t="shared" si="14"/>
        <v>進入鎖的範圍即開門</v>
      </c>
    </row>
    <row r="243" spans="1:6">
      <c r="A243" s="4" t="s">
        <v>3404</v>
      </c>
      <c r="C243">
        <f t="shared" si="12"/>
        <v>23</v>
      </c>
      <c r="D243">
        <f t="shared" si="13"/>
        <v>33</v>
      </c>
      <c r="E243">
        <v>243</v>
      </c>
      <c r="F243" t="str">
        <f t="shared" si="14"/>
        <v>設定鎖具位置</v>
      </c>
    </row>
    <row r="244" spans="1:6">
      <c r="A244" s="4" t="s">
        <v>3405</v>
      </c>
      <c r="C244">
        <f t="shared" si="12"/>
        <v>14</v>
      </c>
      <c r="D244">
        <f t="shared" si="13"/>
        <v>22</v>
      </c>
      <c r="E244">
        <v>244</v>
      </c>
      <c r="F244" t="str">
        <f t="shared" si="14"/>
        <v>技術人員</v>
      </c>
    </row>
    <row r="245" spans="1:6">
      <c r="A245" s="4" t="s">
        <v>3406</v>
      </c>
      <c r="C245">
        <f t="shared" si="12"/>
        <v>21</v>
      </c>
      <c r="D245">
        <f t="shared" si="13"/>
        <v>29</v>
      </c>
      <c r="E245">
        <v>245</v>
      </c>
      <c r="F245" t="str">
        <f t="shared" si="14"/>
        <v>下載韌體</v>
      </c>
    </row>
    <row r="246" spans="1:6">
      <c r="A246" s="4" t="s">
        <v>3407</v>
      </c>
      <c r="C246">
        <f t="shared" si="12"/>
        <v>29</v>
      </c>
      <c r="D246">
        <f t="shared" si="13"/>
        <v>40</v>
      </c>
      <c r="E246">
        <v>246</v>
      </c>
      <c r="F246" t="str">
        <f t="shared" si="14"/>
        <v>傳送韌體至鎖具</v>
      </c>
    </row>
    <row r="247" spans="1:6">
      <c r="A247" s="4" t="s">
        <v>3408</v>
      </c>
      <c r="C247">
        <f t="shared" si="12"/>
        <v>12</v>
      </c>
      <c r="D247">
        <f t="shared" si="13"/>
        <v>20</v>
      </c>
      <c r="E247">
        <v>247</v>
      </c>
      <c r="F247" t="str">
        <f t="shared" si="14"/>
        <v>步驟%d</v>
      </c>
    </row>
    <row r="248" spans="1:6">
      <c r="A248" s="4" t="s">
        <v>3409</v>
      </c>
      <c r="C248">
        <f t="shared" si="12"/>
        <v>21</v>
      </c>
      <c r="D248">
        <f t="shared" si="13"/>
        <v>35</v>
      </c>
      <c r="E248">
        <v>248</v>
      </c>
      <c r="F248" t="str">
        <f t="shared" si="14"/>
        <v>步驟%d (可略過)</v>
      </c>
    </row>
    <row r="249" spans="1:6">
      <c r="A249" s="4" t="s">
        <v>3410</v>
      </c>
      <c r="C249">
        <f t="shared" si="12"/>
        <v>12</v>
      </c>
      <c r="D249">
        <f t="shared" si="13"/>
        <v>18</v>
      </c>
      <c r="E249">
        <v>249</v>
      </c>
      <c r="F249" t="str">
        <f t="shared" si="14"/>
        <v>前頁</v>
      </c>
    </row>
    <row r="250" spans="1:6">
      <c r="A250" s="4" t="s">
        <v>3411</v>
      </c>
      <c r="C250">
        <f t="shared" si="12"/>
        <v>8</v>
      </c>
      <c r="D250">
        <f t="shared" si="13"/>
        <v>14</v>
      </c>
      <c r="E250">
        <v>250</v>
      </c>
      <c r="F250" t="str">
        <f t="shared" si="14"/>
        <v>繼續</v>
      </c>
    </row>
    <row r="251" spans="1:6">
      <c r="A251" s="4" t="s">
        <v>3412</v>
      </c>
      <c r="C251">
        <f t="shared" si="12"/>
        <v>10</v>
      </c>
      <c r="D251">
        <f t="shared" si="13"/>
        <v>16</v>
      </c>
      <c r="E251">
        <v>251</v>
      </c>
      <c r="F251" t="str">
        <f t="shared" si="14"/>
        <v>重送</v>
      </c>
    </row>
    <row r="252" spans="1:6">
      <c r="A252" s="4" t="s">
        <v>3413</v>
      </c>
      <c r="C252">
        <f t="shared" si="12"/>
        <v>11</v>
      </c>
      <c r="D252">
        <f t="shared" si="13"/>
        <v>17</v>
      </c>
      <c r="E252">
        <v>252</v>
      </c>
      <c r="F252" t="str">
        <f t="shared" si="14"/>
        <v>註冊</v>
      </c>
    </row>
    <row r="253" spans="1:6">
      <c r="A253" s="4" t="s">
        <v>3414</v>
      </c>
      <c r="C253">
        <f t="shared" si="12"/>
        <v>11</v>
      </c>
      <c r="D253">
        <f t="shared" si="13"/>
        <v>17</v>
      </c>
      <c r="E253">
        <v>253</v>
      </c>
      <c r="F253" t="str">
        <f t="shared" si="14"/>
        <v>登入</v>
      </c>
    </row>
    <row r="254" spans="1:6">
      <c r="A254" s="4" t="s">
        <v>3415</v>
      </c>
      <c r="C254">
        <f t="shared" si="12"/>
        <v>19</v>
      </c>
      <c r="D254">
        <f t="shared" si="13"/>
        <v>27</v>
      </c>
      <c r="E254">
        <v>254</v>
      </c>
      <c r="F254" t="str">
        <f t="shared" si="14"/>
        <v>忘記密碼</v>
      </c>
    </row>
    <row r="255" spans="1:6">
      <c r="A255" s="4" t="s">
        <v>3416</v>
      </c>
      <c r="C255">
        <f t="shared" si="12"/>
        <v>19</v>
      </c>
      <c r="D255">
        <f t="shared" si="13"/>
        <v>27</v>
      </c>
      <c r="E255">
        <v>255</v>
      </c>
      <c r="F255" t="str">
        <f t="shared" si="14"/>
        <v>建立密碼</v>
      </c>
    </row>
    <row r="256" spans="1:6">
      <c r="A256" s="4" t="s">
        <v>3417</v>
      </c>
      <c r="C256">
        <f t="shared" si="12"/>
        <v>25</v>
      </c>
      <c r="D256">
        <f t="shared" si="13"/>
        <v>35</v>
      </c>
      <c r="E256">
        <v>256</v>
      </c>
      <c r="F256" t="str">
        <f t="shared" si="14"/>
        <v>請輸入驗證碼</v>
      </c>
    </row>
    <row r="257" spans="1:6">
      <c r="A257" s="4" t="s">
        <v>3418</v>
      </c>
      <c r="C257">
        <f t="shared" si="12"/>
        <v>15</v>
      </c>
      <c r="D257">
        <f t="shared" si="13"/>
        <v>24</v>
      </c>
      <c r="E257">
        <v>257</v>
      </c>
      <c r="F257" t="str">
        <f t="shared" si="14"/>
        <v>管理員密碼</v>
      </c>
    </row>
    <row r="258" spans="1:6">
      <c r="A258" s="4" t="s">
        <v>3419</v>
      </c>
      <c r="C258">
        <f t="shared" si="12"/>
        <v>18</v>
      </c>
      <c r="D258">
        <f t="shared" si="13"/>
        <v>28</v>
      </c>
      <c r="E258">
        <v>258</v>
      </c>
      <c r="F258" t="str">
        <f t="shared" si="14"/>
        <v>副管理員密碼</v>
      </c>
    </row>
    <row r="259" spans="1:6">
      <c r="A259" s="4" t="s">
        <v>3420</v>
      </c>
      <c r="C259">
        <f t="shared" si="12"/>
        <v>14</v>
      </c>
      <c r="D259">
        <f t="shared" si="13"/>
        <v>22</v>
      </c>
      <c r="E259">
        <v>259</v>
      </c>
      <c r="F259" t="str">
        <f t="shared" si="14"/>
        <v>變更%@</v>
      </c>
    </row>
    <row r="260" spans="1:6">
      <c r="A260" s="4" t="s">
        <v>3421</v>
      </c>
      <c r="C260">
        <f t="shared" si="12"/>
        <v>14</v>
      </c>
      <c r="D260">
        <f t="shared" si="13"/>
        <v>22</v>
      </c>
      <c r="E260">
        <v>260</v>
      </c>
      <c r="F260" t="str">
        <f t="shared" si="14"/>
        <v>刪除%@</v>
      </c>
    </row>
    <row r="261" spans="1:6">
      <c r="A261" s="4" t="s">
        <v>3422</v>
      </c>
      <c r="C261">
        <f t="shared" si="12"/>
        <v>13</v>
      </c>
      <c r="D261">
        <f t="shared" si="13"/>
        <v>19</v>
      </c>
      <c r="E261">
        <v>261</v>
      </c>
      <c r="F261" t="str">
        <f t="shared" si="14"/>
        <v>繼承</v>
      </c>
    </row>
    <row r="262" spans="1:6">
      <c r="A262" s="4" t="s">
        <v>3423</v>
      </c>
      <c r="C262">
        <f t="shared" si="12"/>
        <v>13</v>
      </c>
      <c r="D262">
        <f t="shared" si="13"/>
        <v>20</v>
      </c>
      <c r="E262">
        <v>262</v>
      </c>
      <c r="F262" t="str">
        <f t="shared" si="14"/>
        <v>已停權</v>
      </c>
    </row>
    <row r="263" spans="1:6">
      <c r="A263" s="4" t="s">
        <v>3424</v>
      </c>
      <c r="C263">
        <f t="shared" si="12"/>
        <v>12</v>
      </c>
      <c r="D263">
        <f t="shared" si="13"/>
        <v>21</v>
      </c>
      <c r="E263">
        <v>263</v>
      </c>
      <c r="F263" t="str">
        <f t="shared" si="14"/>
        <v>已恢復權限</v>
      </c>
    </row>
    <row r="264" spans="1:6">
      <c r="A264" s="4" t="s">
        <v>3425</v>
      </c>
      <c r="C264">
        <f t="shared" si="12"/>
        <v>15</v>
      </c>
      <c r="D264">
        <f t="shared" si="13"/>
        <v>24</v>
      </c>
      <c r="E264">
        <v>264</v>
      </c>
      <c r="F264" t="str">
        <f t="shared" si="14"/>
        <v>已全部刪除</v>
      </c>
    </row>
    <row r="265" spans="1:6">
      <c r="A265" s="4" t="s">
        <v>3426</v>
      </c>
      <c r="C265">
        <f t="shared" si="12"/>
        <v>23</v>
      </c>
      <c r="D265">
        <f t="shared" si="13"/>
        <v>38</v>
      </c>
      <c r="E265">
        <v>265</v>
      </c>
      <c r="F265" t="str">
        <f t="shared" si="14"/>
        <v>GuestCode開門</v>
      </c>
    </row>
    <row r="266" spans="1:6">
      <c r="A266" s="4" t="s">
        <v>3427</v>
      </c>
      <c r="C266">
        <f t="shared" ref="C266:C329" si="15">FIND("=",A266)</f>
        <v>24</v>
      </c>
      <c r="D266">
        <f t="shared" ref="D266:D329" si="16">FIND(";",A266)</f>
        <v>39</v>
      </c>
      <c r="E266">
        <v>266</v>
      </c>
      <c r="F266" t="str">
        <f t="shared" ref="F266:F329" si="17">IF(A266&lt;&gt;"", MID(A266, C266+3, D266-C266-4), "")</f>
        <v>GuestCode註冊</v>
      </c>
    </row>
    <row r="267" spans="1:6">
      <c r="A267" s="4" t="s">
        <v>3428</v>
      </c>
      <c r="C267">
        <f t="shared" si="15"/>
        <v>21</v>
      </c>
      <c r="D267">
        <f t="shared" si="16"/>
        <v>36</v>
      </c>
      <c r="E267">
        <v>267</v>
      </c>
      <c r="F267" t="str">
        <f t="shared" si="17"/>
        <v>GuestCode清除</v>
      </c>
    </row>
    <row r="268" spans="1:6">
      <c r="A268" s="4" t="s">
        <v>3429</v>
      </c>
      <c r="C268">
        <f t="shared" si="15"/>
        <v>24</v>
      </c>
      <c r="D268">
        <f t="shared" si="16"/>
        <v>39</v>
      </c>
      <c r="E268">
        <v>268</v>
      </c>
      <c r="F268" t="str">
        <f t="shared" si="17"/>
        <v>GuestCode設定</v>
      </c>
    </row>
    <row r="269" spans="1:6">
      <c r="A269" s="4" t="s">
        <v>3430</v>
      </c>
      <c r="C269">
        <f t="shared" si="15"/>
        <v>21</v>
      </c>
      <c r="D269">
        <f t="shared" si="16"/>
        <v>34</v>
      </c>
      <c r="E269">
        <v>269</v>
      </c>
      <c r="F269" t="str">
        <f t="shared" si="17"/>
        <v>NetCode開門</v>
      </c>
    </row>
    <row r="270" spans="1:6">
      <c r="A270" s="4" t="s">
        <v>3431</v>
      </c>
      <c r="C270">
        <f t="shared" si="15"/>
        <v>22</v>
      </c>
      <c r="D270">
        <f t="shared" si="16"/>
        <v>31</v>
      </c>
      <c r="E270">
        <v>270</v>
      </c>
      <c r="F270" t="str">
        <f t="shared" si="17"/>
        <v>演算碼開門</v>
      </c>
    </row>
    <row r="271" spans="1:6">
      <c r="A271" s="4" t="s">
        <v>3432</v>
      </c>
      <c r="C271">
        <f t="shared" si="15"/>
        <v>24</v>
      </c>
      <c r="D271">
        <f t="shared" si="16"/>
        <v>33</v>
      </c>
      <c r="E271">
        <v>271</v>
      </c>
      <c r="F271" t="str">
        <f t="shared" si="17"/>
        <v>已更新權限</v>
      </c>
    </row>
    <row r="272" spans="1:6">
      <c r="A272" s="4" t="s">
        <v>3433</v>
      </c>
      <c r="C272">
        <f t="shared" si="15"/>
        <v>25</v>
      </c>
      <c r="D272">
        <f t="shared" si="16"/>
        <v>37</v>
      </c>
      <c r="E272">
        <v>272</v>
      </c>
      <c r="F272" t="str">
        <f t="shared" si="17"/>
        <v>App版本不夠新</v>
      </c>
    </row>
    <row r="273" spans="1:6">
      <c r="A273" s="4" t="s">
        <v>3434</v>
      </c>
      <c r="C273">
        <f t="shared" si="15"/>
        <v>20</v>
      </c>
      <c r="D273">
        <f t="shared" si="16"/>
        <v>30</v>
      </c>
      <c r="E273">
        <v>273</v>
      </c>
      <c r="F273" t="str">
        <f t="shared" si="17"/>
        <v>位置尚未設定</v>
      </c>
    </row>
    <row r="274" spans="1:6">
      <c r="A274" s="4" t="s">
        <v>3435</v>
      </c>
      <c r="C274">
        <f t="shared" si="15"/>
        <v>15</v>
      </c>
      <c r="D274">
        <f t="shared" si="16"/>
        <v>23</v>
      </c>
      <c r="E274">
        <v>274</v>
      </c>
      <c r="F274" t="str">
        <f t="shared" si="17"/>
        <v>刪除鎖具</v>
      </c>
    </row>
    <row r="275" spans="1:6">
      <c r="A275" s="4" t="s">
        <v>3436</v>
      </c>
      <c r="C275">
        <f t="shared" si="15"/>
        <v>23</v>
      </c>
      <c r="D275">
        <f t="shared" si="16"/>
        <v>34</v>
      </c>
      <c r="E275">
        <v>275</v>
      </c>
      <c r="F275" t="str">
        <f t="shared" si="17"/>
        <v>選擇已知使用者</v>
      </c>
    </row>
    <row r="276" spans="1:6">
      <c r="A276" s="4" t="s">
        <v>3437</v>
      </c>
      <c r="C276">
        <f t="shared" si="15"/>
        <v>8</v>
      </c>
      <c r="D276">
        <f t="shared" si="16"/>
        <v>14</v>
      </c>
      <c r="E276">
        <v>276</v>
      </c>
      <c r="F276" t="str">
        <f t="shared" si="17"/>
        <v>離開</v>
      </c>
    </row>
    <row r="277" spans="1:6">
      <c r="A277" s="4" t="s">
        <v>3438</v>
      </c>
      <c r="C277">
        <f t="shared" si="15"/>
        <v>10</v>
      </c>
      <c r="D277">
        <f t="shared" si="16"/>
        <v>17</v>
      </c>
      <c r="E277">
        <v>277</v>
      </c>
      <c r="F277" t="str">
        <f t="shared" si="17"/>
        <v>前綴碼</v>
      </c>
    </row>
    <row r="278" spans="1:6">
      <c r="A278" s="4" t="s">
        <v>3439</v>
      </c>
      <c r="C278">
        <f t="shared" si="15"/>
        <v>10</v>
      </c>
      <c r="D278">
        <f t="shared" si="16"/>
        <v>16</v>
      </c>
      <c r="E278">
        <v>278</v>
      </c>
      <c r="F278" t="str">
        <f t="shared" si="17"/>
        <v>啟用</v>
      </c>
    </row>
    <row r="279" spans="1:6">
      <c r="A279" s="4" t="s">
        <v>3440</v>
      </c>
      <c r="C279">
        <f t="shared" si="15"/>
        <v>17</v>
      </c>
      <c r="D279">
        <f t="shared" si="16"/>
        <v>24</v>
      </c>
      <c r="E279">
        <v>279</v>
      </c>
      <c r="F279" t="str">
        <f t="shared" si="17"/>
        <v>管理員</v>
      </c>
    </row>
    <row r="280" spans="1:6">
      <c r="A280" s="4" t="s">
        <v>3441</v>
      </c>
      <c r="C280">
        <f t="shared" si="15"/>
        <v>10</v>
      </c>
      <c r="D280">
        <f t="shared" si="16"/>
        <v>16</v>
      </c>
      <c r="E280">
        <v>280</v>
      </c>
      <c r="F280" t="str">
        <f t="shared" si="17"/>
        <v>通行</v>
      </c>
    </row>
    <row r="281" spans="1:6">
      <c r="A281" s="4" t="s">
        <v>3442</v>
      </c>
      <c r="C281">
        <f t="shared" si="15"/>
        <v>7</v>
      </c>
      <c r="D281">
        <f t="shared" si="16"/>
        <v>13</v>
      </c>
      <c r="E281">
        <v>281</v>
      </c>
      <c r="F281" t="str">
        <f t="shared" si="17"/>
        <v>照明</v>
      </c>
    </row>
    <row r="282" spans="1:6">
      <c r="A282" s="4" t="s">
        <v>3443</v>
      </c>
      <c r="C282">
        <f t="shared" si="15"/>
        <v>24</v>
      </c>
      <c r="D282">
        <f t="shared" si="16"/>
        <v>40</v>
      </c>
      <c r="E282">
        <v>282</v>
      </c>
      <c r="F282" t="str">
        <f t="shared" si="17"/>
        <v>Wi-Fi分享器信號品質</v>
      </c>
    </row>
    <row r="283" spans="1:6">
      <c r="A283" s="4" t="s">
        <v>3444</v>
      </c>
      <c r="C283">
        <f t="shared" si="15"/>
        <v>23</v>
      </c>
      <c r="D283">
        <f t="shared" si="16"/>
        <v>40</v>
      </c>
      <c r="E283">
        <v>283</v>
      </c>
      <c r="F283" t="str">
        <f t="shared" si="17"/>
        <v>Gateway藍芽信號品質</v>
      </c>
    </row>
    <row r="284" spans="1:6">
      <c r="A284" s="4" t="s">
        <v>3445</v>
      </c>
      <c r="C284">
        <f t="shared" si="15"/>
        <v>21</v>
      </c>
      <c r="D284">
        <f t="shared" si="16"/>
        <v>34</v>
      </c>
      <c r="E284">
        <v>284</v>
      </c>
      <c r="F284" t="str">
        <f t="shared" si="17"/>
        <v>Gateway型號</v>
      </c>
    </row>
    <row r="285" spans="1:6">
      <c r="A285" s="4" t="s">
        <v>3446</v>
      </c>
      <c r="C285">
        <f t="shared" si="15"/>
        <v>28</v>
      </c>
      <c r="D285">
        <f t="shared" si="16"/>
        <v>43</v>
      </c>
      <c r="E285">
        <v>285</v>
      </c>
      <c r="F285" t="str">
        <f t="shared" si="17"/>
        <v>Gateway韌體版本</v>
      </c>
    </row>
    <row r="286" spans="1:6">
      <c r="A286" s="4" t="s">
        <v>3447</v>
      </c>
      <c r="C286">
        <f t="shared" si="15"/>
        <v>24</v>
      </c>
      <c r="D286">
        <f t="shared" si="16"/>
        <v>40</v>
      </c>
      <c r="E286">
        <v>286</v>
      </c>
      <c r="F286" t="str">
        <f t="shared" si="17"/>
        <v>Gateway程式碼版本</v>
      </c>
    </row>
    <row r="287" spans="1:6">
      <c r="A287" s="4" t="s">
        <v>757</v>
      </c>
      <c r="C287">
        <f t="shared" si="15"/>
        <v>21</v>
      </c>
      <c r="D287">
        <f t="shared" si="16"/>
        <v>35</v>
      </c>
      <c r="E287">
        <v>287</v>
      </c>
      <c r="F287" t="str">
        <f t="shared" si="17"/>
        <v>Gateway ID</v>
      </c>
    </row>
    <row r="288" spans="1:6">
      <c r="A288" s="4" t="s">
        <v>758</v>
      </c>
      <c r="C288">
        <f t="shared" si="15"/>
        <v>25</v>
      </c>
      <c r="D288">
        <f t="shared" si="16"/>
        <v>40</v>
      </c>
      <c r="E288">
        <v>288</v>
      </c>
      <c r="F288" t="str">
        <f t="shared" si="17"/>
        <v>Gateway MAC</v>
      </c>
    </row>
    <row r="289" spans="1:6">
      <c r="A289" s="4" t="s">
        <v>3448</v>
      </c>
      <c r="C289">
        <f t="shared" si="15"/>
        <v>10</v>
      </c>
      <c r="D289">
        <f t="shared" si="16"/>
        <v>16</v>
      </c>
      <c r="E289">
        <v>289</v>
      </c>
      <c r="F289" t="str">
        <f t="shared" si="17"/>
        <v>結果</v>
      </c>
    </row>
    <row r="290" spans="1:6">
      <c r="A290" s="4" t="s">
        <v>3449</v>
      </c>
      <c r="C290">
        <f t="shared" si="15"/>
        <v>14</v>
      </c>
      <c r="D290">
        <f t="shared" si="16"/>
        <v>22</v>
      </c>
      <c r="E290">
        <v>290</v>
      </c>
      <c r="F290" t="str">
        <f t="shared" si="17"/>
        <v>通行密鑰</v>
      </c>
    </row>
    <row r="291" spans="1:6">
      <c r="A291" s="4" t="s">
        <v>3450</v>
      </c>
      <c r="C291">
        <f t="shared" si="15"/>
        <v>27</v>
      </c>
      <c r="D291">
        <f t="shared" si="16"/>
        <v>39</v>
      </c>
      <c r="E291">
        <v>291</v>
      </c>
      <c r="F291" t="str">
        <f t="shared" si="17"/>
        <v>取得新的通行密鑰</v>
      </c>
    </row>
    <row r="292" spans="1:6">
      <c r="A292" s="4" t="s">
        <v>3451</v>
      </c>
      <c r="C292">
        <f t="shared" si="15"/>
        <v>21</v>
      </c>
      <c r="D292">
        <f t="shared" si="16"/>
        <v>31</v>
      </c>
      <c r="E292">
        <v>292</v>
      </c>
      <c r="F292" t="str">
        <f t="shared" si="17"/>
        <v>取消通行密鑰</v>
      </c>
    </row>
    <row r="293" spans="1:6">
      <c r="A293" s="4" t="s">
        <v>3452</v>
      </c>
      <c r="C293">
        <f t="shared" si="15"/>
        <v>18</v>
      </c>
      <c r="D293">
        <f t="shared" si="16"/>
        <v>28</v>
      </c>
      <c r="E293">
        <v>293</v>
      </c>
      <c r="F293" t="str">
        <f t="shared" si="17"/>
        <v>REM1開門</v>
      </c>
    </row>
    <row r="294" spans="1:6">
      <c r="A294" s="4" t="s">
        <v>3453</v>
      </c>
      <c r="C294">
        <f t="shared" si="15"/>
        <v>17</v>
      </c>
      <c r="D294">
        <f t="shared" si="16"/>
        <v>29</v>
      </c>
      <c r="E294">
        <v>294</v>
      </c>
      <c r="F294" t="str">
        <f t="shared" si="17"/>
        <v>REM2警報啟用</v>
      </c>
    </row>
    <row r="295" spans="1:6">
      <c r="A295" s="4" t="s">
        <v>3454</v>
      </c>
      <c r="C295">
        <f t="shared" si="15"/>
        <v>18</v>
      </c>
      <c r="D295">
        <f t="shared" si="16"/>
        <v>30</v>
      </c>
      <c r="E295">
        <v>295</v>
      </c>
      <c r="F295" t="str">
        <f t="shared" si="17"/>
        <v>REM2警報關閉</v>
      </c>
    </row>
    <row r="296" spans="1:6">
      <c r="A296" s="4" t="s">
        <v>3455</v>
      </c>
      <c r="C296">
        <f t="shared" si="15"/>
        <v>19</v>
      </c>
      <c r="D296">
        <f t="shared" si="16"/>
        <v>29</v>
      </c>
      <c r="E296">
        <v>296</v>
      </c>
      <c r="F296" t="str">
        <f t="shared" si="17"/>
        <v>設定管理密碼</v>
      </c>
    </row>
    <row r="297" spans="1:6">
      <c r="A297" s="4" t="s">
        <v>3456</v>
      </c>
      <c r="C297">
        <f t="shared" si="15"/>
        <v>22</v>
      </c>
      <c r="D297">
        <f t="shared" si="16"/>
        <v>33</v>
      </c>
      <c r="E297">
        <v>297</v>
      </c>
      <c r="F297" t="str">
        <f t="shared" si="17"/>
        <v>設定副管理密碼</v>
      </c>
    </row>
    <row r="298" spans="1:6">
      <c r="A298" s="4" t="s">
        <v>3457</v>
      </c>
      <c r="C298">
        <f t="shared" si="15"/>
        <v>16</v>
      </c>
      <c r="D298">
        <f t="shared" si="16"/>
        <v>24</v>
      </c>
      <c r="E298">
        <v>298</v>
      </c>
      <c r="F298" t="str">
        <f t="shared" si="17"/>
        <v>運作方式</v>
      </c>
    </row>
    <row r="299" spans="1:6">
      <c r="A299" s="4" t="s">
        <v>3458</v>
      </c>
      <c r="C299">
        <f t="shared" si="15"/>
        <v>24</v>
      </c>
      <c r="D299">
        <f t="shared" si="16"/>
        <v>32</v>
      </c>
      <c r="E299">
        <v>299</v>
      </c>
      <c r="F299" t="str">
        <f t="shared" si="17"/>
        <v>放棄設定</v>
      </c>
    </row>
    <row r="300" spans="1:6">
      <c r="A300" s="4" t="s">
        <v>3459</v>
      </c>
      <c r="C300">
        <f t="shared" si="15"/>
        <v>11</v>
      </c>
      <c r="D300">
        <f t="shared" si="16"/>
        <v>16</v>
      </c>
      <c r="E300">
        <v>300</v>
      </c>
      <c r="F300" t="str">
        <f t="shared" si="17"/>
        <v>秒</v>
      </c>
    </row>
    <row r="301" spans="1:6">
      <c r="A301" s="4" t="s">
        <v>3460</v>
      </c>
      <c r="C301">
        <f t="shared" si="15"/>
        <v>22</v>
      </c>
      <c r="D301">
        <f t="shared" si="16"/>
        <v>35</v>
      </c>
      <c r="E301">
        <v>301</v>
      </c>
      <c r="F301" t="str">
        <f t="shared" si="17"/>
        <v>Gateway管理</v>
      </c>
    </row>
    <row r="302" spans="1:6">
      <c r="A302" s="4" t="s">
        <v>3461</v>
      </c>
      <c r="C302">
        <f t="shared" si="15"/>
        <v>25</v>
      </c>
      <c r="D302">
        <f t="shared" si="16"/>
        <v>39</v>
      </c>
      <c r="E302">
        <v>302</v>
      </c>
      <c r="F302" t="str">
        <f t="shared" si="17"/>
        <v>設定新Gateway</v>
      </c>
    </row>
    <row r="303" spans="1:6">
      <c r="A303" s="4" t="s">
        <v>3462</v>
      </c>
      <c r="C303">
        <f t="shared" si="15"/>
        <v>24</v>
      </c>
      <c r="D303">
        <f t="shared" si="16"/>
        <v>39</v>
      </c>
      <c r="E303">
        <v>303</v>
      </c>
      <c r="F303" t="str">
        <f t="shared" si="17"/>
        <v>使用現有Gateway</v>
      </c>
    </row>
    <row r="304" spans="1:6">
      <c r="A304" s="4" t="s">
        <v>3463</v>
      </c>
      <c r="C304">
        <f t="shared" si="15"/>
        <v>26</v>
      </c>
      <c r="D304">
        <f t="shared" si="16"/>
        <v>39</v>
      </c>
      <c r="E304">
        <v>304</v>
      </c>
      <c r="F304" t="str">
        <f t="shared" si="17"/>
        <v>Gateway加鎖</v>
      </c>
    </row>
    <row r="305" spans="1:6">
      <c r="A305" s="4" t="s">
        <v>3464</v>
      </c>
      <c r="C305">
        <f t="shared" si="15"/>
        <v>26</v>
      </c>
      <c r="D305">
        <f t="shared" si="16"/>
        <v>39</v>
      </c>
      <c r="E305">
        <v>305</v>
      </c>
      <c r="F305" t="str">
        <f t="shared" si="17"/>
        <v>刪除Gateway</v>
      </c>
    </row>
    <row r="306" spans="1:6">
      <c r="A306" s="4" t="s">
        <v>3465</v>
      </c>
      <c r="C306">
        <f t="shared" si="15"/>
        <v>16</v>
      </c>
      <c r="D306">
        <f t="shared" si="16"/>
        <v>29</v>
      </c>
      <c r="E306">
        <v>306</v>
      </c>
      <c r="F306" t="str">
        <f t="shared" si="17"/>
        <v>Gateway名稱</v>
      </c>
    </row>
    <row r="307" spans="1:6">
      <c r="A307" s="4" t="s">
        <v>3466</v>
      </c>
      <c r="C307">
        <f t="shared" si="15"/>
        <v>19</v>
      </c>
      <c r="D307">
        <f t="shared" si="16"/>
        <v>32</v>
      </c>
      <c r="E307">
        <v>307</v>
      </c>
      <c r="F307" t="str">
        <f t="shared" si="17"/>
        <v>Gateway設定</v>
      </c>
    </row>
    <row r="308" spans="1:6">
      <c r="A308" s="4" t="s">
        <v>3467</v>
      </c>
      <c r="C308">
        <f t="shared" si="15"/>
        <v>16</v>
      </c>
      <c r="D308">
        <f t="shared" si="16"/>
        <v>24</v>
      </c>
      <c r="E308">
        <v>308</v>
      </c>
      <c r="F308" t="str">
        <f t="shared" si="17"/>
        <v>與鎖同步</v>
      </c>
    </row>
    <row r="309" spans="1:6">
      <c r="A309" s="4" t="s">
        <v>3468</v>
      </c>
      <c r="C309">
        <f t="shared" si="15"/>
        <v>24</v>
      </c>
      <c r="D309">
        <f t="shared" si="16"/>
        <v>34</v>
      </c>
      <c r="E309">
        <v>309</v>
      </c>
      <c r="F309" t="str">
        <f t="shared" si="17"/>
        <v>正在傳送韌體</v>
      </c>
    </row>
    <row r="310" spans="1:6">
      <c r="A310" s="4" t="s">
        <v>3469</v>
      </c>
      <c r="C310">
        <f t="shared" si="15"/>
        <v>31</v>
      </c>
      <c r="D310">
        <f t="shared" si="16"/>
        <v>41</v>
      </c>
      <c r="E310">
        <v>310</v>
      </c>
      <c r="F310" t="str">
        <f t="shared" si="17"/>
        <v>略過等待結果</v>
      </c>
    </row>
    <row r="311" spans="1:6">
      <c r="A311" s="4" t="s">
        <v>3470</v>
      </c>
      <c r="C311">
        <f t="shared" si="15"/>
        <v>16</v>
      </c>
      <c r="D311">
        <f t="shared" si="16"/>
        <v>24</v>
      </c>
      <c r="E311">
        <v>311</v>
      </c>
      <c r="F311" t="str">
        <f t="shared" si="17"/>
        <v>配對失敗</v>
      </c>
    </row>
    <row r="312" spans="1:6">
      <c r="A312" s="4" t="s">
        <v>3471</v>
      </c>
      <c r="C312">
        <f t="shared" si="15"/>
        <v>19</v>
      </c>
      <c r="D312">
        <f t="shared" si="16"/>
        <v>27</v>
      </c>
      <c r="E312">
        <v>312</v>
      </c>
      <c r="F312" t="str">
        <f t="shared" si="17"/>
        <v>觸碰關門</v>
      </c>
    </row>
    <row r="313" spans="1:6">
      <c r="A313" s="4" t="s">
        <v>3472</v>
      </c>
      <c r="C313">
        <f t="shared" si="15"/>
        <v>22</v>
      </c>
      <c r="D313">
        <f t="shared" si="16"/>
        <v>30</v>
      </c>
      <c r="E313">
        <v>313</v>
      </c>
      <c r="F313" t="str">
        <f t="shared" si="17"/>
        <v>按鈕關門</v>
      </c>
    </row>
    <row r="314" spans="1:6">
      <c r="A314" s="4" t="s">
        <v>3473</v>
      </c>
      <c r="C314">
        <f t="shared" si="15"/>
        <v>21</v>
      </c>
      <c r="D314">
        <f t="shared" si="16"/>
        <v>36</v>
      </c>
      <c r="E314">
        <v>314</v>
      </c>
      <c r="F314" t="str">
        <f t="shared" si="17"/>
        <v>刪除GC前綴碼/使用者</v>
      </c>
    </row>
    <row r="315" spans="1:6">
      <c r="A315" s="4" t="s">
        <v>3474</v>
      </c>
      <c r="C315">
        <f t="shared" si="15"/>
        <v>20</v>
      </c>
      <c r="D315">
        <f t="shared" si="16"/>
        <v>31</v>
      </c>
      <c r="E315">
        <v>315</v>
      </c>
      <c r="F315" t="str">
        <f t="shared" si="17"/>
        <v>刪除副管理密碼</v>
      </c>
    </row>
    <row r="316" spans="1:6">
      <c r="A316" s="4" t="s">
        <v>3475</v>
      </c>
      <c r="C316">
        <f t="shared" si="15"/>
        <v>17</v>
      </c>
      <c r="D316">
        <f t="shared" si="16"/>
        <v>25</v>
      </c>
      <c r="E316">
        <v>316</v>
      </c>
      <c r="F316" t="str">
        <f t="shared" si="17"/>
        <v>空間不足</v>
      </c>
    </row>
    <row r="317" spans="1:6">
      <c r="A317" s="4" t="s">
        <v>3476</v>
      </c>
      <c r="C317">
        <f t="shared" si="15"/>
        <v>14</v>
      </c>
      <c r="D317">
        <f t="shared" si="16"/>
        <v>21</v>
      </c>
      <c r="E317">
        <v>317</v>
      </c>
      <c r="F317" t="str">
        <f t="shared" si="17"/>
        <v>備份中</v>
      </c>
    </row>
    <row r="318" spans="1:6">
      <c r="A318" s="4" t="s">
        <v>3477</v>
      </c>
      <c r="C318">
        <f t="shared" si="15"/>
        <v>15</v>
      </c>
      <c r="D318">
        <f t="shared" si="16"/>
        <v>22</v>
      </c>
      <c r="E318">
        <v>318</v>
      </c>
      <c r="F318" t="str">
        <f t="shared" si="17"/>
        <v>登出中</v>
      </c>
    </row>
    <row r="319" spans="1:6">
      <c r="A319" s="4" t="s">
        <v>3478</v>
      </c>
      <c r="C319">
        <f t="shared" si="15"/>
        <v>18</v>
      </c>
      <c r="D319">
        <f t="shared" si="16"/>
        <v>27</v>
      </c>
      <c r="E319">
        <v>319</v>
      </c>
      <c r="F319" t="str">
        <f t="shared" si="17"/>
        <v>略過此步驟</v>
      </c>
    </row>
    <row r="320" spans="1:6">
      <c r="A320" s="4" t="s">
        <v>3479</v>
      </c>
      <c r="C320">
        <f t="shared" si="15"/>
        <v>19</v>
      </c>
      <c r="D320">
        <f t="shared" si="16"/>
        <v>27</v>
      </c>
      <c r="E320">
        <v>320</v>
      </c>
      <c r="F320" t="str">
        <f t="shared" si="17"/>
        <v>略過備份</v>
      </c>
    </row>
    <row r="321" spans="1:6">
      <c r="A321" s="4" t="s">
        <v>3480</v>
      </c>
      <c r="C321">
        <f t="shared" si="15"/>
        <v>25</v>
      </c>
      <c r="D321">
        <f t="shared" si="16"/>
        <v>31</v>
      </c>
      <c r="E321">
        <v>321</v>
      </c>
      <c r="F321" t="str">
        <f t="shared" si="17"/>
        <v>警告</v>
      </c>
    </row>
    <row r="322" spans="1:6">
      <c r="A322" s="4" t="s">
        <v>3481</v>
      </c>
      <c r="C322">
        <f t="shared" si="15"/>
        <v>18</v>
      </c>
      <c r="D322">
        <f t="shared" si="16"/>
        <v>27</v>
      </c>
      <c r="E322">
        <v>322</v>
      </c>
      <c r="F322" t="str">
        <f t="shared" si="17"/>
        <v>封裝紀錄中</v>
      </c>
    </row>
    <row r="323" spans="1:6">
      <c r="A323" s="4" t="s">
        <v>792</v>
      </c>
      <c r="C323">
        <f t="shared" si="15"/>
        <v>18</v>
      </c>
      <c r="D323">
        <f t="shared" si="16"/>
        <v>45</v>
      </c>
      <c r="E323">
        <v>323</v>
      </c>
      <c r="F323" t="str">
        <f t="shared" si="17"/>
        <v>Powered by Electric Imp</v>
      </c>
    </row>
    <row r="324" spans="1:6">
      <c r="A324" s="4" t="s">
        <v>3482</v>
      </c>
      <c r="C324">
        <f t="shared" si="15"/>
        <v>17</v>
      </c>
      <c r="D324">
        <f t="shared" si="16"/>
        <v>25</v>
      </c>
      <c r="E324">
        <v>324</v>
      </c>
      <c r="F324" t="str">
        <f t="shared" si="17"/>
        <v>鎖具位置</v>
      </c>
    </row>
    <row r="325" spans="1:6">
      <c r="A325" s="4" t="s">
        <v>3483</v>
      </c>
      <c r="C325">
        <f t="shared" si="15"/>
        <v>18</v>
      </c>
      <c r="D325">
        <f t="shared" si="16"/>
        <v>27</v>
      </c>
      <c r="E325">
        <v>325</v>
      </c>
      <c r="F325" t="str">
        <f t="shared" si="17"/>
        <v>找不到鎖具</v>
      </c>
    </row>
    <row r="326" spans="1:6">
      <c r="A326" s="4" t="s">
        <v>3484</v>
      </c>
      <c r="C326">
        <f t="shared" si="15"/>
        <v>22</v>
      </c>
      <c r="D326">
        <f t="shared" si="16"/>
        <v>33</v>
      </c>
      <c r="E326">
        <v>326</v>
      </c>
      <c r="F326" t="str">
        <f t="shared" si="17"/>
        <v>找不到您的位置</v>
      </c>
    </row>
    <row r="327" spans="1:6">
      <c r="A327" s="4" t="s">
        <v>3485</v>
      </c>
      <c r="C327">
        <f t="shared" si="15"/>
        <v>9</v>
      </c>
      <c r="D327">
        <f t="shared" si="16"/>
        <v>15</v>
      </c>
      <c r="E327">
        <v>327</v>
      </c>
      <c r="F327" t="str">
        <f t="shared" si="17"/>
        <v>離開</v>
      </c>
    </row>
    <row r="328" spans="1:6">
      <c r="A328" s="4" t="s">
        <v>3486</v>
      </c>
      <c r="C328">
        <f t="shared" si="15"/>
        <v>25</v>
      </c>
      <c r="D328">
        <f t="shared" si="16"/>
        <v>37</v>
      </c>
      <c r="E328">
        <v>328</v>
      </c>
      <c r="F328" t="str">
        <f t="shared" si="17"/>
        <v>正在尋找您的位置</v>
      </c>
    </row>
    <row r="329" spans="1:6">
      <c r="A329" s="4" t="s">
        <v>3487</v>
      </c>
      <c r="C329">
        <f t="shared" si="15"/>
        <v>22</v>
      </c>
      <c r="D329">
        <f t="shared" si="16"/>
        <v>34</v>
      </c>
      <c r="E329">
        <v>329</v>
      </c>
      <c r="F329" t="str">
        <f t="shared" si="17"/>
        <v>%@現在聯系不上</v>
      </c>
    </row>
    <row r="330" spans="1:6">
      <c r="A330" s="4" t="s">
        <v>3488</v>
      </c>
      <c r="C330">
        <f t="shared" ref="C330:C393" si="18">FIND("=",A330)</f>
        <v>22</v>
      </c>
      <c r="D330">
        <f t="shared" ref="D330:D393" si="19">FIND(";",A330)</f>
        <v>34</v>
      </c>
      <c r="E330">
        <v>330</v>
      </c>
      <c r="F330" t="str">
        <f t="shared" ref="F330:F393" si="20">IF(A330&lt;&gt;"", MID(A330, C330+3, D330-C330-4), "")</f>
        <v>立即送出測試資料</v>
      </c>
    </row>
    <row r="331" spans="1:6">
      <c r="A331" s="4" t="s">
        <v>3489</v>
      </c>
      <c r="C331">
        <f t="shared" si="18"/>
        <v>21</v>
      </c>
      <c r="D331">
        <f t="shared" si="19"/>
        <v>33</v>
      </c>
      <c r="E331">
        <v>331</v>
      </c>
      <c r="F331" t="str">
        <f t="shared" si="20"/>
        <v>正在送出測試資料</v>
      </c>
    </row>
    <row r="332" spans="1:6">
      <c r="A332" s="4" t="s">
        <v>3490</v>
      </c>
      <c r="C332">
        <f t="shared" si="18"/>
        <v>15</v>
      </c>
      <c r="D332">
        <f t="shared" si="19"/>
        <v>25</v>
      </c>
      <c r="E332">
        <v>332</v>
      </c>
      <c r="F332" t="str">
        <f t="shared" si="20"/>
        <v>不合法的密鑰</v>
      </c>
    </row>
    <row r="333" spans="1:6">
      <c r="A333" s="4" t="s">
        <v>3491</v>
      </c>
      <c r="C333">
        <f t="shared" si="18"/>
        <v>20</v>
      </c>
      <c r="D333">
        <f t="shared" si="19"/>
        <v>29</v>
      </c>
      <c r="E333">
        <v>333</v>
      </c>
      <c r="F333" t="str">
        <f t="shared" si="20"/>
        <v>其他人開門</v>
      </c>
    </row>
    <row r="334" spans="1:6">
      <c r="A334" s="4" t="s">
        <v>3492</v>
      </c>
      <c r="C334">
        <f t="shared" si="18"/>
        <v>14</v>
      </c>
      <c r="D334">
        <f t="shared" si="19"/>
        <v>21</v>
      </c>
      <c r="E334">
        <v>334</v>
      </c>
      <c r="F334" t="str">
        <f t="shared" si="20"/>
        <v>機械式</v>
      </c>
    </row>
    <row r="335" spans="1:6">
      <c r="A335" s="4" t="s">
        <v>3493</v>
      </c>
      <c r="C335">
        <f t="shared" si="18"/>
        <v>20</v>
      </c>
      <c r="D335">
        <f t="shared" si="19"/>
        <v>28</v>
      </c>
      <c r="E335">
        <v>335</v>
      </c>
      <c r="F335" t="str">
        <f t="shared" si="20"/>
        <v>遠端開門</v>
      </c>
    </row>
    <row r="336" spans="1:6">
      <c r="A336" s="4" t="s">
        <v>3494</v>
      </c>
      <c r="C336">
        <f t="shared" si="18"/>
        <v>18</v>
      </c>
      <c r="D336">
        <f t="shared" si="19"/>
        <v>26</v>
      </c>
      <c r="E336">
        <v>336</v>
      </c>
      <c r="F336" t="str">
        <f t="shared" si="20"/>
        <v>遠端關門</v>
      </c>
    </row>
    <row r="337" spans="1:6">
      <c r="A337" s="4" t="s">
        <v>3495</v>
      </c>
      <c r="C337">
        <f t="shared" si="18"/>
        <v>15</v>
      </c>
      <c r="D337">
        <f t="shared" si="19"/>
        <v>23</v>
      </c>
      <c r="E337">
        <v>337</v>
      </c>
      <c r="F337" t="str">
        <f t="shared" si="20"/>
        <v>門鎖卡住</v>
      </c>
    </row>
    <row r="338" spans="1:6">
      <c r="A338" s="4" t="s">
        <v>3496</v>
      </c>
      <c r="C338">
        <f t="shared" si="18"/>
        <v>16</v>
      </c>
      <c r="D338">
        <f t="shared" si="19"/>
        <v>24</v>
      </c>
      <c r="E338">
        <v>338</v>
      </c>
      <c r="F338" t="str">
        <f t="shared" si="20"/>
        <v>繼續等待</v>
      </c>
    </row>
    <row r="339" spans="1:6">
      <c r="A339" s="4" t="s">
        <v>3497</v>
      </c>
      <c r="C339">
        <f t="shared" si="18"/>
        <v>35</v>
      </c>
      <c r="D339">
        <f t="shared" si="19"/>
        <v>49</v>
      </c>
      <c r="E339">
        <v>339</v>
      </c>
      <c r="F339" t="str">
        <f t="shared" si="20"/>
        <v>開門失敗 (低電量)</v>
      </c>
    </row>
    <row r="340" spans="1:6">
      <c r="A340" s="4" t="s">
        <v>3498</v>
      </c>
      <c r="C340">
        <f t="shared" si="18"/>
        <v>33</v>
      </c>
      <c r="D340">
        <f t="shared" si="19"/>
        <v>47</v>
      </c>
      <c r="E340">
        <v>340</v>
      </c>
      <c r="F340" t="str">
        <f t="shared" si="20"/>
        <v>關門失敗 (低電量)</v>
      </c>
    </row>
    <row r="341" spans="1:6">
      <c r="A341" s="4" t="s">
        <v>3354</v>
      </c>
      <c r="C341">
        <f t="shared" si="18"/>
        <v>9</v>
      </c>
      <c r="D341">
        <f t="shared" si="19"/>
        <v>15</v>
      </c>
      <c r="E341">
        <v>341</v>
      </c>
      <c r="F341" t="str">
        <f t="shared" si="20"/>
        <v>警告</v>
      </c>
    </row>
    <row r="342" spans="1:6">
      <c r="A342" s="4" t="s">
        <v>3499</v>
      </c>
      <c r="C342">
        <f t="shared" si="18"/>
        <v>12</v>
      </c>
      <c r="D342">
        <f t="shared" si="19"/>
        <v>18</v>
      </c>
      <c r="E342">
        <v>342</v>
      </c>
      <c r="F342" t="str">
        <f t="shared" si="20"/>
        <v>進度</v>
      </c>
    </row>
    <row r="343" spans="1:6">
      <c r="A343" s="4" t="s">
        <v>3500</v>
      </c>
      <c r="C343">
        <f t="shared" si="18"/>
        <v>20</v>
      </c>
      <c r="D343">
        <f t="shared" si="19"/>
        <v>34</v>
      </c>
      <c r="E343">
        <v>343</v>
      </c>
      <c r="F343" t="str">
        <f t="shared" si="20"/>
        <v>更新Gateway中</v>
      </c>
    </row>
    <row r="344" spans="1:6">
      <c r="A344" s="4" t="s">
        <v>3501</v>
      </c>
      <c r="C344">
        <f t="shared" si="18"/>
        <v>20</v>
      </c>
      <c r="D344">
        <f t="shared" si="19"/>
        <v>28</v>
      </c>
      <c r="E344">
        <v>344</v>
      </c>
      <c r="F344" t="str">
        <f t="shared" si="20"/>
        <v>距離限制</v>
      </c>
    </row>
    <row r="345" spans="1:6">
      <c r="A345" s="4" t="s">
        <v>3502</v>
      </c>
      <c r="C345">
        <f t="shared" si="18"/>
        <v>14</v>
      </c>
      <c r="D345">
        <f t="shared" si="19"/>
        <v>22</v>
      </c>
      <c r="E345">
        <v>345</v>
      </c>
      <c r="F345" t="str">
        <f t="shared" si="20"/>
        <v>測試距離</v>
      </c>
    </row>
    <row r="346" spans="1:6">
      <c r="A346" s="4" t="s">
        <v>3503</v>
      </c>
      <c r="C346">
        <f t="shared" si="18"/>
        <v>12</v>
      </c>
      <c r="D346">
        <f t="shared" si="19"/>
        <v>21</v>
      </c>
      <c r="E346">
        <v>346</v>
      </c>
      <c r="F346" t="str">
        <f t="shared" si="20"/>
        <v>在範圍之內</v>
      </c>
    </row>
    <row r="347" spans="1:6">
      <c r="A347" s="4" t="s">
        <v>3386</v>
      </c>
      <c r="C347">
        <f t="shared" si="18"/>
        <v>16</v>
      </c>
      <c r="D347">
        <f t="shared" si="19"/>
        <v>25</v>
      </c>
      <c r="E347">
        <v>347</v>
      </c>
      <c r="F347" t="str">
        <f t="shared" si="20"/>
        <v>在範圍之外</v>
      </c>
    </row>
    <row r="348" spans="1:6">
      <c r="A348" s="4" t="s">
        <v>3504</v>
      </c>
      <c r="C348">
        <f t="shared" si="18"/>
        <v>13</v>
      </c>
      <c r="D348">
        <f t="shared" si="19"/>
        <v>19</v>
      </c>
      <c r="E348">
        <v>348</v>
      </c>
      <c r="F348" t="str">
        <f t="shared" si="20"/>
        <v>優良</v>
      </c>
    </row>
    <row r="349" spans="1:6">
      <c r="A349" s="4" t="s">
        <v>3505</v>
      </c>
      <c r="C349">
        <f t="shared" si="18"/>
        <v>8</v>
      </c>
      <c r="D349">
        <f t="shared" si="19"/>
        <v>13</v>
      </c>
      <c r="E349">
        <v>349</v>
      </c>
      <c r="F349" t="str">
        <f t="shared" si="20"/>
        <v>好</v>
      </c>
    </row>
    <row r="350" spans="1:6">
      <c r="A350" s="4" t="s">
        <v>3506</v>
      </c>
      <c r="C350">
        <f t="shared" si="18"/>
        <v>8</v>
      </c>
      <c r="D350">
        <f t="shared" si="19"/>
        <v>14</v>
      </c>
      <c r="E350">
        <v>350</v>
      </c>
      <c r="F350" t="str">
        <f t="shared" si="20"/>
        <v>不好</v>
      </c>
    </row>
    <row r="351" spans="1:6">
      <c r="A351" s="4" t="s">
        <v>3507</v>
      </c>
      <c r="C351">
        <f t="shared" si="18"/>
        <v>13</v>
      </c>
      <c r="D351">
        <f t="shared" si="19"/>
        <v>20</v>
      </c>
      <c r="E351">
        <v>351</v>
      </c>
      <c r="F351" t="str">
        <f t="shared" si="20"/>
        <v>無信號</v>
      </c>
    </row>
    <row r="352" spans="1:6">
      <c r="A352" s="4" t="s">
        <v>3508</v>
      </c>
      <c r="C352">
        <f t="shared" si="18"/>
        <v>15</v>
      </c>
      <c r="D352">
        <f t="shared" si="19"/>
        <v>23</v>
      </c>
      <c r="E352">
        <v>352</v>
      </c>
      <c r="F352" t="str">
        <f t="shared" si="20"/>
        <v>電量偏低</v>
      </c>
    </row>
    <row r="353" spans="1:6">
      <c r="A353" s="4" t="s">
        <v>3509</v>
      </c>
      <c r="C353">
        <f t="shared" si="18"/>
        <v>23</v>
      </c>
      <c r="D353">
        <f t="shared" si="19"/>
        <v>35</v>
      </c>
      <c r="E353">
        <v>353</v>
      </c>
      <c r="F353" t="str">
        <f t="shared" si="20"/>
        <v>請開啟Wi-Fi</v>
      </c>
    </row>
    <row r="354" spans="1:6">
      <c r="A354" s="4" t="s">
        <v>3510</v>
      </c>
      <c r="C354">
        <f t="shared" si="18"/>
        <v>22</v>
      </c>
      <c r="D354">
        <f t="shared" si="19"/>
        <v>31</v>
      </c>
      <c r="E354">
        <v>354</v>
      </c>
      <c r="F354" t="str">
        <f t="shared" si="20"/>
        <v>請開啟藍芽</v>
      </c>
    </row>
    <row r="355" spans="1:6">
      <c r="A355" s="4" t="s">
        <v>3511</v>
      </c>
      <c r="C355">
        <f t="shared" si="18"/>
        <v>36</v>
      </c>
      <c r="D355">
        <f t="shared" si="19"/>
        <v>47</v>
      </c>
      <c r="E355">
        <v>355</v>
      </c>
      <c r="F355" t="str">
        <f t="shared" si="20"/>
        <v>請開啟定位服務</v>
      </c>
    </row>
    <row r="356" spans="1:6">
      <c r="A356" s="4" t="s">
        <v>3512</v>
      </c>
      <c r="C356">
        <f t="shared" si="18"/>
        <v>41</v>
      </c>
      <c r="D356">
        <f t="shared" si="19"/>
        <v>54</v>
      </c>
      <c r="E356">
        <v>356</v>
      </c>
      <c r="F356" t="str">
        <f t="shared" si="20"/>
        <v>請修改定位服務授權</v>
      </c>
    </row>
    <row r="357" spans="1:6">
      <c r="A357" s="4" t="s">
        <v>3513</v>
      </c>
      <c r="C357">
        <f t="shared" si="18"/>
        <v>25</v>
      </c>
      <c r="D357">
        <f t="shared" si="19"/>
        <v>33</v>
      </c>
      <c r="E357">
        <v>357</v>
      </c>
      <c r="F357" t="str">
        <f t="shared" si="20"/>
        <v>加鎖失敗</v>
      </c>
    </row>
    <row r="358" spans="1:6">
      <c r="A358" s="4" t="s">
        <v>3514</v>
      </c>
      <c r="C358">
        <f t="shared" si="18"/>
        <v>17</v>
      </c>
      <c r="D358">
        <f t="shared" si="19"/>
        <v>31</v>
      </c>
      <c r="E358">
        <v>358</v>
      </c>
      <c r="F358" t="str">
        <f t="shared" si="20"/>
        <v>Gateway加入於</v>
      </c>
    </row>
    <row r="359" spans="1:6">
      <c r="A359" s="4" t="s">
        <v>3515</v>
      </c>
      <c r="C359">
        <f t="shared" si="18"/>
        <v>21</v>
      </c>
      <c r="D359">
        <f t="shared" si="19"/>
        <v>31</v>
      </c>
      <c r="E359">
        <v>359</v>
      </c>
      <c r="F359" t="str">
        <f t="shared" si="20"/>
        <v>選擇已知卡片</v>
      </c>
    </row>
    <row r="360" spans="1:6">
      <c r="A360" s="4" t="s">
        <v>3516</v>
      </c>
      <c r="C360">
        <f t="shared" si="18"/>
        <v>13</v>
      </c>
      <c r="D360">
        <f t="shared" si="19"/>
        <v>21</v>
      </c>
      <c r="E360">
        <v>360</v>
      </c>
      <c r="F360" t="str">
        <f t="shared" si="20"/>
        <v>卡片名稱</v>
      </c>
    </row>
    <row r="361" spans="1:6">
      <c r="A361" s="4" t="s">
        <v>3517</v>
      </c>
      <c r="C361">
        <f t="shared" si="18"/>
        <v>21</v>
      </c>
      <c r="D361">
        <f t="shared" si="19"/>
        <v>30</v>
      </c>
      <c r="E361">
        <v>361</v>
      </c>
      <c r="F361" t="str">
        <f t="shared" si="20"/>
        <v>鎖具不合適</v>
      </c>
    </row>
    <row r="362" spans="1:6">
      <c r="A362" s="4" t="s">
        <v>3518</v>
      </c>
      <c r="C362">
        <f t="shared" si="18"/>
        <v>17</v>
      </c>
      <c r="D362">
        <f t="shared" si="19"/>
        <v>26</v>
      </c>
      <c r="E362">
        <v>362</v>
      </c>
      <c r="F362" t="str">
        <f t="shared" si="20"/>
        <v>REM行為</v>
      </c>
    </row>
    <row r="363" spans="1:6">
      <c r="A363" s="4" t="s">
        <v>3519</v>
      </c>
      <c r="C363">
        <f t="shared" si="18"/>
        <v>22</v>
      </c>
      <c r="D363">
        <f t="shared" si="19"/>
        <v>35</v>
      </c>
      <c r="E363">
        <v>363</v>
      </c>
      <c r="F363" t="str">
        <f t="shared" si="20"/>
        <v>預設 (遙控開門)</v>
      </c>
    </row>
    <row r="364" spans="1:6">
      <c r="A364" s="4" t="s">
        <v>3520</v>
      </c>
      <c r="C364">
        <f t="shared" si="18"/>
        <v>26</v>
      </c>
      <c r="D364">
        <f t="shared" si="19"/>
        <v>35</v>
      </c>
      <c r="E364">
        <v>364</v>
      </c>
      <c r="F364" t="str">
        <f t="shared" si="20"/>
        <v>感測器模式</v>
      </c>
    </row>
    <row r="365" spans="1:6">
      <c r="A365" s="4" t="s">
        <v>3521</v>
      </c>
      <c r="C365">
        <f t="shared" si="18"/>
        <v>27</v>
      </c>
      <c r="D365">
        <f t="shared" si="19"/>
        <v>44</v>
      </c>
      <c r="E365">
        <v>365</v>
      </c>
      <c r="F365" t="str">
        <f t="shared" si="20"/>
        <v>感測器模式 + 警示器模式</v>
      </c>
    </row>
    <row r="366" spans="1:6">
      <c r="A366" s="4" t="s">
        <v>3522</v>
      </c>
      <c r="C366">
        <f t="shared" si="18"/>
        <v>30</v>
      </c>
      <c r="D366">
        <f t="shared" si="19"/>
        <v>41</v>
      </c>
      <c r="E366">
        <v>366</v>
      </c>
      <c r="F366" t="str">
        <f t="shared" si="20"/>
        <v>開門 + 封鎖</v>
      </c>
    </row>
    <row r="367" spans="1:6">
      <c r="A367" s="4" t="s">
        <v>3523</v>
      </c>
      <c r="C367">
        <f t="shared" si="18"/>
        <v>11</v>
      </c>
      <c r="D367">
        <f t="shared" si="19"/>
        <v>18</v>
      </c>
      <c r="E367">
        <v>367</v>
      </c>
      <c r="F367" t="str">
        <f t="shared" si="20"/>
        <v>已取消</v>
      </c>
    </row>
    <row r="368" spans="1:6">
      <c r="A368" s="4" t="s">
        <v>3524</v>
      </c>
      <c r="C368">
        <f t="shared" si="18"/>
        <v>15</v>
      </c>
      <c r="D368">
        <f t="shared" si="19"/>
        <v>23</v>
      </c>
      <c r="E368">
        <v>368</v>
      </c>
      <c r="F368" t="str">
        <f t="shared" si="20"/>
        <v>重新上電</v>
      </c>
    </row>
    <row r="369" spans="1:6">
      <c r="A369" s="4" t="s">
        <v>3525</v>
      </c>
      <c r="C369">
        <f t="shared" si="18"/>
        <v>18</v>
      </c>
      <c r="D369">
        <f t="shared" si="19"/>
        <v>27</v>
      </c>
      <c r="E369">
        <v>369</v>
      </c>
      <c r="F369" t="str">
        <f t="shared" si="20"/>
        <v>已重新上電</v>
      </c>
    </row>
    <row r="370" spans="1:6">
      <c r="A370" s="4" t="s">
        <v>3526</v>
      </c>
      <c r="C370">
        <f t="shared" si="18"/>
        <v>11</v>
      </c>
      <c r="D370">
        <f t="shared" si="19"/>
        <v>17</v>
      </c>
      <c r="E370">
        <v>370</v>
      </c>
      <c r="F370" t="str">
        <f t="shared" si="20"/>
        <v>分鐘</v>
      </c>
    </row>
    <row r="371" spans="1:6">
      <c r="A371" s="4" t="s">
        <v>3527</v>
      </c>
      <c r="C371">
        <f t="shared" si="18"/>
        <v>17</v>
      </c>
      <c r="D371">
        <f t="shared" si="19"/>
        <v>27</v>
      </c>
      <c r="E371">
        <v>371</v>
      </c>
      <c r="F371" t="str">
        <f t="shared" si="20"/>
        <v>限制功能 !</v>
      </c>
    </row>
    <row r="372" spans="1:6">
      <c r="A372" s="4" t="s">
        <v>3528</v>
      </c>
      <c r="C372">
        <f t="shared" si="18"/>
        <v>32</v>
      </c>
      <c r="D372">
        <f t="shared" si="19"/>
        <v>45</v>
      </c>
      <c r="E372">
        <v>372</v>
      </c>
      <c r="F372" t="str">
        <f t="shared" si="20"/>
        <v>傳送診斷資料至雲端</v>
      </c>
    </row>
    <row r="373" spans="1:6">
      <c r="A373" s="4" t="s">
        <v>3529</v>
      </c>
      <c r="C373">
        <f t="shared" si="18"/>
        <v>19</v>
      </c>
      <c r="D373">
        <f t="shared" si="19"/>
        <v>29</v>
      </c>
      <c r="E373">
        <v>373</v>
      </c>
      <c r="F373" t="str">
        <f t="shared" si="20"/>
        <v>啟用通道模式</v>
      </c>
    </row>
    <row r="374" spans="1:6">
      <c r="A374" s="4" t="s">
        <v>3530</v>
      </c>
      <c r="C374">
        <f t="shared" si="18"/>
        <v>20</v>
      </c>
      <c r="D374">
        <f t="shared" si="19"/>
        <v>30</v>
      </c>
      <c r="E374">
        <v>374</v>
      </c>
      <c r="F374" t="str">
        <f t="shared" si="20"/>
        <v>關閉通道模式</v>
      </c>
    </row>
    <row r="375" spans="1:6">
      <c r="A375" s="4" t="s">
        <v>3531</v>
      </c>
      <c r="C375">
        <f t="shared" si="18"/>
        <v>21</v>
      </c>
      <c r="D375">
        <f t="shared" si="19"/>
        <v>33</v>
      </c>
      <c r="E375">
        <v>375</v>
      </c>
      <c r="F375" t="str">
        <f t="shared" si="20"/>
        <v>啟用自由通行模式</v>
      </c>
    </row>
    <row r="376" spans="1:6">
      <c r="A376" s="4" t="s">
        <v>3532</v>
      </c>
      <c r="C376">
        <f t="shared" si="18"/>
        <v>22</v>
      </c>
      <c r="D376">
        <f t="shared" si="19"/>
        <v>34</v>
      </c>
      <c r="E376">
        <v>376</v>
      </c>
      <c r="F376" t="str">
        <f t="shared" si="20"/>
        <v>關閉自由通行模式</v>
      </c>
    </row>
    <row r="377" spans="1:6">
      <c r="A377" s="4" t="s">
        <v>3533</v>
      </c>
      <c r="C377">
        <f t="shared" si="18"/>
        <v>18</v>
      </c>
      <c r="D377">
        <f t="shared" si="19"/>
        <v>33</v>
      </c>
      <c r="E377">
        <v>377</v>
      </c>
      <c r="F377" t="str">
        <f t="shared" si="20"/>
        <v>打開App Store</v>
      </c>
    </row>
    <row r="378" spans="1:6">
      <c r="A378" s="4" t="s">
        <v>3534</v>
      </c>
      <c r="C378">
        <f t="shared" si="18"/>
        <v>9</v>
      </c>
      <c r="D378">
        <f t="shared" si="19"/>
        <v>15</v>
      </c>
      <c r="E378">
        <v>378</v>
      </c>
      <c r="F378" t="str">
        <f t="shared" si="20"/>
        <v>步驟</v>
      </c>
    </row>
    <row r="379" spans="1:6">
      <c r="C379" t="e">
        <f t="shared" si="18"/>
        <v>#VALUE!</v>
      </c>
      <c r="D379" t="e">
        <f t="shared" si="19"/>
        <v>#VALUE!</v>
      </c>
      <c r="E379">
        <v>379</v>
      </c>
      <c r="F379" t="str">
        <f t="shared" si="20"/>
        <v/>
      </c>
    </row>
    <row r="380" spans="1:6">
      <c r="A380" s="4" t="s">
        <v>846</v>
      </c>
      <c r="C380" t="e">
        <f t="shared" si="18"/>
        <v>#VALUE!</v>
      </c>
      <c r="D380" t="e">
        <f t="shared" si="19"/>
        <v>#VALUE!</v>
      </c>
      <c r="E380">
        <v>380</v>
      </c>
      <c r="F380" t="e">
        <f t="shared" si="20"/>
        <v>#VALUE!</v>
      </c>
    </row>
    <row r="381" spans="1:6">
      <c r="A381" s="4" t="s">
        <v>3535</v>
      </c>
      <c r="C381">
        <f t="shared" si="18"/>
        <v>29</v>
      </c>
      <c r="D381">
        <f t="shared" si="19"/>
        <v>179</v>
      </c>
      <c r="E381">
        <v>381</v>
      </c>
      <c r="F381" t="str">
        <f t="shared" si="20"/>
        <v>1. 請先確認您的網路有啟用\n2. 按下「打開App Store」\n3. 等App Store打開後，按下%@旁邊的「更新」按鈕即可完成。若沒有看到該按鈕，請參照步驟4~5\n4. 在App Store按下「更新項目」標籤，它將會更新App清單\n5. 按下%@旁邊的「更新」按鈕即可完成</v>
      </c>
    </row>
    <row r="382" spans="1:6">
      <c r="A382" s="4" t="s">
        <v>3536</v>
      </c>
      <c r="C382">
        <f t="shared" si="18"/>
        <v>15</v>
      </c>
      <c r="D382">
        <f t="shared" si="19"/>
        <v>29</v>
      </c>
      <c r="E382">
        <v>382</v>
      </c>
      <c r="F382" t="str">
        <f t="shared" si="20"/>
        <v>幫助我們改善應用程式</v>
      </c>
    </row>
    <row r="383" spans="1:6">
      <c r="A383" s="4" t="s">
        <v>3537</v>
      </c>
      <c r="C383">
        <f t="shared" si="18"/>
        <v>23</v>
      </c>
      <c r="D383">
        <f t="shared" si="19"/>
        <v>67</v>
      </c>
      <c r="E383">
        <v>383</v>
      </c>
      <c r="F383" t="str">
        <f t="shared" si="20"/>
        <v>我們發現應用程式曾有當機的現象。您是否願意傳送診斷資料至雲端，來幫助我們改善它？</v>
      </c>
    </row>
    <row r="384" spans="1:6">
      <c r="A384" s="4" t="s">
        <v>3538</v>
      </c>
      <c r="C384">
        <f t="shared" si="18"/>
        <v>40</v>
      </c>
      <c r="D384">
        <f t="shared" si="19"/>
        <v>75</v>
      </c>
      <c r="E384">
        <v>384</v>
      </c>
      <c r="F384" t="str">
        <f t="shared" si="20"/>
        <v>診斷資料的內容可能包含某些您的隱私資料。您確定要啟用此功能嗎？</v>
      </c>
    </row>
    <row r="385" spans="1:6">
      <c r="A385" s="4" t="s">
        <v>3539</v>
      </c>
      <c r="C385">
        <f t="shared" si="18"/>
        <v>19</v>
      </c>
      <c r="D385">
        <f t="shared" si="19"/>
        <v>67</v>
      </c>
      <c r="E385">
        <v>385</v>
      </c>
      <c r="F385" t="str">
        <f t="shared" si="20"/>
        <v>鎖具 %@ 此一功能目前處於\"限制功能\"狀態，請聯繫鎖具供應商，以取得完整的管理功能</v>
      </c>
    </row>
    <row r="386" spans="1:6">
      <c r="A386" s="4" t="s">
        <v>3540</v>
      </c>
      <c r="C386">
        <f t="shared" si="18"/>
        <v>21</v>
      </c>
      <c r="D386">
        <f t="shared" si="19"/>
        <v>100</v>
      </c>
      <c r="E386">
        <v>386</v>
      </c>
      <c r="F386" t="str">
        <f t="shared" si="20"/>
        <v>韌體更新開始前，請按照以下步驟將鎖具重新上電：\n\n1.將電池拔除\n2.按任一按鍵三次\n3.將電池裝上\n4.回到app並按下\"已重新上電\"</v>
      </c>
    </row>
    <row r="387" spans="1:6">
      <c r="A387" s="4" t="s">
        <v>3541</v>
      </c>
      <c r="C387">
        <f t="shared" si="18"/>
        <v>21</v>
      </c>
      <c r="D387">
        <f t="shared" si="19"/>
        <v>34</v>
      </c>
      <c r="E387">
        <v>387</v>
      </c>
      <c r="F387" t="str">
        <f t="shared" si="20"/>
        <v>有新的App可更新</v>
      </c>
    </row>
    <row r="388" spans="1:6">
      <c r="A388" s="4" t="s">
        <v>3542</v>
      </c>
      <c r="C388">
        <f t="shared" si="18"/>
        <v>36</v>
      </c>
      <c r="D388">
        <f t="shared" si="19"/>
        <v>54</v>
      </c>
      <c r="E388">
        <v>388</v>
      </c>
      <c r="F388" t="str">
        <f t="shared" si="20"/>
        <v>該鎖不支援增加已知卡片的功能</v>
      </c>
    </row>
    <row r="389" spans="1:6">
      <c r="A389" s="4" t="s">
        <v>3543</v>
      </c>
      <c r="C389">
        <f t="shared" si="18"/>
        <v>18</v>
      </c>
      <c r="D389">
        <f t="shared" si="19"/>
        <v>40</v>
      </c>
      <c r="E389">
        <v>389</v>
      </c>
      <c r="F389" t="str">
        <f t="shared" si="20"/>
        <v>若想加入新卡片\n請按下右上角的按鈕</v>
      </c>
    </row>
    <row r="390" spans="1:6">
      <c r="A390" s="4" t="s">
        <v>3544</v>
      </c>
      <c r="C390">
        <f t="shared" si="18"/>
        <v>21</v>
      </c>
      <c r="D390">
        <f t="shared" si="19"/>
        <v>52</v>
      </c>
      <c r="E390">
        <v>390</v>
      </c>
      <c r="F390" t="str">
        <f t="shared" si="20"/>
        <v>本Gateway的最大連鎖數量為%d，鎖的數量已達上限</v>
      </c>
    </row>
    <row r="391" spans="1:6">
      <c r="A391" s="4" t="s">
        <v>3545</v>
      </c>
      <c r="C391">
        <f t="shared" si="18"/>
        <v>31</v>
      </c>
      <c r="D391">
        <f t="shared" si="19"/>
        <v>80</v>
      </c>
      <c r="E391">
        <v>391</v>
      </c>
      <c r="F391" t="str">
        <f t="shared" si="20"/>
        <v>您的某些鎖具已啟用自動開門(進入鎖的範圍即開門)，請開啟Wi-Fi以增進定位服務的精確度。</v>
      </c>
    </row>
    <row r="392" spans="1:6">
      <c r="A392" s="4" t="s">
        <v>3546</v>
      </c>
      <c r="C392">
        <f t="shared" si="18"/>
        <v>30</v>
      </c>
      <c r="D392">
        <f t="shared" si="19"/>
        <v>69</v>
      </c>
      <c r="E392">
        <v>392</v>
      </c>
      <c r="F392" t="str">
        <f t="shared" si="20"/>
        <v>許多服務都需要開啟藍芽才能夠正常運作，建議您開啟藍芽後再繼續其他操作。</v>
      </c>
    </row>
    <row r="393" spans="1:6">
      <c r="A393" s="4" t="s">
        <v>3547</v>
      </c>
      <c r="C393">
        <f t="shared" si="18"/>
        <v>44</v>
      </c>
      <c r="D393">
        <f t="shared" si="19"/>
        <v>110</v>
      </c>
      <c r="E393">
        <v>393</v>
      </c>
      <c r="F393" t="str">
        <f t="shared" si="20"/>
        <v>您的某些鎖具已啟用自動開門(進入鎖的範圍即開門)，然而定位服務目前是關閉的。請開啟定位服務，否則自動開門的功能將無法被觸發。</v>
      </c>
    </row>
    <row r="394" spans="1:6">
      <c r="A394" s="4" t="s">
        <v>3548</v>
      </c>
      <c r="C394">
        <f t="shared" ref="C394:C457" si="21">FIND("=",A394)</f>
        <v>49</v>
      </c>
      <c r="D394">
        <f t="shared" ref="D394:D457" si="22">FIND(";",A394)</f>
        <v>127</v>
      </c>
      <c r="E394">
        <v>394</v>
      </c>
      <c r="F394" t="str">
        <f t="shared" ref="F394:F457" si="23">IF(A394&lt;&gt;"", MID(A394, C394+3, D394-C394-4), "")</f>
        <v>您的某些鎖具已啟用自動開門(進入鎖的範圍即開門)，然而定位服務的授權是設定為\"永不\"。請將授權改為\"永遠\"，否則自動開門的功能將無法被觸發。</v>
      </c>
    </row>
    <row r="395" spans="1:6">
      <c r="A395" s="4" t="s">
        <v>3549</v>
      </c>
      <c r="C395">
        <f t="shared" si="21"/>
        <v>13</v>
      </c>
      <c r="D395">
        <f t="shared" si="22"/>
        <v>30</v>
      </c>
      <c r="E395">
        <v>395</v>
      </c>
      <c r="F395" t="str">
        <f t="shared" si="23"/>
        <v>伺服器回覆錯誤，請稍候再試</v>
      </c>
    </row>
    <row r="396" spans="1:6">
      <c r="A396" s="4" t="s">
        <v>3550</v>
      </c>
      <c r="C396">
        <f t="shared" si="21"/>
        <v>25</v>
      </c>
      <c r="D396">
        <f t="shared" si="22"/>
        <v>41</v>
      </c>
      <c r="E396">
        <v>396</v>
      </c>
      <c r="F396" t="str">
        <f t="shared" si="23"/>
        <v>請輸入Gateway名稱</v>
      </c>
    </row>
    <row r="397" spans="1:6">
      <c r="A397" s="4" t="s">
        <v>3551</v>
      </c>
      <c r="C397">
        <f t="shared" si="21"/>
        <v>17</v>
      </c>
      <c r="D397">
        <f t="shared" si="22"/>
        <v>33</v>
      </c>
      <c r="E397">
        <v>397</v>
      </c>
      <c r="F397" t="str">
        <f t="shared" si="23"/>
        <v>請輸入Wi-Fi網路名稱</v>
      </c>
    </row>
    <row r="398" spans="1:6">
      <c r="A398" s="4" t="s">
        <v>3552</v>
      </c>
      <c r="C398">
        <f t="shared" si="21"/>
        <v>36</v>
      </c>
      <c r="D398">
        <f t="shared" si="22"/>
        <v>56</v>
      </c>
      <c r="E398">
        <v>398</v>
      </c>
      <c r="F398" t="str">
        <f t="shared" si="23"/>
        <v>有一些紀錄尚未收到，請與鎖具同步</v>
      </c>
    </row>
    <row r="399" spans="1:6">
      <c r="A399" s="4" t="s">
        <v>3553</v>
      </c>
      <c r="C399">
        <f t="shared" si="21"/>
        <v>25</v>
      </c>
      <c r="D399">
        <f t="shared" si="22"/>
        <v>44</v>
      </c>
      <c r="E399">
        <v>399</v>
      </c>
      <c r="F399" t="str">
        <f t="shared" si="23"/>
        <v>鎖具與手機之間的通訊已成功建立</v>
      </c>
    </row>
    <row r="400" spans="1:6">
      <c r="A400" s="4" t="s">
        <v>3554</v>
      </c>
      <c r="C400">
        <f t="shared" si="21"/>
        <v>22</v>
      </c>
      <c r="D400">
        <f t="shared" si="22"/>
        <v>58</v>
      </c>
      <c r="E400">
        <v>400</v>
      </c>
      <c r="F400" t="str">
        <f t="shared" si="23"/>
        <v>鎖具無法透過網路建立通訊，請檢查鎖具與Gateway是否正常運作</v>
      </c>
    </row>
    <row r="401" spans="1:6">
      <c r="A401" s="4" t="s">
        <v>3555</v>
      </c>
      <c r="C401">
        <f t="shared" si="21"/>
        <v>25</v>
      </c>
      <c r="D401">
        <f t="shared" si="22"/>
        <v>36</v>
      </c>
      <c r="E401">
        <v>401</v>
      </c>
      <c r="F401" t="str">
        <f t="shared" si="23"/>
        <v>手機在範圍之內</v>
      </c>
    </row>
    <row r="402" spans="1:6">
      <c r="A402" s="4" t="s">
        <v>3556</v>
      </c>
      <c r="C402">
        <f t="shared" si="21"/>
        <v>29</v>
      </c>
      <c r="D402">
        <f t="shared" si="22"/>
        <v>40</v>
      </c>
      <c r="E402">
        <v>402</v>
      </c>
      <c r="F402" t="str">
        <f t="shared" si="23"/>
        <v>手機在範圍之外</v>
      </c>
    </row>
    <row r="403" spans="1:6">
      <c r="A403" s="4" t="s">
        <v>3557</v>
      </c>
      <c r="C403">
        <f t="shared" si="21"/>
        <v>20</v>
      </c>
      <c r="D403">
        <f t="shared" si="22"/>
        <v>30</v>
      </c>
      <c r="E403">
        <v>403</v>
      </c>
      <c r="F403" t="str">
        <f t="shared" si="23"/>
        <v>上次更新失敗</v>
      </c>
    </row>
    <row r="404" spans="1:6">
      <c r="A404" s="4" t="s">
        <v>3558</v>
      </c>
      <c r="C404">
        <f t="shared" si="21"/>
        <v>35</v>
      </c>
      <c r="D404">
        <f t="shared" si="22"/>
        <v>54</v>
      </c>
      <c r="E404">
        <v>404</v>
      </c>
      <c r="F404" t="str">
        <f t="shared" si="23"/>
        <v>Gateway已更新至最新版本</v>
      </c>
    </row>
    <row r="405" spans="1:6">
      <c r="A405" s="4" t="s">
        <v>3559</v>
      </c>
      <c r="C405">
        <f t="shared" si="21"/>
        <v>34</v>
      </c>
      <c r="D405">
        <f t="shared" si="22"/>
        <v>59</v>
      </c>
      <c r="E405">
        <v>405</v>
      </c>
      <c r="F405" t="str">
        <f t="shared" si="23"/>
        <v>Gateway更新過程出現問題，請稍候再試</v>
      </c>
    </row>
    <row r="406" spans="1:6">
      <c r="A406" s="4" t="s">
        <v>3560</v>
      </c>
      <c r="C406">
        <f t="shared" si="21"/>
        <v>31</v>
      </c>
      <c r="D406">
        <f t="shared" si="22"/>
        <v>45</v>
      </c>
      <c r="E406">
        <v>406</v>
      </c>
      <c r="F406" t="str">
        <f t="shared" si="23"/>
        <v>可能需要幾分鐘的時間</v>
      </c>
    </row>
    <row r="407" spans="1:6">
      <c r="A407" s="4" t="s">
        <v>3561</v>
      </c>
      <c r="C407">
        <f t="shared" si="21"/>
        <v>29</v>
      </c>
      <c r="D407">
        <f t="shared" si="22"/>
        <v>67</v>
      </c>
      <c r="E407">
        <v>407</v>
      </c>
      <c r="F407" t="str">
        <f t="shared" si="23"/>
        <v>如果您沒有勾選\"備份至雲端\"，您將無法將您的帳號資料備份至雲端。</v>
      </c>
    </row>
    <row r="408" spans="1:6">
      <c r="A408" s="4" t="s">
        <v>3562</v>
      </c>
      <c r="C408">
        <f t="shared" si="21"/>
        <v>14</v>
      </c>
      <c r="D408">
        <f t="shared" si="22"/>
        <v>22</v>
      </c>
      <c r="E408">
        <v>408</v>
      </c>
      <c r="F408" t="str">
        <f t="shared" si="23"/>
        <v>按下此處</v>
      </c>
    </row>
    <row r="409" spans="1:6">
      <c r="A409" s="4" t="s">
        <v>3563</v>
      </c>
      <c r="C409">
        <f t="shared" si="21"/>
        <v>21</v>
      </c>
      <c r="D409">
        <f t="shared" si="22"/>
        <v>31</v>
      </c>
      <c r="E409">
        <v>409</v>
      </c>
      <c r="F409" t="str">
        <f t="shared" si="23"/>
        <v>REM1開門</v>
      </c>
    </row>
    <row r="410" spans="1:6">
      <c r="A410" s="4" t="s">
        <v>3564</v>
      </c>
      <c r="C410">
        <f t="shared" si="21"/>
        <v>20</v>
      </c>
      <c r="D410">
        <f t="shared" si="22"/>
        <v>32</v>
      </c>
      <c r="E410">
        <v>410</v>
      </c>
      <c r="F410" t="str">
        <f t="shared" si="23"/>
        <v>REM2警報啟用</v>
      </c>
    </row>
    <row r="411" spans="1:6">
      <c r="A411" s="4" t="s">
        <v>3565</v>
      </c>
      <c r="C411">
        <f t="shared" si="21"/>
        <v>21</v>
      </c>
      <c r="D411">
        <f t="shared" si="22"/>
        <v>33</v>
      </c>
      <c r="E411">
        <v>411</v>
      </c>
      <c r="F411" t="str">
        <f t="shared" si="23"/>
        <v>REM2警報關閉</v>
      </c>
    </row>
    <row r="412" spans="1:6">
      <c r="A412" s="4" t="s">
        <v>3566</v>
      </c>
      <c r="C412">
        <f t="shared" si="21"/>
        <v>32</v>
      </c>
      <c r="D412">
        <f t="shared" si="22"/>
        <v>46</v>
      </c>
      <c r="E412">
        <v>412</v>
      </c>
      <c r="F412" t="str">
        <f t="shared" si="23"/>
        <v>因低電量導致開門失敗</v>
      </c>
    </row>
    <row r="413" spans="1:6">
      <c r="A413" s="4" t="s">
        <v>3567</v>
      </c>
      <c r="C413">
        <f t="shared" si="21"/>
        <v>30</v>
      </c>
      <c r="D413">
        <f t="shared" si="22"/>
        <v>44</v>
      </c>
      <c r="E413">
        <v>413</v>
      </c>
      <c r="F413" t="str">
        <f t="shared" si="23"/>
        <v>因低電量導致關門失敗</v>
      </c>
    </row>
    <row r="414" spans="1:6">
      <c r="A414" s="4" t="s">
        <v>3568</v>
      </c>
      <c r="C414">
        <f t="shared" si="21"/>
        <v>18</v>
      </c>
      <c r="D414">
        <f t="shared" si="22"/>
        <v>26</v>
      </c>
      <c r="E414">
        <v>414</v>
      </c>
      <c r="F414" t="str">
        <f t="shared" si="23"/>
        <v>門鎖卡住</v>
      </c>
    </row>
    <row r="415" spans="1:6">
      <c r="A415" s="4" t="s">
        <v>3569</v>
      </c>
      <c r="C415">
        <f t="shared" si="21"/>
        <v>44</v>
      </c>
      <c r="D415">
        <f t="shared" si="22"/>
        <v>89</v>
      </c>
      <c r="E415">
        <v>415</v>
      </c>
      <c r="F415" t="str">
        <f t="shared" si="23"/>
        <v>您之前送出的遠端命令尚未收到回覆，請等待它完成再繼續。(遠端命令將在%d秒後過期)</v>
      </c>
    </row>
    <row r="416" spans="1:6">
      <c r="A416" s="4" t="s">
        <v>3570</v>
      </c>
      <c r="C416">
        <f t="shared" si="21"/>
        <v>32</v>
      </c>
      <c r="D416">
        <f t="shared" si="22"/>
        <v>53</v>
      </c>
      <c r="E416">
        <v>416</v>
      </c>
      <c r="F416" t="str">
        <f t="shared" si="23"/>
        <v>遠端命令已經由網路送出並且無法取消</v>
      </c>
    </row>
    <row r="417" spans="1:6">
      <c r="A417" s="4" t="s">
        <v>3571</v>
      </c>
      <c r="C417">
        <f t="shared" si="21"/>
        <v>28</v>
      </c>
      <c r="D417">
        <f t="shared" si="22"/>
        <v>43</v>
      </c>
      <c r="E417">
        <v>417</v>
      </c>
      <c r="F417" t="str">
        <f t="shared" si="23"/>
        <v>請確認是否執行遠端開門</v>
      </c>
    </row>
    <row r="418" spans="1:6">
      <c r="A418" s="4" t="s">
        <v>3572</v>
      </c>
      <c r="C418">
        <f t="shared" si="21"/>
        <v>26</v>
      </c>
      <c r="D418">
        <f t="shared" si="22"/>
        <v>41</v>
      </c>
      <c r="E418">
        <v>418</v>
      </c>
      <c r="F418" t="str">
        <f t="shared" si="23"/>
        <v>請確認是否執行遠端關門</v>
      </c>
    </row>
    <row r="419" spans="1:6">
      <c r="A419" s="4" t="s">
        <v>3573</v>
      </c>
      <c r="C419">
        <f t="shared" si="21"/>
        <v>18</v>
      </c>
      <c r="D419">
        <f t="shared" si="22"/>
        <v>37</v>
      </c>
      <c r="E419">
        <v>419</v>
      </c>
      <c r="F419" t="str">
        <f t="shared" si="23"/>
        <v>門鎖已卡住，請盡快檢查您的門鎖</v>
      </c>
    </row>
    <row r="420" spans="1:6">
      <c r="A420" s="4" t="s">
        <v>3574</v>
      </c>
      <c r="C420">
        <f t="shared" si="21"/>
        <v>23</v>
      </c>
      <c r="D420">
        <f t="shared" si="22"/>
        <v>49</v>
      </c>
      <c r="E420">
        <v>420</v>
      </c>
      <c r="F420" t="str">
        <f t="shared" si="23"/>
        <v>請重新輸入您的密鑰(建議用復制/貼上的方式)</v>
      </c>
    </row>
    <row r="421" spans="1:6">
      <c r="A421" s="4" t="s">
        <v>3575</v>
      </c>
      <c r="C421">
        <f t="shared" si="21"/>
        <v>32</v>
      </c>
      <c r="D421">
        <f t="shared" si="22"/>
        <v>59</v>
      </c>
      <c r="E421">
        <v>421</v>
      </c>
      <c r="F421" t="str">
        <f t="shared" si="23"/>
        <v>測試資料已經成功送至Maker Channel</v>
      </c>
    </row>
    <row r="422" spans="1:6">
      <c r="A422" s="4" t="s">
        <v>3576</v>
      </c>
      <c r="C422">
        <f t="shared" si="21"/>
        <v>30</v>
      </c>
      <c r="D422">
        <f t="shared" si="22"/>
        <v>47</v>
      </c>
      <c r="E422">
        <v>422</v>
      </c>
      <c r="F422" t="str">
        <f t="shared" si="23"/>
        <v>請確認您的%@是否運作正常</v>
      </c>
    </row>
    <row r="423" spans="1:6">
      <c r="A423" s="4" t="s">
        <v>3577</v>
      </c>
      <c r="C423">
        <f t="shared" si="21"/>
        <v>26</v>
      </c>
      <c r="D423">
        <f t="shared" si="22"/>
        <v>47</v>
      </c>
      <c r="E423">
        <v>423</v>
      </c>
      <c r="F423" t="str">
        <f t="shared" si="23"/>
        <v>請確認您的鎖具就在附近而且運作正常</v>
      </c>
    </row>
    <row r="424" spans="1:6">
      <c r="A424" s="4" t="s">
        <v>3578</v>
      </c>
      <c r="C424">
        <f t="shared" si="21"/>
        <v>28</v>
      </c>
      <c r="D424">
        <f t="shared" si="22"/>
        <v>51</v>
      </c>
      <c r="E424">
        <v>424</v>
      </c>
      <c r="F424" t="str">
        <f t="shared" si="23"/>
        <v>您的鎖具不在附近，此頁面將處於唯讀模式</v>
      </c>
    </row>
    <row r="425" spans="1:6">
      <c r="A425" s="4" t="s">
        <v>3579</v>
      </c>
      <c r="C425">
        <f t="shared" si="21"/>
        <v>28</v>
      </c>
      <c r="D425">
        <f t="shared" si="22"/>
        <v>42</v>
      </c>
      <c r="E425">
        <v>425</v>
      </c>
      <c r="F425" t="str">
        <f t="shared" si="23"/>
        <v>點擊後即可開門或關門</v>
      </c>
    </row>
    <row r="426" spans="1:6">
      <c r="A426" s="4" t="s">
        <v>3580</v>
      </c>
      <c r="C426">
        <f t="shared" si="21"/>
        <v>28</v>
      </c>
      <c r="D426">
        <f t="shared" si="22"/>
        <v>41</v>
      </c>
      <c r="E426">
        <v>426</v>
      </c>
      <c r="F426" t="str">
        <f t="shared" si="23"/>
        <v>往左滑還有更多選項</v>
      </c>
    </row>
    <row r="427" spans="1:6">
      <c r="A427" s="4" t="s">
        <v>3581</v>
      </c>
      <c r="C427">
        <f t="shared" si="21"/>
        <v>32</v>
      </c>
      <c r="D427">
        <f t="shared" si="22"/>
        <v>53</v>
      </c>
      <c r="E427">
        <v>427</v>
      </c>
      <c r="F427" t="str">
        <f t="shared" si="23"/>
        <v>您確定要略過備份步驟並且立即登出？</v>
      </c>
    </row>
    <row r="428" spans="1:6">
      <c r="A428" s="4" t="s">
        <v>3582</v>
      </c>
      <c r="C428">
        <f t="shared" si="21"/>
        <v>35</v>
      </c>
      <c r="D428">
        <f t="shared" si="22"/>
        <v>56</v>
      </c>
      <c r="E428">
        <v>428</v>
      </c>
      <c r="F428" t="str">
        <f t="shared" si="23"/>
        <v>鎖具已經沒有空間加入新的手機使用者</v>
      </c>
    </row>
    <row r="429" spans="1:6">
      <c r="A429" s="4" t="s">
        <v>3583</v>
      </c>
      <c r="C429">
        <f t="shared" si="21"/>
        <v>40</v>
      </c>
      <c r="D429">
        <f t="shared" si="22"/>
        <v>55</v>
      </c>
      <c r="E429">
        <v>429</v>
      </c>
      <c r="F429" t="str">
        <f t="shared" si="23"/>
        <v>%@有手動開門進出紀錄</v>
      </c>
    </row>
    <row r="430" spans="1:6">
      <c r="A430" s="4" t="s">
        <v>3584</v>
      </c>
      <c r="C430">
        <f t="shared" si="21"/>
        <v>23</v>
      </c>
      <c r="D430">
        <f t="shared" si="22"/>
        <v>33</v>
      </c>
      <c r="E430">
        <v>430</v>
      </c>
      <c r="F430" t="str">
        <f t="shared" si="23"/>
        <v>准備加入鎖具</v>
      </c>
    </row>
    <row r="431" spans="1:6">
      <c r="A431" s="4" t="s">
        <v>3585</v>
      </c>
      <c r="C431">
        <f t="shared" si="21"/>
        <v>31</v>
      </c>
      <c r="D431">
        <f t="shared" si="22"/>
        <v>62</v>
      </c>
      <c r="E431">
        <v>431</v>
      </c>
      <c r="F431" t="str">
        <f t="shared" si="23"/>
        <v>鎖具已與網路連線，Gateway正在做連線處理，請稍候</v>
      </c>
    </row>
    <row r="432" spans="1:6">
      <c r="A432" s="4" t="s">
        <v>3586</v>
      </c>
      <c r="C432">
        <f t="shared" si="21"/>
        <v>38</v>
      </c>
      <c r="D432">
        <f t="shared" si="22"/>
        <v>57</v>
      </c>
      <c r="E432">
        <v>432</v>
      </c>
      <c r="F432" t="str">
        <f t="shared" si="23"/>
        <v>鎖具正在與Gateway溝通中</v>
      </c>
    </row>
    <row r="433" spans="1:6">
      <c r="A433" s="4" t="s">
        <v>3587</v>
      </c>
      <c r="C433">
        <f t="shared" si="21"/>
        <v>30</v>
      </c>
      <c r="D433">
        <f t="shared" si="22"/>
        <v>66</v>
      </c>
      <c r="E433">
        <v>433</v>
      </c>
      <c r="F433" t="str">
        <f t="shared" si="23"/>
        <v>請按下Gateway的設定鍵，鎖具會嘗試透過AP與網路連線...</v>
      </c>
    </row>
    <row r="434" spans="1:6">
      <c r="A434" s="4" t="s">
        <v>3588</v>
      </c>
      <c r="C434">
        <f t="shared" si="21"/>
        <v>30</v>
      </c>
      <c r="D434">
        <f t="shared" si="22"/>
        <v>44</v>
      </c>
      <c r="E434">
        <v>434</v>
      </c>
      <c r="F434" t="str">
        <f t="shared" si="23"/>
        <v>網路參數同步中...</v>
      </c>
    </row>
    <row r="435" spans="1:6">
      <c r="A435" s="4" t="s">
        <v>3589</v>
      </c>
      <c r="C435">
        <f t="shared" si="21"/>
        <v>28</v>
      </c>
      <c r="D435">
        <f t="shared" si="22"/>
        <v>49</v>
      </c>
      <c r="E435">
        <v>435</v>
      </c>
      <c r="F435" t="str">
        <f t="shared" si="23"/>
        <v>您確定要刪除%@和%@之間的關聯?</v>
      </c>
    </row>
    <row r="436" spans="1:6">
      <c r="A436" s="4" t="s">
        <v>3590</v>
      </c>
      <c r="C436">
        <f t="shared" si="21"/>
        <v>32</v>
      </c>
      <c r="D436">
        <f t="shared" si="22"/>
        <v>51</v>
      </c>
      <c r="E436">
        <v>436</v>
      </c>
      <c r="F436" t="str">
        <f t="shared" si="23"/>
        <v>您確定要放棄儲存修改過的設定？</v>
      </c>
    </row>
    <row r="437" spans="1:6">
      <c r="A437" s="4" t="s">
        <v>3591</v>
      </c>
      <c r="C437">
        <f t="shared" si="21"/>
        <v>29</v>
      </c>
      <c r="D437">
        <f t="shared" si="22"/>
        <v>43</v>
      </c>
      <c r="E437">
        <v>437</v>
      </c>
      <c r="F437" t="str">
        <f t="shared" si="23"/>
        <v>正在取得新的通行密鑰</v>
      </c>
    </row>
    <row r="438" spans="1:6">
      <c r="A438" s="4" t="s">
        <v>3592</v>
      </c>
      <c r="C438">
        <f t="shared" si="21"/>
        <v>25</v>
      </c>
      <c r="D438">
        <f t="shared" si="22"/>
        <v>37</v>
      </c>
      <c r="E438">
        <v>438</v>
      </c>
      <c r="F438" t="str">
        <f t="shared" si="23"/>
        <v>正在取消通行密鑰</v>
      </c>
    </row>
    <row r="439" spans="1:6">
      <c r="A439" s="4" t="s">
        <v>3593</v>
      </c>
      <c r="C439">
        <f t="shared" si="21"/>
        <v>18</v>
      </c>
      <c r="D439">
        <f t="shared" si="22"/>
        <v>28</v>
      </c>
      <c r="E439">
        <v>439</v>
      </c>
      <c r="F439" t="str">
        <f t="shared" si="23"/>
        <v>新的通行密鑰</v>
      </c>
    </row>
    <row r="440" spans="1:6">
      <c r="A440" s="4" t="s">
        <v>3594</v>
      </c>
      <c r="C440">
        <f t="shared" si="21"/>
        <v>27</v>
      </c>
      <c r="D440">
        <f t="shared" si="22"/>
        <v>41</v>
      </c>
      <c r="E440">
        <v>440</v>
      </c>
      <c r="F440" t="str">
        <f t="shared" si="23"/>
        <v>您的通行密鑰已經取消</v>
      </c>
    </row>
    <row r="441" spans="1:6">
      <c r="A441" s="4" t="s">
        <v>3595</v>
      </c>
      <c r="C441">
        <f t="shared" si="21"/>
        <v>26</v>
      </c>
      <c r="D441">
        <f t="shared" si="22"/>
        <v>46</v>
      </c>
      <c r="E441">
        <v>441</v>
      </c>
      <c r="F441" t="str">
        <f t="shared" si="23"/>
        <v>正在取得Gateway資訊...</v>
      </c>
    </row>
    <row r="442" spans="1:6">
      <c r="A442" s="4" t="s">
        <v>3596</v>
      </c>
      <c r="C442">
        <f t="shared" si="21"/>
        <v>21</v>
      </c>
      <c r="D442">
        <f t="shared" si="22"/>
        <v>44</v>
      </c>
      <c r="E442">
        <v>442</v>
      </c>
      <c r="F442" t="str">
        <f t="shared" si="23"/>
        <v>此帳號已經送出太多網路請求，請稍候再試</v>
      </c>
    </row>
    <row r="443" spans="1:6">
      <c r="A443" s="4" t="s">
        <v>3597</v>
      </c>
      <c r="C443">
        <f t="shared" si="21"/>
        <v>15</v>
      </c>
      <c r="D443">
        <f t="shared" si="22"/>
        <v>31</v>
      </c>
      <c r="E443">
        <v>443</v>
      </c>
      <c r="F443" t="str">
        <f t="shared" si="23"/>
        <v>伺服器忙碌中，請稍候再試</v>
      </c>
    </row>
    <row r="444" spans="1:6">
      <c r="A444" s="4" t="s">
        <v>3598</v>
      </c>
      <c r="C444">
        <f t="shared" si="21"/>
        <v>17</v>
      </c>
      <c r="D444">
        <f t="shared" si="22"/>
        <v>27</v>
      </c>
      <c r="E444">
        <v>444</v>
      </c>
      <c r="F444" t="str">
        <f t="shared" si="23"/>
        <v>正在開啟%@</v>
      </c>
    </row>
    <row r="445" spans="1:6">
      <c r="A445" s="4" t="s">
        <v>3599</v>
      </c>
      <c r="C445">
        <f t="shared" si="21"/>
        <v>24</v>
      </c>
      <c r="D445">
        <f t="shared" si="22"/>
        <v>39</v>
      </c>
      <c r="E445">
        <v>445</v>
      </c>
      <c r="F445" t="str">
        <f t="shared" si="23"/>
        <v>正在遠端開啟%@...</v>
      </c>
    </row>
    <row r="446" spans="1:6">
      <c r="A446" s="4" t="s">
        <v>3600</v>
      </c>
      <c r="C446">
        <f t="shared" si="21"/>
        <v>22</v>
      </c>
      <c r="D446">
        <f t="shared" si="22"/>
        <v>37</v>
      </c>
      <c r="E446">
        <v>446</v>
      </c>
      <c r="F446" t="str">
        <f t="shared" si="23"/>
        <v>正在遠端關閉%@...</v>
      </c>
    </row>
    <row r="447" spans="1:6">
      <c r="A447" s="4" t="s">
        <v>3601</v>
      </c>
      <c r="C447">
        <f t="shared" si="21"/>
        <v>32</v>
      </c>
      <c r="D447">
        <f t="shared" si="22"/>
        <v>43</v>
      </c>
      <c r="E447">
        <v>447</v>
      </c>
      <c r="F447" t="str">
        <f t="shared" si="23"/>
        <v>%@已成功開啟</v>
      </c>
    </row>
    <row r="448" spans="1:6">
      <c r="A448" s="4" t="s">
        <v>3602</v>
      </c>
      <c r="C448">
        <f t="shared" si="21"/>
        <v>30</v>
      </c>
      <c r="D448">
        <f t="shared" si="22"/>
        <v>41</v>
      </c>
      <c r="E448">
        <v>448</v>
      </c>
      <c r="F448" t="str">
        <f t="shared" si="23"/>
        <v>%@已成功關閉</v>
      </c>
    </row>
    <row r="449" spans="1:6">
      <c r="A449" s="4" t="s">
        <v>3603</v>
      </c>
      <c r="C449">
        <f t="shared" si="21"/>
        <v>15</v>
      </c>
      <c r="D449">
        <f t="shared" si="22"/>
        <v>25</v>
      </c>
      <c r="E449">
        <v>449</v>
      </c>
      <c r="F449" t="str">
        <f t="shared" si="23"/>
        <v>正在關閉%@</v>
      </c>
    </row>
    <row r="450" spans="1:6">
      <c r="A450" s="4" t="s">
        <v>3604</v>
      </c>
      <c r="C450">
        <f t="shared" si="21"/>
        <v>22</v>
      </c>
      <c r="D450">
        <f t="shared" si="22"/>
        <v>36</v>
      </c>
      <c r="E450">
        <v>450</v>
      </c>
      <c r="F450" t="str">
        <f t="shared" si="23"/>
        <v>請讓鎖具進入設定模式</v>
      </c>
    </row>
    <row r="451" spans="1:6">
      <c r="A451" s="4" t="s">
        <v>3605</v>
      </c>
      <c r="C451">
        <f t="shared" si="21"/>
        <v>23</v>
      </c>
      <c r="D451">
        <f t="shared" si="22"/>
        <v>48</v>
      </c>
      <c r="E451">
        <v>451</v>
      </c>
      <c r="F451" t="str">
        <f t="shared" si="23"/>
        <v>這項操作是無法還原的，您確定要刪除此鎖具？</v>
      </c>
    </row>
    <row r="452" spans="1:6">
      <c r="A452" s="4" t="s">
        <v>3606</v>
      </c>
      <c r="C452">
        <f t="shared" si="21"/>
        <v>28</v>
      </c>
      <c r="D452">
        <f t="shared" si="22"/>
        <v>44</v>
      </c>
      <c r="E452">
        <v>452</v>
      </c>
      <c r="F452" t="str">
        <f t="shared" si="23"/>
        <v>請先設定鎖具的位置再儲存</v>
      </c>
    </row>
    <row r="453" spans="1:6">
      <c r="A453" s="4" t="s">
        <v>3607</v>
      </c>
      <c r="C453">
        <f t="shared" si="21"/>
        <v>17</v>
      </c>
      <c r="D453">
        <f t="shared" si="22"/>
        <v>29</v>
      </c>
      <c r="E453">
        <v>453</v>
      </c>
      <c r="F453" t="str">
        <f t="shared" si="23"/>
        <v>更新資料中...</v>
      </c>
    </row>
    <row r="454" spans="1:6">
      <c r="A454" s="4" t="s">
        <v>3608</v>
      </c>
      <c r="C454">
        <f t="shared" si="21"/>
        <v>15</v>
      </c>
      <c r="D454">
        <f t="shared" si="22"/>
        <v>25</v>
      </c>
      <c r="E454">
        <v>454</v>
      </c>
      <c r="F454" t="str">
        <f t="shared" si="23"/>
        <v>請稍候...</v>
      </c>
    </row>
    <row r="455" spans="1:6">
      <c r="A455" s="4" t="s">
        <v>3609</v>
      </c>
      <c r="C455">
        <f t="shared" si="21"/>
        <v>20</v>
      </c>
      <c r="D455">
        <f t="shared" si="22"/>
        <v>29</v>
      </c>
      <c r="E455">
        <v>455</v>
      </c>
      <c r="F455" t="str">
        <f t="shared" si="23"/>
        <v>請稍候再試</v>
      </c>
    </row>
    <row r="456" spans="1:6">
      <c r="A456" s="4" t="s">
        <v>3610</v>
      </c>
      <c r="C456">
        <f t="shared" si="21"/>
        <v>22</v>
      </c>
      <c r="D456">
        <f t="shared" si="22"/>
        <v>33</v>
      </c>
      <c r="E456">
        <v>456</v>
      </c>
      <c r="F456" t="str">
        <f t="shared" si="23"/>
        <v>您的請求已送出</v>
      </c>
    </row>
    <row r="457" spans="1:6">
      <c r="A457" s="4" t="s">
        <v>3611</v>
      </c>
      <c r="C457">
        <f t="shared" si="21"/>
        <v>27</v>
      </c>
      <c r="D457">
        <f t="shared" si="22"/>
        <v>62</v>
      </c>
      <c r="E457">
        <v>457</v>
      </c>
      <c r="F457" t="str">
        <f t="shared" si="23"/>
        <v>使用者將會經由網路加入至鎖具，您也可以直接用藍芽與鎖具進行同步</v>
      </c>
    </row>
    <row r="458" spans="1:6">
      <c r="A458" s="4" t="s">
        <v>3612</v>
      </c>
      <c r="C458">
        <f t="shared" ref="C458:C521" si="24">FIND("=",A458)</f>
        <v>18</v>
      </c>
      <c r="D458">
        <f t="shared" ref="D458:D521" si="25">FIND(";",A458)</f>
        <v>32</v>
      </c>
      <c r="E458">
        <v>458</v>
      </c>
      <c r="F458" t="str">
        <f t="shared" ref="F458:F521" si="26">IF(A458&lt;&gt;"", MID(A458, C458+3, D458-C458-4), "")</f>
        <v>輸入這個鎖的DIN:</v>
      </c>
    </row>
    <row r="459" spans="1:6">
      <c r="A459" s="4" t="s">
        <v>3613</v>
      </c>
      <c r="C459">
        <f t="shared" si="24"/>
        <v>19</v>
      </c>
      <c r="D459">
        <f t="shared" si="25"/>
        <v>32</v>
      </c>
      <c r="E459">
        <v>459</v>
      </c>
      <c r="F459" t="str">
        <f t="shared" si="26"/>
        <v>幫這個鎖取個名稱:</v>
      </c>
    </row>
    <row r="460" spans="1:6">
      <c r="A460" s="4" t="s">
        <v>3614</v>
      </c>
      <c r="C460">
        <f t="shared" si="24"/>
        <v>24</v>
      </c>
      <c r="D460">
        <f t="shared" si="25"/>
        <v>38</v>
      </c>
      <c r="E460">
        <v>460</v>
      </c>
      <c r="F460" t="str">
        <f t="shared" si="26"/>
        <v>請輸入這個鎖的DIN</v>
      </c>
    </row>
    <row r="461" spans="1:6">
      <c r="A461" s="4" t="s">
        <v>3615</v>
      </c>
      <c r="C461">
        <f t="shared" si="24"/>
        <v>25</v>
      </c>
      <c r="D461">
        <f t="shared" si="25"/>
        <v>35</v>
      </c>
      <c r="E461">
        <v>461</v>
      </c>
      <c r="F461" t="str">
        <f t="shared" si="26"/>
        <v>請輸入驗證碼</v>
      </c>
    </row>
    <row r="462" spans="1:6">
      <c r="A462" s="4" t="s">
        <v>3616</v>
      </c>
      <c r="C462">
        <f t="shared" si="24"/>
        <v>16</v>
      </c>
      <c r="D462">
        <f t="shared" si="25"/>
        <v>25</v>
      </c>
      <c r="E462">
        <v>462</v>
      </c>
      <c r="F462" t="str">
        <f t="shared" si="26"/>
        <v>請輸入名稱</v>
      </c>
    </row>
    <row r="463" spans="1:6">
      <c r="A463" s="4" t="s">
        <v>3617</v>
      </c>
      <c r="C463">
        <f t="shared" si="24"/>
        <v>19</v>
      </c>
      <c r="D463">
        <f t="shared" si="25"/>
        <v>30</v>
      </c>
      <c r="E463">
        <v>463</v>
      </c>
      <c r="F463" t="str">
        <f t="shared" si="26"/>
        <v>請輸入鎖具名稱</v>
      </c>
    </row>
    <row r="464" spans="1:6">
      <c r="A464" s="4" t="s">
        <v>3618</v>
      </c>
      <c r="C464">
        <f t="shared" si="24"/>
        <v>18</v>
      </c>
      <c r="D464">
        <f t="shared" si="25"/>
        <v>29</v>
      </c>
      <c r="E464">
        <v>464</v>
      </c>
      <c r="F464" t="str">
        <f t="shared" si="26"/>
        <v>請輸入電子信箱</v>
      </c>
    </row>
    <row r="465" spans="1:6">
      <c r="A465" s="4" t="s">
        <v>3619</v>
      </c>
      <c r="C465">
        <f t="shared" si="24"/>
        <v>14</v>
      </c>
      <c r="D465">
        <f t="shared" si="25"/>
        <v>30</v>
      </c>
      <c r="E465">
        <v>465</v>
      </c>
      <c r="F465" t="str">
        <f t="shared" si="26"/>
        <v>請輸入Wi-Fi網路名稱</v>
      </c>
    </row>
    <row r="466" spans="1:6">
      <c r="A466" s="4" t="s">
        <v>3620</v>
      </c>
      <c r="C466">
        <f t="shared" si="24"/>
        <v>24</v>
      </c>
      <c r="D466">
        <f t="shared" si="25"/>
        <v>37</v>
      </c>
      <c r="E466">
        <v>466</v>
      </c>
      <c r="F466" t="str">
        <f t="shared" si="26"/>
        <v>電子信箱格式不正確</v>
      </c>
    </row>
    <row r="467" spans="1:6">
      <c r="A467" s="4" t="s">
        <v>3621</v>
      </c>
      <c r="C467">
        <f t="shared" si="24"/>
        <v>25</v>
      </c>
      <c r="D467">
        <f t="shared" si="25"/>
        <v>43</v>
      </c>
      <c r="E467">
        <v>467</v>
      </c>
      <c r="F467" t="str">
        <f t="shared" si="26"/>
        <v>名稱太長，請輸入短一點的名稱</v>
      </c>
    </row>
    <row r="468" spans="1:6">
      <c r="A468" s="4" t="s">
        <v>3622</v>
      </c>
      <c r="C468">
        <f t="shared" si="24"/>
        <v>28</v>
      </c>
      <c r="D468">
        <f t="shared" si="25"/>
        <v>46</v>
      </c>
      <c r="E468">
        <v>468</v>
      </c>
      <c r="F468" t="str">
        <f t="shared" si="26"/>
        <v>訊息太長，請輸入短一點的訊息</v>
      </c>
    </row>
    <row r="469" spans="1:6">
      <c r="A469" s="4" t="s">
        <v>3623</v>
      </c>
      <c r="C469">
        <f t="shared" si="24"/>
        <v>25</v>
      </c>
      <c r="D469">
        <f t="shared" si="25"/>
        <v>51</v>
      </c>
      <c r="E469">
        <v>469</v>
      </c>
      <c r="F469" t="str">
        <f t="shared" si="26"/>
        <v>Wi-Fi網路名稱太長，請取一個短一點的名稱</v>
      </c>
    </row>
    <row r="470" spans="1:6">
      <c r="A470" s="4" t="s">
        <v>3624</v>
      </c>
      <c r="C470">
        <f t="shared" si="24"/>
        <v>29</v>
      </c>
      <c r="D470">
        <f t="shared" si="25"/>
        <v>47</v>
      </c>
      <c r="E470">
        <v>470</v>
      </c>
      <c r="F470" t="str">
        <f t="shared" si="26"/>
        <v>密碼太長，請輸入短一點的密碼</v>
      </c>
    </row>
    <row r="471" spans="1:6">
      <c r="A471" s="4" t="s">
        <v>3625</v>
      </c>
      <c r="C471">
        <f t="shared" si="24"/>
        <v>20</v>
      </c>
      <c r="D471">
        <f t="shared" si="25"/>
        <v>34</v>
      </c>
      <c r="E471">
        <v>471</v>
      </c>
      <c r="F471" t="str">
        <f t="shared" si="26"/>
        <v>請讓鎖具進入設定模式</v>
      </c>
    </row>
    <row r="472" spans="1:6">
      <c r="A472" s="4" t="s">
        <v>3626</v>
      </c>
      <c r="C472">
        <f t="shared" si="24"/>
        <v>23</v>
      </c>
      <c r="D472">
        <f t="shared" si="25"/>
        <v>50</v>
      </c>
      <c r="E472">
        <v>472</v>
      </c>
      <c r="F472" t="str">
        <f t="shared" si="26"/>
        <v>此電子信箱與您的相同，請輸入一個不同的電子信箱</v>
      </c>
    </row>
    <row r="473" spans="1:6">
      <c r="A473" s="4" t="s">
        <v>3627</v>
      </c>
      <c r="C473">
        <f t="shared" si="24"/>
        <v>33</v>
      </c>
      <c r="D473">
        <f t="shared" si="25"/>
        <v>48</v>
      </c>
      <c r="E473">
        <v>473</v>
      </c>
      <c r="F473" t="str">
        <f t="shared" si="26"/>
        <v>沒有適合該使用者的鎖具</v>
      </c>
    </row>
    <row r="474" spans="1:6">
      <c r="A474" s="4" t="s">
        <v>3628</v>
      </c>
      <c r="C474">
        <f t="shared" si="24"/>
        <v>27</v>
      </c>
      <c r="D474">
        <f t="shared" si="25"/>
        <v>56</v>
      </c>
      <c r="E474">
        <v>474</v>
      </c>
      <c r="F474" t="str">
        <f t="shared" si="26"/>
        <v>此鎖已經有一段時間沒有跟APP同步，請先與鎖具同步</v>
      </c>
    </row>
    <row r="475" spans="1:6">
      <c r="A475" s="4" t="s">
        <v>3629</v>
      </c>
      <c r="C475">
        <f t="shared" si="24"/>
        <v>30</v>
      </c>
      <c r="D475">
        <f t="shared" si="25"/>
        <v>53</v>
      </c>
      <c r="E475">
        <v>475</v>
      </c>
      <c r="F475" t="str">
        <f t="shared" si="26"/>
        <v>此鎖尚未與雲端同步，請開啟您的網路連線</v>
      </c>
    </row>
    <row r="476" spans="1:6">
      <c r="A476" s="4" t="s">
        <v>3630</v>
      </c>
      <c r="C476">
        <f t="shared" si="24"/>
        <v>25</v>
      </c>
      <c r="D476">
        <f t="shared" si="25"/>
        <v>42</v>
      </c>
      <c r="E476">
        <v>476</v>
      </c>
      <c r="F476" t="str">
        <f t="shared" si="26"/>
        <v>您確定要刪除\"%@\"?</v>
      </c>
    </row>
    <row r="477" spans="1:6">
      <c r="A477" s="4" t="s">
        <v>3631</v>
      </c>
      <c r="C477">
        <f t="shared" si="24"/>
        <v>24</v>
      </c>
      <c r="D477">
        <f t="shared" si="25"/>
        <v>37</v>
      </c>
      <c r="E477">
        <v>477</v>
      </c>
      <c r="F477" t="str">
        <f t="shared" si="26"/>
        <v>請檢查您的網路連線</v>
      </c>
    </row>
    <row r="478" spans="1:6">
      <c r="A478" s="4" t="s">
        <v>3632</v>
      </c>
      <c r="C478">
        <f t="shared" si="24"/>
        <v>23</v>
      </c>
      <c r="D478">
        <f t="shared" si="25"/>
        <v>37</v>
      </c>
      <c r="E478">
        <v>478</v>
      </c>
      <c r="F478" t="str">
        <f t="shared" si="26"/>
        <v>配對中，請稍候...</v>
      </c>
    </row>
    <row r="479" spans="1:6">
      <c r="A479" s="4" t="s">
        <v>3633</v>
      </c>
      <c r="C479">
        <f t="shared" si="24"/>
        <v>29</v>
      </c>
      <c r="D479">
        <f t="shared" si="25"/>
        <v>64</v>
      </c>
      <c r="E479">
        <v>479</v>
      </c>
      <c r="F479" t="str">
        <f t="shared" si="26"/>
        <v>韌體已經成功傳送至鎖具，燒錄韌體需要幾分鐘的時間。請靜候...</v>
      </c>
    </row>
    <row r="480" spans="1:6">
      <c r="A480" s="4" t="s">
        <v>3634</v>
      </c>
      <c r="C480">
        <f t="shared" si="24"/>
        <v>24</v>
      </c>
      <c r="D480">
        <f t="shared" si="25"/>
        <v>42</v>
      </c>
      <c r="E480">
        <v>480</v>
      </c>
      <c r="F480" t="str">
        <f t="shared" si="26"/>
        <v>驗證碼已經寄送至您的電子信箱</v>
      </c>
    </row>
    <row r="481" spans="1:6">
      <c r="A481" s="4" t="s">
        <v>3635</v>
      </c>
      <c r="C481">
        <f t="shared" si="24"/>
        <v>19</v>
      </c>
      <c r="D481">
        <f t="shared" si="25"/>
        <v>32</v>
      </c>
      <c r="E481">
        <v>481</v>
      </c>
      <c r="F481" t="str">
        <f t="shared" si="26"/>
        <v>手機資料已與鎖同步</v>
      </c>
    </row>
    <row r="482" spans="1:6">
      <c r="A482" s="4" t="s">
        <v>3636</v>
      </c>
      <c r="C482">
        <f t="shared" si="24"/>
        <v>20</v>
      </c>
      <c r="D482">
        <f t="shared" si="25"/>
        <v>56</v>
      </c>
      <c r="E482">
        <v>482</v>
      </c>
      <c r="F482" t="str">
        <f t="shared" si="26"/>
        <v>您可以按下右上角的加號來加入新的鎖，或者經由您的朋友取得電子鑰匙</v>
      </c>
    </row>
    <row r="483" spans="1:6">
      <c r="A483" s="4" t="s">
        <v>3637</v>
      </c>
      <c r="C483">
        <f t="shared" si="24"/>
        <v>22</v>
      </c>
      <c r="D483">
        <f t="shared" si="25"/>
        <v>51</v>
      </c>
      <c r="E483">
        <v>483</v>
      </c>
      <c r="F483" t="str">
        <f t="shared" si="26"/>
        <v>若您有身為管理員身份的鎖具，可以在此加入新的使用者</v>
      </c>
    </row>
    <row r="484" spans="1:6">
      <c r="A484" s="4" t="s">
        <v>3638</v>
      </c>
      <c r="C484">
        <f t="shared" si="24"/>
        <v>21</v>
      </c>
      <c r="D484">
        <f t="shared" si="25"/>
        <v>37</v>
      </c>
      <c r="E484">
        <v>484</v>
      </c>
      <c r="F484" t="str">
        <f t="shared" si="26"/>
        <v>所有重要的訊息會放在此處</v>
      </c>
    </row>
    <row r="485" spans="1:6">
      <c r="A485" s="4" t="s">
        <v>3639</v>
      </c>
      <c r="C485">
        <f t="shared" si="24"/>
        <v>25</v>
      </c>
      <c r="D485">
        <f t="shared" si="25"/>
        <v>37</v>
      </c>
      <c r="E485">
        <v>485</v>
      </c>
      <c r="F485" t="str">
        <f t="shared" si="26"/>
        <v>該使用者尚未註冊</v>
      </c>
    </row>
    <row r="486" spans="1:6">
      <c r="A486" s="4" t="s">
        <v>3640</v>
      </c>
      <c r="C486">
        <f t="shared" si="24"/>
        <v>27</v>
      </c>
      <c r="D486">
        <f t="shared" si="25"/>
        <v>42</v>
      </c>
      <c r="E486">
        <v>486</v>
      </c>
      <c r="F486" t="str">
        <f t="shared" si="26"/>
        <v>您確定要刪除所有訊息？</v>
      </c>
    </row>
    <row r="487" spans="1:6">
      <c r="A487" s="4" t="s">
        <v>3641</v>
      </c>
      <c r="C487">
        <f t="shared" si="24"/>
        <v>20</v>
      </c>
      <c r="D487">
        <f t="shared" si="25"/>
        <v>39</v>
      </c>
      <c r="E487">
        <v>487</v>
      </c>
      <c r="F487" t="str">
        <f t="shared" si="26"/>
        <v>您確定要將所有訊息標記為已讀？</v>
      </c>
    </row>
    <row r="488" spans="1:6">
      <c r="A488" s="4" t="s">
        <v>3642</v>
      </c>
      <c r="C488">
        <f t="shared" si="24"/>
        <v>25</v>
      </c>
      <c r="D488">
        <f t="shared" si="25"/>
        <v>36</v>
      </c>
      <c r="E488">
        <v>488</v>
      </c>
      <c r="F488" t="str">
        <f t="shared" si="26"/>
        <v>該訊息已經過期</v>
      </c>
    </row>
    <row r="489" spans="1:6">
      <c r="A489" s="4" t="s">
        <v>3643</v>
      </c>
      <c r="C489">
        <f t="shared" si="24"/>
        <v>30</v>
      </c>
      <c r="D489">
        <f t="shared" si="25"/>
        <v>48</v>
      </c>
      <c r="E489">
        <v>489</v>
      </c>
      <c r="F489" t="str">
        <f t="shared" si="26"/>
        <v>配對成功而且所有資料皆已同步</v>
      </c>
    </row>
    <row r="490" spans="1:6">
      <c r="A490" s="4" t="s">
        <v>3644</v>
      </c>
      <c r="C490">
        <f t="shared" si="24"/>
        <v>17</v>
      </c>
      <c r="D490">
        <f t="shared" si="25"/>
        <v>28</v>
      </c>
      <c r="E490">
        <v>490</v>
      </c>
      <c r="F490" t="str">
        <f t="shared" si="26"/>
        <v>新加入的使用者</v>
      </c>
    </row>
    <row r="491" spans="1:6">
      <c r="A491" s="4" t="s">
        <v>3645</v>
      </c>
      <c r="C491">
        <f t="shared" si="24"/>
        <v>19</v>
      </c>
      <c r="D491">
        <f t="shared" si="25"/>
        <v>31</v>
      </c>
      <c r="E491">
        <v>491</v>
      </c>
      <c r="F491" t="str">
        <f t="shared" si="26"/>
        <v>更新權限的使用者</v>
      </c>
    </row>
    <row r="492" spans="1:6">
      <c r="A492" s="4" t="s">
        <v>3646</v>
      </c>
      <c r="C492">
        <f t="shared" si="24"/>
        <v>32</v>
      </c>
      <c r="D492">
        <f t="shared" si="25"/>
        <v>45</v>
      </c>
      <c r="E492">
        <v>492</v>
      </c>
      <c r="F492" t="str">
        <f t="shared" si="26"/>
        <v>請依照步驟再試一次</v>
      </c>
    </row>
    <row r="493" spans="1:6">
      <c r="A493" s="4" t="s">
        <v>3647</v>
      </c>
      <c r="C493">
        <f t="shared" si="24"/>
        <v>26</v>
      </c>
      <c r="D493">
        <f t="shared" si="25"/>
        <v>42</v>
      </c>
      <c r="E493">
        <v>493</v>
      </c>
      <c r="F493" t="str">
        <f t="shared" si="26"/>
        <v>正在設置鎖具以加入使用者</v>
      </c>
    </row>
    <row r="494" spans="1:6">
      <c r="A494" s="4" t="s">
        <v>3648</v>
      </c>
      <c r="C494">
        <f t="shared" si="24"/>
        <v>23</v>
      </c>
      <c r="D494">
        <f t="shared" si="25"/>
        <v>52</v>
      </c>
      <c r="E494">
        <v>494</v>
      </c>
      <c r="F494" t="str">
        <f t="shared" si="26"/>
        <v>由於您在別的手機登入，所以此手機的帳號將被自動登出</v>
      </c>
    </row>
    <row r="495" spans="1:6">
      <c r="A495" s="4" t="s">
        <v>3649</v>
      </c>
      <c r="C495">
        <f t="shared" si="24"/>
        <v>26</v>
      </c>
      <c r="D495">
        <f t="shared" si="25"/>
        <v>59</v>
      </c>
      <c r="E495">
        <v>495</v>
      </c>
      <c r="F495" t="str">
        <f t="shared" si="26"/>
        <v>由於您在別的手機重復註冊帳號，所以此手機的帳號將被自動登出</v>
      </c>
    </row>
    <row r="496" spans="1:6">
      <c r="A496" s="4" t="s">
        <v>3650</v>
      </c>
      <c r="C496">
        <f t="shared" si="24"/>
        <v>20</v>
      </c>
      <c r="D496">
        <f t="shared" si="25"/>
        <v>36</v>
      </c>
      <c r="E496">
        <v>496</v>
      </c>
      <c r="F496" t="str">
        <f t="shared" si="26"/>
        <v>該使用者已經標記為刪除中</v>
      </c>
    </row>
    <row r="497" spans="1:6">
      <c r="A497" s="4" t="s">
        <v>3651</v>
      </c>
      <c r="C497">
        <f t="shared" si="24"/>
        <v>30</v>
      </c>
      <c r="D497">
        <f t="shared" si="25"/>
        <v>57</v>
      </c>
      <c r="E497">
        <v>497</v>
      </c>
      <c r="F497" t="str">
        <f t="shared" si="26"/>
        <v>您必須跟鎖進行同步才能完整刪除卡片或密碼使用者</v>
      </c>
    </row>
    <row r="498" spans="1:6">
      <c r="A498" s="4" t="s">
        <v>3652</v>
      </c>
      <c r="C498">
        <f t="shared" si="24"/>
        <v>26</v>
      </c>
      <c r="D498">
        <f t="shared" si="25"/>
        <v>35</v>
      </c>
      <c r="E498">
        <v>498</v>
      </c>
      <c r="F498" t="str">
        <f t="shared" si="26"/>
        <v>使用者類型</v>
      </c>
    </row>
    <row r="499" spans="1:6">
      <c r="A499" s="4" t="s">
        <v>3653</v>
      </c>
      <c r="C499">
        <f t="shared" si="24"/>
        <v>32</v>
      </c>
      <c r="D499">
        <f t="shared" si="25"/>
        <v>49</v>
      </c>
      <c r="E499">
        <v>499</v>
      </c>
      <c r="F499" t="str">
        <f t="shared" si="26"/>
        <v>%@長度應為%d ~ %d</v>
      </c>
    </row>
    <row r="500" spans="1:6">
      <c r="A500" s="4" t="s">
        <v>3654</v>
      </c>
      <c r="C500">
        <f t="shared" si="24"/>
        <v>32</v>
      </c>
      <c r="D500">
        <f t="shared" si="25"/>
        <v>51</v>
      </c>
      <c r="E500">
        <v>500</v>
      </c>
      <c r="F500" t="str">
        <f t="shared" si="26"/>
        <v>允許的數字範圍是%d ~ %d</v>
      </c>
    </row>
    <row r="501" spans="1:6">
      <c r="A501" s="4" t="s">
        <v>3655</v>
      </c>
      <c r="C501">
        <f t="shared" si="24"/>
        <v>25</v>
      </c>
      <c r="D501">
        <f t="shared" si="25"/>
        <v>41</v>
      </c>
      <c r="E501">
        <v>501</v>
      </c>
      <c r="F501" t="str">
        <f t="shared" si="26"/>
        <v>您輸入的兩組%@並不吻合</v>
      </c>
    </row>
    <row r="502" spans="1:6">
      <c r="A502" s="4" t="s">
        <v>3656</v>
      </c>
      <c r="C502">
        <f t="shared" si="24"/>
        <v>24</v>
      </c>
      <c r="D502">
        <f t="shared" si="25"/>
        <v>43</v>
      </c>
      <c r="E502">
        <v>502</v>
      </c>
      <c r="F502" t="str">
        <f t="shared" si="26"/>
        <v>請與鎖具同步以完成使用者的加入</v>
      </c>
    </row>
    <row r="503" spans="1:6">
      <c r="A503" s="4" t="s">
        <v>3657</v>
      </c>
      <c r="C503">
        <f t="shared" si="24"/>
        <v>38</v>
      </c>
      <c r="D503">
        <f t="shared" si="25"/>
        <v>114</v>
      </c>
      <c r="E503">
        <v>503</v>
      </c>
      <c r="F503" t="str">
        <f t="shared" si="26"/>
        <v>此電子信箱已經註冊過一組帳號。若您繼續完成驗證流程，則所有資料包含鎖具的權限都會一併消失，舊手機的資料無法在任何其他手機上復原. 您確定要繼續？</v>
      </c>
    </row>
    <row r="504" spans="1:6">
      <c r="A504" s="4" t="s">
        <v>3658</v>
      </c>
      <c r="C504">
        <f t="shared" si="24"/>
        <v>35</v>
      </c>
      <c r="D504">
        <f t="shared" si="25"/>
        <v>71</v>
      </c>
      <c r="E504">
        <v>504</v>
      </c>
      <c r="F504" t="str">
        <f t="shared" si="26"/>
        <v>此電子信箱已經註冊過並且啟用了密碼功能，請使用密碼來登入您的帳號</v>
      </c>
    </row>
    <row r="505" spans="1:6">
      <c r="A505" s="4" t="s">
        <v>3659</v>
      </c>
      <c r="C505">
        <f t="shared" si="24"/>
        <v>32</v>
      </c>
      <c r="D505">
        <f t="shared" si="25"/>
        <v>72</v>
      </c>
      <c r="E505">
        <v>505</v>
      </c>
      <c r="F505" t="str">
        <f t="shared" si="26"/>
        <v>此帳號並未啟用密碼功能，請在您原本的手機上面啟用密碼功能，或者再註冊一次</v>
      </c>
    </row>
    <row r="506" spans="1:6">
      <c r="A506" s="4" t="s">
        <v>3660</v>
      </c>
      <c r="C506">
        <f t="shared" si="24"/>
        <v>21</v>
      </c>
      <c r="D506">
        <f t="shared" si="25"/>
        <v>31</v>
      </c>
      <c r="E506">
        <v>506</v>
      </c>
      <c r="F506" t="str">
        <f t="shared" si="26"/>
        <v>該帳號不存在</v>
      </c>
    </row>
    <row r="507" spans="1:6">
      <c r="A507" s="4" t="s">
        <v>3661</v>
      </c>
      <c r="C507">
        <f t="shared" si="24"/>
        <v>18</v>
      </c>
      <c r="D507">
        <f t="shared" si="25"/>
        <v>27</v>
      </c>
      <c r="E507">
        <v>507</v>
      </c>
      <c r="F507" t="str">
        <f t="shared" si="26"/>
        <v>密碼不正確</v>
      </c>
    </row>
    <row r="508" spans="1:6">
      <c r="A508" s="4" t="s">
        <v>3662</v>
      </c>
      <c r="C508">
        <f t="shared" si="24"/>
        <v>26</v>
      </c>
      <c r="D508">
        <f t="shared" si="25"/>
        <v>36</v>
      </c>
      <c r="E508">
        <v>508</v>
      </c>
      <c r="F508" t="str">
        <f t="shared" si="26"/>
        <v>驗證碼不正確</v>
      </c>
    </row>
    <row r="509" spans="1:6">
      <c r="A509" s="4" t="s">
        <v>3663</v>
      </c>
      <c r="C509">
        <f t="shared" si="24"/>
        <v>22</v>
      </c>
      <c r="D509">
        <f t="shared" si="25"/>
        <v>32</v>
      </c>
      <c r="E509">
        <v>509</v>
      </c>
      <c r="F509" t="str">
        <f t="shared" si="26"/>
        <v>驗證碼已過期</v>
      </c>
    </row>
    <row r="510" spans="1:6">
      <c r="A510" s="4" t="s">
        <v>3664</v>
      </c>
      <c r="C510">
        <f t="shared" si="24"/>
        <v>24</v>
      </c>
      <c r="D510">
        <f t="shared" si="25"/>
        <v>34</v>
      </c>
      <c r="E510">
        <v>510</v>
      </c>
      <c r="F510" t="str">
        <f t="shared" si="26"/>
        <v>驗證碼不存在</v>
      </c>
    </row>
    <row r="511" spans="1:6">
      <c r="A511" s="4" t="s">
        <v>3665</v>
      </c>
      <c r="C511">
        <f t="shared" si="24"/>
        <v>23</v>
      </c>
      <c r="D511">
        <f t="shared" si="25"/>
        <v>37</v>
      </c>
      <c r="E511">
        <v>511</v>
      </c>
      <c r="F511" t="str">
        <f t="shared" si="26"/>
        <v>所有資料已上傳至雲端</v>
      </c>
    </row>
    <row r="512" spans="1:6">
      <c r="A512" s="4" t="s">
        <v>3666</v>
      </c>
      <c r="C512">
        <f t="shared" si="24"/>
        <v>20</v>
      </c>
      <c r="D512">
        <f t="shared" si="25"/>
        <v>31</v>
      </c>
      <c r="E512">
        <v>512</v>
      </c>
      <c r="F512" t="str">
        <f t="shared" si="26"/>
        <v>您確定要登出？</v>
      </c>
    </row>
    <row r="513" spans="1:6">
      <c r="A513" s="4" t="s">
        <v>3667</v>
      </c>
      <c r="C513">
        <f t="shared" si="24"/>
        <v>21</v>
      </c>
      <c r="D513">
        <f t="shared" si="25"/>
        <v>30</v>
      </c>
      <c r="E513">
        <v>513</v>
      </c>
      <c r="F513" t="str">
        <f t="shared" si="26"/>
        <v>目前的密碼</v>
      </c>
    </row>
    <row r="514" spans="1:6">
      <c r="A514" s="4" t="s">
        <v>3668</v>
      </c>
      <c r="C514">
        <f t="shared" si="24"/>
        <v>21</v>
      </c>
      <c r="D514">
        <f t="shared" si="25"/>
        <v>36</v>
      </c>
      <c r="E514">
        <v>514</v>
      </c>
      <c r="F514" t="str">
        <f t="shared" si="26"/>
        <v>密碼 (6到20個字)</v>
      </c>
    </row>
    <row r="515" spans="1:6">
      <c r="A515" s="4" t="s">
        <v>3669</v>
      </c>
      <c r="C515">
        <f t="shared" si="24"/>
        <v>21</v>
      </c>
      <c r="D515">
        <f t="shared" si="25"/>
        <v>32</v>
      </c>
      <c r="E515">
        <v>515</v>
      </c>
      <c r="F515" t="str">
        <f t="shared" si="26"/>
        <v>再輸入一次密碼</v>
      </c>
    </row>
    <row r="516" spans="1:6">
      <c r="A516" s="4" t="s">
        <v>3670</v>
      </c>
      <c r="C516">
        <f t="shared" si="24"/>
        <v>17</v>
      </c>
      <c r="D516">
        <f t="shared" si="25"/>
        <v>30</v>
      </c>
      <c r="E516">
        <v>516</v>
      </c>
      <c r="F516" t="str">
        <f t="shared" si="26"/>
        <v>%@(長度：%@)</v>
      </c>
    </row>
    <row r="517" spans="1:6">
      <c r="A517" s="4" t="s">
        <v>3671</v>
      </c>
      <c r="C517">
        <f t="shared" si="24"/>
        <v>17</v>
      </c>
      <c r="D517">
        <f t="shared" si="25"/>
        <v>28</v>
      </c>
      <c r="E517">
        <v>517</v>
      </c>
      <c r="F517" t="str">
        <f t="shared" si="26"/>
        <v>再輸入一次%@</v>
      </c>
    </row>
    <row r="518" spans="1:6">
      <c r="A518" s="4" t="s">
        <v>3672</v>
      </c>
      <c r="C518">
        <f t="shared" si="24"/>
        <v>27</v>
      </c>
      <c r="D518">
        <f t="shared" si="25"/>
        <v>41</v>
      </c>
      <c r="E518">
        <v>518</v>
      </c>
      <c r="F518" t="str">
        <f t="shared" si="26"/>
        <v>新的密碼已經設定成功</v>
      </c>
    </row>
    <row r="519" spans="1:6">
      <c r="A519" s="4" t="s">
        <v>3673</v>
      </c>
      <c r="C519">
        <f t="shared" si="24"/>
        <v>32</v>
      </c>
      <c r="D519">
        <f t="shared" si="25"/>
        <v>51</v>
      </c>
      <c r="E519">
        <v>519</v>
      </c>
      <c r="F519" t="str">
        <f t="shared" si="26"/>
        <v>再設定備份功能之前請先設定密碼</v>
      </c>
    </row>
    <row r="520" spans="1:6">
      <c r="A520" s="4" t="s">
        <v>3674</v>
      </c>
      <c r="C520">
        <f t="shared" si="24"/>
        <v>26</v>
      </c>
      <c r="D520">
        <f t="shared" si="25"/>
        <v>47</v>
      </c>
      <c r="E520">
        <v>520</v>
      </c>
      <c r="F520" t="str">
        <f t="shared" si="26"/>
        <v>新密碼將在幾分鐘內送至您的電子信箱</v>
      </c>
    </row>
    <row r="521" spans="1:6">
      <c r="A521" s="4" t="s">
        <v>3675</v>
      </c>
      <c r="C521">
        <f t="shared" si="24"/>
        <v>22</v>
      </c>
      <c r="D521">
        <f t="shared" si="25"/>
        <v>51</v>
      </c>
      <c r="E521">
        <v>521</v>
      </c>
      <c r="F521" t="str">
        <f t="shared" si="26"/>
        <v>您的Gateway已經成功設定過，確定要重新設定？</v>
      </c>
    </row>
    <row r="522" spans="1:6">
      <c r="A522" s="4" t="s">
        <v>3676</v>
      </c>
      <c r="C522">
        <f t="shared" ref="C522:C585" si="27">FIND("=",A522)</f>
        <v>26</v>
      </c>
      <c r="D522">
        <f t="shared" ref="D522:D585" si="28">FIND(";",A522)</f>
        <v>42</v>
      </c>
      <c r="E522">
        <v>522</v>
      </c>
      <c r="F522" t="str">
        <f t="shared" ref="F522:F585" si="29">IF(A522&lt;&gt;"", MID(A522, C522+3, D522-C522-4), "")</f>
        <v>無法支援您目前所在的時區</v>
      </c>
    </row>
    <row r="523" spans="1:6">
      <c r="A523" s="4" t="s">
        <v>3677</v>
      </c>
      <c r="C523">
        <f t="shared" si="27"/>
        <v>23</v>
      </c>
      <c r="D523">
        <f t="shared" si="28"/>
        <v>38</v>
      </c>
      <c r="E523">
        <v>523</v>
      </c>
      <c r="F523" t="str">
        <f t="shared" si="29"/>
        <v>電量偏低，請更換新電池</v>
      </c>
    </row>
    <row r="524" spans="1:6">
      <c r="A524" s="4" t="s">
        <v>3678</v>
      </c>
      <c r="C524">
        <f t="shared" si="27"/>
        <v>28</v>
      </c>
      <c r="D524">
        <f t="shared" si="28"/>
        <v>44</v>
      </c>
      <c r="E524">
        <v>524</v>
      </c>
      <c r="F524" t="str">
        <f t="shared" si="29"/>
        <v>%@無法加入至鎖具。%@</v>
      </c>
    </row>
    <row r="525" spans="1:6">
      <c r="A525" s="4" t="s">
        <v>3679</v>
      </c>
      <c r="C525">
        <f t="shared" si="27"/>
        <v>29</v>
      </c>
      <c r="D525">
        <f t="shared" si="28"/>
        <v>60</v>
      </c>
      <c r="E525">
        <v>525</v>
      </c>
      <c r="F525" t="str">
        <f t="shared" si="29"/>
        <v>(合格的數字範圍: %d~%d, 長度: %d~%d)</v>
      </c>
    </row>
    <row r="526" spans="1:6">
      <c r="A526" s="4" t="s">
        <v>3680</v>
      </c>
      <c r="C526">
        <f t="shared" si="27"/>
        <v>17</v>
      </c>
      <c r="D526">
        <f t="shared" si="28"/>
        <v>40</v>
      </c>
      <c r="E526">
        <v>526</v>
      </c>
      <c r="F526" t="str">
        <f t="shared" si="29"/>
        <v>該使用者已經在新的手機上面重復註冊帳號</v>
      </c>
    </row>
    <row r="527" spans="1:6">
      <c r="A527" s="4" t="s">
        <v>963</v>
      </c>
      <c r="C527">
        <f t="shared" si="27"/>
        <v>12</v>
      </c>
      <c r="D527">
        <f t="shared" si="28"/>
        <v>28</v>
      </c>
      <c r="E527">
        <v>527</v>
      </c>
      <c r="F527" t="str">
        <f t="shared" si="29"/>
        <v>%@ (code=%d)</v>
      </c>
    </row>
    <row r="528" spans="1:6">
      <c r="A528" s="4" t="s">
        <v>3681</v>
      </c>
      <c r="C528">
        <f t="shared" si="27"/>
        <v>27</v>
      </c>
      <c r="D528">
        <f t="shared" si="28"/>
        <v>60</v>
      </c>
      <c r="E528">
        <v>528</v>
      </c>
      <c r="F528" t="str">
        <f t="shared" si="29"/>
        <v>鎖具的\"%@\"設定已變更，請先與鎖具同步再加入新使用者</v>
      </c>
    </row>
    <row r="529" spans="1:6">
      <c r="A529" s="4" t="s">
        <v>3682</v>
      </c>
      <c r="C529">
        <f t="shared" si="27"/>
        <v>28</v>
      </c>
      <c r="D529">
        <f t="shared" si="28"/>
        <v>67</v>
      </c>
      <c r="E529">
        <v>529</v>
      </c>
      <c r="F529" t="str">
        <f t="shared" si="29"/>
        <v>鎖具的\"%@\"功能已關閉，請先啟用該功能與鎖具同步後再加入新使用者</v>
      </c>
    </row>
    <row r="530" spans="1:6">
      <c r="A530" s="4" t="s">
        <v>3683</v>
      </c>
      <c r="C530">
        <f t="shared" si="27"/>
        <v>20</v>
      </c>
      <c r="D530">
        <f t="shared" si="28"/>
        <v>61</v>
      </c>
      <c r="E530">
        <v>530</v>
      </c>
      <c r="F530" t="str">
        <f t="shared" si="29"/>
        <v>一旦%@的模式改變，所有現存的%@使用者可能會無法正常使用，您確定要繼續？</v>
      </c>
    </row>
    <row r="531" spans="1:6">
      <c r="A531" s="4" t="s">
        <v>3684</v>
      </c>
      <c r="C531">
        <f t="shared" si="27"/>
        <v>18</v>
      </c>
      <c r="D531">
        <f t="shared" si="28"/>
        <v>31</v>
      </c>
      <c r="E531">
        <v>531</v>
      </c>
      <c r="F531" t="str">
        <f t="shared" si="29"/>
        <v>正在產生%@...</v>
      </c>
    </row>
    <row r="532" spans="1:6">
      <c r="A532" s="4" t="s">
        <v>3685</v>
      </c>
      <c r="C532">
        <f t="shared" si="27"/>
        <v>17</v>
      </c>
      <c r="D532">
        <f t="shared" si="28"/>
        <v>30</v>
      </c>
      <c r="E532">
        <v>532</v>
      </c>
      <c r="F532" t="str">
        <f t="shared" si="29"/>
        <v>產生的%@: %@</v>
      </c>
    </row>
    <row r="533" spans="1:6">
      <c r="A533" s="4" t="s">
        <v>3686</v>
      </c>
      <c r="C533">
        <f t="shared" si="27"/>
        <v>23</v>
      </c>
      <c r="D533">
        <f t="shared" si="28"/>
        <v>39</v>
      </c>
      <c r="E533">
        <v>533</v>
      </c>
      <c r="F533" t="str">
        <f t="shared" si="29"/>
        <v>%@為%@.\n\n%@</v>
      </c>
    </row>
    <row r="534" spans="1:6">
      <c r="A534" s="4" t="s">
        <v>3687</v>
      </c>
      <c r="C534">
        <f t="shared" si="27"/>
        <v>24</v>
      </c>
      <c r="D534">
        <f t="shared" si="28"/>
        <v>47</v>
      </c>
      <c r="E534">
        <v>534</v>
      </c>
      <c r="F534" t="str">
        <f t="shared" si="29"/>
        <v>當您關閉備份功能後，所有資料將無法復原</v>
      </c>
    </row>
    <row r="535" spans="1:6">
      <c r="A535" s="4" t="s">
        <v>3688</v>
      </c>
      <c r="C535">
        <f t="shared" si="27"/>
        <v>26</v>
      </c>
      <c r="D535">
        <f t="shared" si="28"/>
        <v>84</v>
      </c>
      <c r="E535">
        <v>535</v>
      </c>
      <c r="F535" t="str">
        <f t="shared" si="29"/>
        <v>若您沒有啟用密碼功能，其他擁有您電子信箱的人將有可以重復註冊並導致您的帳號被自動登出，而且您的資料將無法復原</v>
      </c>
    </row>
    <row r="536" spans="1:6">
      <c r="A536" s="4" t="s">
        <v>3689</v>
      </c>
      <c r="C536">
        <f t="shared" si="27"/>
        <v>17</v>
      </c>
      <c r="D536">
        <f t="shared" si="28"/>
        <v>27</v>
      </c>
      <c r="E536">
        <v>536</v>
      </c>
      <c r="F536" t="str">
        <f t="shared" si="29"/>
        <v>%@歡迎您!</v>
      </c>
    </row>
    <row r="537" spans="1:6">
      <c r="A537" s="4" t="s">
        <v>3690</v>
      </c>
      <c r="C537">
        <f t="shared" si="27"/>
        <v>35</v>
      </c>
      <c r="D537">
        <f t="shared" si="28"/>
        <v>59</v>
      </c>
      <c r="E537">
        <v>537</v>
      </c>
      <c r="F537" t="str">
        <f t="shared" si="29"/>
        <v>歡迎您%@!\n所有資料已從雲端備份恢復</v>
      </c>
    </row>
    <row r="538" spans="1:6">
      <c r="A538" s="4" t="s">
        <v>3691</v>
      </c>
      <c r="C538">
        <f t="shared" si="27"/>
        <v>35</v>
      </c>
      <c r="D538">
        <f t="shared" si="28"/>
        <v>59</v>
      </c>
      <c r="E538">
        <v>538</v>
      </c>
      <c r="F538" t="str">
        <f t="shared" si="29"/>
        <v>歡迎您%@!\n所有資料已從本地備份恢復</v>
      </c>
    </row>
    <row r="539" spans="1:6">
      <c r="A539" s="4" t="s">
        <v>3692</v>
      </c>
      <c r="C539">
        <f t="shared" si="27"/>
        <v>32</v>
      </c>
      <c r="D539">
        <f t="shared" si="28"/>
        <v>84</v>
      </c>
      <c r="E539">
        <v>539</v>
      </c>
      <c r="F539" t="str">
        <f t="shared" si="29"/>
        <v>歡迎您%@!\n由於您沒有啟用雲端備份，而且在此手機也沒有本地備份，所以您的資料庫已經重新初始化</v>
      </c>
    </row>
    <row r="540" spans="1:6">
      <c r="A540" s="4" t="s">
        <v>3693</v>
      </c>
      <c r="C540">
        <f t="shared" si="27"/>
        <v>22</v>
      </c>
      <c r="D540">
        <f t="shared" si="28"/>
        <v>33</v>
      </c>
      <c r="E540">
        <v>540</v>
      </c>
      <c r="F540" t="str">
        <f t="shared" si="29"/>
        <v>請輸入所有欄位</v>
      </c>
    </row>
    <row r="541" spans="1:6">
      <c r="A541" s="4" t="s">
        <v>3694</v>
      </c>
      <c r="C541">
        <f t="shared" si="27"/>
        <v>20</v>
      </c>
      <c r="D541">
        <f t="shared" si="28"/>
        <v>25</v>
      </c>
      <c r="E541">
        <v>541</v>
      </c>
      <c r="F541" t="str">
        <f t="shared" si="29"/>
        <v>秒</v>
      </c>
    </row>
    <row r="542" spans="1:6">
      <c r="A542" s="4" t="s">
        <v>3695</v>
      </c>
      <c r="C542">
        <f t="shared" si="27"/>
        <v>16</v>
      </c>
      <c r="D542">
        <f t="shared" si="28"/>
        <v>24</v>
      </c>
      <c r="E542">
        <v>542</v>
      </c>
      <c r="F542" t="str">
        <f t="shared" si="29"/>
        <v>您確定？</v>
      </c>
    </row>
    <row r="543" spans="1:6">
      <c r="A543" s="4" t="s">
        <v>3696</v>
      </c>
      <c r="C543">
        <f t="shared" si="27"/>
        <v>36</v>
      </c>
      <c r="D543">
        <f t="shared" si="28"/>
        <v>47</v>
      </c>
      <c r="E543">
        <v>543</v>
      </c>
      <c r="F543" t="str">
        <f t="shared" si="29"/>
        <v>請選擇至少一天</v>
      </c>
    </row>
    <row r="544" spans="1:6">
      <c r="A544" s="4" t="s">
        <v>3697</v>
      </c>
      <c r="C544">
        <f t="shared" si="27"/>
        <v>27</v>
      </c>
      <c r="D544">
        <f t="shared" si="28"/>
        <v>44</v>
      </c>
      <c r="E544">
        <v>544</v>
      </c>
      <c r="F544" t="str">
        <f t="shared" si="29"/>
        <v>復制\"%@\"並在此貼上</v>
      </c>
    </row>
    <row r="545" spans="1:6">
      <c r="A545" s="4" t="s">
        <v>3698</v>
      </c>
      <c r="C545">
        <f t="shared" si="27"/>
        <v>36</v>
      </c>
      <c r="D545">
        <f t="shared" si="28"/>
        <v>45</v>
      </c>
      <c r="E545">
        <v>545</v>
      </c>
      <c r="F545" t="str">
        <f t="shared" si="29"/>
        <v>允許您連結</v>
      </c>
    </row>
    <row r="546" spans="1:6">
      <c r="A546" s="4" t="s">
        <v>3699</v>
      </c>
      <c r="C546">
        <f t="shared" si="27"/>
        <v>36</v>
      </c>
      <c r="D546">
        <f t="shared" si="28"/>
        <v>48</v>
      </c>
      <c r="E546">
        <v>546</v>
      </c>
      <c r="F546" t="str">
        <f t="shared" si="29"/>
        <v>至您的DIY專案</v>
      </c>
    </row>
    <row r="547" spans="1:6">
      <c r="A547" s="4" t="s">
        <v>3700</v>
      </c>
      <c r="C547">
        <f t="shared" si="27"/>
        <v>36</v>
      </c>
      <c r="D547">
        <f t="shared" si="28"/>
        <v>64</v>
      </c>
      <c r="E547">
        <v>547</v>
      </c>
      <c r="F547" t="str">
        <f t="shared" si="29"/>
        <v>您可以在此輸入密鑰，並且在下列事件發生時得到通知</v>
      </c>
    </row>
    <row r="548" spans="1:6">
      <c r="A548" s="4" t="s">
        <v>3701</v>
      </c>
      <c r="C548">
        <f t="shared" si="27"/>
        <v>44</v>
      </c>
      <c r="D548">
        <f t="shared" si="28"/>
        <v>124</v>
      </c>
      <c r="E548">
        <v>548</v>
      </c>
      <c r="F548" t="str">
        <f t="shared" si="29"/>
        <v>每當您自己開門時, 我們會在Maker Channel上面通知您，並附帶這些參數: \"鎖具名稱(value 1)\", \"時間(value 2)\"</v>
      </c>
    </row>
    <row r="549" spans="1:6">
      <c r="A549" s="4" t="s">
        <v>3702</v>
      </c>
      <c r="C549">
        <f t="shared" si="27"/>
        <v>43</v>
      </c>
      <c r="D549">
        <f t="shared" si="28"/>
        <v>164</v>
      </c>
      <c r="E549">
        <v>549</v>
      </c>
      <c r="F549" t="str">
        <f t="shared" si="29"/>
        <v>每當您的鎖具有未經授權的開門嘗試時，我們會在Maker Channel上面通知您，並附帶這些參數: \"鎖具名稱(value 1)\", \"時間(value 2)\", 若鎖具能辨識的話還會包含\"使用者名稱 (value 3)\"</v>
      </c>
    </row>
    <row r="550" spans="1:6">
      <c r="A550" s="4" t="s">
        <v>3703</v>
      </c>
      <c r="C550">
        <f t="shared" si="27"/>
        <v>46</v>
      </c>
      <c r="D550">
        <f t="shared" si="28"/>
        <v>153</v>
      </c>
      <c r="E550">
        <v>550</v>
      </c>
      <c r="F550" t="str">
        <f t="shared" si="29"/>
        <v>每當您的鎖具有其他人開門時，我們會在Maker Channel上面通知您，並附帶這些參數: \"鎖具名稱(value 1)\", \"時間(value 2)\", 以及\"使用者名稱 (value 3)\"</v>
      </c>
    </row>
    <row r="551" spans="1:6">
      <c r="A551" s="4" t="s">
        <v>3704</v>
      </c>
      <c r="C551">
        <f t="shared" si="27"/>
        <v>25</v>
      </c>
      <c r="D551">
        <f t="shared" si="28"/>
        <v>37</v>
      </c>
      <c r="E551">
        <v>551</v>
      </c>
      <c r="F551" t="str">
        <f t="shared" si="29"/>
        <v>請先輸入您的密鑰</v>
      </c>
    </row>
    <row r="552" spans="1:6">
      <c r="A552" s="4" t="s">
        <v>3705</v>
      </c>
      <c r="C552">
        <f t="shared" si="27"/>
        <v>20</v>
      </c>
      <c r="D552">
        <f t="shared" si="28"/>
        <v>31</v>
      </c>
      <c r="E552">
        <v>552</v>
      </c>
      <c r="F552" t="str">
        <f t="shared" si="29"/>
        <v>請選擇一項動作</v>
      </c>
    </row>
    <row r="553" spans="1:6">
      <c r="A553" s="4" t="s">
        <v>3706</v>
      </c>
      <c r="C553">
        <f t="shared" si="27"/>
        <v>37</v>
      </c>
      <c r="D553">
        <f t="shared" si="28"/>
        <v>82</v>
      </c>
      <c r="E553">
        <v>553</v>
      </c>
      <c r="F553" t="str">
        <f t="shared" si="29"/>
        <v>使用者目前所安裝的APP版本較舊，他必須要等到App更新後才能收到您發送的電子鑰匙</v>
      </c>
    </row>
    <row r="554" spans="1:6">
      <c r="A554" s="4" t="s">
        <v>3707</v>
      </c>
      <c r="C554">
        <f t="shared" si="27"/>
        <v>17</v>
      </c>
      <c r="D554">
        <f t="shared" si="28"/>
        <v>26</v>
      </c>
      <c r="E554">
        <v>554</v>
      </c>
      <c r="F554" t="str">
        <f t="shared" si="29"/>
        <v>%d組啟用</v>
      </c>
    </row>
    <row r="555" spans="1:6">
      <c r="A555" s="4" t="s">
        <v>3708</v>
      </c>
      <c r="C555">
        <f t="shared" si="27"/>
        <v>22</v>
      </c>
      <c r="D555">
        <f t="shared" si="28"/>
        <v>39</v>
      </c>
      <c r="E555">
        <v>555</v>
      </c>
      <c r="F555" t="str">
        <f t="shared" si="29"/>
        <v>請先與鎖具同步再刪除使用者</v>
      </c>
    </row>
    <row r="556" spans="1:6">
      <c r="A556" s="4" t="s">
        <v>3709</v>
      </c>
      <c r="C556">
        <f t="shared" si="27"/>
        <v>17</v>
      </c>
      <c r="D556">
        <f t="shared" si="28"/>
        <v>31</v>
      </c>
      <c r="E556">
        <v>556</v>
      </c>
      <c r="F556" t="str">
        <f t="shared" si="29"/>
        <v>可在此輸入訊息...</v>
      </c>
    </row>
    <row r="557" spans="1:6">
      <c r="A557" s="4" t="s">
        <v>3710</v>
      </c>
      <c r="C557">
        <f t="shared" si="27"/>
        <v>23</v>
      </c>
      <c r="D557">
        <f t="shared" si="28"/>
        <v>32</v>
      </c>
      <c r="E557">
        <v>557</v>
      </c>
      <c r="F557" t="str">
        <f t="shared" si="29"/>
        <v>請輸入昵稱</v>
      </c>
    </row>
    <row r="558" spans="1:6">
      <c r="A558" s="4" t="s">
        <v>3711</v>
      </c>
      <c r="C558">
        <f t="shared" si="27"/>
        <v>18</v>
      </c>
      <c r="D558">
        <f t="shared" si="28"/>
        <v>46</v>
      </c>
      <c r="E558">
        <v>558</v>
      </c>
      <c r="F558" t="str">
        <f t="shared" si="29"/>
        <v>您的電子鑰匙已被停權，如有疑問請與鎖具管理員聯絡</v>
      </c>
    </row>
    <row r="559" spans="1:6">
      <c r="A559" s="4" t="s">
        <v>3712</v>
      </c>
      <c r="C559">
        <f t="shared" si="27"/>
        <v>32</v>
      </c>
      <c r="D559">
        <f t="shared" si="28"/>
        <v>63</v>
      </c>
      <c r="E559">
        <v>559</v>
      </c>
      <c r="F559" t="str">
        <f t="shared" si="29"/>
        <v>您正在設定新的GuestCode前綴碼，請先與鎖具同步</v>
      </c>
    </row>
    <row r="560" spans="1:6">
      <c r="A560" s="4" t="s">
        <v>3713</v>
      </c>
      <c r="C560">
        <f t="shared" si="27"/>
        <v>22</v>
      </c>
      <c r="D560">
        <f t="shared" si="28"/>
        <v>46</v>
      </c>
      <c r="E560">
        <v>560</v>
      </c>
      <c r="F560" t="str">
        <f t="shared" si="29"/>
        <v>您正在設定新的管理員密碼，請先與鎖具同步</v>
      </c>
    </row>
    <row r="561" spans="1:6">
      <c r="A561" s="4" t="s">
        <v>3714</v>
      </c>
      <c r="C561">
        <f t="shared" si="27"/>
        <v>25</v>
      </c>
      <c r="D561">
        <f t="shared" si="28"/>
        <v>50</v>
      </c>
      <c r="E561">
        <v>561</v>
      </c>
      <c r="F561" t="str">
        <f t="shared" si="29"/>
        <v>您正在設定新的副管理員密碼，請先與鎖具同步</v>
      </c>
    </row>
    <row r="562" spans="1:6">
      <c r="A562" s="4" t="s">
        <v>3715</v>
      </c>
      <c r="C562">
        <f t="shared" si="27"/>
        <v>25</v>
      </c>
      <c r="D562">
        <f t="shared" si="28"/>
        <v>48</v>
      </c>
      <c r="E562">
        <v>562</v>
      </c>
      <c r="F562" t="str">
        <f t="shared" si="29"/>
        <v>您正在刪除副管理員密碼，請先與鎖具同步</v>
      </c>
    </row>
    <row r="563" spans="1:6">
      <c r="A563" s="4" t="s">
        <v>3716</v>
      </c>
      <c r="C563">
        <f t="shared" si="27"/>
        <v>25</v>
      </c>
      <c r="D563">
        <f t="shared" si="28"/>
        <v>46</v>
      </c>
      <c r="E563">
        <v>563</v>
      </c>
      <c r="F563" t="str">
        <f t="shared" si="29"/>
        <v>您正在刪除一組%@，請先與鎖具同步</v>
      </c>
    </row>
    <row r="564" spans="1:6">
      <c r="A564" s="4" t="s">
        <v>3717</v>
      </c>
      <c r="C564">
        <f t="shared" si="27"/>
        <v>32</v>
      </c>
      <c r="D564">
        <f t="shared" si="28"/>
        <v>65</v>
      </c>
      <c r="E564">
        <v>564</v>
      </c>
      <c r="F564" t="str">
        <f t="shared" si="29"/>
        <v>您正在刪除GuestCode前綴碼和使用者，請先與鎖具同步</v>
      </c>
    </row>
    <row r="565" spans="1:6">
      <c r="A565" s="4" t="s">
        <v>3718</v>
      </c>
      <c r="C565">
        <f t="shared" si="27"/>
        <v>30</v>
      </c>
      <c r="D565">
        <f t="shared" si="28"/>
        <v>59</v>
      </c>
      <c r="E565">
        <v>565</v>
      </c>
      <c r="F565" t="str">
        <f t="shared" si="29"/>
        <v>您正在刪除GuestCode使用者，請先與鎖具同步</v>
      </c>
    </row>
    <row r="566" spans="1:6">
      <c r="A566" s="4" t="s">
        <v>3719</v>
      </c>
      <c r="C566">
        <f t="shared" si="27"/>
        <v>32</v>
      </c>
      <c r="D566">
        <f t="shared" si="28"/>
        <v>55</v>
      </c>
      <c r="E566">
        <v>566</v>
      </c>
      <c r="F566" t="str">
        <f t="shared" si="29"/>
        <v>您正在取消緊急通道模式，請先與鎖具同步</v>
      </c>
    </row>
    <row r="567" spans="1:6">
      <c r="A567" s="4" t="s">
        <v>3720</v>
      </c>
      <c r="C567">
        <f t="shared" si="27"/>
        <v>14</v>
      </c>
      <c r="D567">
        <f t="shared" si="28"/>
        <v>22</v>
      </c>
      <c r="E567">
        <v>567</v>
      </c>
      <c r="F567" t="str">
        <f t="shared" si="29"/>
        <v>設置鎖具</v>
      </c>
    </row>
    <row r="568" spans="1:6">
      <c r="A568" s="4" t="s">
        <v>3721</v>
      </c>
      <c r="C568">
        <f t="shared" si="27"/>
        <v>14</v>
      </c>
      <c r="D568">
        <f t="shared" si="28"/>
        <v>28</v>
      </c>
      <c r="E568">
        <v>568</v>
      </c>
      <c r="F568" t="str">
        <f t="shared" si="29"/>
        <v>用使用者卡片碰觸鎖具</v>
      </c>
    </row>
    <row r="569" spans="1:6">
      <c r="A569" s="4" t="s">
        <v>3722</v>
      </c>
      <c r="C569">
        <f t="shared" si="27"/>
        <v>14</v>
      </c>
      <c r="D569">
        <f t="shared" si="28"/>
        <v>25</v>
      </c>
      <c r="E569">
        <v>569</v>
      </c>
      <c r="F569" t="str">
        <f t="shared" si="29"/>
        <v>取得使用者資料</v>
      </c>
    </row>
    <row r="570" spans="1:6">
      <c r="A570" s="4" t="s">
        <v>3723</v>
      </c>
      <c r="C570">
        <f t="shared" si="27"/>
        <v>25</v>
      </c>
      <c r="D570">
        <f t="shared" si="28"/>
        <v>41</v>
      </c>
      <c r="E570">
        <v>570</v>
      </c>
      <c r="F570" t="str">
        <f t="shared" si="29"/>
        <v>驗證碼已經寄送至此信箱:</v>
      </c>
    </row>
    <row r="571" spans="1:6">
      <c r="A571" s="4" t="s">
        <v>3724</v>
      </c>
      <c r="C571">
        <f t="shared" si="27"/>
        <v>16</v>
      </c>
      <c r="D571">
        <f t="shared" si="28"/>
        <v>26</v>
      </c>
      <c r="E571">
        <v>571</v>
      </c>
      <c r="F571" t="str">
        <f t="shared" si="29"/>
        <v>正在更新%@</v>
      </c>
    </row>
    <row r="572" spans="1:6">
      <c r="A572" s="4" t="s">
        <v>3725</v>
      </c>
      <c r="C572">
        <f t="shared" si="27"/>
        <v>22</v>
      </c>
      <c r="D572">
        <f t="shared" si="28"/>
        <v>40</v>
      </c>
      <c r="E572">
        <v>572</v>
      </c>
      <c r="F572" t="str">
        <f t="shared" si="29"/>
        <v>請將您的App更新至最新版本</v>
      </c>
    </row>
    <row r="573" spans="1:6">
      <c r="A573" s="4" t="s">
        <v>3726</v>
      </c>
      <c r="C573">
        <f t="shared" si="27"/>
        <v>15</v>
      </c>
      <c r="D573">
        <f t="shared" si="28"/>
        <v>47</v>
      </c>
      <c r="E573">
        <v>573</v>
      </c>
      <c r="F573" t="str">
        <f t="shared" si="29"/>
        <v>URM: 從起始日開始在一定期間內註冊後，就可以永遠進出</v>
      </c>
    </row>
    <row r="574" spans="1:6">
      <c r="A574" s="4" t="s">
        <v>3727</v>
      </c>
      <c r="C574">
        <f t="shared" si="27"/>
        <v>15</v>
      </c>
      <c r="D574">
        <f t="shared" si="28"/>
        <v>47</v>
      </c>
      <c r="E574">
        <v>574</v>
      </c>
      <c r="F574" t="str">
        <f t="shared" si="29"/>
        <v>ACC: 從起始日開始在24小時內註冊後，就可以永遠進出</v>
      </c>
    </row>
    <row r="575" spans="1:6">
      <c r="A575" s="4" t="s">
        <v>3728</v>
      </c>
      <c r="C575">
        <f t="shared" si="27"/>
        <v>23</v>
      </c>
      <c r="D575">
        <f t="shared" si="28"/>
        <v>35</v>
      </c>
      <c r="E575">
        <v>575</v>
      </c>
      <c r="F575" t="str">
        <f t="shared" si="29"/>
        <v>您的權限已被刪除</v>
      </c>
    </row>
    <row r="576" spans="1:6">
      <c r="A576" s="4" t="s">
        <v>3729</v>
      </c>
      <c r="C576">
        <f t="shared" si="27"/>
        <v>23</v>
      </c>
      <c r="D576">
        <f t="shared" si="28"/>
        <v>34</v>
      </c>
      <c r="E576">
        <v>576</v>
      </c>
      <c r="F576" t="str">
        <f t="shared" si="29"/>
        <v>無法歸類的錯誤</v>
      </c>
    </row>
    <row r="577" spans="1:6">
      <c r="A577" s="4" t="s">
        <v>3730</v>
      </c>
      <c r="C577">
        <f t="shared" si="27"/>
        <v>28</v>
      </c>
      <c r="D577">
        <f t="shared" si="28"/>
        <v>39</v>
      </c>
      <c r="E577">
        <v>577</v>
      </c>
      <c r="F577" t="str">
        <f t="shared" si="29"/>
        <v>使用預設建議值</v>
      </c>
    </row>
    <row r="578" spans="1:6">
      <c r="A578" s="4" t="s">
        <v>3731</v>
      </c>
      <c r="C578">
        <f t="shared" si="27"/>
        <v>11</v>
      </c>
      <c r="D578">
        <f t="shared" si="28"/>
        <v>19</v>
      </c>
      <c r="E578">
        <v>578</v>
      </c>
      <c r="F578" t="str">
        <f t="shared" si="29"/>
        <v>尚未完成</v>
      </c>
    </row>
    <row r="579" spans="1:6">
      <c r="A579" s="4" t="s">
        <v>3732</v>
      </c>
      <c r="C579">
        <f t="shared" si="27"/>
        <v>33</v>
      </c>
      <c r="D579">
        <f t="shared" si="28"/>
        <v>54</v>
      </c>
      <c r="E579">
        <v>579</v>
      </c>
      <c r="F579" t="str">
        <f t="shared" si="29"/>
        <v>請將app保持在前景以取得最佳效能</v>
      </c>
    </row>
    <row r="580" spans="1:6">
      <c r="A580" s="4" t="s">
        <v>3733</v>
      </c>
      <c r="C580">
        <f t="shared" si="27"/>
        <v>28</v>
      </c>
      <c r="D580">
        <f t="shared" si="28"/>
        <v>43</v>
      </c>
      <c r="E580">
        <v>580</v>
      </c>
      <c r="F580" t="str">
        <f t="shared" si="29"/>
        <v>鎖具已經更新至最新版本</v>
      </c>
    </row>
    <row r="581" spans="1:6">
      <c r="A581" s="4" t="s">
        <v>3734</v>
      </c>
      <c r="C581">
        <f t="shared" si="27"/>
        <v>27</v>
      </c>
      <c r="D581">
        <f t="shared" si="28"/>
        <v>42</v>
      </c>
      <c r="E581">
        <v>581</v>
      </c>
      <c r="F581" t="str">
        <f t="shared" si="29"/>
        <v>韌體沒有更新至最新版本</v>
      </c>
    </row>
    <row r="582" spans="1:6">
      <c r="A582" s="4" t="s">
        <v>3735</v>
      </c>
      <c r="C582">
        <f t="shared" si="27"/>
        <v>28</v>
      </c>
      <c r="D582">
        <f t="shared" si="28"/>
        <v>43</v>
      </c>
      <c r="E582">
        <v>582</v>
      </c>
      <c r="F582" t="str">
        <f t="shared" si="29"/>
        <v>請稍候再嘗試與鎖具同步</v>
      </c>
    </row>
    <row r="583" spans="1:6">
      <c r="A583" s="4" t="s">
        <v>3736</v>
      </c>
      <c r="C583">
        <f t="shared" si="27"/>
        <v>32</v>
      </c>
      <c r="D583">
        <f t="shared" si="28"/>
        <v>60</v>
      </c>
      <c r="E583">
        <v>583</v>
      </c>
      <c r="F583" t="str">
        <f t="shared" si="29"/>
        <v>Gateway正在更新韌體中，請等至完成後再繼續</v>
      </c>
    </row>
    <row r="584" spans="1:6">
      <c r="A584" s="4" t="s">
        <v>3737</v>
      </c>
      <c r="C584">
        <f t="shared" si="27"/>
        <v>26</v>
      </c>
      <c r="D584">
        <f t="shared" si="28"/>
        <v>53</v>
      </c>
      <c r="E584">
        <v>584</v>
      </c>
      <c r="F584" t="str">
        <f t="shared" si="29"/>
        <v>鎖具沒有回應，請確認鎖具是否運作正常並再試一次</v>
      </c>
    </row>
    <row r="585" spans="1:6">
      <c r="A585" s="4" t="s">
        <v>3738</v>
      </c>
      <c r="C585">
        <f t="shared" si="27"/>
        <v>26</v>
      </c>
      <c r="D585">
        <f t="shared" si="28"/>
        <v>98</v>
      </c>
      <c r="E585">
        <v>585</v>
      </c>
      <c r="F585" t="str">
        <f t="shared" si="29"/>
        <v>在設定距離限制時，建議距離要剛好夠遠以執行自動開門，但是距離也要夠短以防止非預期的自動開門。請嘗試幾種不同的距離並且在鎖具附近測試看看。</v>
      </c>
    </row>
    <row r="586" spans="1:6">
      <c r="A586" s="4" t="s">
        <v>3739</v>
      </c>
      <c r="C586">
        <f t="shared" ref="C586:C649" si="30">FIND("=",A586)</f>
        <v>35</v>
      </c>
      <c r="D586">
        <f t="shared" ref="D586:D649" si="31">FIND(";",A586)</f>
        <v>72</v>
      </c>
      <c r="E586">
        <v>586</v>
      </c>
      <c r="F586" t="str">
        <f t="shared" ref="F586:F649" si="32">IF(A586&lt;&gt;"", MID(A586, C586+3, D586-C586-4), "")</f>
        <v>自動開門有在鎖具上觸發(%@)，但是因爲手機超出距離範圍而沒有執行</v>
      </c>
    </row>
    <row r="587" spans="1:6">
      <c r="A587" s="4" t="s">
        <v>3740</v>
      </c>
      <c r="C587">
        <f t="shared" si="30"/>
        <v>24</v>
      </c>
      <c r="D587">
        <f t="shared" si="31"/>
        <v>48</v>
      </c>
      <c r="E587">
        <v>587</v>
      </c>
      <c r="F587" t="str">
        <f t="shared" si="32"/>
        <v>感測器觸發 (S/O) (REM %d)</v>
      </c>
    </row>
    <row r="588" spans="1:6">
      <c r="A588" s="4" t="s">
        <v>3741</v>
      </c>
      <c r="C588">
        <f t="shared" si="30"/>
        <v>34</v>
      </c>
      <c r="D588">
        <f t="shared" si="31"/>
        <v>51</v>
      </c>
      <c r="E588">
        <v>588</v>
      </c>
      <c r="F588" t="str">
        <f t="shared" si="32"/>
        <v>鎖具的韌體版本已經是最新的</v>
      </c>
    </row>
    <row r="589" spans="1:6">
      <c r="C589" t="e">
        <f t="shared" si="30"/>
        <v>#VALUE!</v>
      </c>
      <c r="D589" t="e">
        <f t="shared" si="31"/>
        <v>#VALUE!</v>
      </c>
      <c r="E589">
        <v>589</v>
      </c>
      <c r="F589" t="str">
        <f t="shared" si="32"/>
        <v/>
      </c>
    </row>
    <row r="590" spans="1:6">
      <c r="A590" s="4" t="s">
        <v>1017</v>
      </c>
      <c r="C590" t="e">
        <f t="shared" si="30"/>
        <v>#VALUE!</v>
      </c>
      <c r="D590" t="e">
        <f t="shared" si="31"/>
        <v>#VALUE!</v>
      </c>
      <c r="E590">
        <v>590</v>
      </c>
      <c r="F590" t="e">
        <f t="shared" si="32"/>
        <v>#VALUE!</v>
      </c>
    </row>
    <row r="591" spans="1:6">
      <c r="A591" s="4" t="s">
        <v>3742</v>
      </c>
      <c r="C591">
        <f t="shared" si="30"/>
        <v>19</v>
      </c>
      <c r="D591">
        <f t="shared" si="31"/>
        <v>33</v>
      </c>
      <c r="E591">
        <v>591</v>
      </c>
      <c r="F591" t="str">
        <f t="shared" si="32"/>
        <v>收到新鑰匙 (%@)</v>
      </c>
    </row>
    <row r="592" spans="1:6">
      <c r="A592" s="4" t="s">
        <v>3743</v>
      </c>
      <c r="C592">
        <f t="shared" si="30"/>
        <v>19</v>
      </c>
      <c r="D592">
        <f t="shared" si="31"/>
        <v>36</v>
      </c>
      <c r="E592">
        <v>592</v>
      </c>
      <c r="F592" t="str">
        <f t="shared" si="32"/>
        <v>鑰匙權限已被更新 (%@)</v>
      </c>
    </row>
    <row r="593" spans="1:6">
      <c r="A593" s="4" t="s">
        <v>3744</v>
      </c>
      <c r="C593">
        <f t="shared" si="30"/>
        <v>21</v>
      </c>
      <c r="D593">
        <f t="shared" si="31"/>
        <v>38</v>
      </c>
      <c r="E593">
        <v>593</v>
      </c>
      <c r="F593" t="str">
        <f t="shared" si="32"/>
        <v>鑰匙權限已被停用 (%@)</v>
      </c>
    </row>
    <row r="594" spans="1:6">
      <c r="A594" s="4" t="s">
        <v>3745</v>
      </c>
      <c r="C594">
        <f t="shared" si="30"/>
        <v>20</v>
      </c>
      <c r="D594">
        <f t="shared" si="31"/>
        <v>37</v>
      </c>
      <c r="E594">
        <v>594</v>
      </c>
      <c r="F594" t="str">
        <f t="shared" si="32"/>
        <v>鑰匙權限已被恢復 (%@)</v>
      </c>
    </row>
    <row r="595" spans="1:6">
      <c r="A595" s="4" t="s">
        <v>3746</v>
      </c>
      <c r="C595">
        <f t="shared" si="30"/>
        <v>19</v>
      </c>
      <c r="D595">
        <f t="shared" si="31"/>
        <v>34</v>
      </c>
      <c r="E595">
        <v>595</v>
      </c>
      <c r="F595" t="str">
        <f t="shared" si="32"/>
        <v>鑰匙已被刪除 (%@)</v>
      </c>
    </row>
    <row r="596" spans="1:6">
      <c r="A596" s="4" t="s">
        <v>3747</v>
      </c>
      <c r="C596">
        <f t="shared" si="30"/>
        <v>13</v>
      </c>
      <c r="D596">
        <f t="shared" si="31"/>
        <v>29</v>
      </c>
      <c r="E596">
        <v>596</v>
      </c>
      <c r="F596" t="str">
        <f t="shared" si="32"/>
        <v>%@已加入成功 (%@)</v>
      </c>
    </row>
    <row r="597" spans="1:6">
      <c r="A597" s="4" t="s">
        <v>3748</v>
      </c>
      <c r="C597">
        <f t="shared" si="30"/>
        <v>18</v>
      </c>
      <c r="D597">
        <f t="shared" si="31"/>
        <v>35</v>
      </c>
      <c r="E597">
        <v>597</v>
      </c>
      <c r="F597" t="str">
        <f t="shared" si="32"/>
        <v>%@拒絕接受鑰匙 (%@)</v>
      </c>
    </row>
    <row r="598" spans="1:6">
      <c r="A598" s="4" t="s">
        <v>3749</v>
      </c>
      <c r="C598">
        <f t="shared" si="30"/>
        <v>15</v>
      </c>
      <c r="D598">
        <f t="shared" si="31"/>
        <v>32</v>
      </c>
      <c r="E598">
        <v>598</v>
      </c>
      <c r="F598" t="str">
        <f t="shared" si="32"/>
        <v>%@的權限已更新 (%@)</v>
      </c>
    </row>
    <row r="599" spans="1:6">
      <c r="A599" s="4" t="s">
        <v>3750</v>
      </c>
      <c r="C599">
        <f t="shared" si="30"/>
        <v>17</v>
      </c>
      <c r="D599">
        <f t="shared" si="31"/>
        <v>35</v>
      </c>
      <c r="E599">
        <v>599</v>
      </c>
      <c r="F599" t="str">
        <f t="shared" si="32"/>
        <v>%@的權限已停用 ( %@)</v>
      </c>
    </row>
    <row r="600" spans="1:6">
      <c r="A600" s="4" t="s">
        <v>3751</v>
      </c>
      <c r="C600">
        <f t="shared" si="30"/>
        <v>16</v>
      </c>
      <c r="D600">
        <f t="shared" si="31"/>
        <v>33</v>
      </c>
      <c r="E600">
        <v>600</v>
      </c>
      <c r="F600" t="str">
        <f t="shared" si="32"/>
        <v>%@的權限已恢復 (%@)</v>
      </c>
    </row>
    <row r="601" spans="1:6">
      <c r="A601" s="4" t="s">
        <v>3752</v>
      </c>
      <c r="C601">
        <f t="shared" si="30"/>
        <v>15</v>
      </c>
      <c r="D601">
        <f t="shared" si="31"/>
        <v>32</v>
      </c>
      <c r="E601">
        <v>601</v>
      </c>
      <c r="F601" t="str">
        <f t="shared" si="32"/>
        <v>%@的權限已刪除 (%@)</v>
      </c>
    </row>
    <row r="602" spans="1:6">
      <c r="A602" s="4" t="s">
        <v>3753</v>
      </c>
      <c r="C602">
        <f t="shared" si="30"/>
        <v>20</v>
      </c>
      <c r="D602">
        <f t="shared" si="31"/>
        <v>32</v>
      </c>
      <c r="E602">
        <v>602</v>
      </c>
      <c r="F602" t="str">
        <f t="shared" si="32"/>
        <v>%@的帳號已停用</v>
      </c>
    </row>
    <row r="603" spans="1:6">
      <c r="A603" s="4" t="s">
        <v>3754</v>
      </c>
      <c r="C603">
        <f t="shared" si="30"/>
        <v>23</v>
      </c>
      <c r="D603">
        <f t="shared" si="31"/>
        <v>36</v>
      </c>
      <c r="E603">
        <v>603</v>
      </c>
      <c r="F603" t="str">
        <f t="shared" si="32"/>
        <v>%@無法加入至%@</v>
      </c>
    </row>
    <row r="604" spans="1:6">
      <c r="A604" s="4" t="s">
        <v>3755</v>
      </c>
      <c r="C604">
        <f t="shared" si="30"/>
        <v>21</v>
      </c>
      <c r="D604">
        <f t="shared" si="31"/>
        <v>31</v>
      </c>
      <c r="E604">
        <v>604</v>
      </c>
      <c r="F604" t="str">
        <f t="shared" si="32"/>
        <v>%@進出%@</v>
      </c>
    </row>
    <row r="605" spans="1:6">
      <c r="A605" s="4" t="s">
        <v>3756</v>
      </c>
      <c r="C605">
        <f t="shared" si="30"/>
        <v>31</v>
      </c>
      <c r="D605">
        <f t="shared" si="31"/>
        <v>46</v>
      </c>
      <c r="E605">
        <v>605</v>
      </c>
      <c r="F605" t="str">
        <f t="shared" si="32"/>
        <v>%@有一筆禁止通行事件</v>
      </c>
    </row>
    <row r="606" spans="1:6">
      <c r="A606" s="4" t="s">
        <v>3757</v>
      </c>
      <c r="C606">
        <f t="shared" si="30"/>
        <v>22</v>
      </c>
      <c r="D606">
        <f t="shared" si="31"/>
        <v>36</v>
      </c>
      <c r="E606">
        <v>606</v>
      </c>
      <c r="F606" t="str">
        <f t="shared" si="32"/>
        <v>%@暫時禁止%@進出</v>
      </c>
    </row>
    <row r="607" spans="1:6">
      <c r="A607" s="4" t="s">
        <v>3758</v>
      </c>
      <c r="C607">
        <f t="shared" si="30"/>
        <v>22</v>
      </c>
      <c r="D607">
        <f t="shared" si="31"/>
        <v>38</v>
      </c>
      <c r="E607">
        <v>607</v>
      </c>
      <c r="F607" t="str">
        <f t="shared" si="32"/>
        <v>鎖已被他人配對 (%@)</v>
      </c>
    </row>
    <row r="608" spans="1:6">
      <c r="A608" s="4" t="s">
        <v>3759</v>
      </c>
      <c r="C608">
        <f t="shared" si="30"/>
        <v>32</v>
      </c>
      <c r="D608">
        <f t="shared" si="31"/>
        <v>54</v>
      </c>
      <c r="E608">
        <v>608</v>
      </c>
      <c r="F608" t="str">
        <f t="shared" si="32"/>
        <v>Gateway已被他人配對 (%@)</v>
      </c>
    </row>
    <row r="609" spans="1:6">
      <c r="A609" s="4" t="s">
        <v>3760</v>
      </c>
      <c r="C609">
        <f t="shared" si="30"/>
        <v>20</v>
      </c>
      <c r="D609">
        <f t="shared" si="31"/>
        <v>37</v>
      </c>
      <c r="E609">
        <v>609</v>
      </c>
      <c r="F609" t="str">
        <f t="shared" si="32"/>
        <v>鎖有新韌體可更新 (%@)</v>
      </c>
    </row>
    <row r="610" spans="1:6">
      <c r="A610" s="4" t="s">
        <v>3761</v>
      </c>
      <c r="C610">
        <f t="shared" si="30"/>
        <v>28</v>
      </c>
      <c r="D610">
        <f t="shared" si="31"/>
        <v>51</v>
      </c>
      <c r="E610">
        <v>610</v>
      </c>
      <c r="F610" t="str">
        <f t="shared" si="32"/>
        <v>Gateway有新韌體可更新 (%@)</v>
      </c>
    </row>
    <row r="611" spans="1:6">
      <c r="A611" s="4" t="s">
        <v>3762</v>
      </c>
      <c r="C611">
        <f t="shared" si="30"/>
        <v>31</v>
      </c>
      <c r="D611">
        <f t="shared" si="31"/>
        <v>53</v>
      </c>
      <c r="E611">
        <v>611</v>
      </c>
      <c r="F611" t="str">
        <f t="shared" si="32"/>
        <v>Gateway韌體更新結果 (%@)</v>
      </c>
    </row>
    <row r="612" spans="1:6">
      <c r="A612" s="4" t="s">
        <v>3763</v>
      </c>
      <c r="C612">
        <f t="shared" si="30"/>
        <v>19</v>
      </c>
      <c r="D612">
        <f t="shared" si="31"/>
        <v>32</v>
      </c>
      <c r="E612">
        <v>612</v>
      </c>
      <c r="F612" t="str">
        <f t="shared" si="32"/>
        <v>電量偏低 (%@)</v>
      </c>
    </row>
    <row r="613" spans="1:6">
      <c r="A613" s="4" t="s">
        <v>3764</v>
      </c>
      <c r="C613">
        <f t="shared" si="30"/>
        <v>25</v>
      </c>
      <c r="D613">
        <f t="shared" si="31"/>
        <v>42</v>
      </c>
      <c r="E613">
        <v>613</v>
      </c>
      <c r="F613" t="str">
        <f t="shared" si="32"/>
        <v>您的權限已被刪除 (%@)</v>
      </c>
    </row>
    <row r="614" spans="1:6">
      <c r="A614" s="4" t="s">
        <v>3765</v>
      </c>
      <c r="C614">
        <f t="shared" si="30"/>
        <v>28</v>
      </c>
      <c r="D614">
        <f t="shared" si="31"/>
        <v>41</v>
      </c>
      <c r="E614">
        <v>614</v>
      </c>
      <c r="F614" t="str">
        <f t="shared" si="32"/>
        <v>自動開門 (%@)</v>
      </c>
    </row>
    <row r="615" spans="1:6">
      <c r="A615" s="4" t="s">
        <v>3766</v>
      </c>
      <c r="C615">
        <f t="shared" si="30"/>
        <v>25</v>
      </c>
      <c r="D615">
        <f t="shared" si="31"/>
        <v>40</v>
      </c>
      <c r="E615">
        <v>615</v>
      </c>
      <c r="F615" t="str">
        <f t="shared" si="32"/>
        <v>自動開門%@ (%@)</v>
      </c>
    </row>
    <row r="616" spans="1:6">
      <c r="A616" s="4" t="s">
        <v>3767</v>
      </c>
      <c r="C616">
        <f t="shared" si="30"/>
        <v>27</v>
      </c>
      <c r="D616">
        <f t="shared" si="31"/>
        <v>48</v>
      </c>
      <c r="E616">
        <v>616</v>
      </c>
      <c r="F616" t="str">
        <f t="shared" si="32"/>
        <v>Gateway已成功配對 (%@)</v>
      </c>
    </row>
    <row r="617" spans="1:6">
      <c r="A617" s="4" t="s">
        <v>3768</v>
      </c>
      <c r="C617">
        <f t="shared" si="30"/>
        <v>28</v>
      </c>
      <c r="D617">
        <f t="shared" si="31"/>
        <v>41</v>
      </c>
      <c r="E617">
        <v>617</v>
      </c>
      <c r="F617" t="str">
        <f t="shared" si="32"/>
        <v>%@已經加入到%@</v>
      </c>
    </row>
    <row r="618" spans="1:6">
      <c r="A618" s="4" t="s">
        <v>3769</v>
      </c>
      <c r="C618">
        <f t="shared" si="30"/>
        <v>31</v>
      </c>
      <c r="D618">
        <f t="shared" si="31"/>
        <v>44</v>
      </c>
      <c r="E618">
        <v>618</v>
      </c>
      <c r="F618" t="str">
        <f t="shared" si="32"/>
        <v>%@已經從%@釋放</v>
      </c>
    </row>
    <row r="619" spans="1:6">
      <c r="A619" s="4" t="s">
        <v>3770</v>
      </c>
      <c r="C619">
        <f t="shared" si="30"/>
        <v>26</v>
      </c>
      <c r="D619">
        <f t="shared" si="31"/>
        <v>44</v>
      </c>
      <c r="E619">
        <v>619</v>
      </c>
      <c r="F619" t="str">
        <f t="shared" si="32"/>
        <v>已設定新的管理密碼 (%@)</v>
      </c>
    </row>
    <row r="620" spans="1:6">
      <c r="A620" s="4" t="s">
        <v>3771</v>
      </c>
      <c r="C620">
        <f t="shared" si="30"/>
        <v>29</v>
      </c>
      <c r="D620">
        <f t="shared" si="31"/>
        <v>48</v>
      </c>
      <c r="E620">
        <v>620</v>
      </c>
      <c r="F620" t="str">
        <f t="shared" si="32"/>
        <v>已設定新的副管理密碼 (%@)</v>
      </c>
    </row>
    <row r="621" spans="1:6">
      <c r="A621" s="4" t="s">
        <v>3772</v>
      </c>
      <c r="C621">
        <f t="shared" si="30"/>
        <v>32</v>
      </c>
      <c r="D621">
        <f t="shared" si="31"/>
        <v>49</v>
      </c>
      <c r="E621">
        <v>621</v>
      </c>
      <c r="F621" t="str">
        <f t="shared" si="32"/>
        <v>副管理密碼已刪除 (%@)</v>
      </c>
    </row>
    <row r="622" spans="1:6">
      <c r="C622" t="e">
        <f t="shared" si="30"/>
        <v>#VALUE!</v>
      </c>
      <c r="D622" t="e">
        <f t="shared" si="31"/>
        <v>#VALUE!</v>
      </c>
      <c r="E622">
        <v>622</v>
      </c>
      <c r="F622" t="str">
        <f t="shared" si="32"/>
        <v/>
      </c>
    </row>
    <row r="623" spans="1:6">
      <c r="A623" s="4" t="s">
        <v>1046</v>
      </c>
      <c r="C623" t="e">
        <f t="shared" si="30"/>
        <v>#VALUE!</v>
      </c>
      <c r="D623" t="e">
        <f t="shared" si="31"/>
        <v>#VALUE!</v>
      </c>
      <c r="E623">
        <v>623</v>
      </c>
      <c r="F623" t="e">
        <f t="shared" si="32"/>
        <v>#VALUE!</v>
      </c>
    </row>
    <row r="624" spans="1:6">
      <c r="A624" s="4" t="s">
        <v>3773</v>
      </c>
      <c r="C624">
        <f t="shared" si="30"/>
        <v>17</v>
      </c>
      <c r="D624">
        <f t="shared" si="31"/>
        <v>25</v>
      </c>
      <c r="E624">
        <v>624</v>
      </c>
      <c r="F624" t="str">
        <f t="shared" si="32"/>
        <v>未知錯誤</v>
      </c>
    </row>
    <row r="625" spans="1:6">
      <c r="A625" s="4" t="s">
        <v>3774</v>
      </c>
      <c r="C625">
        <f t="shared" si="30"/>
        <v>23</v>
      </c>
      <c r="D625">
        <f t="shared" si="31"/>
        <v>31</v>
      </c>
      <c r="E625">
        <v>625</v>
      </c>
      <c r="F625" t="str">
        <f t="shared" si="32"/>
        <v>連線錯誤</v>
      </c>
    </row>
    <row r="626" spans="1:6">
      <c r="A626" s="4" t="s">
        <v>3775</v>
      </c>
      <c r="C626">
        <f t="shared" si="30"/>
        <v>28</v>
      </c>
      <c r="D626">
        <f t="shared" si="31"/>
        <v>50</v>
      </c>
      <c r="E626">
        <v>626</v>
      </c>
      <c r="F626" t="str">
        <f t="shared" si="32"/>
        <v>藍芽功能未啟用，請開啟之後再重新嘗試</v>
      </c>
    </row>
    <row r="627" spans="1:6">
      <c r="A627" s="4" t="s">
        <v>3776</v>
      </c>
      <c r="C627">
        <f t="shared" si="30"/>
        <v>27</v>
      </c>
      <c r="D627">
        <f t="shared" si="31"/>
        <v>38</v>
      </c>
      <c r="E627">
        <v>627</v>
      </c>
      <c r="F627" t="str">
        <f t="shared" si="32"/>
        <v>藍芽裝置忙碌中</v>
      </c>
    </row>
    <row r="628" spans="1:6">
      <c r="A628" s="4" t="s">
        <v>3777</v>
      </c>
      <c r="C628">
        <f t="shared" si="30"/>
        <v>25</v>
      </c>
      <c r="D628">
        <f t="shared" si="31"/>
        <v>36</v>
      </c>
      <c r="E628">
        <v>628</v>
      </c>
      <c r="F628" t="str">
        <f t="shared" si="32"/>
        <v>資料格式不正確</v>
      </c>
    </row>
    <row r="629" spans="1:6">
      <c r="A629" s="4" t="s">
        <v>3778</v>
      </c>
      <c r="C629">
        <f t="shared" si="30"/>
        <v>25</v>
      </c>
      <c r="D629">
        <f t="shared" si="31"/>
        <v>36</v>
      </c>
      <c r="E629">
        <v>629</v>
      </c>
      <c r="F629" t="str">
        <f t="shared" si="32"/>
        <v>鎖具正在忙碌中</v>
      </c>
    </row>
    <row r="630" spans="1:6">
      <c r="A630" s="4" t="s">
        <v>3779</v>
      </c>
      <c r="C630">
        <f t="shared" si="30"/>
        <v>19</v>
      </c>
      <c r="D630">
        <f t="shared" si="31"/>
        <v>25</v>
      </c>
      <c r="E630">
        <v>630</v>
      </c>
      <c r="F630" t="str">
        <f t="shared" si="32"/>
        <v>逾時</v>
      </c>
    </row>
    <row r="631" spans="1:6">
      <c r="A631" s="4" t="s">
        <v>3780</v>
      </c>
      <c r="C631">
        <f t="shared" si="30"/>
        <v>23</v>
      </c>
      <c r="D631">
        <f t="shared" si="31"/>
        <v>32</v>
      </c>
      <c r="E631">
        <v>631</v>
      </c>
      <c r="F631" t="str">
        <f t="shared" si="32"/>
        <v>鎖具已離線</v>
      </c>
    </row>
    <row r="632" spans="1:6">
      <c r="A632" s="4" t="s">
        <v>3781</v>
      </c>
      <c r="C632">
        <f t="shared" si="30"/>
        <v>25</v>
      </c>
      <c r="D632">
        <f t="shared" si="31"/>
        <v>50</v>
      </c>
      <c r="E632">
        <v>632</v>
      </c>
      <c r="F632" t="str">
        <f t="shared" si="32"/>
        <v>不支援此鎖具，請將您的App升級至最新版本</v>
      </c>
    </row>
    <row r="633" spans="1:6">
      <c r="A633" s="4" t="s">
        <v>3782</v>
      </c>
      <c r="C633">
        <f t="shared" si="30"/>
        <v>21</v>
      </c>
      <c r="D633">
        <f t="shared" si="31"/>
        <v>34</v>
      </c>
      <c r="E633">
        <v>633</v>
      </c>
      <c r="F633" t="str">
        <f t="shared" si="32"/>
        <v>鎖具在連線範圍之外</v>
      </c>
    </row>
    <row r="634" spans="1:6">
      <c r="A634" s="4" t="s">
        <v>3783</v>
      </c>
      <c r="C634">
        <f t="shared" si="30"/>
        <v>18</v>
      </c>
      <c r="D634">
        <f t="shared" si="31"/>
        <v>27</v>
      </c>
      <c r="E634">
        <v>634</v>
      </c>
      <c r="F634" t="str">
        <f t="shared" si="32"/>
        <v>此鎖不合法</v>
      </c>
    </row>
    <row r="635" spans="1:6">
      <c r="A635" s="4" t="s">
        <v>3784</v>
      </c>
      <c r="C635">
        <f t="shared" si="30"/>
        <v>23</v>
      </c>
      <c r="D635">
        <f t="shared" si="31"/>
        <v>41</v>
      </c>
      <c r="E635">
        <v>635</v>
      </c>
      <c r="F635" t="str">
        <f t="shared" si="32"/>
        <v>您的權限設定目前是無法進出的</v>
      </c>
    </row>
    <row r="636" spans="1:6">
      <c r="A636" s="4" t="s">
        <v>3785</v>
      </c>
      <c r="C636">
        <f t="shared" si="30"/>
        <v>17</v>
      </c>
      <c r="D636">
        <f t="shared" si="31"/>
        <v>31</v>
      </c>
      <c r="E636">
        <v>636</v>
      </c>
      <c r="F636" t="str">
        <f t="shared" si="32"/>
        <v>此鎖目前處於設定模式</v>
      </c>
    </row>
    <row r="637" spans="1:6">
      <c r="A637" s="4" t="s">
        <v>3786</v>
      </c>
      <c r="C637">
        <f t="shared" si="30"/>
        <v>15</v>
      </c>
      <c r="D637">
        <f t="shared" si="31"/>
        <v>29</v>
      </c>
      <c r="E637">
        <v>637</v>
      </c>
      <c r="F637" t="str">
        <f t="shared" si="32"/>
        <v>此鎖目前處於加卡模式</v>
      </c>
    </row>
    <row r="638" spans="1:6">
      <c r="A638" s="4" t="s">
        <v>3787</v>
      </c>
      <c r="C638">
        <f t="shared" si="30"/>
        <v>19</v>
      </c>
      <c r="D638">
        <f t="shared" si="31"/>
        <v>33</v>
      </c>
      <c r="E638">
        <v>638</v>
      </c>
      <c r="F638" t="str">
        <f t="shared" si="32"/>
        <v>此鎖目前處於通道模式</v>
      </c>
    </row>
    <row r="639" spans="1:6">
      <c r="A639" s="4" t="s">
        <v>3788</v>
      </c>
      <c r="C639">
        <f t="shared" si="30"/>
        <v>29</v>
      </c>
      <c r="D639">
        <f t="shared" si="31"/>
        <v>44</v>
      </c>
      <c r="E639">
        <v>639</v>
      </c>
      <c r="F639" t="str">
        <f t="shared" si="32"/>
        <v>此鎖目前未處於設定模式</v>
      </c>
    </row>
    <row r="640" spans="1:6">
      <c r="A640" s="4" t="s">
        <v>3789</v>
      </c>
      <c r="C640">
        <f t="shared" si="30"/>
        <v>29</v>
      </c>
      <c r="D640">
        <f t="shared" si="31"/>
        <v>48</v>
      </c>
      <c r="E640">
        <v>640</v>
      </c>
      <c r="F640" t="str">
        <f t="shared" si="32"/>
        <v>此鎖的機構目前處於不正常的狀態</v>
      </c>
    </row>
    <row r="641" spans="1:6">
      <c r="A641" s="4" t="s">
        <v>3790</v>
      </c>
      <c r="C641">
        <f t="shared" si="30"/>
        <v>28</v>
      </c>
      <c r="D641">
        <f t="shared" si="31"/>
        <v>38</v>
      </c>
      <c r="E641">
        <v>641</v>
      </c>
      <c r="F641" t="str">
        <f t="shared" si="32"/>
        <v>此鎖已經開啟</v>
      </c>
    </row>
    <row r="642" spans="1:6">
      <c r="A642" s="4" t="s">
        <v>3791</v>
      </c>
      <c r="C642">
        <f t="shared" si="30"/>
        <v>19</v>
      </c>
      <c r="D642">
        <f t="shared" si="31"/>
        <v>29</v>
      </c>
      <c r="E642">
        <v>642</v>
      </c>
      <c r="F642" t="str">
        <f t="shared" si="32"/>
        <v>DIN不正確</v>
      </c>
    </row>
    <row r="643" spans="1:6">
      <c r="A643" s="4" t="s">
        <v>3792</v>
      </c>
      <c r="C643">
        <f t="shared" si="30"/>
        <v>31</v>
      </c>
      <c r="D643">
        <f t="shared" si="31"/>
        <v>51</v>
      </c>
      <c r="E643">
        <v>643</v>
      </c>
      <c r="F643" t="str">
        <f t="shared" si="32"/>
        <v>鎖具已經沒有空間加入此類型使用者</v>
      </c>
    </row>
    <row r="644" spans="1:6">
      <c r="A644" s="4" t="s">
        <v>3793</v>
      </c>
      <c r="C644">
        <f t="shared" si="30"/>
        <v>22</v>
      </c>
      <c r="D644">
        <f t="shared" si="31"/>
        <v>32</v>
      </c>
      <c r="E644">
        <v>644</v>
      </c>
      <c r="F644" t="str">
        <f t="shared" si="32"/>
        <v>請求已經過期</v>
      </c>
    </row>
    <row r="645" spans="1:6">
      <c r="A645" s="4" t="s">
        <v>3794</v>
      </c>
      <c r="C645">
        <f t="shared" si="30"/>
        <v>25</v>
      </c>
      <c r="D645">
        <f t="shared" si="31"/>
        <v>40</v>
      </c>
      <c r="E645">
        <v>645</v>
      </c>
      <c r="F645" t="str">
        <f t="shared" si="32"/>
        <v>使用者的密碼長度不正確</v>
      </c>
    </row>
    <row r="646" spans="1:6">
      <c r="A646" s="4" t="s">
        <v>3795</v>
      </c>
      <c r="C646">
        <f t="shared" si="30"/>
        <v>26</v>
      </c>
      <c r="D646">
        <f t="shared" si="31"/>
        <v>43</v>
      </c>
      <c r="E646">
        <v>646</v>
      </c>
      <c r="F646" t="str">
        <f t="shared" si="32"/>
        <v>使用者的密碼與其他人的相同</v>
      </c>
    </row>
    <row r="647" spans="1:6">
      <c r="A647" s="4" t="s">
        <v>3796</v>
      </c>
      <c r="C647">
        <f t="shared" si="30"/>
        <v>21</v>
      </c>
      <c r="D647">
        <f t="shared" si="31"/>
        <v>38</v>
      </c>
      <c r="E647">
        <v>647</v>
      </c>
      <c r="F647" t="str">
        <f t="shared" si="32"/>
        <v>使用者的ID與其他人的相同</v>
      </c>
    </row>
    <row r="648" spans="1:6">
      <c r="A648" s="4" t="s">
        <v>3797</v>
      </c>
      <c r="C648">
        <f t="shared" si="30"/>
        <v>23</v>
      </c>
      <c r="D648">
        <f t="shared" si="31"/>
        <v>31</v>
      </c>
      <c r="E648">
        <v>648</v>
      </c>
      <c r="F648" t="str">
        <f t="shared" si="32"/>
        <v>通訊問題</v>
      </c>
    </row>
    <row r="649" spans="1:6">
      <c r="A649" s="4" t="s">
        <v>3798</v>
      </c>
      <c r="C649">
        <f t="shared" si="30"/>
        <v>19</v>
      </c>
      <c r="D649">
        <f t="shared" si="31"/>
        <v>39</v>
      </c>
      <c r="E649">
        <v>649</v>
      </c>
      <c r="F649" t="str">
        <f t="shared" si="32"/>
        <v>電量太低，請先更換電池後再試一次</v>
      </c>
    </row>
    <row r="650" spans="1:6">
      <c r="A650" s="4" t="s">
        <v>3799</v>
      </c>
      <c r="C650">
        <f t="shared" ref="C650:C706" si="33">FIND("=",A650)</f>
        <v>29</v>
      </c>
      <c r="D650">
        <f t="shared" ref="D650:D706" si="34">FIND(";",A650)</f>
        <v>40</v>
      </c>
      <c r="E650">
        <v>650</v>
      </c>
      <c r="F650" t="str">
        <f t="shared" ref="F650:F706" si="35">IF(A650&lt;&gt;"", MID(A650, C650+3, D650-C650-4), "")</f>
        <v>韌體格式有問題</v>
      </c>
    </row>
    <row r="651" spans="1:6">
      <c r="C651" t="e">
        <f t="shared" si="33"/>
        <v>#VALUE!</v>
      </c>
      <c r="D651" t="e">
        <f t="shared" si="34"/>
        <v>#VALUE!</v>
      </c>
      <c r="E651">
        <v>651</v>
      </c>
      <c r="F651" t="str">
        <f t="shared" si="35"/>
        <v/>
      </c>
    </row>
    <row r="652" spans="1:6">
      <c r="A652" s="4" t="s">
        <v>1069</v>
      </c>
      <c r="C652" t="e">
        <f t="shared" si="33"/>
        <v>#VALUE!</v>
      </c>
      <c r="D652" t="e">
        <f t="shared" si="34"/>
        <v>#VALUE!</v>
      </c>
      <c r="E652">
        <v>652</v>
      </c>
      <c r="F652" t="e">
        <f t="shared" si="35"/>
        <v>#VALUE!</v>
      </c>
    </row>
    <row r="653" spans="1:6">
      <c r="A653" s="4" t="s">
        <v>3800</v>
      </c>
      <c r="C653">
        <f t="shared" si="33"/>
        <v>19</v>
      </c>
      <c r="D653">
        <f t="shared" si="34"/>
        <v>31</v>
      </c>
      <c r="E653">
        <v>653</v>
      </c>
      <c r="F653" t="str">
        <f t="shared" si="35"/>
        <v>無法辨識的權限設</v>
      </c>
    </row>
    <row r="654" spans="1:6">
      <c r="A654" s="4" t="s">
        <v>3801</v>
      </c>
      <c r="C654">
        <f t="shared" si="33"/>
        <v>19</v>
      </c>
      <c r="D654">
        <f t="shared" si="34"/>
        <v>35</v>
      </c>
      <c r="E654">
        <v>654</v>
      </c>
      <c r="F654" t="str">
        <f t="shared" si="35"/>
        <v>可以從%@至%@之間進出</v>
      </c>
    </row>
    <row r="655" spans="1:6">
      <c r="A655" s="4" t="s">
        <v>3802</v>
      </c>
      <c r="C655">
        <f t="shared" si="33"/>
        <v>22</v>
      </c>
      <c r="D655">
        <f t="shared" si="34"/>
        <v>37</v>
      </c>
      <c r="E655">
        <v>655</v>
      </c>
      <c r="F655" t="str">
        <f t="shared" si="35"/>
        <v>，並且總共只能進出一次</v>
      </c>
    </row>
    <row r="656" spans="1:6">
      <c r="A656" s="4" t="s">
        <v>3803</v>
      </c>
      <c r="C656">
        <f t="shared" si="33"/>
        <v>17</v>
      </c>
      <c r="D656">
        <f t="shared" si="34"/>
        <v>22</v>
      </c>
      <c r="E656">
        <v>656</v>
      </c>
      <c r="F656" t="str">
        <f t="shared" si="35"/>
        <v>。</v>
      </c>
    </row>
    <row r="657" spans="1:6">
      <c r="C657" t="e">
        <f t="shared" si="33"/>
        <v>#VALUE!</v>
      </c>
      <c r="D657" t="e">
        <f t="shared" si="34"/>
        <v>#VALUE!</v>
      </c>
      <c r="E657">
        <v>657</v>
      </c>
      <c r="F657" t="str">
        <f t="shared" si="35"/>
        <v/>
      </c>
    </row>
    <row r="658" spans="1:6">
      <c r="A658" s="4" t="s">
        <v>1074</v>
      </c>
      <c r="C658" t="e">
        <f t="shared" si="33"/>
        <v>#VALUE!</v>
      </c>
      <c r="D658" t="e">
        <f t="shared" si="34"/>
        <v>#VALUE!</v>
      </c>
      <c r="E658">
        <v>658</v>
      </c>
      <c r="F658" t="e">
        <f t="shared" si="35"/>
        <v>#VALUE!</v>
      </c>
    </row>
    <row r="659" spans="1:6">
      <c r="A659" s="4" t="s">
        <v>3804</v>
      </c>
      <c r="C659">
        <f t="shared" si="33"/>
        <v>36</v>
      </c>
      <c r="D659">
        <f t="shared" si="34"/>
        <v>58</v>
      </c>
      <c r="E659">
        <v>659</v>
      </c>
      <c r="F659" t="str">
        <f t="shared" si="35"/>
        <v>您可以在 %@ 至 %@ 之間進出。</v>
      </c>
    </row>
    <row r="660" spans="1:6">
      <c r="A660" s="4" t="s">
        <v>3805</v>
      </c>
      <c r="C660">
        <f t="shared" si="33"/>
        <v>36</v>
      </c>
      <c r="D660">
        <f t="shared" si="34"/>
        <v>64</v>
      </c>
      <c r="E660">
        <v>660</v>
      </c>
      <c r="F660" t="str">
        <f t="shared" si="35"/>
        <v>您可以在 %@ 至 %@ 之間進出，但僅限一次。</v>
      </c>
    </row>
    <row r="661" spans="1:6">
      <c r="A661" s="4" t="s">
        <v>3806</v>
      </c>
      <c r="C661">
        <f t="shared" si="33"/>
        <v>23</v>
      </c>
      <c r="D661">
        <f t="shared" si="34"/>
        <v>65</v>
      </c>
      <c r="E661">
        <v>661</v>
      </c>
      <c r="F661" t="str">
        <f t="shared" si="35"/>
        <v>請在 %@ 至 %@ 之間登記入住(開一次門)，之後您就可以在任意時間進出。</v>
      </c>
    </row>
    <row r="662" spans="1:6">
      <c r="A662" s="4" t="s">
        <v>3807</v>
      </c>
      <c r="C662">
        <f t="shared" si="33"/>
        <v>23</v>
      </c>
      <c r="D662">
        <f t="shared" si="34"/>
        <v>74</v>
      </c>
      <c r="E662">
        <v>662</v>
      </c>
      <c r="F662" t="str">
        <f t="shared" si="35"/>
        <v>請在 %@ 至 %@ 之間登記入住(開一次門)，之後您就可以在任意時間進出，直到 %@ 為止。</v>
      </c>
    </row>
    <row r="663" spans="1:6">
      <c r="A663" s="4" t="s">
        <v>3808</v>
      </c>
      <c r="C663">
        <f t="shared" si="33"/>
        <v>27</v>
      </c>
      <c r="D663">
        <f t="shared" si="34"/>
        <v>49</v>
      </c>
      <c r="E663">
        <v>663</v>
      </c>
      <c r="F663" t="str">
        <f t="shared" si="35"/>
        <v>您可以在 %@ 至 %@ 之間進出。</v>
      </c>
    </row>
    <row r="664" spans="1:6">
      <c r="C664" t="e">
        <f t="shared" si="33"/>
        <v>#VALUE!</v>
      </c>
      <c r="D664" t="e">
        <f t="shared" si="34"/>
        <v>#VALUE!</v>
      </c>
      <c r="E664">
        <v>664</v>
      </c>
      <c r="F664" t="str">
        <f t="shared" si="35"/>
        <v/>
      </c>
    </row>
    <row r="665" spans="1:6">
      <c r="A665" s="4" t="s">
        <v>1080</v>
      </c>
      <c r="C665" t="e">
        <f t="shared" si="33"/>
        <v>#VALUE!</v>
      </c>
      <c r="D665" t="e">
        <f t="shared" si="34"/>
        <v>#VALUE!</v>
      </c>
      <c r="E665">
        <v>665</v>
      </c>
      <c r="F665" t="e">
        <f t="shared" si="35"/>
        <v>#VALUE!</v>
      </c>
    </row>
    <row r="666" spans="1:6">
      <c r="A666" s="4" t="s">
        <v>3809</v>
      </c>
      <c r="C666">
        <f t="shared" si="33"/>
        <v>30</v>
      </c>
      <c r="D666">
        <f t="shared" si="34"/>
        <v>53</v>
      </c>
      <c r="E666">
        <v>666</v>
      </c>
      <c r="F666" t="str">
        <f t="shared" si="35"/>
        <v>定位服務已被關閉，請將它開啟後再試一次</v>
      </c>
    </row>
    <row r="667" spans="1:6">
      <c r="A667" s="4" t="s">
        <v>3810</v>
      </c>
      <c r="C667">
        <f t="shared" si="33"/>
        <v>24</v>
      </c>
      <c r="D667">
        <f t="shared" si="34"/>
        <v>66</v>
      </c>
      <c r="E667">
        <v>667</v>
      </c>
      <c r="F667" t="str">
        <f t="shared" si="35"/>
        <v>定位授權目前是設定為\"永不\"，請在定位服務的設定頁面將它改為\"永遠\"</v>
      </c>
    </row>
    <row r="668" spans="1:6">
      <c r="A668" s="4" t="s">
        <v>3811</v>
      </c>
      <c r="C668">
        <f t="shared" si="33"/>
        <v>30</v>
      </c>
      <c r="D668">
        <f t="shared" si="34"/>
        <v>48</v>
      </c>
      <c r="E668">
        <v>668</v>
      </c>
      <c r="F668" t="str">
        <f t="shared" si="35"/>
        <v>無法找到位置，請稍候再試一次</v>
      </c>
    </row>
    <row r="669" spans="1:6">
      <c r="A669" s="4" t="s">
        <v>3812</v>
      </c>
      <c r="C669">
        <f t="shared" si="33"/>
        <v>40</v>
      </c>
      <c r="D669">
        <f t="shared" si="34"/>
        <v>99</v>
      </c>
      <c r="E669">
        <v>669</v>
      </c>
      <c r="F669" t="str">
        <f t="shared" si="35"/>
        <v>此功能啟用後，即使您的手機位於屋內，若其與鎖具的距離尚在藍芽能溝通的範圍內，則當鎖具的前面板被觸碰時仍會開門。</v>
      </c>
    </row>
    <row r="670" spans="1:6">
      <c r="A670" s="4" t="s">
        <v>3813</v>
      </c>
      <c r="C670">
        <f t="shared" si="33"/>
        <v>40</v>
      </c>
      <c r="D670">
        <f t="shared" si="34"/>
        <v>70</v>
      </c>
      <c r="E670">
        <v>670</v>
      </c>
      <c r="F670" t="str">
        <f t="shared" si="35"/>
        <v>當您離開鎖具一段距離後，下次靠近時鎖具就會自動開啟。</v>
      </c>
    </row>
    <row r="671" spans="1:6">
      <c r="C671" t="e">
        <f t="shared" si="33"/>
        <v>#VALUE!</v>
      </c>
      <c r="D671" t="e">
        <f t="shared" si="34"/>
        <v>#VALUE!</v>
      </c>
      <c r="E671">
        <v>671</v>
      </c>
      <c r="F671" t="str">
        <f t="shared" si="35"/>
        <v/>
      </c>
    </row>
    <row r="672" spans="1:6">
      <c r="A672" s="4" t="s">
        <v>1084</v>
      </c>
      <c r="C672" t="e">
        <f t="shared" si="33"/>
        <v>#VALUE!</v>
      </c>
      <c r="D672" t="e">
        <f t="shared" si="34"/>
        <v>#VALUE!</v>
      </c>
      <c r="E672">
        <v>672</v>
      </c>
      <c r="F672" t="e">
        <f t="shared" si="35"/>
        <v>#VALUE!</v>
      </c>
    </row>
    <row r="673" spans="1:6">
      <c r="A673" s="4" t="s">
        <v>3814</v>
      </c>
      <c r="C673">
        <f t="shared" si="33"/>
        <v>23</v>
      </c>
      <c r="D673">
        <f t="shared" si="34"/>
        <v>43</v>
      </c>
      <c r="E673">
        <v>673</v>
      </c>
      <c r="F673" t="str">
        <f t="shared" si="35"/>
        <v>Wi-Fi網路名稱或者密碼不正確</v>
      </c>
    </row>
    <row r="674" spans="1:6">
      <c r="A674" s="4" t="s">
        <v>3815</v>
      </c>
      <c r="C674">
        <f t="shared" si="33"/>
        <v>19</v>
      </c>
      <c r="D674">
        <f t="shared" si="34"/>
        <v>90</v>
      </c>
      <c r="E674">
        <v>674</v>
      </c>
      <c r="F674" t="str">
        <f t="shared" si="35"/>
        <v>Wi-Fi網路名稱已經設定完成，但是鎖具無法連線到網際網路。請檢查您的Wi-Fi分享器的狀態與設定，或者設定另一組Wi-Fi網路名稱。</v>
      </c>
    </row>
    <row r="675" spans="1:6">
      <c r="A675" s="4" t="s">
        <v>3816</v>
      </c>
      <c r="C675">
        <f t="shared" si="33"/>
        <v>20</v>
      </c>
      <c r="D675">
        <f t="shared" si="34"/>
        <v>67</v>
      </c>
      <c r="E675">
        <v>675</v>
      </c>
      <c r="F675" t="str">
        <f t="shared" si="35"/>
        <v>鎖具已經連線到網際網路，但是雲端伺服器出現問題，請稍候再試一次。(錯誤碼: 0x%@)</v>
      </c>
    </row>
    <row r="676" spans="1:6">
      <c r="A676" s="4" t="s">
        <v>3817</v>
      </c>
      <c r="C676">
        <f t="shared" si="33"/>
        <v>32</v>
      </c>
      <c r="D676">
        <f t="shared" si="34"/>
        <v>64</v>
      </c>
      <c r="E676">
        <v>676</v>
      </c>
      <c r="F676" t="str">
        <f t="shared" si="35"/>
        <v>已找到Gateway但是配對過程出現問題，請稍候再試一次</v>
      </c>
    </row>
    <row r="677" spans="1:6">
      <c r="A677" s="4" t="s">
        <v>3818</v>
      </c>
      <c r="C677">
        <f t="shared" si="33"/>
        <v>31</v>
      </c>
      <c r="D677">
        <f t="shared" si="34"/>
        <v>54</v>
      </c>
      <c r="E677">
        <v>677</v>
      </c>
      <c r="F677" t="str">
        <f t="shared" si="35"/>
        <v>加入鎖具的過程出現問題，請稍候再試一次</v>
      </c>
    </row>
    <row r="678" spans="1:6">
      <c r="A678" s="4" t="s">
        <v>3819</v>
      </c>
      <c r="C678">
        <f t="shared" si="33"/>
        <v>33</v>
      </c>
      <c r="D678">
        <f t="shared" si="34"/>
        <v>65</v>
      </c>
      <c r="E678">
        <v>678</v>
      </c>
      <c r="F678" t="str">
        <f t="shared" si="35"/>
        <v>請確認您的Gateway就在附近，而且設定鍵有確實按下。</v>
      </c>
    </row>
    <row r="679" spans="1:6">
      <c r="A679" s="4" t="s">
        <v>3820</v>
      </c>
      <c r="C679">
        <f t="shared" si="33"/>
        <v>32</v>
      </c>
      <c r="D679">
        <f t="shared" si="34"/>
        <v>52</v>
      </c>
      <c r="E679">
        <v>679</v>
      </c>
      <c r="F679" t="str">
        <f t="shared" si="35"/>
        <v>請確認您的Gateway就在附近</v>
      </c>
    </row>
    <row r="680" spans="1:6">
      <c r="C680" t="e">
        <f t="shared" si="33"/>
        <v>#VALUE!</v>
      </c>
      <c r="D680" t="e">
        <f t="shared" si="34"/>
        <v>#VALUE!</v>
      </c>
      <c r="E680">
        <v>680</v>
      </c>
      <c r="F680" t="str">
        <f t="shared" si="35"/>
        <v/>
      </c>
    </row>
    <row r="681" spans="1:6">
      <c r="A681" s="4" t="s">
        <v>1087</v>
      </c>
      <c r="C681" t="e">
        <f t="shared" si="33"/>
        <v>#VALUE!</v>
      </c>
      <c r="D681" t="e">
        <f t="shared" si="34"/>
        <v>#VALUE!</v>
      </c>
      <c r="E681">
        <v>681</v>
      </c>
      <c r="F681" t="e">
        <f t="shared" si="35"/>
        <v>#VALUE!</v>
      </c>
    </row>
    <row r="682" spans="1:6">
      <c r="A682" s="4" t="s">
        <v>3821</v>
      </c>
      <c r="C682">
        <f t="shared" si="33"/>
        <v>21</v>
      </c>
      <c r="D682">
        <f t="shared" si="34"/>
        <v>29</v>
      </c>
      <c r="E682">
        <v>682</v>
      </c>
      <c r="F682" t="str">
        <f t="shared" si="35"/>
        <v>%@%@</v>
      </c>
    </row>
    <row r="683" spans="1:6">
      <c r="C683" t="e">
        <f t="shared" si="33"/>
        <v>#VALUE!</v>
      </c>
      <c r="D683" t="e">
        <f t="shared" si="34"/>
        <v>#VALUE!</v>
      </c>
      <c r="E683">
        <v>683</v>
      </c>
      <c r="F683" t="str">
        <f t="shared" si="35"/>
        <v/>
      </c>
    </row>
    <row r="684" spans="1:6">
      <c r="A684" s="4" t="s">
        <v>1089</v>
      </c>
      <c r="C684" t="e">
        <f t="shared" si="33"/>
        <v>#VALUE!</v>
      </c>
      <c r="D684" t="e">
        <f t="shared" si="34"/>
        <v>#VALUE!</v>
      </c>
      <c r="E684">
        <v>684</v>
      </c>
      <c r="F684" t="e">
        <f t="shared" si="35"/>
        <v>#VALUE!</v>
      </c>
    </row>
    <row r="685" spans="1:6">
      <c r="A685" s="4" t="s">
        <v>3822</v>
      </c>
      <c r="C685">
        <f t="shared" si="33"/>
        <v>17</v>
      </c>
      <c r="D685">
        <f t="shared" si="34"/>
        <v>25</v>
      </c>
      <c r="E685">
        <v>685</v>
      </c>
      <c r="F685" t="str">
        <f t="shared" si="35"/>
        <v>%@開門</v>
      </c>
    </row>
    <row r="686" spans="1:6">
      <c r="A686" s="4" t="s">
        <v>3823</v>
      </c>
      <c r="C686">
        <f t="shared" si="33"/>
        <v>15</v>
      </c>
      <c r="D686">
        <f t="shared" si="34"/>
        <v>25</v>
      </c>
      <c r="E686">
        <v>686</v>
      </c>
      <c r="F686" t="str">
        <f t="shared" si="35"/>
        <v>拒絕%@進出</v>
      </c>
    </row>
    <row r="687" spans="1:6">
      <c r="A687" s="4" t="s">
        <v>3824</v>
      </c>
      <c r="C687">
        <f t="shared" si="33"/>
        <v>13</v>
      </c>
      <c r="D687">
        <f t="shared" si="34"/>
        <v>21</v>
      </c>
      <c r="E687">
        <v>687</v>
      </c>
      <c r="F687" t="str">
        <f t="shared" si="35"/>
        <v>封鎖%@</v>
      </c>
    </row>
    <row r="688" spans="1:6">
      <c r="A688" s="4" t="s">
        <v>3825</v>
      </c>
      <c r="C688">
        <f t="shared" si="33"/>
        <v>23</v>
      </c>
      <c r="D688">
        <f t="shared" si="34"/>
        <v>47</v>
      </c>
      <c r="E688">
        <v>688</v>
      </c>
      <c r="F688" t="str">
        <f t="shared" si="35"/>
        <v>感測器觸發 (S/C) (REM %d)</v>
      </c>
    </row>
    <row r="689" spans="1:6">
      <c r="A689" s="4" t="s">
        <v>3826</v>
      </c>
      <c r="C689">
        <f t="shared" si="33"/>
        <v>9</v>
      </c>
      <c r="D689">
        <f t="shared" si="34"/>
        <v>15</v>
      </c>
      <c r="E689">
        <v>689</v>
      </c>
      <c r="F689" t="str">
        <f t="shared" si="35"/>
        <v>中斷</v>
      </c>
    </row>
    <row r="690" spans="1:6">
      <c r="A690" s="4" t="s">
        <v>3827</v>
      </c>
      <c r="C690">
        <f t="shared" si="33"/>
        <v>18</v>
      </c>
      <c r="D690">
        <f t="shared" si="34"/>
        <v>26</v>
      </c>
      <c r="E690">
        <v>690</v>
      </c>
      <c r="F690" t="str">
        <f t="shared" si="35"/>
        <v>診斷資料</v>
      </c>
    </row>
    <row r="691" spans="1:6">
      <c r="A691" s="4" t="s">
        <v>3828</v>
      </c>
      <c r="C691">
        <f t="shared" si="33"/>
        <v>29</v>
      </c>
      <c r="D691">
        <f t="shared" si="34"/>
        <v>39</v>
      </c>
      <c r="E691">
        <v>691</v>
      </c>
      <c r="F691" t="str">
        <f t="shared" si="35"/>
        <v>需要更新韌體</v>
      </c>
    </row>
    <row r="692" spans="1:6">
      <c r="A692" s="4" t="s">
        <v>3829</v>
      </c>
      <c r="C692">
        <f t="shared" si="33"/>
        <v>12</v>
      </c>
      <c r="D692">
        <f t="shared" si="34"/>
        <v>19</v>
      </c>
      <c r="E692">
        <v>692</v>
      </c>
      <c r="F692" t="str">
        <f t="shared" si="35"/>
        <v>警告!</v>
      </c>
    </row>
    <row r="693" spans="1:6">
      <c r="A693" s="4" t="s">
        <v>3830</v>
      </c>
      <c r="C693">
        <f t="shared" si="33"/>
        <v>22</v>
      </c>
      <c r="D693">
        <f t="shared" si="34"/>
        <v>32</v>
      </c>
      <c r="E693">
        <v>693</v>
      </c>
      <c r="F693" t="str">
        <f t="shared" si="35"/>
        <v>需要雲端備份</v>
      </c>
    </row>
    <row r="694" spans="1:6">
      <c r="C694" t="e">
        <f t="shared" si="33"/>
        <v>#VALUE!</v>
      </c>
      <c r="D694" t="e">
        <f t="shared" si="34"/>
        <v>#VALUE!</v>
      </c>
      <c r="E694">
        <v>694</v>
      </c>
      <c r="F694" t="str">
        <f t="shared" si="35"/>
        <v/>
      </c>
    </row>
    <row r="695" spans="1:6">
      <c r="A695" s="4" t="s">
        <v>1099</v>
      </c>
      <c r="C695" t="e">
        <f t="shared" si="33"/>
        <v>#VALUE!</v>
      </c>
      <c r="D695" t="e">
        <f t="shared" si="34"/>
        <v>#VALUE!</v>
      </c>
      <c r="E695">
        <v>695</v>
      </c>
      <c r="F695" t="e">
        <f t="shared" si="35"/>
        <v>#VALUE!</v>
      </c>
    </row>
    <row r="696" spans="1:6">
      <c r="A696" s="4" t="s">
        <v>3831</v>
      </c>
      <c r="C696">
        <f t="shared" si="33"/>
        <v>19</v>
      </c>
      <c r="D696">
        <f t="shared" si="34"/>
        <v>31</v>
      </c>
      <c r="E696">
        <v>696</v>
      </c>
      <c r="F696" t="str">
        <f t="shared" si="35"/>
        <v>%@封鎖%@進出</v>
      </c>
    </row>
    <row r="697" spans="1:6">
      <c r="A697" s="4" t="s">
        <v>3832</v>
      </c>
      <c r="C697">
        <f t="shared" si="33"/>
        <v>30</v>
      </c>
      <c r="D697">
        <f t="shared" si="34"/>
        <v>50</v>
      </c>
      <c r="E697">
        <v>697</v>
      </c>
      <c r="F697" t="str">
        <f t="shared" si="35"/>
        <v>傳送診斷資料可以幫助我們改善產品</v>
      </c>
    </row>
    <row r="698" spans="1:6">
      <c r="A698" s="4" t="s">
        <v>3833</v>
      </c>
      <c r="C698">
        <f t="shared" si="33"/>
        <v>46</v>
      </c>
      <c r="D698">
        <f t="shared" si="34"/>
        <v>79</v>
      </c>
      <c r="E698">
        <v>698</v>
      </c>
      <c r="F698" t="str">
        <f t="shared" si="35"/>
        <v>請先將鎖具的韌體更新至最新版本，接著您就可以繼續新增卡片。</v>
      </c>
    </row>
    <row r="699" spans="1:6">
      <c r="A699" s="4" t="s">
        <v>3834</v>
      </c>
      <c r="C699">
        <f t="shared" si="33"/>
        <v>24</v>
      </c>
      <c r="D699">
        <f t="shared" si="34"/>
        <v>39</v>
      </c>
      <c r="E699">
        <v>699</v>
      </c>
      <c r="F699" t="str">
        <f t="shared" si="35"/>
        <v>您輸入的驗證碼並不正確</v>
      </c>
    </row>
    <row r="700" spans="1:6">
      <c r="A700" s="4" t="s">
        <v>3835</v>
      </c>
      <c r="C700">
        <f t="shared" si="33"/>
        <v>24</v>
      </c>
      <c r="D700">
        <f t="shared" si="34"/>
        <v>44</v>
      </c>
      <c r="E700">
        <v>700</v>
      </c>
      <c r="F700" t="str">
        <f t="shared" si="35"/>
        <v>您輸入的密碼已經註冊於此鎖具之中</v>
      </c>
    </row>
    <row r="701" spans="1:6">
      <c r="A701" s="4" t="s">
        <v>3836</v>
      </c>
      <c r="C701">
        <f t="shared" si="33"/>
        <v>28</v>
      </c>
      <c r="D701">
        <f t="shared" si="34"/>
        <v>58</v>
      </c>
      <c r="E701">
        <v>701</v>
      </c>
      <c r="F701" t="str">
        <f t="shared" si="35"/>
        <v>此鎖具尚未連線至雲端，請檢查您的網路連線並再試一次。</v>
      </c>
    </row>
    <row r="702" spans="1:6">
      <c r="A702" s="4" t="s">
        <v>3837</v>
      </c>
      <c r="C702">
        <f t="shared" si="33"/>
        <v>27</v>
      </c>
      <c r="D702">
        <f t="shared" si="34"/>
        <v>55</v>
      </c>
      <c r="E702">
        <v>702</v>
      </c>
      <c r="F702" t="str">
        <f t="shared" si="35"/>
        <v>若取消雲端備份的功能，您將無法從雲端恢復您的資料</v>
      </c>
    </row>
    <row r="703" spans="1:6">
      <c r="A703" s="4" t="s">
        <v>3838</v>
      </c>
      <c r="C703">
        <f t="shared" si="33"/>
        <v>21</v>
      </c>
      <c r="D703">
        <f t="shared" si="34"/>
        <v>43</v>
      </c>
      <c r="E703">
        <v>703</v>
      </c>
      <c r="F703" t="str">
        <f t="shared" si="35"/>
        <v>同步資料完成，您的資料已備份至雲端。</v>
      </c>
    </row>
    <row r="704" spans="1:6">
      <c r="A704" s="4" t="s">
        <v>3839</v>
      </c>
      <c r="C704">
        <f t="shared" si="33"/>
        <v>37</v>
      </c>
      <c r="D704">
        <f t="shared" si="34"/>
        <v>69</v>
      </c>
      <c r="E704">
        <v>704</v>
      </c>
      <c r="F704" t="str">
        <f t="shared" si="35"/>
        <v>取得新的通行密鑰，會把現有的通行密鑰變得無效，您確定嗎？</v>
      </c>
    </row>
    <row r="705" spans="1:6">
      <c r="A705" s="4" t="s">
        <v>3840</v>
      </c>
      <c r="C705">
        <f t="shared" si="33"/>
        <v>26</v>
      </c>
      <c r="D705">
        <f t="shared" si="34"/>
        <v>54</v>
      </c>
      <c r="E705">
        <v>705</v>
      </c>
      <c r="F705" t="str">
        <f t="shared" si="35"/>
        <v>在管理您的通行密鑰之前請先啟用\"備份至雲端\"</v>
      </c>
    </row>
    <row r="706" spans="1:6">
      <c r="A706" s="4" t="s">
        <v>3841</v>
      </c>
      <c r="C706">
        <f t="shared" si="33"/>
        <v>24</v>
      </c>
      <c r="D706">
        <f t="shared" si="34"/>
        <v>41</v>
      </c>
      <c r="E706">
        <v>706</v>
      </c>
      <c r="F706" t="str">
        <f t="shared" si="35"/>
        <v>您已不再是此鎖的合法使用者</v>
      </c>
    </row>
  </sheetData>
  <phoneticPr fontId="6"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1206"/>
  <sheetViews>
    <sheetView topLeftCell="B1" workbookViewId="0">
      <selection activeCell="K2" sqref="K2"/>
    </sheetView>
  </sheetViews>
  <sheetFormatPr defaultRowHeight="16.5"/>
  <cols>
    <col min="1" max="1" width="49" customWidth="1"/>
    <col min="2" max="3" width="3.5" bestFit="1" customWidth="1"/>
    <col min="4" max="4" width="14.5" customWidth="1"/>
    <col min="5" max="5" width="58.625" customWidth="1"/>
    <col min="8" max="8" width="21" customWidth="1"/>
    <col min="11" max="11" width="11" bestFit="1" customWidth="1"/>
  </cols>
  <sheetData>
    <row r="1" spans="1:11">
      <c r="A1" s="1" t="s">
        <v>0</v>
      </c>
      <c r="B1">
        <f>FIND("=""",A1)</f>
        <v>17</v>
      </c>
      <c r="C1">
        <f>FIND("""&gt;",A1)</f>
        <v>27</v>
      </c>
      <c r="D1" t="str">
        <f>IF(A1&lt;&gt;"", MID(A1, B1 + 2, C1-B1-2), "")</f>
        <v>app_name</v>
      </c>
      <c r="E1" s="1" t="s">
        <v>0</v>
      </c>
      <c r="F1">
        <f>FIND("=""",E1)</f>
        <v>17</v>
      </c>
      <c r="G1">
        <f>FIND("""&gt;",E1)</f>
        <v>27</v>
      </c>
      <c r="H1" t="str">
        <f>IF(E1&lt;&gt;"", MID(E1, F1 + 2, G1-F1-2), "")</f>
        <v>app_name</v>
      </c>
      <c r="I1">
        <f>FIND("&gt;",E1)</f>
        <v>28</v>
      </c>
      <c r="J1">
        <f xml:space="preserve"> FIND("&lt;/",E1)</f>
        <v>39</v>
      </c>
      <c r="K1" t="str">
        <f t="shared" ref="K1:K7" si="0">IF(E1&lt;&gt;"", MID(E1,I1+1, J1-I1 - 1), "")</f>
        <v>K3 Connect</v>
      </c>
    </row>
    <row r="2" spans="1:11">
      <c r="A2" s="1" t="s">
        <v>1</v>
      </c>
      <c r="B2">
        <f t="shared" ref="B2:B65" si="1">FIND("=""",A2)</f>
        <v>17</v>
      </c>
      <c r="C2">
        <f t="shared" ref="C2:C65" si="2">FIND("""&gt;",A2)</f>
        <v>27</v>
      </c>
      <c r="D2" t="str">
        <f t="shared" ref="D2:D65" si="3">IF(A2&lt;&gt;"", MID(A2, B2 + 2, C2-B2-2), "")</f>
        <v>add_lock</v>
      </c>
      <c r="E2" s="1" t="s">
        <v>1853</v>
      </c>
      <c r="F2">
        <f t="shared" ref="F2:F65" si="4">FIND("=""",E2)</f>
        <v>17</v>
      </c>
      <c r="G2">
        <f t="shared" ref="G2:G13" si="5">FIND("""&gt;",E2)</f>
        <v>34</v>
      </c>
      <c r="H2" t="str">
        <f t="shared" ref="H2:H13" si="6">IF(E2&lt;&gt;"", MID(E2, F2 + 2, G2-F2-2), "")</f>
        <v>action_settings</v>
      </c>
      <c r="I2">
        <f t="shared" ref="I2:I7" si="7">FIND("&gt;",E2)</f>
        <v>35</v>
      </c>
      <c r="J2">
        <f t="shared" ref="J2:J7" si="8" xml:space="preserve"> FIND("&lt;/",E2)</f>
        <v>38</v>
      </c>
      <c r="K2" t="str">
        <f t="shared" si="0"/>
        <v>設定</v>
      </c>
    </row>
    <row r="3" spans="1:11">
      <c r="A3" s="1" t="s">
        <v>2</v>
      </c>
      <c r="B3">
        <f t="shared" si="1"/>
        <v>17</v>
      </c>
      <c r="C3">
        <f t="shared" si="2"/>
        <v>35</v>
      </c>
      <c r="D3" t="str">
        <f t="shared" si="3"/>
        <v>personal_setting</v>
      </c>
      <c r="E3" s="1" t="s">
        <v>1854</v>
      </c>
      <c r="F3">
        <f t="shared" si="4"/>
        <v>17</v>
      </c>
      <c r="G3">
        <f t="shared" si="5"/>
        <v>27</v>
      </c>
      <c r="H3" t="str">
        <f t="shared" si="6"/>
        <v>add_lock</v>
      </c>
      <c r="I3">
        <f t="shared" si="7"/>
        <v>28</v>
      </c>
      <c r="J3">
        <f t="shared" si="8"/>
        <v>32</v>
      </c>
      <c r="K3" t="str">
        <f t="shared" si="0"/>
        <v>新增鎖</v>
      </c>
    </row>
    <row r="4" spans="1:11">
      <c r="A4" s="1" t="s">
        <v>3</v>
      </c>
      <c r="B4">
        <f t="shared" si="1"/>
        <v>17</v>
      </c>
      <c r="C4">
        <f t="shared" si="2"/>
        <v>23</v>
      </c>
      <c r="D4" t="str">
        <f t="shared" si="3"/>
        <v>name</v>
      </c>
      <c r="E4" s="1" t="s">
        <v>1855</v>
      </c>
      <c r="F4">
        <f t="shared" si="4"/>
        <v>17</v>
      </c>
      <c r="G4">
        <f t="shared" si="5"/>
        <v>33</v>
      </c>
      <c r="H4" t="str">
        <f t="shared" si="6"/>
        <v>add_client_ipa</v>
      </c>
      <c r="I4">
        <f t="shared" si="7"/>
        <v>34</v>
      </c>
      <c r="J4">
        <f t="shared" si="8"/>
        <v>46</v>
      </c>
      <c r="K4" t="str">
        <f t="shared" si="0"/>
        <v>新增使用者\n(本地)</v>
      </c>
    </row>
    <row r="5" spans="1:11">
      <c r="A5" s="1" t="s">
        <v>4</v>
      </c>
      <c r="B5">
        <f t="shared" si="1"/>
        <v>17</v>
      </c>
      <c r="C5">
        <f t="shared" si="2"/>
        <v>27</v>
      </c>
      <c r="D5" t="str">
        <f t="shared" si="3"/>
        <v>nickname</v>
      </c>
      <c r="E5" s="1" t="s">
        <v>1856</v>
      </c>
      <c r="F5">
        <f t="shared" si="4"/>
        <v>17</v>
      </c>
      <c r="G5">
        <f t="shared" si="5"/>
        <v>33</v>
      </c>
      <c r="H5" t="str">
        <f t="shared" si="6"/>
        <v>add_client_p2p</v>
      </c>
      <c r="I5">
        <f t="shared" si="7"/>
        <v>34</v>
      </c>
      <c r="J5">
        <f t="shared" si="8"/>
        <v>48</v>
      </c>
      <c r="K5" t="str">
        <f t="shared" si="0"/>
        <v>新增使用者\n(Beam)</v>
      </c>
    </row>
    <row r="6" spans="1:11">
      <c r="A6" s="1" t="s">
        <v>5</v>
      </c>
      <c r="B6">
        <f t="shared" si="1"/>
        <v>17</v>
      </c>
      <c r="C6">
        <f t="shared" si="2"/>
        <v>24</v>
      </c>
      <c r="D6" t="str">
        <f t="shared" si="3"/>
        <v>email</v>
      </c>
      <c r="E6" s="1" t="s">
        <v>1857</v>
      </c>
      <c r="F6">
        <f t="shared" si="4"/>
        <v>17</v>
      </c>
      <c r="G6">
        <f t="shared" si="5"/>
        <v>28</v>
      </c>
      <c r="H6" t="str">
        <f t="shared" si="6"/>
        <v>edit_user</v>
      </c>
      <c r="I6">
        <f t="shared" si="7"/>
        <v>29</v>
      </c>
      <c r="J6">
        <f t="shared" si="8"/>
        <v>35</v>
      </c>
      <c r="K6" t="str">
        <f t="shared" si="0"/>
        <v>管理使用者</v>
      </c>
    </row>
    <row r="7" spans="1:11">
      <c r="A7" s="1" t="s">
        <v>6</v>
      </c>
      <c r="B7">
        <f t="shared" si="1"/>
        <v>17</v>
      </c>
      <c r="C7">
        <f t="shared" si="2"/>
        <v>28</v>
      </c>
      <c r="D7" t="str">
        <f t="shared" si="3"/>
        <v>lock_name</v>
      </c>
      <c r="E7" s="1" t="s">
        <v>1858</v>
      </c>
      <c r="F7">
        <f t="shared" si="4"/>
        <v>17</v>
      </c>
      <c r="G7">
        <f t="shared" si="5"/>
        <v>28</v>
      </c>
      <c r="H7" t="str">
        <f t="shared" si="6"/>
        <v>edit_lock</v>
      </c>
      <c r="I7">
        <f t="shared" si="7"/>
        <v>29</v>
      </c>
      <c r="J7">
        <f t="shared" si="8"/>
        <v>33</v>
      </c>
      <c r="K7" t="str">
        <f t="shared" si="0"/>
        <v>管理鎖</v>
      </c>
    </row>
    <row r="8" spans="1:11">
      <c r="A8" s="1" t="s">
        <v>7</v>
      </c>
      <c r="B8">
        <f t="shared" si="1"/>
        <v>17</v>
      </c>
      <c r="C8">
        <f t="shared" si="2"/>
        <v>29</v>
      </c>
      <c r="D8" t="str">
        <f t="shared" si="3"/>
        <v>pure_admin</v>
      </c>
      <c r="E8" s="1" t="s">
        <v>1859</v>
      </c>
      <c r="F8">
        <f t="shared" si="4"/>
        <v>17</v>
      </c>
      <c r="G8">
        <f t="shared" si="5"/>
        <v>30</v>
      </c>
      <c r="H8" t="str">
        <f t="shared" si="6"/>
        <v>personal_id</v>
      </c>
      <c r="I8">
        <f t="shared" ref="I8:I71" si="9">FIND("&gt;",E8)</f>
        <v>31</v>
      </c>
      <c r="J8">
        <f t="shared" ref="J8:J71" si="10" xml:space="preserve"> FIND("&lt;/",E8)</f>
        <v>36</v>
      </c>
      <c r="K8" t="str">
        <f t="shared" ref="K8:K71" si="11">IF(E8&lt;&gt;"", MID(E8,I8+1, J8-I8 - 1), "")</f>
        <v>開鎖密碼</v>
      </c>
    </row>
    <row r="9" spans="1:11">
      <c r="A9" s="1" t="s">
        <v>8</v>
      </c>
      <c r="B9">
        <f t="shared" si="1"/>
        <v>17</v>
      </c>
      <c r="C9">
        <f t="shared" si="2"/>
        <v>29</v>
      </c>
      <c r="D9" t="str">
        <f t="shared" si="3"/>
        <v>pure_guest</v>
      </c>
      <c r="E9" s="1" t="s">
        <v>1860</v>
      </c>
      <c r="F9">
        <f t="shared" si="4"/>
        <v>17</v>
      </c>
      <c r="G9">
        <f t="shared" si="5"/>
        <v>28</v>
      </c>
      <c r="H9" t="str">
        <f t="shared" si="6"/>
        <v>common_id</v>
      </c>
      <c r="I9">
        <f t="shared" si="9"/>
        <v>29</v>
      </c>
      <c r="J9">
        <f t="shared" si="10"/>
        <v>42</v>
      </c>
      <c r="K9" t="str">
        <f t="shared" si="11"/>
        <v>新增使用者 \n(雲端)</v>
      </c>
    </row>
    <row r="10" spans="1:11">
      <c r="A10" s="1" t="s">
        <v>9</v>
      </c>
      <c r="B10">
        <f t="shared" si="1"/>
        <v>17</v>
      </c>
      <c r="C10">
        <f t="shared" si="2"/>
        <v>25</v>
      </c>
      <c r="D10" t="str">
        <f t="shared" si="3"/>
        <v>access</v>
      </c>
      <c r="E10" s="1" t="s">
        <v>1861</v>
      </c>
      <c r="F10">
        <f t="shared" si="4"/>
        <v>17</v>
      </c>
      <c r="G10">
        <f t="shared" si="5"/>
        <v>23</v>
      </c>
      <c r="H10" t="str">
        <f t="shared" si="6"/>
        <v>logs</v>
      </c>
      <c r="I10">
        <f t="shared" si="9"/>
        <v>24</v>
      </c>
      <c r="J10">
        <f t="shared" si="10"/>
        <v>27</v>
      </c>
      <c r="K10" t="str">
        <f t="shared" si="11"/>
        <v>記錄</v>
      </c>
    </row>
    <row r="11" spans="1:11">
      <c r="A11" s="1" t="s">
        <v>10</v>
      </c>
      <c r="B11">
        <f t="shared" si="1"/>
        <v>17</v>
      </c>
      <c r="C11">
        <f t="shared" si="2"/>
        <v>24</v>
      </c>
      <c r="D11" t="str">
        <f t="shared" si="3"/>
        <v>colon</v>
      </c>
      <c r="E11" s="1" t="s">
        <v>1862</v>
      </c>
      <c r="F11">
        <f t="shared" si="4"/>
        <v>17</v>
      </c>
      <c r="G11">
        <f t="shared" si="5"/>
        <v>23</v>
      </c>
      <c r="H11" t="str">
        <f t="shared" si="6"/>
        <v>more</v>
      </c>
      <c r="I11">
        <f t="shared" si="9"/>
        <v>24</v>
      </c>
      <c r="J11">
        <f t="shared" si="10"/>
        <v>27</v>
      </c>
      <c r="K11" t="str">
        <f t="shared" si="11"/>
        <v>更多</v>
      </c>
    </row>
    <row r="12" spans="1:11">
      <c r="A12" s="1" t="s">
        <v>11</v>
      </c>
      <c r="B12">
        <f t="shared" si="1"/>
        <v>17</v>
      </c>
      <c r="C12">
        <f t="shared" si="2"/>
        <v>24</v>
      </c>
      <c r="D12" t="str">
        <f t="shared" si="3"/>
        <v>close</v>
      </c>
      <c r="E12" s="1" t="s">
        <v>1863</v>
      </c>
      <c r="F12">
        <f t="shared" si="4"/>
        <v>17</v>
      </c>
      <c r="G12">
        <f t="shared" si="5"/>
        <v>35</v>
      </c>
      <c r="H12" t="str">
        <f t="shared" si="6"/>
        <v>personal_setting</v>
      </c>
      <c r="I12">
        <f t="shared" si="9"/>
        <v>36</v>
      </c>
      <c r="J12">
        <f t="shared" si="10"/>
        <v>41</v>
      </c>
      <c r="K12" t="str">
        <f t="shared" si="11"/>
        <v>個人資訊</v>
      </c>
    </row>
    <row r="13" spans="1:11">
      <c r="A13" s="1" t="s">
        <v>12</v>
      </c>
      <c r="B13">
        <f t="shared" si="1"/>
        <v>17</v>
      </c>
      <c r="C13">
        <f t="shared" si="2"/>
        <v>25</v>
      </c>
      <c r="D13" t="str">
        <f t="shared" si="3"/>
        <v>cancel</v>
      </c>
      <c r="E13" s="1" t="s">
        <v>1864</v>
      </c>
      <c r="F13">
        <f t="shared" si="4"/>
        <v>17</v>
      </c>
      <c r="G13">
        <f t="shared" si="5"/>
        <v>28</v>
      </c>
      <c r="H13" t="str">
        <f t="shared" si="6"/>
        <v>title_ipa</v>
      </c>
      <c r="I13">
        <f t="shared" si="9"/>
        <v>29</v>
      </c>
      <c r="J13">
        <f t="shared" si="10"/>
        <v>40</v>
      </c>
      <c r="K13" t="str">
        <f t="shared" si="11"/>
        <v>新增使用者 (本地)</v>
      </c>
    </row>
    <row r="14" spans="1:11">
      <c r="A14" s="10" t="s">
        <v>2880</v>
      </c>
      <c r="B14">
        <f t="shared" si="1"/>
        <v>17</v>
      </c>
      <c r="C14">
        <f t="shared" si="2"/>
        <v>24</v>
      </c>
      <c r="D14" t="str">
        <f t="shared" si="3"/>
        <v>retry</v>
      </c>
      <c r="E14" s="1" t="s">
        <v>1865</v>
      </c>
      <c r="F14">
        <f t="shared" si="4"/>
        <v>17</v>
      </c>
      <c r="G14">
        <f t="shared" ref="G14:G77" si="12">FIND("""&gt;",E14)</f>
        <v>23</v>
      </c>
      <c r="H14" t="str">
        <f t="shared" ref="H14:H77" si="13">IF(E14&lt;&gt;"", MID(E14, F14 + 2, G14-F14-2), "")</f>
        <v>info</v>
      </c>
      <c r="I14">
        <f t="shared" si="9"/>
        <v>24</v>
      </c>
      <c r="J14">
        <f t="shared" si="10"/>
        <v>29</v>
      </c>
      <c r="K14" t="str">
        <f t="shared" si="11"/>
        <v>個人資訊</v>
      </c>
    </row>
    <row r="15" spans="1:11">
      <c r="A15" s="1" t="s">
        <v>13</v>
      </c>
      <c r="B15">
        <f t="shared" si="1"/>
        <v>17</v>
      </c>
      <c r="C15">
        <f t="shared" si="2"/>
        <v>22</v>
      </c>
      <c r="D15" t="str">
        <f t="shared" si="3"/>
        <v>yes</v>
      </c>
      <c r="E15" s="1" t="s">
        <v>1866</v>
      </c>
      <c r="F15">
        <f t="shared" si="4"/>
        <v>17</v>
      </c>
      <c r="G15">
        <f t="shared" si="12"/>
        <v>23</v>
      </c>
      <c r="H15" t="str">
        <f t="shared" si="13"/>
        <v>name</v>
      </c>
      <c r="I15">
        <f t="shared" si="9"/>
        <v>24</v>
      </c>
      <c r="J15">
        <f t="shared" si="10"/>
        <v>27</v>
      </c>
      <c r="K15" t="str">
        <f t="shared" si="11"/>
        <v>名字</v>
      </c>
    </row>
    <row r="16" spans="1:11">
      <c r="A16" s="1" t="s">
        <v>14</v>
      </c>
      <c r="B16">
        <f t="shared" si="1"/>
        <v>17</v>
      </c>
      <c r="C16">
        <f t="shared" si="2"/>
        <v>26</v>
      </c>
      <c r="D16" t="str">
        <f t="shared" si="3"/>
        <v>warning</v>
      </c>
      <c r="E16" s="1" t="s">
        <v>1867</v>
      </c>
      <c r="F16">
        <f t="shared" si="4"/>
        <v>17</v>
      </c>
      <c r="G16">
        <f t="shared" si="12"/>
        <v>27</v>
      </c>
      <c r="H16" t="str">
        <f t="shared" si="13"/>
        <v>nickname</v>
      </c>
      <c r="I16">
        <f t="shared" si="9"/>
        <v>28</v>
      </c>
      <c r="J16">
        <f t="shared" si="10"/>
        <v>31</v>
      </c>
      <c r="K16" t="str">
        <f t="shared" si="11"/>
        <v>暱稱</v>
      </c>
    </row>
    <row r="17" spans="1:11">
      <c r="A17" s="1" t="s">
        <v>15</v>
      </c>
      <c r="B17">
        <f t="shared" si="1"/>
        <v>17</v>
      </c>
      <c r="C17">
        <f t="shared" si="2"/>
        <v>53</v>
      </c>
      <c r="D17" t="str">
        <f t="shared" si="3"/>
        <v>note_action_apply_after_touch_lock</v>
      </c>
      <c r="E17" s="1" t="s">
        <v>1868</v>
      </c>
      <c r="F17">
        <f t="shared" si="4"/>
        <v>17</v>
      </c>
      <c r="G17">
        <f t="shared" si="12"/>
        <v>24</v>
      </c>
      <c r="H17" t="str">
        <f t="shared" si="13"/>
        <v>email</v>
      </c>
      <c r="I17">
        <f t="shared" si="9"/>
        <v>25</v>
      </c>
      <c r="J17">
        <f t="shared" si="10"/>
        <v>28</v>
      </c>
      <c r="K17" t="str">
        <f t="shared" si="11"/>
        <v>信箱</v>
      </c>
    </row>
    <row r="18" spans="1:11">
      <c r="A18" s="1" t="s">
        <v>16</v>
      </c>
      <c r="B18">
        <f t="shared" si="1"/>
        <v>17</v>
      </c>
      <c r="C18">
        <f t="shared" si="2"/>
        <v>31</v>
      </c>
      <c r="D18" t="str">
        <f t="shared" si="3"/>
        <v>pairing_fail</v>
      </c>
      <c r="E18" s="1" t="s">
        <v>1869</v>
      </c>
      <c r="F18">
        <f t="shared" si="4"/>
        <v>17</v>
      </c>
      <c r="G18">
        <f t="shared" si="12"/>
        <v>22</v>
      </c>
      <c r="H18" t="str">
        <f t="shared" si="13"/>
        <v>tel</v>
      </c>
      <c r="I18">
        <f t="shared" si="9"/>
        <v>23</v>
      </c>
      <c r="J18">
        <f t="shared" si="10"/>
        <v>26</v>
      </c>
      <c r="K18" t="str">
        <f t="shared" si="11"/>
        <v>電話</v>
      </c>
    </row>
    <row r="19" spans="1:11">
      <c r="A19" s="1" t="s">
        <v>17</v>
      </c>
      <c r="B19">
        <f t="shared" si="1"/>
        <v>17</v>
      </c>
      <c r="C19">
        <f t="shared" si="2"/>
        <v>35</v>
      </c>
      <c r="D19" t="str">
        <f t="shared" si="3"/>
        <v>enter_din_number</v>
      </c>
      <c r="E19" s="1" t="s">
        <v>1870</v>
      </c>
      <c r="F19">
        <f t="shared" si="4"/>
        <v>17</v>
      </c>
      <c r="G19">
        <f t="shared" si="12"/>
        <v>28</v>
      </c>
      <c r="H19" t="str">
        <f t="shared" si="13"/>
        <v>lock_name</v>
      </c>
      <c r="I19">
        <f t="shared" si="9"/>
        <v>29</v>
      </c>
      <c r="J19">
        <f t="shared" si="10"/>
        <v>34</v>
      </c>
      <c r="K19" t="str">
        <f t="shared" si="11"/>
        <v>鎖的名稱</v>
      </c>
    </row>
    <row r="20" spans="1:11">
      <c r="A20" s="1" t="s">
        <v>18</v>
      </c>
      <c r="B20">
        <f t="shared" si="1"/>
        <v>17</v>
      </c>
      <c r="C20">
        <f t="shared" si="2"/>
        <v>34</v>
      </c>
      <c r="D20" t="str">
        <f t="shared" si="3"/>
        <v>set_device_name</v>
      </c>
      <c r="E20" s="1" t="s">
        <v>1871</v>
      </c>
      <c r="F20">
        <f t="shared" si="4"/>
        <v>17</v>
      </c>
      <c r="G20">
        <f t="shared" si="12"/>
        <v>28</v>
      </c>
      <c r="H20" t="str">
        <f t="shared" si="13"/>
        <v>lock_info</v>
      </c>
      <c r="I20">
        <f t="shared" si="9"/>
        <v>29</v>
      </c>
      <c r="J20">
        <f t="shared" si="10"/>
        <v>36</v>
      </c>
      <c r="K20" t="str">
        <f t="shared" si="11"/>
        <v>鎖的相關資訊</v>
      </c>
    </row>
    <row r="21" spans="1:11">
      <c r="A21" s="1" t="s">
        <v>19</v>
      </c>
      <c r="B21">
        <f t="shared" si="1"/>
        <v>17</v>
      </c>
      <c r="C21">
        <f t="shared" si="2"/>
        <v>33</v>
      </c>
      <c r="D21" t="str">
        <f t="shared" si="3"/>
        <v>title_add_lock</v>
      </c>
      <c r="E21" s="1" t="s">
        <v>1872</v>
      </c>
      <c r="F21">
        <f t="shared" si="4"/>
        <v>17</v>
      </c>
      <c r="G21">
        <f t="shared" si="12"/>
        <v>24</v>
      </c>
      <c r="H21" t="str">
        <f t="shared" si="13"/>
        <v>admin</v>
      </c>
      <c r="I21">
        <f t="shared" si="9"/>
        <v>25</v>
      </c>
      <c r="J21">
        <f t="shared" si="10"/>
        <v>31</v>
      </c>
      <c r="K21" t="str">
        <f t="shared" si="11"/>
        <v>做為管理者</v>
      </c>
    </row>
    <row r="22" spans="1:11">
      <c r="A22" s="1" t="s">
        <v>20</v>
      </c>
      <c r="B22">
        <f t="shared" si="1"/>
        <v>17</v>
      </c>
      <c r="C22">
        <f t="shared" si="2"/>
        <v>29</v>
      </c>
      <c r="D22" t="str">
        <f t="shared" si="3"/>
        <v>model_name</v>
      </c>
      <c r="E22" s="1" t="s">
        <v>1873</v>
      </c>
      <c r="F22">
        <f t="shared" si="4"/>
        <v>17</v>
      </c>
      <c r="G22">
        <f t="shared" si="12"/>
        <v>24</v>
      </c>
      <c r="H22" t="str">
        <f t="shared" si="13"/>
        <v>guest</v>
      </c>
      <c r="I22">
        <f t="shared" si="9"/>
        <v>25</v>
      </c>
      <c r="J22">
        <f t="shared" si="10"/>
        <v>31</v>
      </c>
      <c r="K22" t="str">
        <f t="shared" si="11"/>
        <v>做為使用者</v>
      </c>
    </row>
    <row r="23" spans="1:11">
      <c r="A23" s="1" t="s">
        <v>21</v>
      </c>
      <c r="B23">
        <f t="shared" si="1"/>
        <v>17</v>
      </c>
      <c r="C23">
        <f t="shared" si="2"/>
        <v>29</v>
      </c>
      <c r="D23" t="str">
        <f t="shared" si="3"/>
        <v>fw_version</v>
      </c>
      <c r="E23" s="1" t="s">
        <v>1874</v>
      </c>
      <c r="F23">
        <f t="shared" si="4"/>
        <v>17</v>
      </c>
      <c r="G23">
        <f t="shared" si="12"/>
        <v>29</v>
      </c>
      <c r="H23" t="str">
        <f t="shared" si="13"/>
        <v>pure_admin</v>
      </c>
      <c r="I23">
        <f t="shared" si="9"/>
        <v>30</v>
      </c>
      <c r="J23">
        <f t="shared" si="10"/>
        <v>34</v>
      </c>
      <c r="K23" t="str">
        <f t="shared" si="11"/>
        <v>管理者</v>
      </c>
    </row>
    <row r="24" spans="1:11">
      <c r="A24" s="10" t="s">
        <v>2876</v>
      </c>
      <c r="B24">
        <f t="shared" si="1"/>
        <v>17</v>
      </c>
      <c r="C24">
        <f t="shared" si="2"/>
        <v>37</v>
      </c>
      <c r="D24" t="str">
        <f t="shared" si="3"/>
        <v>UI_fw_update_title</v>
      </c>
      <c r="E24" s="1" t="s">
        <v>1875</v>
      </c>
      <c r="F24">
        <f t="shared" si="4"/>
        <v>17</v>
      </c>
      <c r="G24">
        <f t="shared" si="12"/>
        <v>29</v>
      </c>
      <c r="H24" t="str">
        <f t="shared" si="13"/>
        <v>pure_guest</v>
      </c>
      <c r="I24">
        <f t="shared" si="9"/>
        <v>30</v>
      </c>
      <c r="J24">
        <f t="shared" si="10"/>
        <v>34</v>
      </c>
      <c r="K24" t="str">
        <f t="shared" si="11"/>
        <v>使用者</v>
      </c>
    </row>
    <row r="25" spans="1:11">
      <c r="A25" s="1" t="s">
        <v>22</v>
      </c>
      <c r="B25">
        <f t="shared" si="1"/>
        <v>17</v>
      </c>
      <c r="C25">
        <f t="shared" si="2"/>
        <v>31</v>
      </c>
      <c r="D25" t="str">
        <f t="shared" si="3"/>
        <v>pairing_time</v>
      </c>
      <c r="E25" s="1" t="s">
        <v>1876</v>
      </c>
      <c r="F25">
        <f t="shared" si="4"/>
        <v>17</v>
      </c>
      <c r="G25">
        <f t="shared" si="12"/>
        <v>25</v>
      </c>
      <c r="H25" t="str">
        <f t="shared" si="13"/>
        <v>access</v>
      </c>
      <c r="I25">
        <f t="shared" si="9"/>
        <v>26</v>
      </c>
      <c r="J25">
        <f t="shared" si="10"/>
        <v>29</v>
      </c>
      <c r="K25" t="str">
        <f t="shared" si="11"/>
        <v>權限</v>
      </c>
    </row>
    <row r="26" spans="1:11">
      <c r="A26" s="1" t="s">
        <v>23</v>
      </c>
      <c r="B26">
        <f t="shared" si="1"/>
        <v>17</v>
      </c>
      <c r="C26">
        <f t="shared" si="2"/>
        <v>39</v>
      </c>
      <c r="D26" t="str">
        <f t="shared" si="3"/>
        <v>personal_information</v>
      </c>
      <c r="E26" s="1" t="s">
        <v>10</v>
      </c>
      <c r="F26">
        <f t="shared" si="4"/>
        <v>17</v>
      </c>
      <c r="G26">
        <f t="shared" si="12"/>
        <v>24</v>
      </c>
      <c r="H26" t="str">
        <f t="shared" si="13"/>
        <v>colon</v>
      </c>
      <c r="I26">
        <f t="shared" si="9"/>
        <v>25</v>
      </c>
      <c r="J26">
        <f t="shared" si="10"/>
        <v>27</v>
      </c>
      <c r="K26" t="str">
        <f t="shared" si="11"/>
        <v>:</v>
      </c>
    </row>
    <row r="27" spans="1:11">
      <c r="A27" s="11" t="s">
        <v>2907</v>
      </c>
      <c r="B27">
        <f t="shared" si="1"/>
        <v>21</v>
      </c>
      <c r="C27">
        <f t="shared" si="2"/>
        <v>38</v>
      </c>
      <c r="D27" t="str">
        <f t="shared" si="3"/>
        <v>legal_info_text</v>
      </c>
      <c r="E27" s="1" t="s">
        <v>1877</v>
      </c>
      <c r="F27">
        <f t="shared" si="4"/>
        <v>17</v>
      </c>
      <c r="G27">
        <f t="shared" si="12"/>
        <v>33</v>
      </c>
      <c r="H27" t="str">
        <f t="shared" si="13"/>
        <v>access_setting</v>
      </c>
      <c r="I27">
        <f t="shared" si="9"/>
        <v>34</v>
      </c>
      <c r="J27">
        <f t="shared" si="10"/>
        <v>39</v>
      </c>
      <c r="K27" t="str">
        <f t="shared" si="11"/>
        <v>權限設定</v>
      </c>
    </row>
    <row r="28" spans="1:11">
      <c r="A28" s="11" t="s">
        <v>1919</v>
      </c>
      <c r="B28" t="e">
        <f t="shared" si="1"/>
        <v>#VALUE!</v>
      </c>
      <c r="C28" t="e">
        <f t="shared" si="2"/>
        <v>#VALUE!</v>
      </c>
      <c r="D28" t="e">
        <f t="shared" si="3"/>
        <v>#VALUE!</v>
      </c>
      <c r="E28" s="1" t="s">
        <v>1878</v>
      </c>
      <c r="F28">
        <f t="shared" si="4"/>
        <v>17</v>
      </c>
      <c r="G28">
        <f t="shared" si="12"/>
        <v>32</v>
      </c>
      <c r="H28" t="str">
        <f t="shared" si="13"/>
        <v>all_time_user</v>
      </c>
      <c r="I28">
        <f t="shared" si="9"/>
        <v>33</v>
      </c>
      <c r="J28">
        <f t="shared" si="10"/>
        <v>38</v>
      </c>
      <c r="K28" t="str">
        <f t="shared" si="11"/>
        <v>完整權限</v>
      </c>
    </row>
    <row r="29" spans="1:11">
      <c r="A29" s="11" t="s">
        <v>1920</v>
      </c>
      <c r="B29" t="e">
        <f t="shared" si="1"/>
        <v>#VALUE!</v>
      </c>
      <c r="C29" t="e">
        <f t="shared" si="2"/>
        <v>#VALUE!</v>
      </c>
      <c r="D29" t="e">
        <f t="shared" si="3"/>
        <v>#VALUE!</v>
      </c>
      <c r="E29" s="1" t="s">
        <v>1879</v>
      </c>
      <c r="F29">
        <f t="shared" si="4"/>
        <v>17</v>
      </c>
      <c r="G29">
        <f t="shared" si="12"/>
        <v>32</v>
      </c>
      <c r="H29" t="str">
        <f t="shared" si="13"/>
        <v>one_time_user</v>
      </c>
      <c r="I29">
        <f t="shared" si="9"/>
        <v>33</v>
      </c>
      <c r="J29">
        <f t="shared" si="10"/>
        <v>38</v>
      </c>
      <c r="K29" t="str">
        <f t="shared" si="11"/>
        <v>部份權限</v>
      </c>
    </row>
    <row r="30" spans="1:11">
      <c r="A30" s="11" t="s">
        <v>1921</v>
      </c>
      <c r="B30" t="e">
        <f t="shared" si="1"/>
        <v>#VALUE!</v>
      </c>
      <c r="C30" t="e">
        <f t="shared" si="2"/>
        <v>#VALUE!</v>
      </c>
      <c r="D30" t="e">
        <f t="shared" si="3"/>
        <v>#VALUE!</v>
      </c>
      <c r="E30" s="1" t="s">
        <v>1880</v>
      </c>
      <c r="F30">
        <f t="shared" si="4"/>
        <v>17</v>
      </c>
      <c r="G30">
        <f t="shared" si="12"/>
        <v>26</v>
      </c>
      <c r="H30" t="str">
        <f t="shared" si="13"/>
        <v>date_to</v>
      </c>
      <c r="I30">
        <f t="shared" si="9"/>
        <v>27</v>
      </c>
      <c r="J30">
        <f t="shared" si="10"/>
        <v>29</v>
      </c>
      <c r="K30" t="str">
        <f t="shared" si="11"/>
        <v>到</v>
      </c>
    </row>
    <row r="31" spans="1:11">
      <c r="A31" s="11" t="s">
        <v>2905</v>
      </c>
      <c r="B31" t="e">
        <f t="shared" si="1"/>
        <v>#VALUE!</v>
      </c>
      <c r="C31" t="e">
        <f t="shared" si="2"/>
        <v>#VALUE!</v>
      </c>
      <c r="D31" t="e">
        <f t="shared" si="3"/>
        <v>#VALUE!</v>
      </c>
      <c r="E31" s="1" t="s">
        <v>1881</v>
      </c>
      <c r="F31">
        <f t="shared" si="4"/>
        <v>17</v>
      </c>
      <c r="G31">
        <f t="shared" si="12"/>
        <v>27</v>
      </c>
      <c r="H31" t="str">
        <f t="shared" si="13"/>
        <v>all_date</v>
      </c>
      <c r="I31">
        <f t="shared" si="9"/>
        <v>28</v>
      </c>
      <c r="J31">
        <f t="shared" si="10"/>
        <v>31</v>
      </c>
      <c r="K31" t="str">
        <f t="shared" si="11"/>
        <v>全天</v>
      </c>
    </row>
    <row r="32" spans="1:11">
      <c r="A32" s="11" t="s">
        <v>1923</v>
      </c>
      <c r="B32" t="e">
        <f t="shared" si="1"/>
        <v>#VALUE!</v>
      </c>
      <c r="C32" t="e">
        <f t="shared" si="2"/>
        <v>#VALUE!</v>
      </c>
      <c r="D32" t="e">
        <f t="shared" si="3"/>
        <v>#VALUE!</v>
      </c>
      <c r="E32" s="1" t="s">
        <v>1882</v>
      </c>
      <c r="F32">
        <f t="shared" si="4"/>
        <v>17</v>
      </c>
      <c r="G32">
        <f t="shared" si="12"/>
        <v>24</v>
      </c>
      <c r="H32" t="str">
        <f t="shared" si="13"/>
        <v>times</v>
      </c>
      <c r="I32">
        <f t="shared" si="9"/>
        <v>25</v>
      </c>
      <c r="J32">
        <f t="shared" si="10"/>
        <v>29</v>
      </c>
      <c r="K32" t="str">
        <f t="shared" si="11"/>
        <v>次數:</v>
      </c>
    </row>
    <row r="33" spans="1:11">
      <c r="A33" s="11" t="s">
        <v>2906</v>
      </c>
      <c r="B33" t="e">
        <f t="shared" si="1"/>
        <v>#VALUE!</v>
      </c>
      <c r="C33" t="e">
        <f t="shared" si="2"/>
        <v>#VALUE!</v>
      </c>
      <c r="D33" t="e">
        <f t="shared" si="3"/>
        <v>#VALUE!</v>
      </c>
      <c r="E33" s="1" t="s">
        <v>1883</v>
      </c>
      <c r="F33">
        <f t="shared" si="4"/>
        <v>17</v>
      </c>
      <c r="G33">
        <f t="shared" si="12"/>
        <v>33</v>
      </c>
      <c r="H33" t="str">
        <f t="shared" si="13"/>
        <v>ipa_pair_step1</v>
      </c>
      <c r="I33">
        <f t="shared" si="9"/>
        <v>34</v>
      </c>
      <c r="J33">
        <f t="shared" si="10"/>
        <v>52</v>
      </c>
      <c r="K33" t="str">
        <f t="shared" si="11"/>
        <v>步驟 1:\n 以管理者手機輕觸鎖</v>
      </c>
    </row>
    <row r="34" spans="1:11">
      <c r="A34" s="1"/>
      <c r="B34" t="e">
        <f t="shared" si="1"/>
        <v>#VALUE!</v>
      </c>
      <c r="C34" t="e">
        <f t="shared" si="2"/>
        <v>#VALUE!</v>
      </c>
      <c r="D34" t="str">
        <f t="shared" si="3"/>
        <v/>
      </c>
      <c r="E34" s="1" t="s">
        <v>1884</v>
      </c>
      <c r="F34">
        <f t="shared" si="4"/>
        <v>17</v>
      </c>
      <c r="G34">
        <f t="shared" si="12"/>
        <v>33</v>
      </c>
      <c r="H34" t="str">
        <f t="shared" si="13"/>
        <v>ipa_pair_step2</v>
      </c>
      <c r="I34">
        <f t="shared" si="9"/>
        <v>34</v>
      </c>
      <c r="J34">
        <f t="shared" si="10"/>
        <v>58</v>
      </c>
      <c r="K34" t="str">
        <f t="shared" si="11"/>
        <v>步驟 2:\n 以新使用者手機(或卡片)輕觸鎖</v>
      </c>
    </row>
    <row r="35" spans="1:11">
      <c r="A35" s="1"/>
      <c r="B35" t="e">
        <f t="shared" si="1"/>
        <v>#VALUE!</v>
      </c>
      <c r="C35" t="e">
        <f t="shared" si="2"/>
        <v>#VALUE!</v>
      </c>
      <c r="D35" t="str">
        <f t="shared" si="3"/>
        <v/>
      </c>
      <c r="E35" s="1" t="s">
        <v>1885</v>
      </c>
      <c r="F35">
        <f t="shared" si="4"/>
        <v>17</v>
      </c>
      <c r="G35">
        <f t="shared" si="12"/>
        <v>33</v>
      </c>
      <c r="H35" t="str">
        <f t="shared" si="13"/>
        <v>ipa_pair_step3</v>
      </c>
      <c r="I35">
        <f t="shared" si="9"/>
        <v>34</v>
      </c>
      <c r="J35">
        <f t="shared" si="10"/>
        <v>66</v>
      </c>
      <c r="K35" t="str">
        <f t="shared" si="11"/>
        <v>步驟 3: (可選擇性)\n 以管理者手機再次輕觸鎖以同步資訊</v>
      </c>
    </row>
    <row r="36" spans="1:11">
      <c r="A36" s="1"/>
      <c r="B36" t="e">
        <f t="shared" si="1"/>
        <v>#VALUE!</v>
      </c>
      <c r="C36" t="e">
        <f t="shared" si="2"/>
        <v>#VALUE!</v>
      </c>
      <c r="D36" t="str">
        <f t="shared" si="3"/>
        <v/>
      </c>
      <c r="E36" s="1" t="s">
        <v>1886</v>
      </c>
      <c r="F36">
        <f t="shared" si="4"/>
        <v>17</v>
      </c>
      <c r="G36">
        <f t="shared" si="12"/>
        <v>36</v>
      </c>
      <c r="H36" t="str">
        <f t="shared" si="13"/>
        <v>pair_ok_msg_admin</v>
      </c>
      <c r="I36">
        <f t="shared" si="9"/>
        <v>37</v>
      </c>
      <c r="J36">
        <f t="shared" si="10"/>
        <v>46</v>
      </c>
      <c r="K36" t="str">
        <f t="shared" si="11"/>
        <v>成功新增使用者!</v>
      </c>
    </row>
    <row r="37" spans="1:11">
      <c r="A37" s="1"/>
      <c r="B37" t="e">
        <f t="shared" si="1"/>
        <v>#VALUE!</v>
      </c>
      <c r="C37" t="e">
        <f t="shared" si="2"/>
        <v>#VALUE!</v>
      </c>
      <c r="D37" t="str">
        <f t="shared" si="3"/>
        <v/>
      </c>
      <c r="E37" s="1" t="s">
        <v>1887</v>
      </c>
      <c r="F37">
        <f t="shared" si="4"/>
        <v>17</v>
      </c>
      <c r="G37">
        <f t="shared" si="12"/>
        <v>37</v>
      </c>
      <c r="H37" t="str">
        <f t="shared" si="13"/>
        <v>pair_ok_msg_client</v>
      </c>
      <c r="I37">
        <f t="shared" si="9"/>
        <v>38</v>
      </c>
      <c r="J37">
        <f t="shared" si="10"/>
        <v>61</v>
      </c>
      <c r="K37" t="str">
        <f t="shared" si="11"/>
        <v>恭喜!\n您已成功加入成為擁有權限的使用者!</v>
      </c>
    </row>
    <row r="38" spans="1:11">
      <c r="A38" s="1"/>
      <c r="B38" t="e">
        <f t="shared" si="1"/>
        <v>#VALUE!</v>
      </c>
      <c r="C38" t="e">
        <f t="shared" si="2"/>
        <v>#VALUE!</v>
      </c>
      <c r="D38" t="str">
        <f t="shared" si="3"/>
        <v/>
      </c>
      <c r="E38" s="1" t="s">
        <v>1888</v>
      </c>
      <c r="F38">
        <f t="shared" si="4"/>
        <v>17</v>
      </c>
      <c r="G38">
        <f t="shared" si="12"/>
        <v>32</v>
      </c>
      <c r="H38" t="str">
        <f t="shared" si="13"/>
        <v>personal_logs</v>
      </c>
      <c r="I38">
        <f t="shared" si="9"/>
        <v>33</v>
      </c>
      <c r="J38">
        <f t="shared" si="10"/>
        <v>38</v>
      </c>
      <c r="K38" t="str">
        <f t="shared" si="11"/>
        <v>個人記錄</v>
      </c>
    </row>
    <row r="39" spans="1:11">
      <c r="A39" s="1"/>
      <c r="B39" t="e">
        <f t="shared" si="1"/>
        <v>#VALUE!</v>
      </c>
      <c r="C39" t="e">
        <f t="shared" si="2"/>
        <v>#VALUE!</v>
      </c>
      <c r="D39" t="str">
        <f t="shared" si="3"/>
        <v/>
      </c>
      <c r="E39" s="1" t="s">
        <v>1889</v>
      </c>
      <c r="F39">
        <f t="shared" si="4"/>
        <v>17</v>
      </c>
      <c r="G39">
        <f t="shared" si="12"/>
        <v>27</v>
      </c>
      <c r="H39" t="str">
        <f t="shared" si="13"/>
        <v>IPA_fail</v>
      </c>
      <c r="I39">
        <f t="shared" si="9"/>
        <v>28</v>
      </c>
      <c r="J39">
        <f t="shared" si="10"/>
        <v>48</v>
      </c>
      <c r="K39" t="str">
        <f t="shared" si="11"/>
        <v>新增使用者失敗: 超過使用者人數限制!</v>
      </c>
    </row>
    <row r="40" spans="1:11">
      <c r="A40" s="1"/>
      <c r="B40" t="e">
        <f t="shared" si="1"/>
        <v>#VALUE!</v>
      </c>
      <c r="C40" t="e">
        <f t="shared" si="2"/>
        <v>#VALUE!</v>
      </c>
      <c r="D40" t="str">
        <f t="shared" si="3"/>
        <v/>
      </c>
      <c r="E40" s="1" t="s">
        <v>1890</v>
      </c>
      <c r="F40">
        <f t="shared" si="4"/>
        <v>17</v>
      </c>
      <c r="G40">
        <f t="shared" si="12"/>
        <v>24</v>
      </c>
      <c r="H40" t="str">
        <f t="shared" si="13"/>
        <v>close</v>
      </c>
      <c r="I40">
        <f t="shared" si="9"/>
        <v>25</v>
      </c>
      <c r="J40">
        <f t="shared" si="10"/>
        <v>28</v>
      </c>
      <c r="K40" t="str">
        <f t="shared" si="11"/>
        <v>關閉</v>
      </c>
    </row>
    <row r="41" spans="1:11">
      <c r="A41" s="1"/>
      <c r="B41" t="e">
        <f t="shared" si="1"/>
        <v>#VALUE!</v>
      </c>
      <c r="C41" t="e">
        <f t="shared" si="2"/>
        <v>#VALUE!</v>
      </c>
      <c r="D41" t="str">
        <f t="shared" si="3"/>
        <v/>
      </c>
      <c r="E41" s="1" t="s">
        <v>1891</v>
      </c>
      <c r="F41">
        <f t="shared" si="4"/>
        <v>17</v>
      </c>
      <c r="G41">
        <f t="shared" si="12"/>
        <v>25</v>
      </c>
      <c r="H41" t="str">
        <f t="shared" si="13"/>
        <v>cancel</v>
      </c>
      <c r="I41">
        <f t="shared" si="9"/>
        <v>26</v>
      </c>
      <c r="J41">
        <f t="shared" si="10"/>
        <v>29</v>
      </c>
      <c r="K41" t="str">
        <f t="shared" si="11"/>
        <v>取消</v>
      </c>
    </row>
    <row r="42" spans="1:11">
      <c r="A42" s="1"/>
      <c r="B42" t="e">
        <f t="shared" si="1"/>
        <v>#VALUE!</v>
      </c>
      <c r="C42" t="e">
        <f t="shared" si="2"/>
        <v>#VALUE!</v>
      </c>
      <c r="D42" t="str">
        <f t="shared" si="3"/>
        <v/>
      </c>
      <c r="E42" s="1" t="s">
        <v>2879</v>
      </c>
      <c r="F42">
        <f t="shared" si="4"/>
        <v>17</v>
      </c>
      <c r="G42">
        <f t="shared" si="12"/>
        <v>24</v>
      </c>
      <c r="H42" t="str">
        <f t="shared" si="13"/>
        <v>retry</v>
      </c>
      <c r="I42">
        <f t="shared" si="9"/>
        <v>25</v>
      </c>
      <c r="J42">
        <f t="shared" si="10"/>
        <v>28</v>
      </c>
      <c r="K42" t="str">
        <f t="shared" si="11"/>
        <v>重試</v>
      </c>
    </row>
    <row r="43" spans="1:11">
      <c r="A43" s="1"/>
      <c r="B43" t="e">
        <f t="shared" si="1"/>
        <v>#VALUE!</v>
      </c>
      <c r="C43" t="e">
        <f t="shared" si="2"/>
        <v>#VALUE!</v>
      </c>
      <c r="D43" t="str">
        <f t="shared" si="3"/>
        <v/>
      </c>
      <c r="E43" s="1" t="s">
        <v>1892</v>
      </c>
      <c r="F43">
        <f t="shared" si="4"/>
        <v>17</v>
      </c>
      <c r="G43">
        <f t="shared" si="12"/>
        <v>22</v>
      </c>
      <c r="H43" t="str">
        <f t="shared" si="13"/>
        <v>yes</v>
      </c>
      <c r="I43">
        <f t="shared" si="9"/>
        <v>23</v>
      </c>
      <c r="J43">
        <f t="shared" si="10"/>
        <v>25</v>
      </c>
      <c r="K43" t="str">
        <f t="shared" si="11"/>
        <v>是</v>
      </c>
    </row>
    <row r="44" spans="1:11">
      <c r="A44" s="1" t="s">
        <v>24</v>
      </c>
      <c r="B44">
        <f t="shared" si="1"/>
        <v>17</v>
      </c>
      <c r="C44">
        <f t="shared" si="2"/>
        <v>26</v>
      </c>
      <c r="D44" t="str">
        <f t="shared" si="3"/>
        <v>setting</v>
      </c>
      <c r="E44" s="1" t="s">
        <v>1893</v>
      </c>
      <c r="F44">
        <f t="shared" si="4"/>
        <v>17</v>
      </c>
      <c r="G44">
        <f t="shared" si="12"/>
        <v>26</v>
      </c>
      <c r="H44" t="str">
        <f t="shared" si="13"/>
        <v>warning</v>
      </c>
      <c r="I44">
        <f t="shared" si="9"/>
        <v>27</v>
      </c>
      <c r="J44">
        <f t="shared" si="10"/>
        <v>30</v>
      </c>
      <c r="K44" t="str">
        <f t="shared" si="11"/>
        <v>警告</v>
      </c>
    </row>
    <row r="45" spans="1:11">
      <c r="A45" s="1" t="s">
        <v>25</v>
      </c>
      <c r="B45">
        <f t="shared" si="1"/>
        <v>17</v>
      </c>
      <c r="C45">
        <f t="shared" si="2"/>
        <v>29</v>
      </c>
      <c r="D45" t="str">
        <f t="shared" si="3"/>
        <v>one_access</v>
      </c>
      <c r="E45" s="1" t="s">
        <v>1894</v>
      </c>
      <c r="F45">
        <f t="shared" si="4"/>
        <v>17</v>
      </c>
      <c r="G45">
        <f t="shared" si="12"/>
        <v>45</v>
      </c>
      <c r="H45" t="str">
        <f t="shared" si="13"/>
        <v>delete_lock_action_warning</v>
      </c>
      <c r="I45">
        <f t="shared" si="9"/>
        <v>46</v>
      </c>
      <c r="J45">
        <f t="shared" si="10"/>
        <v>70</v>
      </c>
      <c r="K45" t="str">
        <f t="shared" si="11"/>
        <v>您所選的使用者, 在這個鎖裡的權限將會被刪除.</v>
      </c>
    </row>
    <row r="46" spans="1:11">
      <c r="A46" s="1" t="s">
        <v>26</v>
      </c>
      <c r="B46">
        <f t="shared" si="1"/>
        <v>17</v>
      </c>
      <c r="C46">
        <f t="shared" si="2"/>
        <v>29</v>
      </c>
      <c r="D46" t="str">
        <f t="shared" si="3"/>
        <v>lock_param</v>
      </c>
      <c r="E46" s="1" t="s">
        <v>1895</v>
      </c>
      <c r="F46">
        <f t="shared" si="4"/>
        <v>17</v>
      </c>
      <c r="G46">
        <f t="shared" si="12"/>
        <v>53</v>
      </c>
      <c r="H46" t="str">
        <f t="shared" si="13"/>
        <v>note_action_apply_after_touch_lock</v>
      </c>
      <c r="I46">
        <f t="shared" si="9"/>
        <v>54</v>
      </c>
      <c r="J46">
        <f t="shared" si="10"/>
        <v>72</v>
      </c>
      <c r="K46" t="str">
        <f t="shared" si="11"/>
        <v>注意: 請確認是否要刪除 %s ?</v>
      </c>
    </row>
    <row r="47" spans="1:11">
      <c r="A47" s="1" t="s">
        <v>27</v>
      </c>
      <c r="B47">
        <f t="shared" si="1"/>
        <v>17</v>
      </c>
      <c r="C47">
        <f t="shared" si="2"/>
        <v>34</v>
      </c>
      <c r="D47" t="str">
        <f t="shared" si="3"/>
        <v>lock_param_mute</v>
      </c>
      <c r="E47" s="1" t="s">
        <v>1896</v>
      </c>
      <c r="F47">
        <f t="shared" si="4"/>
        <v>17</v>
      </c>
      <c r="G47">
        <f t="shared" si="12"/>
        <v>38</v>
      </c>
      <c r="H47" t="str">
        <f t="shared" si="13"/>
        <v>add_lock_din_failed</v>
      </c>
      <c r="I47">
        <f t="shared" si="9"/>
        <v>39</v>
      </c>
      <c r="J47">
        <f t="shared" si="10"/>
        <v>55</v>
      </c>
      <c r="K47" t="str">
        <f t="shared" si="11"/>
        <v>DIN輸入錯誤! 新增鎖失敗!</v>
      </c>
    </row>
    <row r="48" spans="1:11">
      <c r="A48" s="1"/>
      <c r="B48" t="e">
        <f t="shared" si="1"/>
        <v>#VALUE!</v>
      </c>
      <c r="C48" t="e">
        <f t="shared" si="2"/>
        <v>#VALUE!</v>
      </c>
      <c r="D48" t="str">
        <f t="shared" si="3"/>
        <v/>
      </c>
      <c r="E48" s="1" t="s">
        <v>1897</v>
      </c>
      <c r="F48">
        <f t="shared" si="4"/>
        <v>17</v>
      </c>
      <c r="G48">
        <f t="shared" si="12"/>
        <v>31</v>
      </c>
      <c r="H48" t="str">
        <f t="shared" si="13"/>
        <v>pairing_fail</v>
      </c>
      <c r="I48">
        <f t="shared" si="9"/>
        <v>32</v>
      </c>
      <c r="J48">
        <f t="shared" si="10"/>
        <v>37</v>
      </c>
      <c r="K48" t="str">
        <f t="shared" si="11"/>
        <v>配對失敗</v>
      </c>
    </row>
    <row r="49" spans="1:11">
      <c r="A49" s="1"/>
      <c r="B49" t="e">
        <f t="shared" si="1"/>
        <v>#VALUE!</v>
      </c>
      <c r="C49" t="e">
        <f t="shared" si="2"/>
        <v>#VALUE!</v>
      </c>
      <c r="D49" t="str">
        <f t="shared" si="3"/>
        <v/>
      </c>
      <c r="E49" s="1" t="s">
        <v>1898</v>
      </c>
      <c r="F49">
        <f t="shared" si="4"/>
        <v>17</v>
      </c>
      <c r="G49">
        <f t="shared" si="12"/>
        <v>35</v>
      </c>
      <c r="H49" t="str">
        <f t="shared" si="13"/>
        <v>enter_din_number</v>
      </c>
      <c r="I49">
        <f t="shared" si="9"/>
        <v>36</v>
      </c>
      <c r="J49">
        <f t="shared" si="10"/>
        <v>47</v>
      </c>
      <c r="K49" t="str">
        <f t="shared" si="11"/>
        <v>輸入這個鎖的DIN:</v>
      </c>
    </row>
    <row r="50" spans="1:11">
      <c r="A50" s="1" t="s">
        <v>28</v>
      </c>
      <c r="B50">
        <f t="shared" si="1"/>
        <v>17</v>
      </c>
      <c r="C50">
        <f t="shared" si="2"/>
        <v>44</v>
      </c>
      <c r="D50" t="str">
        <f t="shared" si="3"/>
        <v>Tran_access_granted_title</v>
      </c>
      <c r="E50" s="1" t="s">
        <v>1899</v>
      </c>
      <c r="F50">
        <f t="shared" si="4"/>
        <v>17</v>
      </c>
      <c r="G50">
        <f t="shared" si="12"/>
        <v>34</v>
      </c>
      <c r="H50" t="str">
        <f t="shared" si="13"/>
        <v>set_device_name</v>
      </c>
      <c r="I50">
        <f t="shared" si="9"/>
        <v>35</v>
      </c>
      <c r="J50">
        <f t="shared" si="10"/>
        <v>45</v>
      </c>
      <c r="K50" t="str">
        <f t="shared" si="11"/>
        <v>幫這個鎖取個名稱:</v>
      </c>
    </row>
    <row r="51" spans="1:11">
      <c r="A51" s="1" t="s">
        <v>29</v>
      </c>
      <c r="B51">
        <f t="shared" si="1"/>
        <v>17</v>
      </c>
      <c r="C51">
        <f t="shared" si="2"/>
        <v>48</v>
      </c>
      <c r="D51" t="str">
        <f t="shared" si="3"/>
        <v>Tran_access_granted_content_1</v>
      </c>
      <c r="E51" s="1" t="s">
        <v>1900</v>
      </c>
      <c r="F51">
        <f t="shared" si="4"/>
        <v>17</v>
      </c>
      <c r="G51">
        <f t="shared" si="12"/>
        <v>37</v>
      </c>
      <c r="H51" t="str">
        <f t="shared" si="13"/>
        <v>lock_setup_pairing</v>
      </c>
      <c r="I51">
        <f t="shared" si="9"/>
        <v>38</v>
      </c>
      <c r="J51">
        <f t="shared" si="10"/>
        <v>78</v>
      </c>
      <c r="K51" t="str">
        <f t="shared" si="11"/>
        <v>按一下鎖上的設定(Setup)鍵, 並在畫面保持在此頁面的情況下以手機輕觸鎖.</v>
      </c>
    </row>
    <row r="52" spans="1:11">
      <c r="A52" s="1" t="s">
        <v>30</v>
      </c>
      <c r="B52">
        <f t="shared" si="1"/>
        <v>17</v>
      </c>
      <c r="C52">
        <f t="shared" si="2"/>
        <v>43</v>
      </c>
      <c r="D52" t="str">
        <f t="shared" si="3"/>
        <v>Tran_access_denied_title</v>
      </c>
      <c r="E52" s="1" t="s">
        <v>1901</v>
      </c>
      <c r="F52">
        <f t="shared" si="4"/>
        <v>17</v>
      </c>
      <c r="G52">
        <f t="shared" si="12"/>
        <v>33</v>
      </c>
      <c r="H52" t="str">
        <f t="shared" si="13"/>
        <v>title_add_lock</v>
      </c>
      <c r="I52">
        <f t="shared" si="9"/>
        <v>34</v>
      </c>
      <c r="J52">
        <f t="shared" si="10"/>
        <v>38</v>
      </c>
      <c r="K52" t="str">
        <f t="shared" si="11"/>
        <v>新增鎖</v>
      </c>
    </row>
    <row r="53" spans="1:11">
      <c r="A53" s="1" t="s">
        <v>1806</v>
      </c>
      <c r="B53">
        <f t="shared" si="1"/>
        <v>17</v>
      </c>
      <c r="C53">
        <f t="shared" si="2"/>
        <v>47</v>
      </c>
      <c r="D53" t="str">
        <f t="shared" si="3"/>
        <v>Tran_access_denied_content_1</v>
      </c>
      <c r="E53" s="1" t="s">
        <v>1902</v>
      </c>
      <c r="F53">
        <f t="shared" si="4"/>
        <v>17</v>
      </c>
      <c r="G53">
        <f t="shared" si="12"/>
        <v>28</v>
      </c>
      <c r="H53" t="str">
        <f t="shared" si="13"/>
        <v>lock_list</v>
      </c>
      <c r="I53">
        <f t="shared" si="9"/>
        <v>29</v>
      </c>
      <c r="J53">
        <f t="shared" si="10"/>
        <v>34</v>
      </c>
      <c r="K53" t="str">
        <f t="shared" si="11"/>
        <v>鎖的列表</v>
      </c>
    </row>
    <row r="54" spans="1:11">
      <c r="A54" s="1" t="s">
        <v>31</v>
      </c>
      <c r="B54">
        <f t="shared" si="1"/>
        <v>17</v>
      </c>
      <c r="C54">
        <f t="shared" si="2"/>
        <v>45</v>
      </c>
      <c r="D54" t="str">
        <f t="shared" si="3"/>
        <v>Tran_operation_issue_title</v>
      </c>
      <c r="E54" s="1" t="s">
        <v>1903</v>
      </c>
      <c r="F54">
        <f t="shared" si="4"/>
        <v>17</v>
      </c>
      <c r="G54">
        <f t="shared" si="12"/>
        <v>34</v>
      </c>
      <c r="H54" t="str">
        <f t="shared" si="13"/>
        <v>title_edit_lock</v>
      </c>
      <c r="I54">
        <f t="shared" si="9"/>
        <v>35</v>
      </c>
      <c r="J54">
        <f t="shared" si="10"/>
        <v>39</v>
      </c>
      <c r="K54" t="str">
        <f t="shared" si="11"/>
        <v>管理鎖</v>
      </c>
    </row>
    <row r="55" spans="1:11">
      <c r="A55" s="1" t="s">
        <v>1807</v>
      </c>
      <c r="B55">
        <f t="shared" si="1"/>
        <v>17</v>
      </c>
      <c r="C55">
        <f t="shared" si="2"/>
        <v>49</v>
      </c>
      <c r="D55" t="str">
        <f t="shared" si="3"/>
        <v>Tran_operation_issue_content_1</v>
      </c>
      <c r="E55" s="1" t="s">
        <v>1904</v>
      </c>
      <c r="F55">
        <f t="shared" si="4"/>
        <v>17</v>
      </c>
      <c r="G55">
        <f t="shared" si="12"/>
        <v>32</v>
      </c>
      <c r="H55" t="str">
        <f t="shared" si="13"/>
        <v>gin_indicator</v>
      </c>
      <c r="I55">
        <f t="shared" si="9"/>
        <v>33</v>
      </c>
      <c r="J55">
        <f t="shared" si="10"/>
        <v>35</v>
      </c>
      <c r="K55" t="str">
        <f t="shared" si="11"/>
        <v>G</v>
      </c>
    </row>
    <row r="56" spans="1:11">
      <c r="A56" s="1" t="s">
        <v>1809</v>
      </c>
      <c r="B56">
        <f t="shared" si="1"/>
        <v>17</v>
      </c>
      <c r="C56">
        <f t="shared" si="2"/>
        <v>47</v>
      </c>
      <c r="D56" t="str">
        <f t="shared" si="3"/>
        <v>Tran_notClient_anymore_title</v>
      </c>
      <c r="E56" s="1" t="s">
        <v>1905</v>
      </c>
      <c r="F56">
        <f t="shared" si="4"/>
        <v>17</v>
      </c>
      <c r="G56">
        <f t="shared" si="12"/>
        <v>30</v>
      </c>
      <c r="H56" t="str">
        <f t="shared" si="13"/>
        <v>lock_status</v>
      </c>
      <c r="I56">
        <f t="shared" si="9"/>
        <v>31</v>
      </c>
      <c r="J56">
        <f t="shared" si="10"/>
        <v>36</v>
      </c>
      <c r="K56" t="str">
        <f t="shared" si="11"/>
        <v>鎖的資訊</v>
      </c>
    </row>
    <row r="57" spans="1:11">
      <c r="A57" s="1"/>
      <c r="B57" t="e">
        <f t="shared" si="1"/>
        <v>#VALUE!</v>
      </c>
      <c r="C57" t="e">
        <f t="shared" si="2"/>
        <v>#VALUE!</v>
      </c>
      <c r="D57" t="str">
        <f t="shared" si="3"/>
        <v/>
      </c>
      <c r="E57" s="1" t="s">
        <v>1906</v>
      </c>
      <c r="F57">
        <f t="shared" si="4"/>
        <v>17</v>
      </c>
      <c r="G57">
        <f t="shared" si="12"/>
        <v>29</v>
      </c>
      <c r="H57" t="str">
        <f t="shared" si="13"/>
        <v>model_name</v>
      </c>
      <c r="I57">
        <f t="shared" si="9"/>
        <v>30</v>
      </c>
      <c r="J57">
        <f t="shared" si="10"/>
        <v>33</v>
      </c>
      <c r="K57" t="str">
        <f t="shared" si="11"/>
        <v>型號</v>
      </c>
    </row>
    <row r="58" spans="1:11">
      <c r="A58" s="1"/>
      <c r="B58" t="e">
        <f t="shared" si="1"/>
        <v>#VALUE!</v>
      </c>
      <c r="C58" t="e">
        <f t="shared" si="2"/>
        <v>#VALUE!</v>
      </c>
      <c r="D58" t="str">
        <f t="shared" si="3"/>
        <v/>
      </c>
      <c r="E58" s="1" t="s">
        <v>1907</v>
      </c>
      <c r="F58">
        <f t="shared" si="4"/>
        <v>17</v>
      </c>
      <c r="G58">
        <f t="shared" si="12"/>
        <v>29</v>
      </c>
      <c r="H58" t="str">
        <f t="shared" si="13"/>
        <v>fw_version</v>
      </c>
      <c r="I58">
        <f t="shared" si="9"/>
        <v>30</v>
      </c>
      <c r="J58">
        <f t="shared" si="10"/>
        <v>35</v>
      </c>
      <c r="K58" t="str">
        <f t="shared" si="11"/>
        <v>韌體版本</v>
      </c>
    </row>
    <row r="59" spans="1:11">
      <c r="A59" s="1" t="s">
        <v>1816</v>
      </c>
      <c r="B59">
        <f t="shared" si="1"/>
        <v>17</v>
      </c>
      <c r="C59">
        <f t="shared" si="2"/>
        <v>42</v>
      </c>
      <c r="D59" t="str">
        <f t="shared" si="3"/>
        <v>Tran_UI_General_Confirm</v>
      </c>
      <c r="E59" s="1" t="s">
        <v>1908</v>
      </c>
      <c r="F59">
        <f t="shared" si="4"/>
        <v>17</v>
      </c>
      <c r="G59">
        <f t="shared" si="12"/>
        <v>31</v>
      </c>
      <c r="H59" t="str">
        <f t="shared" si="13"/>
        <v>pairing_time</v>
      </c>
      <c r="I59">
        <f t="shared" si="9"/>
        <v>32</v>
      </c>
      <c r="J59">
        <f t="shared" si="10"/>
        <v>37</v>
      </c>
      <c r="K59" t="str">
        <f t="shared" si="11"/>
        <v>配對時間</v>
      </c>
    </row>
    <row r="60" spans="1:11">
      <c r="A60" s="1" t="s">
        <v>32</v>
      </c>
      <c r="B60">
        <f t="shared" si="1"/>
        <v>17</v>
      </c>
      <c r="C60">
        <f t="shared" si="2"/>
        <v>45</v>
      </c>
      <c r="D60" t="str">
        <f t="shared" si="3"/>
        <v>Tran_UI_AddNewClient_title</v>
      </c>
      <c r="E60" s="1" t="s">
        <v>1909</v>
      </c>
      <c r="F60">
        <f t="shared" si="4"/>
        <v>17</v>
      </c>
      <c r="G60">
        <f t="shared" si="12"/>
        <v>22</v>
      </c>
      <c r="H60" t="str">
        <f t="shared" si="13"/>
        <v>gin</v>
      </c>
      <c r="I60">
        <f t="shared" si="9"/>
        <v>23</v>
      </c>
      <c r="J60">
        <f t="shared" si="10"/>
        <v>28</v>
      </c>
      <c r="K60" t="str">
        <f t="shared" si="11"/>
        <v>緊急密碼</v>
      </c>
    </row>
    <row r="61" spans="1:11">
      <c r="A61" s="1" t="s">
        <v>33</v>
      </c>
      <c r="B61">
        <f t="shared" si="1"/>
        <v>17</v>
      </c>
      <c r="C61">
        <f t="shared" si="2"/>
        <v>39</v>
      </c>
      <c r="D61" t="str">
        <f t="shared" si="3"/>
        <v>Tran_log_Unlock_Door</v>
      </c>
      <c r="E61" s="1" t="s">
        <v>1910</v>
      </c>
      <c r="F61">
        <f t="shared" si="4"/>
        <v>17</v>
      </c>
      <c r="G61">
        <f t="shared" si="12"/>
        <v>27</v>
      </c>
      <c r="H61" t="str">
        <f t="shared" si="13"/>
        <v>view_log</v>
      </c>
      <c r="I61">
        <f t="shared" si="9"/>
        <v>28</v>
      </c>
      <c r="J61">
        <f t="shared" si="10"/>
        <v>31</v>
      </c>
      <c r="K61" t="str">
        <f t="shared" si="11"/>
        <v>記錄</v>
      </c>
    </row>
    <row r="62" spans="1:11">
      <c r="A62" s="1" t="s">
        <v>34</v>
      </c>
      <c r="B62">
        <f t="shared" si="1"/>
        <v>17</v>
      </c>
      <c r="C62">
        <f t="shared" si="2"/>
        <v>44</v>
      </c>
      <c r="D62" t="str">
        <f t="shared" si="3"/>
        <v>Tran_log_IPA_Client_Added</v>
      </c>
      <c r="E62" s="1" t="s">
        <v>1911</v>
      </c>
      <c r="F62">
        <f t="shared" si="4"/>
        <v>17</v>
      </c>
      <c r="G62">
        <f t="shared" si="12"/>
        <v>27</v>
      </c>
      <c r="H62" t="str">
        <f t="shared" si="13"/>
        <v>log_time</v>
      </c>
      <c r="I62">
        <f t="shared" si="9"/>
        <v>28</v>
      </c>
      <c r="J62">
        <f t="shared" si="10"/>
        <v>31</v>
      </c>
      <c r="K62" t="str">
        <f t="shared" si="11"/>
        <v>時間</v>
      </c>
    </row>
    <row r="63" spans="1:11">
      <c r="A63" s="1" t="s">
        <v>35</v>
      </c>
      <c r="B63">
        <f t="shared" si="1"/>
        <v>17</v>
      </c>
      <c r="C63">
        <f t="shared" si="2"/>
        <v>44</v>
      </c>
      <c r="D63" t="str">
        <f t="shared" si="3"/>
        <v>Tran_log_Card_Unlock_Door</v>
      </c>
      <c r="E63" s="1" t="s">
        <v>1912</v>
      </c>
      <c r="F63">
        <f t="shared" si="4"/>
        <v>17</v>
      </c>
      <c r="G63">
        <f t="shared" si="12"/>
        <v>27</v>
      </c>
      <c r="H63" t="str">
        <f t="shared" si="13"/>
        <v>log_name</v>
      </c>
      <c r="I63">
        <f t="shared" si="9"/>
        <v>28</v>
      </c>
      <c r="J63">
        <f t="shared" si="10"/>
        <v>32</v>
      </c>
      <c r="K63" t="str">
        <f t="shared" si="11"/>
        <v>使用者</v>
      </c>
    </row>
    <row r="64" spans="1:11">
      <c r="A64" s="1" t="s">
        <v>36</v>
      </c>
      <c r="B64">
        <f t="shared" si="1"/>
        <v>17</v>
      </c>
      <c r="C64">
        <f t="shared" si="2"/>
        <v>44</v>
      </c>
      <c r="D64" t="str">
        <f t="shared" si="3"/>
        <v>Tran_log_Client_Auth_Fail</v>
      </c>
      <c r="E64" s="1" t="s">
        <v>1913</v>
      </c>
      <c r="F64">
        <f t="shared" si="4"/>
        <v>17</v>
      </c>
      <c r="G64">
        <f t="shared" si="12"/>
        <v>28</v>
      </c>
      <c r="H64" t="str">
        <f t="shared" si="13"/>
        <v>log_event</v>
      </c>
      <c r="I64">
        <f t="shared" si="9"/>
        <v>29</v>
      </c>
      <c r="J64">
        <f t="shared" si="10"/>
        <v>32</v>
      </c>
      <c r="K64" t="str">
        <f t="shared" si="11"/>
        <v>事件</v>
      </c>
    </row>
    <row r="65" spans="1:11">
      <c r="A65" s="1" t="s">
        <v>37</v>
      </c>
      <c r="B65">
        <f t="shared" si="1"/>
        <v>17</v>
      </c>
      <c r="C65">
        <f t="shared" si="2"/>
        <v>40</v>
      </c>
      <c r="D65" t="str">
        <f t="shared" si="3"/>
        <v>Tran_log_Unknown_Card</v>
      </c>
      <c r="E65" s="1" t="s">
        <v>1914</v>
      </c>
      <c r="F65">
        <f t="shared" si="4"/>
        <v>17</v>
      </c>
      <c r="G65">
        <f t="shared" si="12"/>
        <v>39</v>
      </c>
      <c r="H65" t="str">
        <f t="shared" si="13"/>
        <v>personal_information</v>
      </c>
      <c r="I65">
        <f t="shared" si="9"/>
        <v>40</v>
      </c>
      <c r="J65">
        <f t="shared" si="10"/>
        <v>45</v>
      </c>
      <c r="K65" t="str">
        <f t="shared" si="11"/>
        <v>個人資訊</v>
      </c>
    </row>
    <row r="66" spans="1:11">
      <c r="A66" s="1" t="s">
        <v>38</v>
      </c>
      <c r="B66">
        <f t="shared" ref="B66:B129" si="14">FIND("=""",A66)</f>
        <v>17</v>
      </c>
      <c r="C66">
        <f t="shared" ref="C66:C129" si="15">FIND("""&gt;",A66)</f>
        <v>50</v>
      </c>
      <c r="D66" t="str">
        <f t="shared" ref="D66:D129" si="16">IF(A66&lt;&gt;"", MID(A66, B66 + 2, C66-B66-2), "")</f>
        <v>Tran_log_IPA_fail_WrongAdd_user</v>
      </c>
      <c r="E66" s="1" t="s">
        <v>1915</v>
      </c>
      <c r="F66">
        <f t="shared" ref="F66:F129" si="17">FIND("=""",E66)</f>
        <v>17</v>
      </c>
      <c r="G66">
        <f t="shared" si="12"/>
        <v>37</v>
      </c>
      <c r="H66" t="str">
        <f t="shared" si="13"/>
        <v>notification_setup</v>
      </c>
      <c r="I66">
        <f t="shared" si="9"/>
        <v>38</v>
      </c>
      <c r="J66">
        <f t="shared" si="10"/>
        <v>43</v>
      </c>
      <c r="K66" t="str">
        <f t="shared" si="11"/>
        <v>提醒設定</v>
      </c>
    </row>
    <row r="67" spans="1:11">
      <c r="A67" s="1" t="s">
        <v>39</v>
      </c>
      <c r="B67">
        <f t="shared" si="14"/>
        <v>17</v>
      </c>
      <c r="C67">
        <f t="shared" si="15"/>
        <v>37</v>
      </c>
      <c r="D67" t="str">
        <f t="shared" si="16"/>
        <v>Tran_log_PairingOK</v>
      </c>
      <c r="E67" s="1" t="s">
        <v>1916</v>
      </c>
      <c r="F67">
        <f t="shared" si="17"/>
        <v>17</v>
      </c>
      <c r="G67">
        <f t="shared" si="12"/>
        <v>36</v>
      </c>
      <c r="H67" t="str">
        <f t="shared" si="13"/>
        <v>legal_information</v>
      </c>
      <c r="I67">
        <f t="shared" si="9"/>
        <v>37</v>
      </c>
      <c r="J67">
        <f t="shared" si="10"/>
        <v>40</v>
      </c>
      <c r="K67" t="str">
        <f t="shared" si="11"/>
        <v>關於</v>
      </c>
    </row>
    <row r="68" spans="1:11">
      <c r="A68" s="1" t="s">
        <v>40</v>
      </c>
      <c r="B68">
        <f t="shared" si="14"/>
        <v>17</v>
      </c>
      <c r="C68">
        <f t="shared" si="15"/>
        <v>35</v>
      </c>
      <c r="D68" t="str">
        <f t="shared" si="16"/>
        <v>Tran_log_Inherit</v>
      </c>
      <c r="E68" s="1" t="s">
        <v>1917</v>
      </c>
      <c r="F68">
        <f t="shared" si="17"/>
        <v>17</v>
      </c>
      <c r="G68">
        <f t="shared" si="12"/>
        <v>31</v>
      </c>
      <c r="H68" t="str">
        <f t="shared" si="13"/>
        <v>about_pkinno</v>
      </c>
      <c r="I68">
        <f t="shared" si="9"/>
        <v>32</v>
      </c>
      <c r="J68">
        <f t="shared" si="10"/>
        <v>35</v>
      </c>
      <c r="K68" t="str">
        <f t="shared" si="11"/>
        <v>關於</v>
      </c>
    </row>
    <row r="69" spans="1:11">
      <c r="A69" s="1"/>
      <c r="B69" t="e">
        <f t="shared" si="14"/>
        <v>#VALUE!</v>
      </c>
      <c r="C69" t="e">
        <f t="shared" si="15"/>
        <v>#VALUE!</v>
      </c>
      <c r="D69" t="str">
        <f t="shared" si="16"/>
        <v/>
      </c>
      <c r="E69" s="1" t="s">
        <v>1918</v>
      </c>
      <c r="F69">
        <f t="shared" si="17"/>
        <v>17</v>
      </c>
      <c r="G69">
        <f t="shared" si="12"/>
        <v>34</v>
      </c>
      <c r="H69" t="str">
        <f t="shared" si="13"/>
        <v>legal_info_text</v>
      </c>
      <c r="I69">
        <f t="shared" si="9"/>
        <v>35</v>
      </c>
      <c r="J69" t="e">
        <f t="shared" si="10"/>
        <v>#VALUE!</v>
      </c>
      <c r="K69" t="e">
        <f t="shared" si="11"/>
        <v>#VALUE!</v>
      </c>
    </row>
    <row r="70" spans="1:11">
      <c r="A70" s="1" t="s">
        <v>41</v>
      </c>
      <c r="B70">
        <f t="shared" si="14"/>
        <v>17</v>
      </c>
      <c r="C70">
        <f t="shared" si="15"/>
        <v>40</v>
      </c>
      <c r="D70" t="str">
        <f t="shared" si="16"/>
        <v>Tran_log_PassPord_IPA</v>
      </c>
      <c r="E70" s="1" t="s">
        <v>1919</v>
      </c>
      <c r="F70" t="e">
        <f t="shared" si="17"/>
        <v>#VALUE!</v>
      </c>
      <c r="G70" t="e">
        <f t="shared" si="12"/>
        <v>#VALUE!</v>
      </c>
      <c r="H70" t="e">
        <f t="shared" si="13"/>
        <v>#VALUE!</v>
      </c>
      <c r="I70" t="e">
        <f t="shared" si="9"/>
        <v>#VALUE!</v>
      </c>
      <c r="J70" t="e">
        <f t="shared" si="10"/>
        <v>#VALUE!</v>
      </c>
      <c r="K70" t="e">
        <f t="shared" si="11"/>
        <v>#VALUE!</v>
      </c>
    </row>
    <row r="71" spans="1:11">
      <c r="A71" s="1"/>
      <c r="B71" t="e">
        <f t="shared" si="14"/>
        <v>#VALUE!</v>
      </c>
      <c r="C71" t="e">
        <f t="shared" si="15"/>
        <v>#VALUE!</v>
      </c>
      <c r="D71" t="str">
        <f t="shared" si="16"/>
        <v/>
      </c>
      <c r="E71" s="1" t="s">
        <v>1920</v>
      </c>
      <c r="F71" t="e">
        <f t="shared" si="17"/>
        <v>#VALUE!</v>
      </c>
      <c r="G71" t="e">
        <f t="shared" si="12"/>
        <v>#VALUE!</v>
      </c>
      <c r="H71" t="e">
        <f t="shared" si="13"/>
        <v>#VALUE!</v>
      </c>
      <c r="I71" t="e">
        <f t="shared" si="9"/>
        <v>#VALUE!</v>
      </c>
      <c r="J71" t="e">
        <f t="shared" si="10"/>
        <v>#VALUE!</v>
      </c>
      <c r="K71" t="e">
        <f t="shared" si="11"/>
        <v>#VALUE!</v>
      </c>
    </row>
    <row r="72" spans="1:11">
      <c r="A72" s="1" t="s">
        <v>42</v>
      </c>
      <c r="B72">
        <f t="shared" si="14"/>
        <v>17</v>
      </c>
      <c r="C72">
        <f t="shared" si="15"/>
        <v>45</v>
      </c>
      <c r="D72" t="str">
        <f t="shared" si="16"/>
        <v>Tran_log_PassPord_IPA_Fail</v>
      </c>
      <c r="E72" s="1" t="s">
        <v>1921</v>
      </c>
      <c r="F72" t="e">
        <f t="shared" si="17"/>
        <v>#VALUE!</v>
      </c>
      <c r="G72" t="e">
        <f t="shared" si="12"/>
        <v>#VALUE!</v>
      </c>
      <c r="H72" t="e">
        <f t="shared" si="13"/>
        <v>#VALUE!</v>
      </c>
      <c r="I72" t="e">
        <f t="shared" ref="I72:I135" si="18">FIND("&gt;",E72)</f>
        <v>#VALUE!</v>
      </c>
      <c r="J72" t="e">
        <f t="shared" ref="J72:J135" si="19" xml:space="preserve"> FIND("&lt;/",E72)</f>
        <v>#VALUE!</v>
      </c>
      <c r="K72" t="e">
        <f t="shared" ref="K72:K135" si="20">IF(E72&lt;&gt;"", MID(E72,I72+1, J72-I72 - 1), "")</f>
        <v>#VALUE!</v>
      </c>
    </row>
    <row r="73" spans="1:11">
      <c r="A73" s="1"/>
      <c r="B73" t="e">
        <f t="shared" si="14"/>
        <v>#VALUE!</v>
      </c>
      <c r="C73" t="e">
        <f t="shared" si="15"/>
        <v>#VALUE!</v>
      </c>
      <c r="D73" t="str">
        <f t="shared" si="16"/>
        <v/>
      </c>
      <c r="E73" s="1" t="s">
        <v>1922</v>
      </c>
      <c r="F73" t="e">
        <f t="shared" si="17"/>
        <v>#VALUE!</v>
      </c>
      <c r="G73" t="e">
        <f t="shared" si="12"/>
        <v>#VALUE!</v>
      </c>
      <c r="H73" t="e">
        <f t="shared" si="13"/>
        <v>#VALUE!</v>
      </c>
      <c r="I73" t="e">
        <f t="shared" si="18"/>
        <v>#VALUE!</v>
      </c>
      <c r="J73" t="e">
        <f t="shared" si="19"/>
        <v>#VALUE!</v>
      </c>
      <c r="K73" t="e">
        <f t="shared" si="20"/>
        <v>#VALUE!</v>
      </c>
    </row>
    <row r="74" spans="1:11">
      <c r="A74" s="1"/>
      <c r="B74" t="e">
        <f t="shared" si="14"/>
        <v>#VALUE!</v>
      </c>
      <c r="C74" t="e">
        <f t="shared" si="15"/>
        <v>#VALUE!</v>
      </c>
      <c r="D74" t="str">
        <f t="shared" si="16"/>
        <v/>
      </c>
      <c r="E74" s="1" t="s">
        <v>1923</v>
      </c>
      <c r="F74" t="e">
        <f t="shared" si="17"/>
        <v>#VALUE!</v>
      </c>
      <c r="G74" t="e">
        <f t="shared" si="12"/>
        <v>#VALUE!</v>
      </c>
      <c r="H74" t="e">
        <f t="shared" si="13"/>
        <v>#VALUE!</v>
      </c>
      <c r="I74" t="e">
        <f t="shared" si="18"/>
        <v>#VALUE!</v>
      </c>
      <c r="J74" t="e">
        <f t="shared" si="19"/>
        <v>#VALUE!</v>
      </c>
      <c r="K74" t="e">
        <f t="shared" si="20"/>
        <v>#VALUE!</v>
      </c>
    </row>
    <row r="75" spans="1:11">
      <c r="A75" s="1"/>
      <c r="B75" t="e">
        <f t="shared" si="14"/>
        <v>#VALUE!</v>
      </c>
      <c r="C75" t="e">
        <f t="shared" si="15"/>
        <v>#VALUE!</v>
      </c>
      <c r="D75" t="str">
        <f t="shared" si="16"/>
        <v/>
      </c>
      <c r="E75" s="1" t="s">
        <v>1924</v>
      </c>
      <c r="F75" t="e">
        <f t="shared" si="17"/>
        <v>#VALUE!</v>
      </c>
      <c r="G75" t="e">
        <f t="shared" si="12"/>
        <v>#VALUE!</v>
      </c>
      <c r="H75" t="e">
        <f t="shared" si="13"/>
        <v>#VALUE!</v>
      </c>
      <c r="I75">
        <f t="shared" si="18"/>
        <v>48</v>
      </c>
      <c r="J75">
        <f t="shared" si="19"/>
        <v>40</v>
      </c>
      <c r="K75" t="e">
        <f t="shared" si="20"/>
        <v>#VALUE!</v>
      </c>
    </row>
    <row r="76" spans="1:11">
      <c r="A76" s="1"/>
      <c r="B76" t="e">
        <f t="shared" si="14"/>
        <v>#VALUE!</v>
      </c>
      <c r="C76" t="e">
        <f t="shared" si="15"/>
        <v>#VALUE!</v>
      </c>
      <c r="D76" t="str">
        <f t="shared" si="16"/>
        <v/>
      </c>
      <c r="E76" s="1" t="s">
        <v>1925</v>
      </c>
      <c r="F76">
        <f t="shared" si="17"/>
        <v>17</v>
      </c>
      <c r="G76">
        <f t="shared" si="12"/>
        <v>36</v>
      </c>
      <c r="H76" t="str">
        <f t="shared" si="13"/>
        <v>about_pkinno_text</v>
      </c>
      <c r="I76">
        <f t="shared" si="18"/>
        <v>37</v>
      </c>
      <c r="J76">
        <f t="shared" si="19"/>
        <v>96</v>
      </c>
      <c r="K76" t="str">
        <f t="shared" si="20"/>
        <v xml:space="preserve">About PKinno \nAbout PKinno \nAbout PKinno \nAbout PKinno </v>
      </c>
    </row>
    <row r="77" spans="1:11">
      <c r="A77" s="1"/>
      <c r="B77" t="e">
        <f t="shared" si="14"/>
        <v>#VALUE!</v>
      </c>
      <c r="C77" t="e">
        <f t="shared" si="15"/>
        <v>#VALUE!</v>
      </c>
      <c r="D77" t="str">
        <f t="shared" si="16"/>
        <v/>
      </c>
      <c r="E77" s="1" t="s">
        <v>1926</v>
      </c>
      <c r="F77">
        <f t="shared" si="17"/>
        <v>17</v>
      </c>
      <c r="G77">
        <f t="shared" si="12"/>
        <v>26</v>
      </c>
      <c r="H77" t="str">
        <f t="shared" si="13"/>
        <v>setting</v>
      </c>
      <c r="I77">
        <f t="shared" si="18"/>
        <v>27</v>
      </c>
      <c r="J77">
        <f t="shared" si="19"/>
        <v>30</v>
      </c>
      <c r="K77" t="str">
        <f t="shared" si="20"/>
        <v>設定</v>
      </c>
    </row>
    <row r="78" spans="1:11">
      <c r="A78" s="1"/>
      <c r="B78" t="e">
        <f t="shared" si="14"/>
        <v>#VALUE!</v>
      </c>
      <c r="C78" t="e">
        <f t="shared" si="15"/>
        <v>#VALUE!</v>
      </c>
      <c r="D78" t="str">
        <f t="shared" si="16"/>
        <v/>
      </c>
      <c r="E78" s="1" t="s">
        <v>25</v>
      </c>
      <c r="F78">
        <f t="shared" si="17"/>
        <v>17</v>
      </c>
      <c r="G78">
        <f t="shared" ref="G78:G141" si="21">FIND("""&gt;",E78)</f>
        <v>29</v>
      </c>
      <c r="H78" t="str">
        <f t="shared" ref="H78:H141" si="22">IF(E78&lt;&gt;"", MID(E78, F78 + 2, G78-F78-2), "")</f>
        <v>one_access</v>
      </c>
      <c r="I78">
        <f t="shared" si="18"/>
        <v>30</v>
      </c>
      <c r="J78">
        <f t="shared" si="19"/>
        <v>32</v>
      </c>
      <c r="K78" t="str">
        <f t="shared" si="20"/>
        <v>1</v>
      </c>
    </row>
    <row r="79" spans="1:11">
      <c r="A79" s="1" t="s">
        <v>43</v>
      </c>
      <c r="B79">
        <f t="shared" si="14"/>
        <v>17</v>
      </c>
      <c r="C79">
        <f t="shared" si="15"/>
        <v>33</v>
      </c>
      <c r="D79" t="str">
        <f t="shared" si="16"/>
        <v>title_ParamSet</v>
      </c>
      <c r="E79" s="1" t="s">
        <v>1927</v>
      </c>
      <c r="F79">
        <f t="shared" si="17"/>
        <v>17</v>
      </c>
      <c r="G79">
        <f t="shared" si="21"/>
        <v>36</v>
      </c>
      <c r="H79" t="str">
        <f t="shared" si="22"/>
        <v>no_limited_access</v>
      </c>
      <c r="I79">
        <f t="shared" si="18"/>
        <v>37</v>
      </c>
      <c r="J79">
        <f t="shared" si="19"/>
        <v>42</v>
      </c>
      <c r="K79" t="str">
        <f t="shared" si="20"/>
        <v>不限次數</v>
      </c>
    </row>
    <row r="80" spans="1:11">
      <c r="A80" s="1" t="s">
        <v>44</v>
      </c>
      <c r="B80">
        <f t="shared" si="14"/>
        <v>17</v>
      </c>
      <c r="C80">
        <f t="shared" si="15"/>
        <v>29</v>
      </c>
      <c r="D80" t="str">
        <f t="shared" si="16"/>
        <v>Param_Lock</v>
      </c>
      <c r="E80" s="1" t="s">
        <v>1928</v>
      </c>
      <c r="F80">
        <f t="shared" si="17"/>
        <v>17</v>
      </c>
      <c r="G80">
        <f t="shared" si="21"/>
        <v>29</v>
      </c>
      <c r="H80" t="str">
        <f t="shared" si="22"/>
        <v>lock_param</v>
      </c>
      <c r="I80">
        <f t="shared" si="18"/>
        <v>30</v>
      </c>
      <c r="J80">
        <f t="shared" si="19"/>
        <v>35</v>
      </c>
      <c r="K80" t="str">
        <f t="shared" si="20"/>
        <v>參數設定</v>
      </c>
    </row>
    <row r="81" spans="1:11">
      <c r="A81" s="1" t="s">
        <v>45</v>
      </c>
      <c r="B81">
        <f t="shared" si="14"/>
        <v>17</v>
      </c>
      <c r="C81">
        <f t="shared" si="15"/>
        <v>32</v>
      </c>
      <c r="D81" t="str">
        <f t="shared" si="16"/>
        <v>Param_Version</v>
      </c>
      <c r="E81" s="1" t="s">
        <v>1929</v>
      </c>
      <c r="F81">
        <f t="shared" si="17"/>
        <v>17</v>
      </c>
      <c r="G81">
        <f t="shared" si="21"/>
        <v>34</v>
      </c>
      <c r="H81" t="str">
        <f t="shared" si="22"/>
        <v>lock_param_mute</v>
      </c>
      <c r="I81">
        <f t="shared" si="18"/>
        <v>35</v>
      </c>
      <c r="J81">
        <f t="shared" si="19"/>
        <v>38</v>
      </c>
      <c r="K81" t="str">
        <f t="shared" si="20"/>
        <v>靜音</v>
      </c>
    </row>
    <row r="82" spans="1:11">
      <c r="A82" s="1" t="s">
        <v>46</v>
      </c>
      <c r="B82">
        <f t="shared" si="14"/>
        <v>17</v>
      </c>
      <c r="C82">
        <f t="shared" si="15"/>
        <v>28</v>
      </c>
      <c r="D82" t="str">
        <f t="shared" si="16"/>
        <v>UI_LockNM</v>
      </c>
      <c r="E82" s="1" t="s">
        <v>1930</v>
      </c>
      <c r="F82">
        <f t="shared" si="17"/>
        <v>17</v>
      </c>
      <c r="G82">
        <f t="shared" si="21"/>
        <v>41</v>
      </c>
      <c r="H82" t="str">
        <f t="shared" si="22"/>
        <v>msg_NFC_disabled_title</v>
      </c>
      <c r="I82">
        <f t="shared" si="18"/>
        <v>42</v>
      </c>
      <c r="J82">
        <f t="shared" si="19"/>
        <v>50</v>
      </c>
      <c r="K82" t="str">
        <f t="shared" si="20"/>
        <v>NFC沒有開啟</v>
      </c>
    </row>
    <row r="83" spans="1:11">
      <c r="A83" s="1"/>
      <c r="B83" t="e">
        <f t="shared" si="14"/>
        <v>#VALUE!</v>
      </c>
      <c r="C83" t="e">
        <f t="shared" si="15"/>
        <v>#VALUE!</v>
      </c>
      <c r="D83" t="str">
        <f t="shared" si="16"/>
        <v/>
      </c>
      <c r="E83" s="1" t="s">
        <v>1931</v>
      </c>
      <c r="F83">
        <f t="shared" si="17"/>
        <v>17</v>
      </c>
      <c r="G83">
        <f t="shared" si="21"/>
        <v>41</v>
      </c>
      <c r="H83" t="str">
        <f t="shared" si="22"/>
        <v>msg_NFC_disabled_cont1</v>
      </c>
      <c r="I83">
        <f t="shared" si="18"/>
        <v>42</v>
      </c>
      <c r="J83">
        <f t="shared" si="19"/>
        <v>72</v>
      </c>
      <c r="K83" t="str">
        <f t="shared" si="20"/>
        <v>Key Butler需要NFC功能. 請先啟用NFC功能.</v>
      </c>
    </row>
    <row r="84" spans="1:11">
      <c r="A84" s="1"/>
      <c r="B84" t="e">
        <f t="shared" si="14"/>
        <v>#VALUE!</v>
      </c>
      <c r="C84" t="e">
        <f t="shared" si="15"/>
        <v>#VALUE!</v>
      </c>
      <c r="D84" t="str">
        <f t="shared" si="16"/>
        <v/>
      </c>
      <c r="E84" s="1" t="s">
        <v>1932</v>
      </c>
      <c r="F84">
        <f t="shared" si="17"/>
        <v>17</v>
      </c>
      <c r="G84">
        <f t="shared" si="21"/>
        <v>44</v>
      </c>
      <c r="H84" t="str">
        <f t="shared" si="22"/>
        <v>Tran_access_granted_title</v>
      </c>
      <c r="I84">
        <f t="shared" si="18"/>
        <v>45</v>
      </c>
      <c r="J84">
        <f t="shared" si="19"/>
        <v>50</v>
      </c>
      <c r="K84" t="str">
        <f t="shared" si="20"/>
        <v>開鎖成功</v>
      </c>
    </row>
    <row r="85" spans="1:11">
      <c r="A85" s="1"/>
      <c r="B85" t="e">
        <f t="shared" si="14"/>
        <v>#VALUE!</v>
      </c>
      <c r="C85" t="e">
        <f t="shared" si="15"/>
        <v>#VALUE!</v>
      </c>
      <c r="D85" t="str">
        <f t="shared" si="16"/>
        <v/>
      </c>
      <c r="E85" s="1" t="s">
        <v>1933</v>
      </c>
      <c r="F85">
        <f t="shared" si="17"/>
        <v>17</v>
      </c>
      <c r="G85">
        <f t="shared" si="21"/>
        <v>48</v>
      </c>
      <c r="H85" t="str">
        <f t="shared" si="22"/>
        <v>Tran_access_granted_content_1</v>
      </c>
      <c r="I85">
        <f t="shared" si="18"/>
        <v>49</v>
      </c>
      <c r="J85">
        <f t="shared" si="19"/>
        <v>53</v>
      </c>
      <c r="K85" t="str">
        <f t="shared" si="20"/>
        <v>歡迎!</v>
      </c>
    </row>
    <row r="86" spans="1:11">
      <c r="A86" s="1"/>
      <c r="B86" t="e">
        <f t="shared" si="14"/>
        <v>#VALUE!</v>
      </c>
      <c r="C86" t="e">
        <f t="shared" si="15"/>
        <v>#VALUE!</v>
      </c>
      <c r="D86" t="str">
        <f t="shared" si="16"/>
        <v/>
      </c>
      <c r="E86" s="1" t="s">
        <v>1934</v>
      </c>
      <c r="F86">
        <f t="shared" si="17"/>
        <v>17</v>
      </c>
      <c r="G86">
        <f t="shared" si="21"/>
        <v>43</v>
      </c>
      <c r="H86" t="str">
        <f t="shared" si="22"/>
        <v>Tran_access_denied_title</v>
      </c>
      <c r="I86">
        <f t="shared" si="18"/>
        <v>44</v>
      </c>
      <c r="J86">
        <f t="shared" si="19"/>
        <v>49</v>
      </c>
      <c r="K86" t="str">
        <f t="shared" si="20"/>
        <v>無法開鎖</v>
      </c>
    </row>
    <row r="87" spans="1:11">
      <c r="A87" s="1" t="s">
        <v>47</v>
      </c>
      <c r="B87">
        <f t="shared" si="14"/>
        <v>17</v>
      </c>
      <c r="C87">
        <f t="shared" si="15"/>
        <v>36</v>
      </c>
      <c r="D87" t="str">
        <f t="shared" si="16"/>
        <v>Tran_log_DeleteNM</v>
      </c>
      <c r="E87" s="1" t="s">
        <v>1935</v>
      </c>
      <c r="F87">
        <f t="shared" si="17"/>
        <v>17</v>
      </c>
      <c r="G87">
        <f t="shared" si="21"/>
        <v>47</v>
      </c>
      <c r="H87" t="str">
        <f t="shared" si="22"/>
        <v>Tran_access_denied_content_1</v>
      </c>
      <c r="I87">
        <f t="shared" si="18"/>
        <v>48</v>
      </c>
      <c r="J87">
        <f t="shared" si="19"/>
        <v>56</v>
      </c>
      <c r="K87" t="str">
        <f t="shared" si="20"/>
        <v>沒有開鎖權限!</v>
      </c>
    </row>
    <row r="88" spans="1:11">
      <c r="A88" s="1" t="s">
        <v>1810</v>
      </c>
      <c r="B88">
        <f t="shared" si="14"/>
        <v>17</v>
      </c>
      <c r="C88">
        <f t="shared" si="15"/>
        <v>38</v>
      </c>
      <c r="D88" t="str">
        <f t="shared" si="16"/>
        <v>Tran_WrongDIN_title</v>
      </c>
      <c r="E88" s="1" t="s">
        <v>1936</v>
      </c>
      <c r="F88">
        <f t="shared" si="17"/>
        <v>17</v>
      </c>
      <c r="G88">
        <f t="shared" si="21"/>
        <v>45</v>
      </c>
      <c r="H88" t="str">
        <f t="shared" si="22"/>
        <v>Tran_operation_issue_title</v>
      </c>
      <c r="I88">
        <f t="shared" si="18"/>
        <v>46</v>
      </c>
      <c r="J88">
        <f t="shared" si="19"/>
        <v>51</v>
      </c>
      <c r="K88" t="str">
        <f t="shared" si="20"/>
        <v>通訊問題</v>
      </c>
    </row>
    <row r="89" spans="1:11">
      <c r="A89" s="1" t="s">
        <v>1811</v>
      </c>
      <c r="B89">
        <f t="shared" si="14"/>
        <v>17</v>
      </c>
      <c r="C89">
        <f t="shared" si="15"/>
        <v>38</v>
      </c>
      <c r="D89" t="str">
        <f t="shared" si="16"/>
        <v>Tran_WrongDIN_cont1</v>
      </c>
      <c r="E89" s="1" t="s">
        <v>1937</v>
      </c>
      <c r="F89">
        <f t="shared" si="17"/>
        <v>17</v>
      </c>
      <c r="G89">
        <f t="shared" si="21"/>
        <v>49</v>
      </c>
      <c r="H89" t="str">
        <f t="shared" si="22"/>
        <v>Tran_operation_issue_content_1</v>
      </c>
      <c r="I89">
        <f t="shared" si="18"/>
        <v>50</v>
      </c>
      <c r="J89">
        <f t="shared" si="19"/>
        <v>106</v>
      </c>
      <c r="K89" t="str">
        <f t="shared" si="20"/>
        <v>手機跟鎖之間有些通訊問題. 請確認手機與鎖的NFC天線位置, 及手機接觸鎖時是否太快離開. 確認後請再試一次.</v>
      </c>
    </row>
    <row r="90" spans="1:11">
      <c r="A90" s="1" t="s">
        <v>48</v>
      </c>
      <c r="B90">
        <f t="shared" si="14"/>
        <v>17</v>
      </c>
      <c r="C90">
        <f t="shared" si="15"/>
        <v>43</v>
      </c>
      <c r="D90" t="str">
        <f t="shared" si="16"/>
        <v>Tran_MesBox_cont_Battery</v>
      </c>
      <c r="E90" s="1" t="s">
        <v>1938</v>
      </c>
      <c r="F90">
        <f t="shared" si="17"/>
        <v>17</v>
      </c>
      <c r="G90">
        <f t="shared" si="21"/>
        <v>39</v>
      </c>
      <c r="H90" t="str">
        <f t="shared" si="22"/>
        <v>Tran_delete_ok_title</v>
      </c>
      <c r="I90">
        <f t="shared" si="18"/>
        <v>40</v>
      </c>
      <c r="J90">
        <f t="shared" si="19"/>
        <v>45</v>
      </c>
      <c r="K90" t="str">
        <f t="shared" si="20"/>
        <v>刪除成功</v>
      </c>
    </row>
    <row r="91" spans="1:11">
      <c r="A91" s="1" t="s">
        <v>1812</v>
      </c>
      <c r="B91">
        <f t="shared" si="14"/>
        <v>17</v>
      </c>
      <c r="C91">
        <f t="shared" si="15"/>
        <v>30</v>
      </c>
      <c r="D91" t="str">
        <f t="shared" si="16"/>
        <v>UI_JoinTime</v>
      </c>
      <c r="E91" s="1" t="s">
        <v>1939</v>
      </c>
      <c r="F91">
        <f t="shared" si="17"/>
        <v>17</v>
      </c>
      <c r="G91">
        <f t="shared" si="21"/>
        <v>43</v>
      </c>
      <c r="H91" t="str">
        <f t="shared" si="22"/>
        <v>Tran_delete_ok_content_1</v>
      </c>
      <c r="I91">
        <f t="shared" si="18"/>
        <v>44</v>
      </c>
      <c r="J91">
        <f t="shared" si="19"/>
        <v>62</v>
      </c>
      <c r="K91" t="str">
        <f t="shared" si="20"/>
        <v>您已成功地刪除了您所選擇的使用者.</v>
      </c>
    </row>
    <row r="92" spans="1:11">
      <c r="A92" s="1"/>
      <c r="B92" t="e">
        <f t="shared" si="14"/>
        <v>#VALUE!</v>
      </c>
      <c r="C92" t="e">
        <f t="shared" si="15"/>
        <v>#VALUE!</v>
      </c>
      <c r="D92" t="str">
        <f t="shared" si="16"/>
        <v/>
      </c>
      <c r="E92" s="1" t="s">
        <v>1940</v>
      </c>
      <c r="F92">
        <f t="shared" si="17"/>
        <v>17</v>
      </c>
      <c r="G92">
        <f t="shared" si="21"/>
        <v>47</v>
      </c>
      <c r="H92" t="str">
        <f t="shared" si="22"/>
        <v>Tran_notClient_anymore_title</v>
      </c>
      <c r="I92">
        <f t="shared" si="18"/>
        <v>48</v>
      </c>
      <c r="J92">
        <f t="shared" si="19"/>
        <v>53</v>
      </c>
      <c r="K92" t="str">
        <f t="shared" si="20"/>
        <v>刪除通知</v>
      </c>
    </row>
    <row r="93" spans="1:11">
      <c r="A93" s="2"/>
      <c r="B93" t="e">
        <f t="shared" si="14"/>
        <v>#VALUE!</v>
      </c>
      <c r="C93" t="e">
        <f t="shared" si="15"/>
        <v>#VALUE!</v>
      </c>
      <c r="D93" t="str">
        <f t="shared" si="16"/>
        <v/>
      </c>
      <c r="E93" s="1" t="s">
        <v>1941</v>
      </c>
      <c r="F93">
        <f t="shared" si="17"/>
        <v>17</v>
      </c>
      <c r="G93">
        <f t="shared" si="21"/>
        <v>51</v>
      </c>
      <c r="H93" t="str">
        <f t="shared" si="22"/>
        <v>Tran_notClient_anymore_content_1</v>
      </c>
      <c r="I93">
        <f t="shared" si="18"/>
        <v>52</v>
      </c>
      <c r="J93">
        <f t="shared" si="19"/>
        <v>71</v>
      </c>
      <c r="K93" t="str">
        <f t="shared" si="20"/>
        <v>您的權限已被刪除. 請與管理者確認.</v>
      </c>
    </row>
    <row r="94" spans="1:11">
      <c r="A94" s="1"/>
      <c r="B94" t="e">
        <f t="shared" si="14"/>
        <v>#VALUE!</v>
      </c>
      <c r="C94" t="e">
        <f t="shared" si="15"/>
        <v>#VALUE!</v>
      </c>
      <c r="D94" t="str">
        <f t="shared" si="16"/>
        <v/>
      </c>
      <c r="E94" s="1" t="s">
        <v>1942</v>
      </c>
      <c r="F94">
        <f t="shared" si="17"/>
        <v>17</v>
      </c>
      <c r="G94">
        <f t="shared" si="21"/>
        <v>47</v>
      </c>
      <c r="H94" t="str">
        <f t="shared" si="22"/>
        <v>Tran_ChangeClientNM_ok_title</v>
      </c>
      <c r="I94">
        <f t="shared" si="18"/>
        <v>48</v>
      </c>
      <c r="J94">
        <f t="shared" si="19"/>
        <v>56</v>
      </c>
      <c r="K94" t="str">
        <f t="shared" si="20"/>
        <v>變更使用者名稱</v>
      </c>
    </row>
    <row r="95" spans="1:11">
      <c r="A95" s="1"/>
      <c r="B95" t="e">
        <f t="shared" si="14"/>
        <v>#VALUE!</v>
      </c>
      <c r="C95" t="e">
        <f t="shared" si="15"/>
        <v>#VALUE!</v>
      </c>
      <c r="D95" t="str">
        <f t="shared" si="16"/>
        <v/>
      </c>
      <c r="E95" s="1" t="s">
        <v>1943</v>
      </c>
      <c r="F95">
        <f t="shared" si="17"/>
        <v>17</v>
      </c>
      <c r="G95">
        <f t="shared" si="21"/>
        <v>51</v>
      </c>
      <c r="H95" t="str">
        <f t="shared" si="22"/>
        <v>Tran_ChangeClientNM_ok_content_1</v>
      </c>
      <c r="I95">
        <f t="shared" si="18"/>
        <v>52</v>
      </c>
      <c r="J95">
        <f t="shared" si="19"/>
        <v>64</v>
      </c>
      <c r="K95" t="str">
        <f t="shared" si="20"/>
        <v>您已成功變更使用者名稱</v>
      </c>
    </row>
    <row r="96" spans="1:11">
      <c r="A96" s="2"/>
      <c r="B96" t="e">
        <f t="shared" si="14"/>
        <v>#VALUE!</v>
      </c>
      <c r="C96" t="e">
        <f t="shared" si="15"/>
        <v>#VALUE!</v>
      </c>
      <c r="D96" t="str">
        <f t="shared" si="16"/>
        <v/>
      </c>
      <c r="E96" s="1" t="s">
        <v>1944</v>
      </c>
      <c r="F96">
        <f t="shared" si="17"/>
        <v>17</v>
      </c>
      <c r="G96">
        <f t="shared" si="21"/>
        <v>39</v>
      </c>
      <c r="H96" t="str">
        <f t="shared" si="22"/>
        <v>Tran_UI_General_Save</v>
      </c>
      <c r="I96">
        <f t="shared" si="18"/>
        <v>40</v>
      </c>
      <c r="J96">
        <f t="shared" si="19"/>
        <v>43</v>
      </c>
      <c r="K96" t="str">
        <f t="shared" si="20"/>
        <v>儲存</v>
      </c>
    </row>
    <row r="97" spans="1:11">
      <c r="A97" s="2"/>
      <c r="B97" t="e">
        <f t="shared" si="14"/>
        <v>#VALUE!</v>
      </c>
      <c r="C97" t="e">
        <f t="shared" si="15"/>
        <v>#VALUE!</v>
      </c>
      <c r="D97" t="str">
        <f t="shared" si="16"/>
        <v/>
      </c>
      <c r="E97" s="1" t="s">
        <v>1945</v>
      </c>
      <c r="F97">
        <f t="shared" si="17"/>
        <v>17</v>
      </c>
      <c r="G97">
        <f t="shared" si="21"/>
        <v>41</v>
      </c>
      <c r="H97" t="str">
        <f t="shared" si="22"/>
        <v>Tran_UI_General_Cancel</v>
      </c>
      <c r="I97">
        <f t="shared" si="18"/>
        <v>42</v>
      </c>
      <c r="J97">
        <f t="shared" si="19"/>
        <v>45</v>
      </c>
      <c r="K97" t="str">
        <f t="shared" si="20"/>
        <v>取消</v>
      </c>
    </row>
    <row r="98" spans="1:11">
      <c r="A98" s="1"/>
      <c r="B98" t="e">
        <f t="shared" si="14"/>
        <v>#VALUE!</v>
      </c>
      <c r="C98" t="e">
        <f t="shared" si="15"/>
        <v>#VALUE!</v>
      </c>
      <c r="D98" t="str">
        <f t="shared" si="16"/>
        <v/>
      </c>
      <c r="E98" s="1" t="s">
        <v>1946</v>
      </c>
      <c r="F98">
        <f t="shared" si="17"/>
        <v>17</v>
      </c>
      <c r="G98">
        <f t="shared" si="21"/>
        <v>42</v>
      </c>
      <c r="H98" t="str">
        <f t="shared" si="22"/>
        <v>Tran_UI_General_Confirm</v>
      </c>
      <c r="I98">
        <f t="shared" si="18"/>
        <v>43</v>
      </c>
      <c r="J98">
        <f t="shared" si="19"/>
        <v>46</v>
      </c>
      <c r="K98" t="str">
        <f t="shared" si="20"/>
        <v>確定</v>
      </c>
    </row>
    <row r="99" spans="1:11">
      <c r="A99" s="1" t="s">
        <v>2925</v>
      </c>
      <c r="B99">
        <f t="shared" si="14"/>
        <v>17</v>
      </c>
      <c r="C99">
        <f t="shared" si="15"/>
        <v>34</v>
      </c>
      <c r="D99" t="str">
        <f t="shared" si="16"/>
        <v>UI_NO_TID_cont1</v>
      </c>
      <c r="E99" s="1" t="s">
        <v>1947</v>
      </c>
      <c r="F99">
        <f t="shared" si="17"/>
        <v>17</v>
      </c>
      <c r="G99">
        <f t="shared" si="21"/>
        <v>38</v>
      </c>
      <c r="H99" t="str">
        <f t="shared" si="22"/>
        <v>Tran_UI_General_Yes</v>
      </c>
      <c r="I99">
        <f t="shared" si="18"/>
        <v>39</v>
      </c>
      <c r="J99">
        <f t="shared" si="19"/>
        <v>43</v>
      </c>
      <c r="K99" t="str">
        <f t="shared" si="20"/>
        <v>Yes</v>
      </c>
    </row>
    <row r="100" spans="1:11">
      <c r="A100" s="2"/>
      <c r="B100" t="e">
        <f t="shared" si="14"/>
        <v>#VALUE!</v>
      </c>
      <c r="C100" t="e">
        <f t="shared" si="15"/>
        <v>#VALUE!</v>
      </c>
      <c r="D100" t="str">
        <f t="shared" si="16"/>
        <v/>
      </c>
      <c r="E100" s="1" t="s">
        <v>1948</v>
      </c>
      <c r="F100">
        <f t="shared" si="17"/>
        <v>17</v>
      </c>
      <c r="G100">
        <f t="shared" si="21"/>
        <v>37</v>
      </c>
      <c r="H100" t="str">
        <f t="shared" si="22"/>
        <v>Tran_UI_General_No</v>
      </c>
      <c r="I100">
        <f t="shared" si="18"/>
        <v>38</v>
      </c>
      <c r="J100">
        <f t="shared" si="19"/>
        <v>41</v>
      </c>
      <c r="K100" t="str">
        <f t="shared" si="20"/>
        <v>No</v>
      </c>
    </row>
    <row r="101" spans="1:11">
      <c r="A101" s="1" t="s">
        <v>49</v>
      </c>
      <c r="B101">
        <f t="shared" si="14"/>
        <v>17</v>
      </c>
      <c r="C101">
        <f t="shared" si="15"/>
        <v>33</v>
      </c>
      <c r="D101" t="str">
        <f t="shared" si="16"/>
        <v>UI_AccessRight</v>
      </c>
      <c r="E101" s="1" t="s">
        <v>1949</v>
      </c>
      <c r="F101">
        <f t="shared" si="17"/>
        <v>17</v>
      </c>
      <c r="G101">
        <f t="shared" si="21"/>
        <v>45</v>
      </c>
      <c r="H101" t="str">
        <f t="shared" si="22"/>
        <v>Tran_UI_AddNewClient_title</v>
      </c>
      <c r="I101">
        <f t="shared" si="18"/>
        <v>46</v>
      </c>
      <c r="J101">
        <f t="shared" si="19"/>
        <v>52</v>
      </c>
      <c r="K101" t="str">
        <f t="shared" si="20"/>
        <v>新增使用者</v>
      </c>
    </row>
    <row r="102" spans="1:11">
      <c r="A102" s="1" t="s">
        <v>2877</v>
      </c>
      <c r="B102">
        <f t="shared" si="14"/>
        <v>17</v>
      </c>
      <c r="C102">
        <f t="shared" si="15"/>
        <v>40</v>
      </c>
      <c r="D102" t="str">
        <f t="shared" si="16"/>
        <v>Tran_log_AccessDenial</v>
      </c>
      <c r="E102" s="1" t="s">
        <v>1950</v>
      </c>
      <c r="F102">
        <f t="shared" si="17"/>
        <v>17</v>
      </c>
      <c r="G102">
        <f t="shared" si="21"/>
        <v>45</v>
      </c>
      <c r="H102" t="str">
        <f t="shared" si="22"/>
        <v>Tran_UI_AddNewClient_cont1</v>
      </c>
      <c r="I102">
        <f t="shared" si="18"/>
        <v>46</v>
      </c>
      <c r="J102">
        <f t="shared" si="19"/>
        <v>56</v>
      </c>
      <c r="K102" t="str">
        <f t="shared" si="20"/>
        <v>已加入新的使用者.</v>
      </c>
    </row>
    <row r="103" spans="1:11">
      <c r="A103" s="1"/>
      <c r="B103" t="e">
        <f t="shared" si="14"/>
        <v>#VALUE!</v>
      </c>
      <c r="C103" t="e">
        <f t="shared" si="15"/>
        <v>#VALUE!</v>
      </c>
      <c r="D103" t="str">
        <f t="shared" si="16"/>
        <v/>
      </c>
      <c r="E103" s="1" t="s">
        <v>1951</v>
      </c>
      <c r="F103">
        <f t="shared" si="17"/>
        <v>17</v>
      </c>
      <c r="G103">
        <f t="shared" si="21"/>
        <v>39</v>
      </c>
      <c r="H103" t="str">
        <f t="shared" si="22"/>
        <v>Tran_Keep_Sync_title</v>
      </c>
      <c r="I103">
        <f t="shared" si="18"/>
        <v>40</v>
      </c>
      <c r="J103">
        <f t="shared" si="19"/>
        <v>45</v>
      </c>
      <c r="K103" t="str">
        <f t="shared" si="20"/>
        <v>更多資料</v>
      </c>
    </row>
    <row r="104" spans="1:11">
      <c r="A104" s="1"/>
      <c r="B104" t="e">
        <f t="shared" si="14"/>
        <v>#VALUE!</v>
      </c>
      <c r="C104" t="e">
        <f t="shared" si="15"/>
        <v>#VALUE!</v>
      </c>
      <c r="D104" t="str">
        <f t="shared" si="16"/>
        <v/>
      </c>
      <c r="E104" s="1" t="s">
        <v>1952</v>
      </c>
      <c r="F104">
        <f t="shared" si="17"/>
        <v>17</v>
      </c>
      <c r="G104">
        <f t="shared" si="21"/>
        <v>39</v>
      </c>
      <c r="H104" t="str">
        <f t="shared" si="22"/>
        <v>Tran_Keep_Sync_cont1</v>
      </c>
      <c r="I104">
        <f t="shared" si="18"/>
        <v>40</v>
      </c>
      <c r="J104">
        <f t="shared" si="19"/>
        <v>60</v>
      </c>
      <c r="K104" t="str">
        <f t="shared" si="20"/>
        <v>還有更多資料等待被取回. 再輕觸一次.</v>
      </c>
    </row>
    <row r="105" spans="1:11">
      <c r="A105" s="1" t="s">
        <v>50</v>
      </c>
      <c r="B105">
        <f t="shared" si="14"/>
        <v>17</v>
      </c>
      <c r="C105">
        <f t="shared" si="15"/>
        <v>35</v>
      </c>
      <c r="D105" t="str">
        <f t="shared" si="16"/>
        <v>Tran_log_P2P_Add</v>
      </c>
      <c r="E105" s="1" t="s">
        <v>1953</v>
      </c>
      <c r="F105">
        <f t="shared" si="17"/>
        <v>17</v>
      </c>
      <c r="G105">
        <f t="shared" si="21"/>
        <v>39</v>
      </c>
      <c r="H105" t="str">
        <f t="shared" si="22"/>
        <v>Tran_log_Unlock_Door</v>
      </c>
      <c r="I105">
        <f t="shared" si="18"/>
        <v>40</v>
      </c>
      <c r="J105">
        <f t="shared" si="19"/>
        <v>43</v>
      </c>
      <c r="K105" t="str">
        <f t="shared" si="20"/>
        <v>開鎖</v>
      </c>
    </row>
    <row r="106" spans="1:11">
      <c r="A106" s="1" t="s">
        <v>51</v>
      </c>
      <c r="B106">
        <f t="shared" si="14"/>
        <v>17</v>
      </c>
      <c r="C106">
        <f t="shared" si="15"/>
        <v>41</v>
      </c>
      <c r="D106" t="str">
        <f t="shared" si="16"/>
        <v>Tran_UI_EnableBT_title</v>
      </c>
      <c r="E106" s="1" t="s">
        <v>1954</v>
      </c>
      <c r="F106">
        <f t="shared" si="17"/>
        <v>17</v>
      </c>
      <c r="G106">
        <f t="shared" si="21"/>
        <v>44</v>
      </c>
      <c r="H106" t="str">
        <f t="shared" si="22"/>
        <v>Tran_log_IPA_Client_Added</v>
      </c>
      <c r="I106">
        <f t="shared" si="18"/>
        <v>45</v>
      </c>
      <c r="J106">
        <f t="shared" si="19"/>
        <v>49</v>
      </c>
      <c r="K106" t="str">
        <f t="shared" si="20"/>
        <v>已加入</v>
      </c>
    </row>
    <row r="107" spans="1:11">
      <c r="A107" s="1" t="s">
        <v>52</v>
      </c>
      <c r="B107">
        <f t="shared" si="14"/>
        <v>17</v>
      </c>
      <c r="C107">
        <f t="shared" si="15"/>
        <v>41</v>
      </c>
      <c r="D107" t="str">
        <f t="shared" si="16"/>
        <v>Tran_UI_EnableBT_cont1</v>
      </c>
      <c r="E107" s="1" t="s">
        <v>1955</v>
      </c>
      <c r="F107">
        <f t="shared" si="17"/>
        <v>17</v>
      </c>
      <c r="G107">
        <f t="shared" si="21"/>
        <v>44</v>
      </c>
      <c r="H107" t="str">
        <f t="shared" si="22"/>
        <v>Tran_log_Card_Unlock_Door</v>
      </c>
      <c r="I107">
        <f t="shared" si="18"/>
        <v>45</v>
      </c>
      <c r="J107">
        <f t="shared" si="19"/>
        <v>48</v>
      </c>
      <c r="K107" t="str">
        <f t="shared" si="20"/>
        <v>開鎖</v>
      </c>
    </row>
    <row r="108" spans="1:11">
      <c r="A108" s="2"/>
      <c r="B108" t="e">
        <f t="shared" si="14"/>
        <v>#VALUE!</v>
      </c>
      <c r="C108" t="e">
        <f t="shared" si="15"/>
        <v>#VALUE!</v>
      </c>
      <c r="D108" t="str">
        <f t="shared" si="16"/>
        <v/>
      </c>
      <c r="E108" s="1" t="s">
        <v>1956</v>
      </c>
      <c r="F108">
        <f t="shared" si="17"/>
        <v>17</v>
      </c>
      <c r="G108">
        <f t="shared" si="21"/>
        <v>41</v>
      </c>
      <c r="H108" t="str">
        <f t="shared" si="22"/>
        <v>Tran_log_IPA_admin_tap</v>
      </c>
      <c r="I108">
        <f t="shared" si="18"/>
        <v>42</v>
      </c>
      <c r="J108">
        <f t="shared" si="19"/>
        <v>50</v>
      </c>
      <c r="K108" t="str">
        <f t="shared" si="20"/>
        <v>新增使用者指令</v>
      </c>
    </row>
    <row r="109" spans="1:11">
      <c r="A109" s="1" t="s">
        <v>53</v>
      </c>
      <c r="B109">
        <f t="shared" si="14"/>
        <v>17</v>
      </c>
      <c r="C109">
        <f t="shared" si="15"/>
        <v>30</v>
      </c>
      <c r="D109" t="str">
        <f t="shared" si="16"/>
        <v>Param0_Mute</v>
      </c>
      <c r="E109" s="1" t="s">
        <v>1957</v>
      </c>
      <c r="F109">
        <f t="shared" si="17"/>
        <v>17</v>
      </c>
      <c r="G109">
        <f t="shared" si="21"/>
        <v>44</v>
      </c>
      <c r="H109" t="str">
        <f t="shared" si="22"/>
        <v>Tran_log_Client_Auth_Fail</v>
      </c>
      <c r="I109">
        <f t="shared" si="18"/>
        <v>45</v>
      </c>
      <c r="J109">
        <f t="shared" si="19"/>
        <v>50</v>
      </c>
      <c r="K109" t="str">
        <f t="shared" si="20"/>
        <v>拒絕進出</v>
      </c>
    </row>
    <row r="110" spans="1:11">
      <c r="A110" s="1" t="s">
        <v>54</v>
      </c>
      <c r="B110">
        <f t="shared" si="14"/>
        <v>17</v>
      </c>
      <c r="C110">
        <f t="shared" si="15"/>
        <v>37</v>
      </c>
      <c r="D110" t="str">
        <f t="shared" si="16"/>
        <v>Param3_ChannelMode</v>
      </c>
      <c r="E110" s="1" t="s">
        <v>1958</v>
      </c>
      <c r="F110">
        <f t="shared" si="17"/>
        <v>17</v>
      </c>
      <c r="G110">
        <f t="shared" si="21"/>
        <v>40</v>
      </c>
      <c r="H110" t="str">
        <f t="shared" si="22"/>
        <v>Tran_log_Unknown_Card</v>
      </c>
      <c r="I110">
        <f t="shared" si="18"/>
        <v>41</v>
      </c>
      <c r="J110">
        <f t="shared" si="19"/>
        <v>50</v>
      </c>
      <c r="K110" t="str">
        <f t="shared" si="20"/>
        <v>**不明卡片**</v>
      </c>
    </row>
    <row r="111" spans="1:11">
      <c r="A111" s="1"/>
      <c r="B111" t="e">
        <f t="shared" si="14"/>
        <v>#VALUE!</v>
      </c>
      <c r="C111" t="e">
        <f t="shared" si="15"/>
        <v>#VALUE!</v>
      </c>
      <c r="D111" t="str">
        <f t="shared" si="16"/>
        <v/>
      </c>
      <c r="E111" s="1" t="s">
        <v>1959</v>
      </c>
      <c r="F111">
        <f t="shared" si="17"/>
        <v>17</v>
      </c>
      <c r="G111">
        <f t="shared" si="21"/>
        <v>50</v>
      </c>
      <c r="H111" t="str">
        <f t="shared" si="22"/>
        <v>Tran_log_IPA_fail_WrongAdd_user</v>
      </c>
      <c r="I111">
        <f t="shared" si="18"/>
        <v>51</v>
      </c>
      <c r="J111">
        <f t="shared" si="19"/>
        <v>61</v>
      </c>
      <c r="K111" t="str">
        <f t="shared" si="20"/>
        <v>失敗: 太多使用者</v>
      </c>
    </row>
    <row r="112" spans="1:11">
      <c r="A112" s="1" t="s">
        <v>55</v>
      </c>
      <c r="B112">
        <f t="shared" si="14"/>
        <v>17</v>
      </c>
      <c r="C112">
        <f t="shared" si="15"/>
        <v>33</v>
      </c>
      <c r="D112" t="str">
        <f t="shared" si="16"/>
        <v>Mfg_Name_Hyper</v>
      </c>
      <c r="E112" s="1" t="s">
        <v>1852</v>
      </c>
      <c r="F112" t="e">
        <f t="shared" si="17"/>
        <v>#VALUE!</v>
      </c>
      <c r="G112" t="e">
        <f t="shared" si="21"/>
        <v>#VALUE!</v>
      </c>
      <c r="H112" t="e">
        <f t="shared" si="22"/>
        <v>#VALUE!</v>
      </c>
      <c r="I112" t="e">
        <f t="shared" si="18"/>
        <v>#VALUE!</v>
      </c>
      <c r="J112" t="e">
        <f t="shared" si="19"/>
        <v>#VALUE!</v>
      </c>
      <c r="K112" t="e">
        <f t="shared" si="20"/>
        <v>#VALUE!</v>
      </c>
    </row>
    <row r="113" spans="1:11">
      <c r="A113" s="1" t="s">
        <v>56</v>
      </c>
      <c r="B113">
        <f t="shared" si="14"/>
        <v>17</v>
      </c>
      <c r="C113">
        <f t="shared" si="15"/>
        <v>40</v>
      </c>
      <c r="D113" t="str">
        <f t="shared" si="16"/>
        <v>Tran_log_DeleteByLock</v>
      </c>
      <c r="E113" s="1" t="s">
        <v>1960</v>
      </c>
      <c r="F113">
        <f t="shared" si="17"/>
        <v>17</v>
      </c>
      <c r="G113">
        <f t="shared" si="21"/>
        <v>37</v>
      </c>
      <c r="H113" t="str">
        <f t="shared" si="22"/>
        <v>Tran_log_PairingOK</v>
      </c>
      <c r="I113">
        <f t="shared" si="18"/>
        <v>38</v>
      </c>
      <c r="J113">
        <f t="shared" si="19"/>
        <v>41</v>
      </c>
      <c r="K113" t="str">
        <f t="shared" si="20"/>
        <v>配對</v>
      </c>
    </row>
    <row r="114" spans="1:11">
      <c r="A114" s="1" t="s">
        <v>57</v>
      </c>
      <c r="B114">
        <f t="shared" si="14"/>
        <v>17</v>
      </c>
      <c r="C114">
        <f t="shared" si="15"/>
        <v>38</v>
      </c>
      <c r="D114" t="str">
        <f t="shared" si="16"/>
        <v>Tran_log_delete_all</v>
      </c>
      <c r="E114" s="1" t="s">
        <v>1961</v>
      </c>
      <c r="F114">
        <f t="shared" si="17"/>
        <v>17</v>
      </c>
      <c r="G114">
        <f t="shared" si="21"/>
        <v>35</v>
      </c>
      <c r="H114" t="str">
        <f t="shared" si="22"/>
        <v>Tran_log_Inherit</v>
      </c>
      <c r="I114">
        <f t="shared" si="18"/>
        <v>36</v>
      </c>
      <c r="J114">
        <f t="shared" si="19"/>
        <v>39</v>
      </c>
      <c r="K114" t="str">
        <f t="shared" si="20"/>
        <v>繼承</v>
      </c>
    </row>
    <row r="115" spans="1:11">
      <c r="A115" s="1"/>
      <c r="B115" t="e">
        <f t="shared" si="14"/>
        <v>#VALUE!</v>
      </c>
      <c r="C115" t="e">
        <f t="shared" si="15"/>
        <v>#VALUE!</v>
      </c>
      <c r="D115" t="str">
        <f t="shared" si="16"/>
        <v/>
      </c>
      <c r="E115" s="1" t="s">
        <v>1962</v>
      </c>
      <c r="F115">
        <f t="shared" si="17"/>
        <v>17</v>
      </c>
      <c r="G115">
        <f t="shared" si="21"/>
        <v>37</v>
      </c>
      <c r="H115" t="str">
        <f t="shared" si="22"/>
        <v>Tran_log_IPA_ReAdd</v>
      </c>
      <c r="I115">
        <f t="shared" si="18"/>
        <v>38</v>
      </c>
      <c r="J115">
        <f t="shared" si="19"/>
        <v>43</v>
      </c>
      <c r="K115" t="str">
        <f t="shared" si="20"/>
        <v>重覆新增</v>
      </c>
    </row>
    <row r="116" spans="1:11">
      <c r="A116" s="1"/>
      <c r="B116" t="e">
        <f t="shared" si="14"/>
        <v>#VALUE!</v>
      </c>
      <c r="C116" t="e">
        <f t="shared" si="15"/>
        <v>#VALUE!</v>
      </c>
      <c r="D116" t="str">
        <f t="shared" si="16"/>
        <v/>
      </c>
      <c r="E116" s="1" t="s">
        <v>1963</v>
      </c>
      <c r="F116">
        <f t="shared" si="17"/>
        <v>17</v>
      </c>
      <c r="G116">
        <f t="shared" si="21"/>
        <v>40</v>
      </c>
      <c r="H116" t="str">
        <f t="shared" si="22"/>
        <v>Tran_log_PassPord_IPA</v>
      </c>
      <c r="I116">
        <f t="shared" si="18"/>
        <v>41</v>
      </c>
      <c r="J116">
        <f t="shared" si="19"/>
        <v>45</v>
      </c>
      <c r="K116" t="str">
        <f t="shared" si="20"/>
        <v>已加入</v>
      </c>
    </row>
    <row r="117" spans="1:11">
      <c r="A117" s="1"/>
      <c r="B117" t="e">
        <f t="shared" si="14"/>
        <v>#VALUE!</v>
      </c>
      <c r="C117" t="e">
        <f t="shared" si="15"/>
        <v>#VALUE!</v>
      </c>
      <c r="D117" t="str">
        <f t="shared" si="16"/>
        <v/>
      </c>
      <c r="E117" s="1" t="s">
        <v>1964</v>
      </c>
      <c r="F117">
        <f t="shared" si="17"/>
        <v>17</v>
      </c>
      <c r="G117">
        <f t="shared" si="21"/>
        <v>47</v>
      </c>
      <c r="H117" t="str">
        <f t="shared" si="22"/>
        <v>Tran_log_PassPord_UnlockFail</v>
      </c>
      <c r="I117">
        <f t="shared" si="18"/>
        <v>48</v>
      </c>
      <c r="J117">
        <f t="shared" si="19"/>
        <v>57</v>
      </c>
      <c r="K117" t="str">
        <f t="shared" si="20"/>
        <v>**不明密碼**</v>
      </c>
    </row>
    <row r="118" spans="1:11">
      <c r="A118" s="1"/>
      <c r="B118" t="e">
        <f t="shared" si="14"/>
        <v>#VALUE!</v>
      </c>
      <c r="C118" t="e">
        <f t="shared" si="15"/>
        <v>#VALUE!</v>
      </c>
      <c r="D118" t="str">
        <f t="shared" si="16"/>
        <v/>
      </c>
      <c r="E118" s="1" t="s">
        <v>1965</v>
      </c>
      <c r="F118">
        <f t="shared" si="17"/>
        <v>17</v>
      </c>
      <c r="G118">
        <f t="shared" si="21"/>
        <v>45</v>
      </c>
      <c r="H118" t="str">
        <f t="shared" si="22"/>
        <v>Tran_log_PassPord_IPA_Fail</v>
      </c>
      <c r="I118">
        <f t="shared" si="18"/>
        <v>46</v>
      </c>
      <c r="J118">
        <f t="shared" si="19"/>
        <v>53</v>
      </c>
      <c r="K118" t="str">
        <f t="shared" si="20"/>
        <v>密碼加入失敗</v>
      </c>
    </row>
    <row r="119" spans="1:11">
      <c r="A119" s="1"/>
      <c r="B119" t="e">
        <f t="shared" si="14"/>
        <v>#VALUE!</v>
      </c>
      <c r="C119" t="e">
        <f t="shared" si="15"/>
        <v>#VALUE!</v>
      </c>
      <c r="D119" t="str">
        <f t="shared" si="16"/>
        <v/>
      </c>
      <c r="E119" s="1" t="s">
        <v>1966</v>
      </c>
      <c r="F119">
        <f t="shared" si="17"/>
        <v>17</v>
      </c>
      <c r="G119">
        <f t="shared" si="21"/>
        <v>42</v>
      </c>
      <c r="H119" t="str">
        <f t="shared" si="22"/>
        <v>Tran_UI_NoPairing_title</v>
      </c>
      <c r="I119">
        <f t="shared" si="18"/>
        <v>43</v>
      </c>
      <c r="J119">
        <f t="shared" si="19"/>
        <v>52</v>
      </c>
      <c r="K119" t="str">
        <f t="shared" si="20"/>
        <v>不處於可配對狀態</v>
      </c>
    </row>
    <row r="120" spans="1:11">
      <c r="A120" s="1"/>
      <c r="B120" t="e">
        <f t="shared" si="14"/>
        <v>#VALUE!</v>
      </c>
      <c r="C120" t="e">
        <f t="shared" si="15"/>
        <v>#VALUE!</v>
      </c>
      <c r="D120" t="str">
        <f t="shared" si="16"/>
        <v/>
      </c>
      <c r="E120" s="1" t="s">
        <v>1967</v>
      </c>
      <c r="F120">
        <f t="shared" si="17"/>
        <v>17</v>
      </c>
      <c r="G120">
        <f t="shared" si="21"/>
        <v>42</v>
      </c>
      <c r="H120" t="str">
        <f t="shared" si="22"/>
        <v>Tran_UI_NoPairing_cont1</v>
      </c>
      <c r="I120">
        <f t="shared" si="18"/>
        <v>43</v>
      </c>
      <c r="J120">
        <f t="shared" si="19"/>
        <v>78</v>
      </c>
      <c r="K120" t="str">
        <f t="shared" si="20"/>
        <v>鎖並不處於可配對狀態; 請按一下設定(Setup)鍵以開始配對流程.</v>
      </c>
    </row>
    <row r="121" spans="1:11">
      <c r="A121" s="2"/>
      <c r="B121" t="e">
        <f t="shared" si="14"/>
        <v>#VALUE!</v>
      </c>
      <c r="C121" t="e">
        <f t="shared" si="15"/>
        <v>#VALUE!</v>
      </c>
      <c r="D121" t="str">
        <f t="shared" si="16"/>
        <v/>
      </c>
      <c r="E121" s="1" t="s">
        <v>1968</v>
      </c>
      <c r="F121">
        <f t="shared" si="17"/>
        <v>17</v>
      </c>
      <c r="G121">
        <f t="shared" si="21"/>
        <v>42</v>
      </c>
      <c r="H121" t="str">
        <f t="shared" si="22"/>
        <v>Tran_UI_IPA_ReAdd_title</v>
      </c>
      <c r="I121">
        <f t="shared" si="18"/>
        <v>43</v>
      </c>
      <c r="J121">
        <f t="shared" si="19"/>
        <v>51</v>
      </c>
      <c r="K121" t="str">
        <f t="shared" si="20"/>
        <v>使用者重覆新增</v>
      </c>
    </row>
    <row r="122" spans="1:11">
      <c r="A122" s="1" t="s">
        <v>1822</v>
      </c>
      <c r="B122">
        <f t="shared" si="14"/>
        <v>17</v>
      </c>
      <c r="C122">
        <f t="shared" si="15"/>
        <v>37</v>
      </c>
      <c r="D122" t="str">
        <f t="shared" si="16"/>
        <v>OpenSourceLicenses</v>
      </c>
      <c r="E122" s="1" t="s">
        <v>1969</v>
      </c>
      <c r="F122">
        <f t="shared" si="17"/>
        <v>17</v>
      </c>
      <c r="G122">
        <f t="shared" si="21"/>
        <v>42</v>
      </c>
      <c r="H122" t="str">
        <f t="shared" si="22"/>
        <v>Tran_UI_IPA_ReAdd_cont1</v>
      </c>
      <c r="I122">
        <f t="shared" si="18"/>
        <v>43</v>
      </c>
      <c r="J122">
        <f t="shared" si="19"/>
        <v>59</v>
      </c>
      <c r="K122" t="str">
        <f t="shared" si="20"/>
        <v>您原本就已經是這個鎖的使用者.</v>
      </c>
    </row>
    <row r="123" spans="1:11">
      <c r="A123" s="10" t="s">
        <v>1823</v>
      </c>
      <c r="B123">
        <f t="shared" si="14"/>
        <v>17</v>
      </c>
      <c r="C123">
        <f t="shared" si="15"/>
        <v>30</v>
      </c>
      <c r="D123" t="str">
        <f t="shared" si="16"/>
        <v>TermService</v>
      </c>
      <c r="E123" s="1" t="s">
        <v>1970</v>
      </c>
      <c r="F123">
        <f t="shared" si="17"/>
        <v>25</v>
      </c>
      <c r="G123">
        <f t="shared" si="21"/>
        <v>44</v>
      </c>
      <c r="H123" t="str">
        <f t="shared" si="22"/>
        <v>Tran_Bypass_title</v>
      </c>
      <c r="I123">
        <f t="shared" si="18"/>
        <v>45</v>
      </c>
      <c r="J123">
        <f t="shared" si="19"/>
        <v>52</v>
      </c>
      <c r="K123" t="str">
        <f t="shared" si="20"/>
        <v>門把狀態問題</v>
      </c>
    </row>
    <row r="124" spans="1:11">
      <c r="A124" s="1" t="s">
        <v>1821</v>
      </c>
      <c r="B124">
        <f t="shared" si="14"/>
        <v>17</v>
      </c>
      <c r="C124">
        <f t="shared" si="15"/>
        <v>32</v>
      </c>
      <c r="D124" t="str">
        <f t="shared" si="16"/>
        <v>PrivacyPolicy</v>
      </c>
      <c r="E124" s="3" t="s">
        <v>1971</v>
      </c>
      <c r="F124">
        <f t="shared" si="17"/>
        <v>25</v>
      </c>
      <c r="G124">
        <f t="shared" si="21"/>
        <v>44</v>
      </c>
      <c r="H124" t="str">
        <f t="shared" si="22"/>
        <v>Tran_Bypass_cont1</v>
      </c>
      <c r="I124">
        <f t="shared" si="18"/>
        <v>45</v>
      </c>
      <c r="J124">
        <f t="shared" si="19"/>
        <v>77</v>
      </c>
      <c r="K124" t="str">
        <f t="shared" si="20"/>
        <v>門把並不在正確的位置; 請在輕觸前寸門把放開使其回復正確位置.</v>
      </c>
    </row>
    <row r="125" spans="1:11">
      <c r="A125" s="2"/>
      <c r="B125" t="e">
        <f t="shared" si="14"/>
        <v>#VALUE!</v>
      </c>
      <c r="C125" t="e">
        <f t="shared" si="15"/>
        <v>#VALUE!</v>
      </c>
      <c r="D125" t="str">
        <f t="shared" si="16"/>
        <v/>
      </c>
      <c r="E125" s="3" t="s">
        <v>1972</v>
      </c>
      <c r="F125">
        <f t="shared" si="17"/>
        <v>17</v>
      </c>
      <c r="G125">
        <f t="shared" si="21"/>
        <v>36</v>
      </c>
      <c r="H125" t="str">
        <f t="shared" si="22"/>
        <v>Tran_Bypass_title</v>
      </c>
      <c r="I125">
        <f t="shared" si="18"/>
        <v>37</v>
      </c>
      <c r="J125">
        <f t="shared" si="19"/>
        <v>40</v>
      </c>
      <c r="K125" t="str">
        <f t="shared" si="20"/>
        <v>拒絕</v>
      </c>
    </row>
    <row r="126" spans="1:11">
      <c r="A126" s="1" t="s">
        <v>58</v>
      </c>
      <c r="B126">
        <f t="shared" si="14"/>
        <v>17</v>
      </c>
      <c r="C126">
        <f t="shared" si="15"/>
        <v>37</v>
      </c>
      <c r="D126" t="str">
        <f t="shared" si="16"/>
        <v>Tran_log_Lock_Door</v>
      </c>
      <c r="E126" s="1" t="s">
        <v>1973</v>
      </c>
      <c r="F126">
        <f t="shared" si="17"/>
        <v>17</v>
      </c>
      <c r="G126">
        <f t="shared" si="21"/>
        <v>36</v>
      </c>
      <c r="H126" t="str">
        <f t="shared" si="22"/>
        <v>Tran_Bypass_cont1</v>
      </c>
      <c r="I126">
        <f t="shared" si="18"/>
        <v>37</v>
      </c>
      <c r="J126">
        <f t="shared" si="19"/>
        <v>43</v>
      </c>
      <c r="K126" t="str">
        <f t="shared" si="20"/>
        <v>門內反鎖.</v>
      </c>
    </row>
    <row r="127" spans="1:11">
      <c r="A127" s="1"/>
      <c r="B127" t="e">
        <f t="shared" si="14"/>
        <v>#VALUE!</v>
      </c>
      <c r="C127" t="e">
        <f t="shared" si="15"/>
        <v>#VALUE!</v>
      </c>
      <c r="D127" t="str">
        <f t="shared" si="16"/>
        <v/>
      </c>
      <c r="E127" s="1" t="s">
        <v>1974</v>
      </c>
      <c r="F127">
        <f t="shared" si="17"/>
        <v>17</v>
      </c>
      <c r="G127">
        <f t="shared" si="21"/>
        <v>44</v>
      </c>
      <c r="H127" t="str">
        <f t="shared" si="22"/>
        <v>Tran_UI_ErrorDevice_title</v>
      </c>
      <c r="I127">
        <f t="shared" si="18"/>
        <v>45</v>
      </c>
      <c r="J127">
        <f t="shared" si="19"/>
        <v>51</v>
      </c>
      <c r="K127" t="str">
        <f t="shared" si="20"/>
        <v>不相容的鎖</v>
      </c>
    </row>
    <row r="128" spans="1:11">
      <c r="A128" s="1" t="s">
        <v>1818</v>
      </c>
      <c r="B128">
        <f t="shared" si="14"/>
        <v>17</v>
      </c>
      <c r="C128">
        <f t="shared" si="15"/>
        <v>45</v>
      </c>
      <c r="D128" t="str">
        <f t="shared" si="16"/>
        <v>Tran_log_Mechanical_Unlock</v>
      </c>
      <c r="E128" s="1" t="s">
        <v>1975</v>
      </c>
      <c r="F128">
        <f t="shared" si="17"/>
        <v>17</v>
      </c>
      <c r="G128">
        <f t="shared" si="21"/>
        <v>44</v>
      </c>
      <c r="H128" t="str">
        <f t="shared" si="22"/>
        <v>Tran_UI_ErrorDevice_cont1</v>
      </c>
      <c r="I128">
        <f t="shared" si="18"/>
        <v>45</v>
      </c>
      <c r="J128">
        <f t="shared" si="19"/>
        <v>68</v>
      </c>
      <c r="K128" t="str">
        <f t="shared" si="20"/>
        <v>這個鎖並不與此應用程式相容; 請與廠商確認.</v>
      </c>
    </row>
    <row r="129" spans="1:11">
      <c r="A129" s="1" t="s">
        <v>1819</v>
      </c>
      <c r="B129">
        <f t="shared" si="14"/>
        <v>17</v>
      </c>
      <c r="C129">
        <f t="shared" si="15"/>
        <v>43</v>
      </c>
      <c r="D129" t="str">
        <f t="shared" si="16"/>
        <v>Tran_log_Mechanical_lock</v>
      </c>
      <c r="E129" s="1" t="s">
        <v>1976</v>
      </c>
      <c r="F129">
        <f t="shared" si="17"/>
        <v>17</v>
      </c>
      <c r="G129">
        <f t="shared" si="21"/>
        <v>33</v>
      </c>
      <c r="H129" t="str">
        <f t="shared" si="22"/>
        <v>title_ParamSet</v>
      </c>
      <c r="I129">
        <f t="shared" si="18"/>
        <v>34</v>
      </c>
      <c r="J129">
        <f t="shared" si="19"/>
        <v>39</v>
      </c>
      <c r="K129" t="str">
        <f t="shared" si="20"/>
        <v>參數設定</v>
      </c>
    </row>
    <row r="130" spans="1:11">
      <c r="A130" s="1"/>
      <c r="B130" t="e">
        <f t="shared" ref="B130:B193" si="23">FIND("=""",A130)</f>
        <v>#VALUE!</v>
      </c>
      <c r="C130" t="e">
        <f t="shared" ref="C130:C193" si="24">FIND("""&gt;",A130)</f>
        <v>#VALUE!</v>
      </c>
      <c r="D130" t="str">
        <f t="shared" ref="D130:D193" si="25">IF(A130&lt;&gt;"", MID(A130, B130 + 2, C130-B130-2), "")</f>
        <v/>
      </c>
      <c r="E130" s="1" t="s">
        <v>1977</v>
      </c>
      <c r="F130">
        <f t="shared" ref="F130:F193" si="26">FIND("=""",E130)</f>
        <v>17</v>
      </c>
      <c r="G130">
        <f t="shared" si="21"/>
        <v>29</v>
      </c>
      <c r="H130" t="str">
        <f t="shared" si="22"/>
        <v>Param_Lock</v>
      </c>
      <c r="I130">
        <f t="shared" si="18"/>
        <v>30</v>
      </c>
      <c r="J130">
        <f t="shared" si="19"/>
        <v>35</v>
      </c>
      <c r="K130" t="str">
        <f t="shared" si="20"/>
        <v>參數設定</v>
      </c>
    </row>
    <row r="131" spans="1:11">
      <c r="A131" s="1" t="s">
        <v>1820</v>
      </c>
      <c r="B131">
        <f t="shared" si="23"/>
        <v>17</v>
      </c>
      <c r="C131">
        <f t="shared" si="24"/>
        <v>40</v>
      </c>
      <c r="D131" t="str">
        <f t="shared" si="25"/>
        <v>Tran_DeleteLock_cont1</v>
      </c>
      <c r="E131" s="1" t="s">
        <v>1978</v>
      </c>
      <c r="F131">
        <f t="shared" si="26"/>
        <v>17</v>
      </c>
      <c r="G131">
        <f t="shared" si="21"/>
        <v>29</v>
      </c>
      <c r="H131" t="str">
        <f t="shared" si="22"/>
        <v>Param_Mute</v>
      </c>
      <c r="I131">
        <f t="shared" si="18"/>
        <v>30</v>
      </c>
      <c r="J131">
        <f t="shared" si="19"/>
        <v>33</v>
      </c>
      <c r="K131" t="str">
        <f t="shared" si="20"/>
        <v>靜音</v>
      </c>
    </row>
    <row r="132" spans="1:11">
      <c r="A132" s="2"/>
      <c r="B132" t="e">
        <f t="shared" si="23"/>
        <v>#VALUE!</v>
      </c>
      <c r="C132" t="e">
        <f t="shared" si="24"/>
        <v>#VALUE!</v>
      </c>
      <c r="D132" t="str">
        <f t="shared" si="25"/>
        <v/>
      </c>
      <c r="E132" s="1" t="s">
        <v>1979</v>
      </c>
      <c r="F132">
        <f t="shared" si="26"/>
        <v>17</v>
      </c>
      <c r="G132">
        <f t="shared" si="21"/>
        <v>25</v>
      </c>
      <c r="H132" t="str">
        <f t="shared" si="22"/>
        <v>Param1</v>
      </c>
      <c r="I132">
        <f t="shared" si="18"/>
        <v>26</v>
      </c>
      <c r="J132">
        <f t="shared" si="19"/>
        <v>29</v>
      </c>
      <c r="K132" t="str">
        <f t="shared" si="20"/>
        <v>靜音</v>
      </c>
    </row>
    <row r="133" spans="1:11">
      <c r="A133" s="1"/>
      <c r="B133" t="e">
        <f t="shared" si="23"/>
        <v>#VALUE!</v>
      </c>
      <c r="C133" t="e">
        <f t="shared" si="24"/>
        <v>#VALUE!</v>
      </c>
      <c r="D133" t="str">
        <f t="shared" si="25"/>
        <v/>
      </c>
      <c r="E133" s="1" t="s">
        <v>1980</v>
      </c>
      <c r="F133">
        <f t="shared" si="26"/>
        <v>17</v>
      </c>
      <c r="G133">
        <f t="shared" si="21"/>
        <v>25</v>
      </c>
      <c r="H133" t="str">
        <f t="shared" si="22"/>
        <v>Param2</v>
      </c>
      <c r="I133">
        <f t="shared" si="18"/>
        <v>26</v>
      </c>
      <c r="J133">
        <f t="shared" si="19"/>
        <v>31</v>
      </c>
      <c r="K133" t="str">
        <f t="shared" si="20"/>
        <v>韌體版本</v>
      </c>
    </row>
    <row r="134" spans="1:11">
      <c r="A134" s="3"/>
      <c r="B134" t="e">
        <f t="shared" si="23"/>
        <v>#VALUE!</v>
      </c>
      <c r="C134" t="e">
        <f t="shared" si="24"/>
        <v>#VALUE!</v>
      </c>
      <c r="D134" t="str">
        <f t="shared" si="25"/>
        <v/>
      </c>
      <c r="E134" s="1" t="s">
        <v>1981</v>
      </c>
      <c r="F134">
        <f t="shared" si="26"/>
        <v>17</v>
      </c>
      <c r="G134">
        <f t="shared" si="21"/>
        <v>32</v>
      </c>
      <c r="H134" t="str">
        <f t="shared" si="22"/>
        <v>Param_Version</v>
      </c>
      <c r="I134">
        <f t="shared" si="18"/>
        <v>33</v>
      </c>
      <c r="J134">
        <f t="shared" si="19"/>
        <v>39</v>
      </c>
      <c r="K134" t="str">
        <f t="shared" si="20"/>
        <v>App版本</v>
      </c>
    </row>
    <row r="135" spans="1:11">
      <c r="A135" s="1"/>
      <c r="B135" t="e">
        <f t="shared" si="23"/>
        <v>#VALUE!</v>
      </c>
      <c r="C135" t="e">
        <f t="shared" si="24"/>
        <v>#VALUE!</v>
      </c>
      <c r="D135" t="str">
        <f t="shared" si="25"/>
        <v/>
      </c>
      <c r="E135" s="1" t="s">
        <v>1982</v>
      </c>
      <c r="F135">
        <f t="shared" si="26"/>
        <v>17</v>
      </c>
      <c r="G135">
        <f t="shared" si="21"/>
        <v>32</v>
      </c>
      <c r="H135" t="str">
        <f t="shared" si="22"/>
        <v>Param_LogPath</v>
      </c>
      <c r="I135">
        <f t="shared" si="18"/>
        <v>33</v>
      </c>
      <c r="J135">
        <f t="shared" si="19"/>
        <v>42</v>
      </c>
      <c r="K135" t="str">
        <f t="shared" si="20"/>
        <v>記錄檔的路徑 :</v>
      </c>
    </row>
    <row r="136" spans="1:11">
      <c r="A136" s="2"/>
      <c r="B136" t="e">
        <f t="shared" si="23"/>
        <v>#VALUE!</v>
      </c>
      <c r="C136" t="e">
        <f t="shared" si="24"/>
        <v>#VALUE!</v>
      </c>
      <c r="D136" t="str">
        <f t="shared" si="25"/>
        <v/>
      </c>
      <c r="E136" s="1" t="s">
        <v>1983</v>
      </c>
      <c r="F136">
        <f t="shared" si="26"/>
        <v>17</v>
      </c>
      <c r="G136">
        <f t="shared" si="21"/>
        <v>28</v>
      </c>
      <c r="H136" t="str">
        <f t="shared" si="22"/>
        <v>UI_LockNM</v>
      </c>
      <c r="I136">
        <f t="shared" ref="I136:I199" si="27">FIND("&gt;",E136)</f>
        <v>29</v>
      </c>
      <c r="J136">
        <f t="shared" ref="J136:J199" si="28" xml:space="preserve"> FIND("&lt;/",E136)</f>
        <v>35</v>
      </c>
      <c r="K136" t="str">
        <f t="shared" ref="K136:K199" si="29">IF(E136&lt;&gt;"", MID(E136,I136+1, J136-I136 - 1), "")</f>
        <v xml:space="preserve">鎖的名稱 </v>
      </c>
    </row>
    <row r="137" spans="1:11">
      <c r="A137" s="1" t="s">
        <v>59</v>
      </c>
      <c r="B137" t="e">
        <f t="shared" si="23"/>
        <v>#VALUE!</v>
      </c>
      <c r="C137" t="e">
        <f t="shared" si="24"/>
        <v>#VALUE!</v>
      </c>
      <c r="D137" t="e">
        <f t="shared" si="25"/>
        <v>#VALUE!</v>
      </c>
      <c r="E137" s="1" t="s">
        <v>1984</v>
      </c>
      <c r="F137">
        <f t="shared" si="26"/>
        <v>17</v>
      </c>
      <c r="G137">
        <f t="shared" si="21"/>
        <v>42</v>
      </c>
      <c r="H137" t="str">
        <f t="shared" si="22"/>
        <v>Tran_UI_LockNM_OK_title</v>
      </c>
      <c r="I137">
        <f t="shared" si="27"/>
        <v>43</v>
      </c>
      <c r="J137">
        <f t="shared" si="28"/>
        <v>50</v>
      </c>
      <c r="K137" t="str">
        <f t="shared" si="29"/>
        <v>變更鎖的名稱</v>
      </c>
    </row>
    <row r="138" spans="1:11">
      <c r="A138" s="3"/>
      <c r="B138" t="e">
        <f t="shared" si="23"/>
        <v>#VALUE!</v>
      </c>
      <c r="C138" t="e">
        <f t="shared" si="24"/>
        <v>#VALUE!</v>
      </c>
      <c r="D138" t="str">
        <f t="shared" si="25"/>
        <v/>
      </c>
      <c r="E138" s="1" t="s">
        <v>1985</v>
      </c>
      <c r="F138">
        <f t="shared" si="26"/>
        <v>17</v>
      </c>
      <c r="G138">
        <f t="shared" si="21"/>
        <v>42</v>
      </c>
      <c r="H138" t="str">
        <f t="shared" si="22"/>
        <v>Tran_UI_LockNM_OK_cont1</v>
      </c>
      <c r="I138">
        <f t="shared" si="27"/>
        <v>43</v>
      </c>
      <c r="J138">
        <f t="shared" si="28"/>
        <v>55</v>
      </c>
      <c r="K138" t="str">
        <f t="shared" si="29"/>
        <v>您已成功變更鎖的名稱.</v>
      </c>
    </row>
    <row r="139" spans="1:11">
      <c r="A139" s="1" t="s">
        <v>60</v>
      </c>
      <c r="B139">
        <f t="shared" si="23"/>
        <v>17</v>
      </c>
      <c r="C139">
        <f t="shared" si="24"/>
        <v>29</v>
      </c>
      <c r="D139" t="str">
        <f t="shared" si="25"/>
        <v>connecting</v>
      </c>
      <c r="E139" s="1" t="s">
        <v>1986</v>
      </c>
      <c r="F139">
        <f t="shared" si="26"/>
        <v>17</v>
      </c>
      <c r="G139">
        <f t="shared" si="21"/>
        <v>38</v>
      </c>
      <c r="H139" t="str">
        <f t="shared" si="22"/>
        <v>Tran_NotAdmin_title</v>
      </c>
      <c r="I139">
        <f t="shared" si="27"/>
        <v>39</v>
      </c>
      <c r="J139">
        <f t="shared" si="28"/>
        <v>45</v>
      </c>
      <c r="K139" t="str">
        <f t="shared" si="29"/>
        <v>不是管理者</v>
      </c>
    </row>
    <row r="140" spans="1:11">
      <c r="A140" s="1" t="s">
        <v>1824</v>
      </c>
      <c r="B140">
        <f t="shared" si="23"/>
        <v>17</v>
      </c>
      <c r="C140">
        <f t="shared" si="24"/>
        <v>30</v>
      </c>
      <c r="D140" t="str">
        <f t="shared" si="25"/>
        <v>please_wait</v>
      </c>
      <c r="E140" s="1" t="s">
        <v>1987</v>
      </c>
      <c r="F140">
        <f t="shared" si="26"/>
        <v>17</v>
      </c>
      <c r="G140">
        <f t="shared" si="21"/>
        <v>38</v>
      </c>
      <c r="H140" t="str">
        <f t="shared" si="22"/>
        <v>Tran_NotAdmin_cont1</v>
      </c>
      <c r="I140">
        <f t="shared" si="27"/>
        <v>39</v>
      </c>
      <c r="J140">
        <f t="shared" si="28"/>
        <v>57</v>
      </c>
      <c r="K140" t="str">
        <f t="shared" si="29"/>
        <v>您不是這個鎖的管理者; 請再確認.</v>
      </c>
    </row>
    <row r="141" spans="1:11">
      <c r="A141" s="1" t="s">
        <v>1826</v>
      </c>
      <c r="B141">
        <f t="shared" si="23"/>
        <v>17</v>
      </c>
      <c r="C141">
        <f t="shared" si="24"/>
        <v>36</v>
      </c>
      <c r="D141" t="str">
        <f t="shared" si="25"/>
        <v>connection_failed</v>
      </c>
      <c r="E141" s="1" t="s">
        <v>1988</v>
      </c>
      <c r="F141">
        <f t="shared" si="26"/>
        <v>17</v>
      </c>
      <c r="G141">
        <f t="shared" si="21"/>
        <v>33</v>
      </c>
      <c r="H141" t="str">
        <f t="shared" si="22"/>
        <v>Sync_indicator</v>
      </c>
      <c r="I141">
        <f t="shared" si="27"/>
        <v>34</v>
      </c>
      <c r="J141">
        <f t="shared" si="28"/>
        <v>36</v>
      </c>
      <c r="K141" t="str">
        <f t="shared" si="29"/>
        <v>S</v>
      </c>
    </row>
    <row r="142" spans="1:11">
      <c r="A142" s="1" t="s">
        <v>1828</v>
      </c>
      <c r="B142">
        <f t="shared" si="23"/>
        <v>17</v>
      </c>
      <c r="C142">
        <f t="shared" si="24"/>
        <v>45</v>
      </c>
      <c r="D142" t="str">
        <f t="shared" si="25"/>
        <v>check_network_availability</v>
      </c>
      <c r="E142" s="1" t="s">
        <v>1989</v>
      </c>
      <c r="F142">
        <f t="shared" si="26"/>
        <v>17</v>
      </c>
      <c r="G142">
        <f t="shared" ref="G142:G205" si="30">FIND("""&gt;",E142)</f>
        <v>46</v>
      </c>
      <c r="H142" t="str">
        <f t="shared" ref="H142:H205" si="31">IF(E142&lt;&gt;"", MID(E142, F142 + 2, G142-F142-2), "")</f>
        <v>Tran_add_client_final_title</v>
      </c>
      <c r="I142">
        <f t="shared" si="27"/>
        <v>47</v>
      </c>
      <c r="J142">
        <f t="shared" si="28"/>
        <v>53</v>
      </c>
      <c r="K142" t="str">
        <f t="shared" si="29"/>
        <v>成為使用者</v>
      </c>
    </row>
    <row r="143" spans="1:11">
      <c r="A143" s="1" t="s">
        <v>1829</v>
      </c>
      <c r="B143">
        <f t="shared" si="23"/>
        <v>17</v>
      </c>
      <c r="C143">
        <f t="shared" si="24"/>
        <v>28</v>
      </c>
      <c r="D143" t="str">
        <f t="shared" si="25"/>
        <v>try_again</v>
      </c>
      <c r="E143" s="1" t="s">
        <v>1990</v>
      </c>
      <c r="F143">
        <f t="shared" si="26"/>
        <v>17</v>
      </c>
      <c r="G143">
        <f t="shared" si="30"/>
        <v>50</v>
      </c>
      <c r="H143" t="str">
        <f t="shared" si="31"/>
        <v>Tran_add_client_final_content_1</v>
      </c>
      <c r="I143">
        <f t="shared" si="27"/>
        <v>51</v>
      </c>
      <c r="J143">
        <f t="shared" si="28"/>
        <v>64</v>
      </c>
      <c r="K143" t="str">
        <f t="shared" si="29"/>
        <v>您已成為這個鎖的新使用者</v>
      </c>
    </row>
    <row r="144" spans="1:11">
      <c r="A144" s="2"/>
      <c r="B144" t="e">
        <f t="shared" si="23"/>
        <v>#VALUE!</v>
      </c>
      <c r="C144" t="e">
        <f t="shared" si="24"/>
        <v>#VALUE!</v>
      </c>
      <c r="D144" t="str">
        <f t="shared" si="25"/>
        <v/>
      </c>
      <c r="E144" s="1" t="s">
        <v>1991</v>
      </c>
      <c r="F144">
        <f t="shared" si="26"/>
        <v>17</v>
      </c>
      <c r="G144">
        <f t="shared" si="30"/>
        <v>36</v>
      </c>
      <c r="H144" t="str">
        <f t="shared" si="31"/>
        <v>Tran_log_DeleteNM</v>
      </c>
      <c r="I144">
        <f t="shared" si="27"/>
        <v>37</v>
      </c>
      <c r="J144">
        <f t="shared" si="28"/>
        <v>41</v>
      </c>
      <c r="K144" t="str">
        <f t="shared" si="29"/>
        <v>已刪除</v>
      </c>
    </row>
    <row r="145" spans="1:11">
      <c r="A145" s="2"/>
      <c r="B145" t="e">
        <f t="shared" si="23"/>
        <v>#VALUE!</v>
      </c>
      <c r="C145" t="e">
        <f t="shared" si="24"/>
        <v>#VALUE!</v>
      </c>
      <c r="D145" t="str">
        <f t="shared" si="25"/>
        <v/>
      </c>
      <c r="E145" s="1" t="s">
        <v>1992</v>
      </c>
      <c r="F145">
        <f t="shared" si="26"/>
        <v>17</v>
      </c>
      <c r="G145">
        <f t="shared" si="30"/>
        <v>38</v>
      </c>
      <c r="H145" t="str">
        <f t="shared" si="31"/>
        <v>Tran_WrongDIN_title</v>
      </c>
      <c r="I145">
        <f t="shared" si="27"/>
        <v>39</v>
      </c>
      <c r="J145">
        <f t="shared" si="28"/>
        <v>46</v>
      </c>
      <c r="K145" t="str">
        <f t="shared" si="29"/>
        <v>配對失敗 !</v>
      </c>
    </row>
    <row r="146" spans="1:11">
      <c r="A146" s="1" t="s">
        <v>61</v>
      </c>
      <c r="B146" t="e">
        <f t="shared" si="23"/>
        <v>#VALUE!</v>
      </c>
      <c r="C146" t="e">
        <f t="shared" si="24"/>
        <v>#VALUE!</v>
      </c>
      <c r="D146" t="e">
        <f t="shared" si="25"/>
        <v>#VALUE!</v>
      </c>
      <c r="E146" s="1" t="s">
        <v>1993</v>
      </c>
      <c r="F146">
        <f t="shared" si="26"/>
        <v>17</v>
      </c>
      <c r="G146">
        <f t="shared" si="30"/>
        <v>38</v>
      </c>
      <c r="H146" t="str">
        <f t="shared" si="31"/>
        <v>Tran_WrongDIN_cont1</v>
      </c>
      <c r="I146">
        <f t="shared" si="27"/>
        <v>39</v>
      </c>
      <c r="J146">
        <f t="shared" si="28"/>
        <v>62</v>
      </c>
      <c r="K146" t="str">
        <f t="shared" si="29"/>
        <v>鎖的配對碼 (DIN)輸入錯誤, 配對失敗!</v>
      </c>
    </row>
    <row r="147" spans="1:11">
      <c r="A147" s="3" t="s">
        <v>62</v>
      </c>
      <c r="B147">
        <f t="shared" si="23"/>
        <v>17</v>
      </c>
      <c r="C147">
        <f t="shared" si="24"/>
        <v>31</v>
      </c>
      <c r="D147" t="str">
        <f t="shared" si="25"/>
        <v>access_right</v>
      </c>
      <c r="E147" s="1" t="s">
        <v>1994</v>
      </c>
      <c r="F147">
        <f t="shared" si="26"/>
        <v>17</v>
      </c>
      <c r="G147">
        <f t="shared" si="30"/>
        <v>42</v>
      </c>
      <c r="H147" t="str">
        <f t="shared" si="31"/>
        <v>Tran_MesBox_cont_LockNM</v>
      </c>
      <c r="I147">
        <f t="shared" si="27"/>
        <v>43</v>
      </c>
      <c r="J147">
        <f t="shared" si="28"/>
        <v>50</v>
      </c>
      <c r="K147" t="str">
        <f t="shared" si="29"/>
        <v xml:space="preserve">鎖的名稱: </v>
      </c>
    </row>
    <row r="148" spans="1:11">
      <c r="A148" s="1"/>
      <c r="B148" t="e">
        <f t="shared" si="23"/>
        <v>#VALUE!</v>
      </c>
      <c r="C148" t="e">
        <f t="shared" si="24"/>
        <v>#VALUE!</v>
      </c>
      <c r="D148" t="str">
        <f t="shared" si="25"/>
        <v/>
      </c>
      <c r="E148" s="1" t="s">
        <v>1995</v>
      </c>
      <c r="F148">
        <f t="shared" si="26"/>
        <v>17</v>
      </c>
      <c r="G148">
        <f t="shared" si="30"/>
        <v>42</v>
      </c>
      <c r="H148" t="str">
        <f t="shared" si="31"/>
        <v>Tran_MesBox_cont_Others</v>
      </c>
      <c r="I148">
        <f t="shared" si="27"/>
        <v>43</v>
      </c>
      <c r="J148">
        <f t="shared" si="28"/>
        <v>50</v>
      </c>
      <c r="K148" t="str">
        <f t="shared" si="29"/>
        <v xml:space="preserve">其他訊息: </v>
      </c>
    </row>
    <row r="149" spans="1:11">
      <c r="A149" s="1"/>
      <c r="B149" t="e">
        <f t="shared" si="23"/>
        <v>#VALUE!</v>
      </c>
      <c r="C149" t="e">
        <f t="shared" si="24"/>
        <v>#VALUE!</v>
      </c>
      <c r="D149" t="str">
        <f t="shared" si="25"/>
        <v/>
      </c>
      <c r="E149" s="1" t="s">
        <v>1996</v>
      </c>
      <c r="F149">
        <f t="shared" si="26"/>
        <v>17</v>
      </c>
      <c r="G149">
        <f t="shared" si="30"/>
        <v>43</v>
      </c>
      <c r="H149" t="str">
        <f t="shared" si="31"/>
        <v>Tran_MesBox_cont_Battery</v>
      </c>
      <c r="I149">
        <f t="shared" si="27"/>
        <v>44</v>
      </c>
      <c r="J149">
        <f t="shared" si="28"/>
        <v>52</v>
      </c>
      <c r="K149" t="str">
        <f t="shared" si="29"/>
        <v xml:space="preserve">鎖的電量用罄 </v>
      </c>
    </row>
    <row r="150" spans="1:11">
      <c r="A150" s="1"/>
      <c r="B150" t="e">
        <f t="shared" si="23"/>
        <v>#VALUE!</v>
      </c>
      <c r="C150" t="e">
        <f t="shared" si="24"/>
        <v>#VALUE!</v>
      </c>
      <c r="D150" t="str">
        <f t="shared" si="25"/>
        <v/>
      </c>
      <c r="E150" s="1" t="s">
        <v>1997</v>
      </c>
      <c r="F150">
        <f t="shared" si="26"/>
        <v>17</v>
      </c>
      <c r="G150">
        <f t="shared" si="30"/>
        <v>32</v>
      </c>
      <c r="H150" t="str">
        <f t="shared" si="31"/>
        <v>Tran_UserList</v>
      </c>
      <c r="I150">
        <f t="shared" si="27"/>
        <v>33</v>
      </c>
      <c r="J150">
        <f t="shared" si="28"/>
        <v>39</v>
      </c>
      <c r="K150" t="str">
        <f t="shared" si="29"/>
        <v>使用者清單</v>
      </c>
    </row>
    <row r="151" spans="1:11">
      <c r="A151" s="1" t="s">
        <v>63</v>
      </c>
      <c r="B151">
        <f t="shared" si="23"/>
        <v>17</v>
      </c>
      <c r="C151">
        <f t="shared" si="24"/>
        <v>23</v>
      </c>
      <c r="D151" t="str">
        <f t="shared" si="25"/>
        <v>time</v>
      </c>
      <c r="E151" s="1" t="s">
        <v>1998</v>
      </c>
      <c r="F151">
        <f t="shared" si="26"/>
        <v>17</v>
      </c>
      <c r="G151">
        <f t="shared" si="30"/>
        <v>32</v>
      </c>
      <c r="H151" t="str">
        <f t="shared" si="31"/>
        <v>UI_LockNickNM</v>
      </c>
      <c r="I151">
        <f t="shared" si="27"/>
        <v>33</v>
      </c>
      <c r="J151">
        <f t="shared" si="28"/>
        <v>38</v>
      </c>
      <c r="K151" t="str">
        <f t="shared" si="29"/>
        <v>鎖的別稱</v>
      </c>
    </row>
    <row r="152" spans="1:11">
      <c r="A152" s="1" t="s">
        <v>1831</v>
      </c>
      <c r="B152">
        <f t="shared" si="23"/>
        <v>17</v>
      </c>
      <c r="C152">
        <f t="shared" si="24"/>
        <v>23</v>
      </c>
      <c r="D152" t="str">
        <f t="shared" si="25"/>
        <v>dash</v>
      </c>
      <c r="E152" s="1" t="s">
        <v>1999</v>
      </c>
      <c r="F152">
        <f t="shared" si="26"/>
        <v>17</v>
      </c>
      <c r="G152">
        <f t="shared" si="30"/>
        <v>30</v>
      </c>
      <c r="H152" t="str">
        <f t="shared" si="31"/>
        <v>UI_JoinTime</v>
      </c>
      <c r="I152">
        <f t="shared" si="27"/>
        <v>31</v>
      </c>
      <c r="J152">
        <f t="shared" si="28"/>
        <v>36</v>
      </c>
      <c r="K152" t="str">
        <f t="shared" si="29"/>
        <v>加入時間</v>
      </c>
    </row>
    <row r="153" spans="1:11">
      <c r="A153" s="1" t="s">
        <v>65</v>
      </c>
      <c r="B153">
        <f t="shared" si="23"/>
        <v>17</v>
      </c>
      <c r="C153">
        <f t="shared" si="24"/>
        <v>25</v>
      </c>
      <c r="D153" t="str">
        <f t="shared" si="25"/>
        <v>repeat</v>
      </c>
      <c r="E153" s="1" t="s">
        <v>2000</v>
      </c>
      <c r="F153">
        <f t="shared" si="26"/>
        <v>17</v>
      </c>
      <c r="G153">
        <f t="shared" si="30"/>
        <v>31</v>
      </c>
      <c r="H153" t="str">
        <f t="shared" si="31"/>
        <v>UI_FW_Update</v>
      </c>
      <c r="I153">
        <f t="shared" si="27"/>
        <v>32</v>
      </c>
      <c r="J153">
        <f t="shared" si="28"/>
        <v>37</v>
      </c>
      <c r="K153" t="str">
        <f t="shared" si="29"/>
        <v>韌體更新</v>
      </c>
    </row>
    <row r="154" spans="1:11">
      <c r="A154" s="1"/>
      <c r="B154" t="e">
        <f t="shared" si="23"/>
        <v>#VALUE!</v>
      </c>
      <c r="C154" t="e">
        <f t="shared" si="24"/>
        <v>#VALUE!</v>
      </c>
      <c r="D154" t="str">
        <f t="shared" si="25"/>
        <v/>
      </c>
      <c r="E154" s="2"/>
      <c r="F154" t="e">
        <f t="shared" si="26"/>
        <v>#VALUE!</v>
      </c>
      <c r="G154" t="e">
        <f t="shared" si="30"/>
        <v>#VALUE!</v>
      </c>
      <c r="H154" t="str">
        <f t="shared" si="31"/>
        <v/>
      </c>
      <c r="I154" t="e">
        <f t="shared" si="27"/>
        <v>#VALUE!</v>
      </c>
      <c r="J154" t="e">
        <f t="shared" si="28"/>
        <v>#VALUE!</v>
      </c>
      <c r="K154" t="str">
        <f t="shared" si="29"/>
        <v/>
      </c>
    </row>
    <row r="155" spans="1:11">
      <c r="A155" s="1" t="s">
        <v>1830</v>
      </c>
      <c r="B155">
        <f t="shared" si="23"/>
        <v>17</v>
      </c>
      <c r="C155">
        <f t="shared" si="24"/>
        <v>31</v>
      </c>
      <c r="D155" t="str">
        <f t="shared" si="25"/>
        <v>never_repeat</v>
      </c>
      <c r="E155" s="1" t="s">
        <v>2001</v>
      </c>
      <c r="F155">
        <f t="shared" si="26"/>
        <v>17</v>
      </c>
      <c r="G155">
        <f t="shared" si="30"/>
        <v>38</v>
      </c>
      <c r="H155" t="str">
        <f t="shared" si="31"/>
        <v>Tran_IPA_Fail_title</v>
      </c>
      <c r="I155">
        <f t="shared" si="27"/>
        <v>39</v>
      </c>
      <c r="J155">
        <f t="shared" si="28"/>
        <v>48</v>
      </c>
      <c r="K155" t="str">
        <f t="shared" si="29"/>
        <v>新增使用者失敗!</v>
      </c>
    </row>
    <row r="156" spans="1:11">
      <c r="A156" s="1" t="s">
        <v>1833</v>
      </c>
      <c r="B156">
        <f t="shared" si="23"/>
        <v>17</v>
      </c>
      <c r="C156">
        <f t="shared" si="24"/>
        <v>24</v>
      </c>
      <c r="D156" t="str">
        <f t="shared" si="25"/>
        <v>daily</v>
      </c>
      <c r="E156" s="1" t="s">
        <v>2002</v>
      </c>
      <c r="F156">
        <f t="shared" si="26"/>
        <v>17</v>
      </c>
      <c r="G156">
        <f t="shared" si="30"/>
        <v>42</v>
      </c>
      <c r="H156" t="str">
        <f t="shared" si="31"/>
        <v>Tran_IPA_Fail_content_1</v>
      </c>
      <c r="I156">
        <f t="shared" si="27"/>
        <v>43</v>
      </c>
      <c r="J156">
        <f t="shared" si="28"/>
        <v>58</v>
      </c>
      <c r="K156" t="str">
        <f t="shared" si="29"/>
        <v>通訊問題! 請再輕碰鎖一次.</v>
      </c>
    </row>
    <row r="157" spans="1:11">
      <c r="A157" s="1" t="s">
        <v>1834</v>
      </c>
      <c r="B157">
        <f t="shared" si="23"/>
        <v>17</v>
      </c>
      <c r="C157">
        <f t="shared" si="24"/>
        <v>25</v>
      </c>
      <c r="D157" t="str">
        <f t="shared" si="25"/>
        <v>weekly</v>
      </c>
      <c r="E157" s="1" t="s">
        <v>1852</v>
      </c>
      <c r="F157" t="e">
        <f t="shared" si="26"/>
        <v>#VALUE!</v>
      </c>
      <c r="G157" t="e">
        <f t="shared" si="30"/>
        <v>#VALUE!</v>
      </c>
      <c r="H157" t="e">
        <f t="shared" si="31"/>
        <v>#VALUE!</v>
      </c>
      <c r="I157" t="e">
        <f t="shared" si="27"/>
        <v>#VALUE!</v>
      </c>
      <c r="J157" t="e">
        <f t="shared" si="28"/>
        <v>#VALUE!</v>
      </c>
      <c r="K157" t="e">
        <f t="shared" si="29"/>
        <v>#VALUE!</v>
      </c>
    </row>
    <row r="158" spans="1:11">
      <c r="A158" s="1" t="s">
        <v>1835</v>
      </c>
      <c r="B158">
        <f t="shared" si="23"/>
        <v>17</v>
      </c>
      <c r="C158">
        <f t="shared" si="24"/>
        <v>26</v>
      </c>
      <c r="D158" t="str">
        <f t="shared" si="25"/>
        <v>monthly</v>
      </c>
      <c r="E158" s="1" t="s">
        <v>1852</v>
      </c>
      <c r="F158" t="e">
        <f t="shared" si="26"/>
        <v>#VALUE!</v>
      </c>
      <c r="G158" t="e">
        <f t="shared" si="30"/>
        <v>#VALUE!</v>
      </c>
      <c r="H158" t="e">
        <f t="shared" si="31"/>
        <v>#VALUE!</v>
      </c>
      <c r="I158" t="e">
        <f t="shared" si="27"/>
        <v>#VALUE!</v>
      </c>
      <c r="J158" t="e">
        <f t="shared" si="28"/>
        <v>#VALUE!</v>
      </c>
      <c r="K158" t="e">
        <f t="shared" si="29"/>
        <v>#VALUE!</v>
      </c>
    </row>
    <row r="159" spans="1:11">
      <c r="A159" s="1"/>
      <c r="B159" t="e">
        <f t="shared" si="23"/>
        <v>#VALUE!</v>
      </c>
      <c r="C159" t="e">
        <f t="shared" si="24"/>
        <v>#VALUE!</v>
      </c>
      <c r="D159" t="str">
        <f t="shared" si="25"/>
        <v/>
      </c>
      <c r="E159" s="1" t="s">
        <v>1852</v>
      </c>
      <c r="F159" t="e">
        <f t="shared" si="26"/>
        <v>#VALUE!</v>
      </c>
      <c r="G159" t="e">
        <f t="shared" si="30"/>
        <v>#VALUE!</v>
      </c>
      <c r="H159" t="e">
        <f t="shared" si="31"/>
        <v>#VALUE!</v>
      </c>
      <c r="I159" t="e">
        <f t="shared" si="27"/>
        <v>#VALUE!</v>
      </c>
      <c r="J159" t="e">
        <f t="shared" si="28"/>
        <v>#VALUE!</v>
      </c>
      <c r="K159" t="e">
        <f t="shared" si="29"/>
        <v>#VALUE!</v>
      </c>
    </row>
    <row r="160" spans="1:11">
      <c r="A160" s="1"/>
      <c r="B160" t="e">
        <f t="shared" si="23"/>
        <v>#VALUE!</v>
      </c>
      <c r="C160" t="e">
        <f t="shared" si="24"/>
        <v>#VALUE!</v>
      </c>
      <c r="D160" t="str">
        <f t="shared" si="25"/>
        <v/>
      </c>
      <c r="E160" s="1" t="s">
        <v>1852</v>
      </c>
      <c r="F160" t="e">
        <f t="shared" si="26"/>
        <v>#VALUE!</v>
      </c>
      <c r="G160" t="e">
        <f t="shared" si="30"/>
        <v>#VALUE!</v>
      </c>
      <c r="H160" t="e">
        <f t="shared" si="31"/>
        <v>#VALUE!</v>
      </c>
      <c r="I160" t="e">
        <f t="shared" si="27"/>
        <v>#VALUE!</v>
      </c>
      <c r="J160" t="e">
        <f t="shared" si="28"/>
        <v>#VALUE!</v>
      </c>
      <c r="K160" t="e">
        <f t="shared" si="29"/>
        <v>#VALUE!</v>
      </c>
    </row>
    <row r="161" spans="1:11">
      <c r="A161" s="1" t="s">
        <v>66</v>
      </c>
      <c r="B161">
        <f t="shared" si="23"/>
        <v>17</v>
      </c>
      <c r="C161">
        <f t="shared" si="24"/>
        <v>27</v>
      </c>
      <c r="D161" t="str">
        <f t="shared" si="25"/>
        <v>one_time</v>
      </c>
      <c r="E161" s="1" t="s">
        <v>1852</v>
      </c>
      <c r="F161" t="e">
        <f t="shared" si="26"/>
        <v>#VALUE!</v>
      </c>
      <c r="G161" t="e">
        <f t="shared" si="30"/>
        <v>#VALUE!</v>
      </c>
      <c r="H161" t="e">
        <f t="shared" si="31"/>
        <v>#VALUE!</v>
      </c>
      <c r="I161" t="e">
        <f t="shared" si="27"/>
        <v>#VALUE!</v>
      </c>
      <c r="J161" t="e">
        <f t="shared" si="28"/>
        <v>#VALUE!</v>
      </c>
      <c r="K161" t="e">
        <f t="shared" si="29"/>
        <v>#VALUE!</v>
      </c>
    </row>
    <row r="162" spans="1:11">
      <c r="A162" s="1"/>
      <c r="B162" t="e">
        <f t="shared" si="23"/>
        <v>#VALUE!</v>
      </c>
      <c r="C162" t="e">
        <f t="shared" si="24"/>
        <v>#VALUE!</v>
      </c>
      <c r="D162" t="str">
        <f t="shared" si="25"/>
        <v/>
      </c>
      <c r="E162" s="1" t="s">
        <v>2003</v>
      </c>
      <c r="F162">
        <f t="shared" si="26"/>
        <v>17</v>
      </c>
      <c r="G162">
        <f t="shared" si="30"/>
        <v>32</v>
      </c>
      <c r="H162" t="str">
        <f t="shared" si="31"/>
        <v>Tran_FW_Step1</v>
      </c>
      <c r="I162">
        <f t="shared" si="27"/>
        <v>33</v>
      </c>
      <c r="J162">
        <f t="shared" si="28"/>
        <v>138</v>
      </c>
      <c r="K162" t="str">
        <f t="shared" si="29"/>
        <v>步驟1:\n\n您有一個可更新的韌體. 此操作為升級鎖具, 並非更新 APP.\n\n在進行操作前請確保您的鎖具電量是否充足. 這項操作可能會耗費一至二分鐘的時間, 若確定進行操作, 請於下載後進行下一步驟.</v>
      </c>
    </row>
    <row r="163" spans="1:11">
      <c r="A163" s="1"/>
      <c r="B163" t="e">
        <f t="shared" si="23"/>
        <v>#VALUE!</v>
      </c>
      <c r="C163" t="e">
        <f t="shared" si="24"/>
        <v>#VALUE!</v>
      </c>
      <c r="D163" t="str">
        <f t="shared" si="25"/>
        <v/>
      </c>
      <c r="E163" s="1" t="s">
        <v>1852</v>
      </c>
      <c r="F163" t="e">
        <f t="shared" si="26"/>
        <v>#VALUE!</v>
      </c>
      <c r="G163" t="e">
        <f t="shared" si="30"/>
        <v>#VALUE!</v>
      </c>
      <c r="H163" t="e">
        <f t="shared" si="31"/>
        <v>#VALUE!</v>
      </c>
      <c r="I163" t="e">
        <f t="shared" si="27"/>
        <v>#VALUE!</v>
      </c>
      <c r="J163" t="e">
        <f t="shared" si="28"/>
        <v>#VALUE!</v>
      </c>
      <c r="K163" t="e">
        <f t="shared" si="29"/>
        <v>#VALUE!</v>
      </c>
    </row>
    <row r="164" spans="1:11">
      <c r="A164" s="1"/>
      <c r="B164" t="e">
        <f t="shared" si="23"/>
        <v>#VALUE!</v>
      </c>
      <c r="C164" t="e">
        <f t="shared" si="24"/>
        <v>#VALUE!</v>
      </c>
      <c r="D164" t="str">
        <f t="shared" si="25"/>
        <v/>
      </c>
      <c r="E164" s="1" t="s">
        <v>2004</v>
      </c>
      <c r="F164">
        <f t="shared" si="26"/>
        <v>17</v>
      </c>
      <c r="G164">
        <f t="shared" si="30"/>
        <v>32</v>
      </c>
      <c r="H164" t="str">
        <f t="shared" si="31"/>
        <v>Tran_FW_Step2</v>
      </c>
      <c r="I164">
        <f t="shared" si="27"/>
        <v>33</v>
      </c>
      <c r="J164">
        <f t="shared" si="28"/>
        <v>84</v>
      </c>
      <c r="K164" t="str">
        <f t="shared" si="29"/>
        <v>步驟2:\n\n請按鎖上之設定按鈕, 聽到鎖具的嗶嗶聲後, 保持目前畫面, 以手機碰觸鎖具更新韌體.</v>
      </c>
    </row>
    <row r="165" spans="1:11">
      <c r="A165" s="1" t="s">
        <v>67</v>
      </c>
      <c r="B165">
        <f t="shared" si="23"/>
        <v>17</v>
      </c>
      <c r="C165">
        <f t="shared" si="24"/>
        <v>27</v>
      </c>
      <c r="D165" t="str">
        <f t="shared" si="25"/>
        <v>all_time</v>
      </c>
      <c r="E165" s="1" t="s">
        <v>2005</v>
      </c>
      <c r="F165">
        <f t="shared" si="26"/>
        <v>17</v>
      </c>
      <c r="G165">
        <f t="shared" si="30"/>
        <v>32</v>
      </c>
      <c r="H165" t="str">
        <f t="shared" si="31"/>
        <v>Tran_FW_Step3</v>
      </c>
      <c r="I165">
        <f t="shared" si="27"/>
        <v>33</v>
      </c>
      <c r="J165">
        <f t="shared" si="28"/>
        <v>105</v>
      </c>
      <c r="K165" t="str">
        <f t="shared" si="29"/>
        <v>步驟3:\n\n目前韌體正在進行更新, 請將手機持續保持與鎖具碰觸的狀態. \n\n(若要取消, 您可以再按一次鎖具之設定按鈕來解除韌體更新)</v>
      </c>
    </row>
    <row r="166" spans="1:11">
      <c r="A166" s="1" t="s">
        <v>1837</v>
      </c>
      <c r="B166">
        <f t="shared" si="23"/>
        <v>17</v>
      </c>
      <c r="C166">
        <f t="shared" si="24"/>
        <v>28</v>
      </c>
      <c r="D166" t="str">
        <f t="shared" si="25"/>
        <v>by_period</v>
      </c>
      <c r="E166" s="1" t="s">
        <v>2006</v>
      </c>
      <c r="F166">
        <f t="shared" si="26"/>
        <v>17</v>
      </c>
      <c r="G166">
        <f t="shared" si="30"/>
        <v>34</v>
      </c>
      <c r="H166" t="str">
        <f t="shared" si="31"/>
        <v>Tran_FW_Success</v>
      </c>
      <c r="I166">
        <f t="shared" si="27"/>
        <v>35</v>
      </c>
      <c r="J166">
        <f t="shared" si="28"/>
        <v>47</v>
      </c>
      <c r="K166" t="str">
        <f t="shared" si="29"/>
        <v>韌體已成功更新至鎖具.</v>
      </c>
    </row>
    <row r="167" spans="1:11">
      <c r="A167" s="1" t="s">
        <v>1838</v>
      </c>
      <c r="B167">
        <f t="shared" si="23"/>
        <v>17</v>
      </c>
      <c r="C167">
        <f t="shared" si="24"/>
        <v>24</v>
      </c>
      <c r="D167" t="str">
        <f t="shared" si="25"/>
        <v>start</v>
      </c>
      <c r="E167" s="1" t="s">
        <v>2007</v>
      </c>
      <c r="F167">
        <f t="shared" si="26"/>
        <v>17</v>
      </c>
      <c r="G167">
        <f t="shared" si="30"/>
        <v>33</v>
      </c>
      <c r="H167" t="str">
        <f t="shared" si="31"/>
        <v>UI_FW_DownLoad</v>
      </c>
      <c r="I167">
        <f t="shared" si="27"/>
        <v>34</v>
      </c>
      <c r="J167">
        <f t="shared" si="28"/>
        <v>39</v>
      </c>
      <c r="K167" t="str">
        <f t="shared" si="29"/>
        <v>韌體下載</v>
      </c>
    </row>
    <row r="168" spans="1:11">
      <c r="A168" s="1" t="s">
        <v>2908</v>
      </c>
      <c r="B168">
        <f t="shared" si="23"/>
        <v>17</v>
      </c>
      <c r="C168">
        <f t="shared" si="24"/>
        <v>22</v>
      </c>
      <c r="D168" t="str">
        <f t="shared" si="25"/>
        <v>end</v>
      </c>
      <c r="E168" s="1" t="s">
        <v>1852</v>
      </c>
      <c r="F168" t="e">
        <f t="shared" si="26"/>
        <v>#VALUE!</v>
      </c>
      <c r="G168" t="e">
        <f t="shared" si="30"/>
        <v>#VALUE!</v>
      </c>
      <c r="H168" t="e">
        <f t="shared" si="31"/>
        <v>#VALUE!</v>
      </c>
      <c r="I168" t="e">
        <f t="shared" si="27"/>
        <v>#VALUE!</v>
      </c>
      <c r="J168" t="e">
        <f t="shared" si="28"/>
        <v>#VALUE!</v>
      </c>
      <c r="K168" t="e">
        <f t="shared" si="29"/>
        <v>#VALUE!</v>
      </c>
    </row>
    <row r="169" spans="1:11">
      <c r="A169" s="1" t="s">
        <v>2909</v>
      </c>
      <c r="B169">
        <f t="shared" si="23"/>
        <v>17</v>
      </c>
      <c r="C169">
        <f t="shared" si="24"/>
        <v>26</v>
      </c>
      <c r="D169" t="str">
        <f t="shared" si="25"/>
        <v>all_day</v>
      </c>
      <c r="E169" s="1" t="s">
        <v>2008</v>
      </c>
      <c r="F169">
        <f t="shared" si="26"/>
        <v>17</v>
      </c>
      <c r="G169">
        <f t="shared" si="30"/>
        <v>39</v>
      </c>
      <c r="H169" t="str">
        <f t="shared" si="31"/>
        <v>Tran_Pair_Fail_title</v>
      </c>
      <c r="I169">
        <f t="shared" si="27"/>
        <v>40</v>
      </c>
      <c r="J169">
        <f t="shared" si="28"/>
        <v>46</v>
      </c>
      <c r="K169" t="str">
        <f t="shared" si="29"/>
        <v>配對失敗!</v>
      </c>
    </row>
    <row r="170" spans="1:11">
      <c r="A170" s="1"/>
      <c r="B170" t="e">
        <f t="shared" si="23"/>
        <v>#VALUE!</v>
      </c>
      <c r="C170" t="e">
        <f t="shared" si="24"/>
        <v>#VALUE!</v>
      </c>
      <c r="D170" t="str">
        <f t="shared" si="25"/>
        <v/>
      </c>
      <c r="E170" s="1" t="s">
        <v>2009</v>
      </c>
      <c r="F170">
        <f t="shared" si="26"/>
        <v>17</v>
      </c>
      <c r="G170">
        <f t="shared" si="30"/>
        <v>43</v>
      </c>
      <c r="H170" t="str">
        <f t="shared" si="31"/>
        <v>Tran_Pair_Fail_content_1</v>
      </c>
      <c r="I170">
        <f t="shared" si="27"/>
        <v>44</v>
      </c>
      <c r="J170">
        <f t="shared" si="28"/>
        <v>59</v>
      </c>
      <c r="K170" t="str">
        <f t="shared" si="29"/>
        <v>通訊問題! 請再輕碰鎖一次.</v>
      </c>
    </row>
    <row r="171" spans="1:11">
      <c r="A171" s="1"/>
      <c r="B171" t="e">
        <f t="shared" si="23"/>
        <v>#VALUE!</v>
      </c>
      <c r="C171" t="e">
        <f t="shared" si="24"/>
        <v>#VALUE!</v>
      </c>
      <c r="D171" t="str">
        <f t="shared" si="25"/>
        <v/>
      </c>
      <c r="E171" s="2"/>
      <c r="F171" t="e">
        <f t="shared" si="26"/>
        <v>#VALUE!</v>
      </c>
      <c r="G171" t="e">
        <f t="shared" si="30"/>
        <v>#VALUE!</v>
      </c>
      <c r="H171" t="str">
        <f t="shared" si="31"/>
        <v/>
      </c>
      <c r="I171" t="e">
        <f t="shared" si="27"/>
        <v>#VALUE!</v>
      </c>
      <c r="J171" t="e">
        <f t="shared" si="28"/>
        <v>#VALUE!</v>
      </c>
      <c r="K171" t="str">
        <f t="shared" si="29"/>
        <v/>
      </c>
    </row>
    <row r="172" spans="1:11">
      <c r="A172" s="1" t="s">
        <v>68</v>
      </c>
      <c r="B172">
        <f t="shared" si="23"/>
        <v>17</v>
      </c>
      <c r="C172">
        <f t="shared" si="24"/>
        <v>25</v>
      </c>
      <c r="D172" t="str">
        <f t="shared" si="25"/>
        <v>got_it</v>
      </c>
      <c r="E172" s="1" t="s">
        <v>2010</v>
      </c>
      <c r="F172">
        <f t="shared" si="26"/>
        <v>17</v>
      </c>
      <c r="G172">
        <f t="shared" si="30"/>
        <v>40</v>
      </c>
      <c r="H172" t="str">
        <f t="shared" si="31"/>
        <v>UI_WrongFW_Lock_title</v>
      </c>
      <c r="I172">
        <f t="shared" si="27"/>
        <v>41</v>
      </c>
      <c r="J172">
        <f t="shared" si="28"/>
        <v>47</v>
      </c>
      <c r="K172" t="str">
        <f t="shared" si="29"/>
        <v>錯誤的鎖具</v>
      </c>
    </row>
    <row r="173" spans="1:11">
      <c r="A173" s="1" t="s">
        <v>69</v>
      </c>
      <c r="B173">
        <f t="shared" si="23"/>
        <v>17</v>
      </c>
      <c r="C173">
        <f t="shared" si="24"/>
        <v>26</v>
      </c>
      <c r="D173" t="str">
        <f t="shared" si="25"/>
        <v>pattern</v>
      </c>
      <c r="E173" s="1" t="s">
        <v>2011</v>
      </c>
      <c r="F173">
        <f t="shared" si="26"/>
        <v>17</v>
      </c>
      <c r="G173">
        <f t="shared" si="30"/>
        <v>44</v>
      </c>
      <c r="H173" t="str">
        <f t="shared" si="31"/>
        <v>UI_WrongFW_Lock_content_1</v>
      </c>
      <c r="I173">
        <f t="shared" si="27"/>
        <v>45</v>
      </c>
      <c r="J173">
        <f t="shared" si="28"/>
        <v>82</v>
      </c>
      <c r="K173" t="str">
        <f t="shared" si="29"/>
        <v>您所選的鎖具, 與準備要更新韌體的實體鎖具, 並不相同. 請再確認一次.</v>
      </c>
    </row>
    <row r="174" spans="1:11">
      <c r="A174" s="1" t="s">
        <v>70</v>
      </c>
      <c r="B174">
        <f t="shared" si="23"/>
        <v>17</v>
      </c>
      <c r="C174">
        <f t="shared" si="24"/>
        <v>30</v>
      </c>
      <c r="D174" t="str">
        <f t="shared" si="25"/>
        <v>wave_symbol</v>
      </c>
      <c r="E174" s="1" t="s">
        <v>2012</v>
      </c>
      <c r="F174">
        <f t="shared" si="26"/>
        <v>17</v>
      </c>
      <c r="G174">
        <f t="shared" si="30"/>
        <v>36</v>
      </c>
      <c r="H174" t="str">
        <f t="shared" si="31"/>
        <v>UI_Not_InFW_title</v>
      </c>
      <c r="I174">
        <f t="shared" si="27"/>
        <v>37</v>
      </c>
      <c r="J174">
        <f t="shared" si="28"/>
        <v>47</v>
      </c>
      <c r="K174" t="str">
        <f t="shared" si="29"/>
        <v>不處於韌體更新狀態</v>
      </c>
    </row>
    <row r="175" spans="1:11">
      <c r="A175" s="1" t="s">
        <v>71</v>
      </c>
      <c r="B175">
        <f t="shared" si="23"/>
        <v>17</v>
      </c>
      <c r="C175">
        <f t="shared" si="24"/>
        <v>22</v>
      </c>
      <c r="D175" t="str">
        <f t="shared" si="25"/>
        <v>mon</v>
      </c>
      <c r="E175" s="1" t="s">
        <v>2013</v>
      </c>
      <c r="F175">
        <f t="shared" si="26"/>
        <v>17</v>
      </c>
      <c r="G175">
        <f t="shared" si="30"/>
        <v>40</v>
      </c>
      <c r="H175" t="str">
        <f t="shared" si="31"/>
        <v>UI_Not_InFW_content_1</v>
      </c>
      <c r="I175">
        <f t="shared" si="27"/>
        <v>41</v>
      </c>
      <c r="J175">
        <f t="shared" si="28"/>
        <v>73</v>
      </c>
      <c r="K175" t="str">
        <f t="shared" si="29"/>
        <v>鎖具不在韌體更新狀態, 請按鎖具的設定按鈕, 以進行韌體更新.</v>
      </c>
    </row>
    <row r="176" spans="1:11">
      <c r="A176" s="1" t="s">
        <v>72</v>
      </c>
      <c r="B176">
        <f t="shared" si="23"/>
        <v>17</v>
      </c>
      <c r="C176">
        <f t="shared" si="24"/>
        <v>22</v>
      </c>
      <c r="D176" t="str">
        <f t="shared" si="25"/>
        <v>tue</v>
      </c>
      <c r="E176" s="1" t="s">
        <v>1852</v>
      </c>
      <c r="F176" t="e">
        <f t="shared" si="26"/>
        <v>#VALUE!</v>
      </c>
      <c r="G176" t="e">
        <f t="shared" si="30"/>
        <v>#VALUE!</v>
      </c>
      <c r="H176" t="e">
        <f t="shared" si="31"/>
        <v>#VALUE!</v>
      </c>
      <c r="I176" t="e">
        <f t="shared" si="27"/>
        <v>#VALUE!</v>
      </c>
      <c r="J176" t="e">
        <f t="shared" si="28"/>
        <v>#VALUE!</v>
      </c>
      <c r="K176" t="e">
        <f t="shared" si="29"/>
        <v>#VALUE!</v>
      </c>
    </row>
    <row r="177" spans="1:11">
      <c r="A177" s="1" t="s">
        <v>73</v>
      </c>
      <c r="B177">
        <f t="shared" si="23"/>
        <v>17</v>
      </c>
      <c r="C177">
        <f t="shared" si="24"/>
        <v>22</v>
      </c>
      <c r="D177" t="str">
        <f t="shared" si="25"/>
        <v>wed</v>
      </c>
      <c r="E177" s="1" t="s">
        <v>1852</v>
      </c>
      <c r="F177" t="e">
        <f t="shared" si="26"/>
        <v>#VALUE!</v>
      </c>
      <c r="G177" t="e">
        <f t="shared" si="30"/>
        <v>#VALUE!</v>
      </c>
      <c r="H177" t="e">
        <f t="shared" si="31"/>
        <v>#VALUE!</v>
      </c>
      <c r="I177" t="e">
        <f t="shared" si="27"/>
        <v>#VALUE!</v>
      </c>
      <c r="J177" t="e">
        <f t="shared" si="28"/>
        <v>#VALUE!</v>
      </c>
      <c r="K177" t="e">
        <f t="shared" si="29"/>
        <v>#VALUE!</v>
      </c>
    </row>
    <row r="178" spans="1:11">
      <c r="A178" s="1" t="s">
        <v>74</v>
      </c>
      <c r="B178">
        <f t="shared" si="23"/>
        <v>17</v>
      </c>
      <c r="C178">
        <f t="shared" si="24"/>
        <v>22</v>
      </c>
      <c r="D178" t="str">
        <f t="shared" si="25"/>
        <v>thu</v>
      </c>
      <c r="E178" s="1" t="s">
        <v>2014</v>
      </c>
      <c r="F178">
        <f t="shared" si="26"/>
        <v>17</v>
      </c>
      <c r="G178">
        <f t="shared" si="30"/>
        <v>31</v>
      </c>
      <c r="H178" t="str">
        <f t="shared" si="31"/>
        <v>UI_title_P2P</v>
      </c>
      <c r="I178">
        <f t="shared" si="27"/>
        <v>32</v>
      </c>
      <c r="J178">
        <f t="shared" si="28"/>
        <v>45</v>
      </c>
      <c r="K178" t="str">
        <f t="shared" si="29"/>
        <v>新增使用者 (Beam)</v>
      </c>
    </row>
    <row r="179" spans="1:11">
      <c r="A179" s="1" t="s">
        <v>75</v>
      </c>
      <c r="B179">
        <f t="shared" si="23"/>
        <v>17</v>
      </c>
      <c r="C179">
        <f t="shared" si="24"/>
        <v>22</v>
      </c>
      <c r="D179" t="str">
        <f t="shared" si="25"/>
        <v>fri</v>
      </c>
      <c r="E179" s="1" t="s">
        <v>2015</v>
      </c>
      <c r="F179">
        <f t="shared" si="26"/>
        <v>17</v>
      </c>
      <c r="G179">
        <f t="shared" si="30"/>
        <v>30</v>
      </c>
      <c r="H179" t="str">
        <f t="shared" si="31"/>
        <v>UI_step_P2P</v>
      </c>
      <c r="I179">
        <f t="shared" si="27"/>
        <v>31</v>
      </c>
      <c r="J179" t="e">
        <f t="shared" si="28"/>
        <v>#VALUE!</v>
      </c>
      <c r="K179" t="e">
        <f t="shared" si="29"/>
        <v>#VALUE!</v>
      </c>
    </row>
    <row r="180" spans="1:11">
      <c r="A180" s="1" t="s">
        <v>76</v>
      </c>
      <c r="B180">
        <f t="shared" si="23"/>
        <v>17</v>
      </c>
      <c r="C180">
        <f t="shared" si="24"/>
        <v>22</v>
      </c>
      <c r="D180" t="str">
        <f t="shared" si="25"/>
        <v>sat</v>
      </c>
      <c r="E180" s="1" t="s">
        <v>2016</v>
      </c>
      <c r="F180" t="e">
        <f t="shared" si="26"/>
        <v>#VALUE!</v>
      </c>
      <c r="G180" t="e">
        <f t="shared" si="30"/>
        <v>#VALUE!</v>
      </c>
      <c r="H180" t="e">
        <f t="shared" si="31"/>
        <v>#VALUE!</v>
      </c>
      <c r="I180" t="e">
        <f t="shared" si="27"/>
        <v>#VALUE!</v>
      </c>
      <c r="J180" t="e">
        <f t="shared" si="28"/>
        <v>#VALUE!</v>
      </c>
      <c r="K180" t="e">
        <f t="shared" si="29"/>
        <v>#VALUE!</v>
      </c>
    </row>
    <row r="181" spans="1:11">
      <c r="A181" s="1" t="s">
        <v>77</v>
      </c>
      <c r="B181">
        <f t="shared" si="23"/>
        <v>17</v>
      </c>
      <c r="C181">
        <f t="shared" si="24"/>
        <v>22</v>
      </c>
      <c r="D181" t="str">
        <f t="shared" si="25"/>
        <v>sun</v>
      </c>
      <c r="E181" s="1" t="s">
        <v>2017</v>
      </c>
      <c r="F181" t="e">
        <f t="shared" si="26"/>
        <v>#VALUE!</v>
      </c>
      <c r="G181" t="e">
        <f t="shared" si="30"/>
        <v>#VALUE!</v>
      </c>
      <c r="H181" t="e">
        <f t="shared" si="31"/>
        <v>#VALUE!</v>
      </c>
      <c r="I181" t="e">
        <f t="shared" si="27"/>
        <v>#VALUE!</v>
      </c>
      <c r="J181" t="e">
        <f t="shared" si="28"/>
        <v>#VALUE!</v>
      </c>
      <c r="K181" t="e">
        <f t="shared" si="29"/>
        <v>#VALUE!</v>
      </c>
    </row>
    <row r="182" spans="1:11">
      <c r="A182" s="1" t="s">
        <v>78</v>
      </c>
      <c r="B182">
        <f t="shared" si="23"/>
        <v>17</v>
      </c>
      <c r="C182">
        <f t="shared" si="24"/>
        <v>25</v>
      </c>
      <c r="D182" t="str">
        <f t="shared" si="25"/>
        <v>monday</v>
      </c>
      <c r="E182" s="1" t="s">
        <v>2018</v>
      </c>
      <c r="F182" t="e">
        <f t="shared" si="26"/>
        <v>#VALUE!</v>
      </c>
      <c r="G182" t="e">
        <f t="shared" si="30"/>
        <v>#VALUE!</v>
      </c>
      <c r="H182" t="e">
        <f t="shared" si="31"/>
        <v>#VALUE!</v>
      </c>
      <c r="I182" t="e">
        <f t="shared" si="27"/>
        <v>#VALUE!</v>
      </c>
      <c r="J182" t="e">
        <f t="shared" si="28"/>
        <v>#VALUE!</v>
      </c>
      <c r="K182" t="e">
        <f t="shared" si="29"/>
        <v>#VALUE!</v>
      </c>
    </row>
    <row r="183" spans="1:11">
      <c r="A183" s="1" t="s">
        <v>79</v>
      </c>
      <c r="B183">
        <f t="shared" si="23"/>
        <v>17</v>
      </c>
      <c r="C183">
        <f t="shared" si="24"/>
        <v>26</v>
      </c>
      <c r="D183" t="str">
        <f t="shared" si="25"/>
        <v>tuesday</v>
      </c>
      <c r="E183" s="1" t="s">
        <v>2019</v>
      </c>
      <c r="F183" t="e">
        <f t="shared" si="26"/>
        <v>#VALUE!</v>
      </c>
      <c r="G183" t="e">
        <f t="shared" si="30"/>
        <v>#VALUE!</v>
      </c>
      <c r="H183" t="e">
        <f t="shared" si="31"/>
        <v>#VALUE!</v>
      </c>
      <c r="I183">
        <f t="shared" si="27"/>
        <v>36</v>
      </c>
      <c r="J183">
        <f t="shared" si="28"/>
        <v>28</v>
      </c>
      <c r="K183" t="e">
        <f t="shared" si="29"/>
        <v>#VALUE!</v>
      </c>
    </row>
    <row r="184" spans="1:11">
      <c r="A184" s="1" t="s">
        <v>80</v>
      </c>
      <c r="B184">
        <f t="shared" si="23"/>
        <v>17</v>
      </c>
      <c r="C184">
        <f t="shared" si="24"/>
        <v>28</v>
      </c>
      <c r="D184" t="str">
        <f t="shared" si="25"/>
        <v>wednesday</v>
      </c>
      <c r="E184" s="1" t="s">
        <v>1852</v>
      </c>
      <c r="F184" t="e">
        <f t="shared" si="26"/>
        <v>#VALUE!</v>
      </c>
      <c r="G184" t="e">
        <f t="shared" si="30"/>
        <v>#VALUE!</v>
      </c>
      <c r="H184" t="e">
        <f t="shared" si="31"/>
        <v>#VALUE!</v>
      </c>
      <c r="I184" t="e">
        <f t="shared" si="27"/>
        <v>#VALUE!</v>
      </c>
      <c r="J184" t="e">
        <f t="shared" si="28"/>
        <v>#VALUE!</v>
      </c>
      <c r="K184" t="e">
        <f t="shared" si="29"/>
        <v>#VALUE!</v>
      </c>
    </row>
    <row r="185" spans="1:11">
      <c r="A185" s="1" t="s">
        <v>81</v>
      </c>
      <c r="B185">
        <f t="shared" si="23"/>
        <v>17</v>
      </c>
      <c r="C185">
        <f t="shared" si="24"/>
        <v>27</v>
      </c>
      <c r="D185" t="str">
        <f t="shared" si="25"/>
        <v>thursday</v>
      </c>
      <c r="E185" s="1" t="s">
        <v>2020</v>
      </c>
      <c r="F185">
        <f t="shared" si="26"/>
        <v>17</v>
      </c>
      <c r="G185">
        <f t="shared" si="30"/>
        <v>40</v>
      </c>
      <c r="H185" t="str">
        <f t="shared" si="31"/>
        <v>UI_P2P_Admin_OK_title</v>
      </c>
      <c r="I185">
        <f t="shared" si="27"/>
        <v>41</v>
      </c>
      <c r="J185">
        <f t="shared" si="28"/>
        <v>54</v>
      </c>
      <c r="K185" t="str">
        <f t="shared" si="29"/>
        <v>加入使用者 (Beam)</v>
      </c>
    </row>
    <row r="186" spans="1:11">
      <c r="A186" s="1" t="s">
        <v>82</v>
      </c>
      <c r="B186">
        <f t="shared" si="23"/>
        <v>17</v>
      </c>
      <c r="C186">
        <f t="shared" si="24"/>
        <v>25</v>
      </c>
      <c r="D186" t="str">
        <f t="shared" si="25"/>
        <v>friday</v>
      </c>
      <c r="E186" s="1" t="s">
        <v>2021</v>
      </c>
      <c r="F186">
        <f t="shared" si="26"/>
        <v>17</v>
      </c>
      <c r="G186">
        <f t="shared" si="30"/>
        <v>40</v>
      </c>
      <c r="H186" t="str">
        <f t="shared" si="31"/>
        <v>UI_P2P_Admin_OK_cont1</v>
      </c>
      <c r="I186">
        <f t="shared" si="27"/>
        <v>41</v>
      </c>
      <c r="J186">
        <f t="shared" si="28"/>
        <v>56</v>
      </c>
      <c r="K186" t="str">
        <f t="shared" si="29"/>
        <v>您已成功加入一個新的使用者.</v>
      </c>
    </row>
    <row r="187" spans="1:11">
      <c r="A187" s="1" t="s">
        <v>83</v>
      </c>
      <c r="B187">
        <f t="shared" si="23"/>
        <v>17</v>
      </c>
      <c r="C187">
        <f t="shared" si="24"/>
        <v>27</v>
      </c>
      <c r="D187" t="str">
        <f t="shared" si="25"/>
        <v>saturday</v>
      </c>
      <c r="E187" s="1" t="s">
        <v>2022</v>
      </c>
      <c r="F187">
        <f t="shared" si="26"/>
        <v>17</v>
      </c>
      <c r="G187">
        <f t="shared" si="30"/>
        <v>41</v>
      </c>
      <c r="H187" t="str">
        <f t="shared" si="31"/>
        <v>UI_P2P_Client_OK_title</v>
      </c>
      <c r="I187">
        <f t="shared" si="27"/>
        <v>42</v>
      </c>
      <c r="J187">
        <f t="shared" si="28"/>
        <v>55</v>
      </c>
      <c r="K187" t="str">
        <f t="shared" si="29"/>
        <v>成為使用者 (Beam)</v>
      </c>
    </row>
    <row r="188" spans="1:11">
      <c r="A188" s="1" t="s">
        <v>84</v>
      </c>
      <c r="B188">
        <f t="shared" si="23"/>
        <v>17</v>
      </c>
      <c r="C188">
        <f t="shared" si="24"/>
        <v>25</v>
      </c>
      <c r="D188" t="str">
        <f t="shared" si="25"/>
        <v>sunday</v>
      </c>
      <c r="E188" s="1" t="s">
        <v>2023</v>
      </c>
      <c r="F188">
        <f t="shared" si="26"/>
        <v>17</v>
      </c>
      <c r="G188">
        <f t="shared" si="30"/>
        <v>41</v>
      </c>
      <c r="H188" t="str">
        <f t="shared" si="31"/>
        <v>UI_P2P_Client_OK_cont1</v>
      </c>
      <c r="I188">
        <f t="shared" si="27"/>
        <v>42</v>
      </c>
      <c r="J188">
        <f t="shared" si="28"/>
        <v>58</v>
      </c>
      <c r="K188" t="str">
        <f t="shared" si="29"/>
        <v>您已成功的成為一個新的使用者.</v>
      </c>
    </row>
    <row r="189" spans="1:11">
      <c r="A189" s="1" t="s">
        <v>1839</v>
      </c>
      <c r="B189">
        <f t="shared" si="23"/>
        <v>17</v>
      </c>
      <c r="C189">
        <f t="shared" si="24"/>
        <v>23</v>
      </c>
      <c r="D189" t="str">
        <f t="shared" si="25"/>
        <v>year</v>
      </c>
      <c r="E189" s="1" t="s">
        <v>2024</v>
      </c>
      <c r="F189">
        <f t="shared" si="26"/>
        <v>17</v>
      </c>
      <c r="G189">
        <f t="shared" si="30"/>
        <v>41</v>
      </c>
      <c r="H189" t="str">
        <f t="shared" si="31"/>
        <v>UI_P2P_Duplicate_title</v>
      </c>
      <c r="I189">
        <f t="shared" si="27"/>
        <v>42</v>
      </c>
      <c r="J189">
        <f t="shared" si="28"/>
        <v>54</v>
      </c>
      <c r="K189" t="str">
        <f t="shared" si="29"/>
        <v>重複加入 (Beam)</v>
      </c>
    </row>
    <row r="190" spans="1:11">
      <c r="A190" s="1" t="s">
        <v>85</v>
      </c>
      <c r="B190">
        <f t="shared" si="23"/>
        <v>17</v>
      </c>
      <c r="C190">
        <f t="shared" si="24"/>
        <v>23</v>
      </c>
      <c r="D190" t="str">
        <f t="shared" si="25"/>
        <v>week</v>
      </c>
      <c r="E190" s="1" t="s">
        <v>2025</v>
      </c>
      <c r="F190">
        <f t="shared" si="26"/>
        <v>17</v>
      </c>
      <c r="G190">
        <f t="shared" si="30"/>
        <v>41</v>
      </c>
      <c r="H190" t="str">
        <f t="shared" si="31"/>
        <v>UI_P2P_Duplicate_cont1</v>
      </c>
      <c r="I190">
        <f t="shared" si="27"/>
        <v>42</v>
      </c>
      <c r="J190">
        <f t="shared" si="28"/>
        <v>53</v>
      </c>
      <c r="K190" t="str">
        <f t="shared" si="29"/>
        <v>您已經是一個使用者.</v>
      </c>
    </row>
    <row r="191" spans="1:11">
      <c r="A191" s="1"/>
      <c r="B191" t="e">
        <f t="shared" si="23"/>
        <v>#VALUE!</v>
      </c>
      <c r="C191" t="e">
        <f t="shared" si="24"/>
        <v>#VALUE!</v>
      </c>
      <c r="D191" t="str">
        <f t="shared" si="25"/>
        <v/>
      </c>
      <c r="E191" s="1" t="s">
        <v>2026</v>
      </c>
      <c r="F191">
        <f t="shared" si="26"/>
        <v>17</v>
      </c>
      <c r="G191">
        <f t="shared" si="30"/>
        <v>34</v>
      </c>
      <c r="H191" t="str">
        <f t="shared" si="31"/>
        <v>UI_NO_TID_title</v>
      </c>
      <c r="I191">
        <f t="shared" si="27"/>
        <v>35</v>
      </c>
      <c r="J191">
        <f t="shared" si="28"/>
        <v>42</v>
      </c>
      <c r="K191" t="str">
        <f t="shared" si="29"/>
        <v>尚未準備完成</v>
      </c>
    </row>
    <row r="192" spans="1:11">
      <c r="A192" s="1" t="s">
        <v>86</v>
      </c>
      <c r="B192">
        <f t="shared" si="23"/>
        <v>17</v>
      </c>
      <c r="C192">
        <f t="shared" si="24"/>
        <v>26</v>
      </c>
      <c r="D192" t="str">
        <f t="shared" si="25"/>
        <v>confirm</v>
      </c>
      <c r="E192" s="1" t="s">
        <v>2027</v>
      </c>
      <c r="F192">
        <f t="shared" si="26"/>
        <v>17</v>
      </c>
      <c r="G192">
        <f t="shared" si="30"/>
        <v>34</v>
      </c>
      <c r="H192" t="str">
        <f t="shared" si="31"/>
        <v>UI_NO_TID_cont1</v>
      </c>
      <c r="I192">
        <f t="shared" si="27"/>
        <v>35</v>
      </c>
      <c r="J192">
        <f t="shared" si="28"/>
        <v>86</v>
      </c>
      <c r="K192" t="str">
        <f t="shared" si="29"/>
        <v>請與鎖適當同步資料. 可能是您剛成為管理者或太久沒有與鎖同步. 請與鎖同步, 在那之後, 再試一次.</v>
      </c>
    </row>
    <row r="193" spans="1:11">
      <c r="A193" s="1" t="s">
        <v>87</v>
      </c>
      <c r="B193">
        <f t="shared" si="23"/>
        <v>17</v>
      </c>
      <c r="C193">
        <f t="shared" si="24"/>
        <v>31</v>
      </c>
      <c r="D193" t="str">
        <f t="shared" si="25"/>
        <v>days_of_week</v>
      </c>
      <c r="E193" s="1" t="s">
        <v>1852</v>
      </c>
      <c r="F193" t="e">
        <f t="shared" si="26"/>
        <v>#VALUE!</v>
      </c>
      <c r="G193" t="e">
        <f t="shared" si="30"/>
        <v>#VALUE!</v>
      </c>
      <c r="H193" t="e">
        <f t="shared" si="31"/>
        <v>#VALUE!</v>
      </c>
      <c r="I193" t="e">
        <f t="shared" si="27"/>
        <v>#VALUE!</v>
      </c>
      <c r="J193" t="e">
        <f t="shared" si="28"/>
        <v>#VALUE!</v>
      </c>
      <c r="K193" t="e">
        <f t="shared" si="29"/>
        <v>#VALUE!</v>
      </c>
    </row>
    <row r="194" spans="1:11">
      <c r="A194" s="1" t="s">
        <v>1840</v>
      </c>
      <c r="B194">
        <f t="shared" ref="B194:B257" si="32">FIND("=""",A194)</f>
        <v>17</v>
      </c>
      <c r="C194">
        <f t="shared" ref="C194:C257" si="33">FIND("""&gt;",A194)</f>
        <v>32</v>
      </c>
      <c r="D194" t="str">
        <f t="shared" ref="D194:D257" si="34">IF(A194&lt;&gt;"", MID(A194, B194 + 2, C194-B194-2), "")</f>
        <v>days_of_month</v>
      </c>
      <c r="E194" s="1" t="s">
        <v>1852</v>
      </c>
      <c r="F194" t="e">
        <f t="shared" ref="F194:F257" si="35">FIND("=""",E194)</f>
        <v>#VALUE!</v>
      </c>
      <c r="G194" t="e">
        <f t="shared" si="30"/>
        <v>#VALUE!</v>
      </c>
      <c r="H194" t="e">
        <f t="shared" si="31"/>
        <v>#VALUE!</v>
      </c>
      <c r="I194" t="e">
        <f t="shared" si="27"/>
        <v>#VALUE!</v>
      </c>
      <c r="J194" t="e">
        <f t="shared" si="28"/>
        <v>#VALUE!</v>
      </c>
      <c r="K194" t="e">
        <f t="shared" si="29"/>
        <v>#VALUE!</v>
      </c>
    </row>
    <row r="195" spans="1:11">
      <c r="A195" s="2"/>
      <c r="B195" t="e">
        <f t="shared" si="32"/>
        <v>#VALUE!</v>
      </c>
      <c r="C195" t="e">
        <f t="shared" si="33"/>
        <v>#VALUE!</v>
      </c>
      <c r="D195" t="str">
        <f t="shared" si="34"/>
        <v/>
      </c>
      <c r="E195" s="1" t="s">
        <v>1852</v>
      </c>
      <c r="F195" t="e">
        <f t="shared" si="35"/>
        <v>#VALUE!</v>
      </c>
      <c r="G195" t="e">
        <f t="shared" si="30"/>
        <v>#VALUE!</v>
      </c>
      <c r="H195" t="e">
        <f t="shared" si="31"/>
        <v>#VALUE!</v>
      </c>
      <c r="I195" t="e">
        <f t="shared" si="27"/>
        <v>#VALUE!</v>
      </c>
      <c r="J195" t="e">
        <f t="shared" si="28"/>
        <v>#VALUE!</v>
      </c>
      <c r="K195" t="e">
        <f t="shared" si="29"/>
        <v>#VALUE!</v>
      </c>
    </row>
    <row r="196" spans="1:11">
      <c r="A196" s="1" t="s">
        <v>2882</v>
      </c>
      <c r="B196">
        <f t="shared" si="32"/>
        <v>17</v>
      </c>
      <c r="C196">
        <f t="shared" si="33"/>
        <v>53</v>
      </c>
      <c r="D196" t="str">
        <f t="shared" si="34"/>
        <v>summary_all_time" formatted="false</v>
      </c>
      <c r="E196" s="1" t="s">
        <v>1852</v>
      </c>
      <c r="F196" t="e">
        <f t="shared" si="35"/>
        <v>#VALUE!</v>
      </c>
      <c r="G196" t="e">
        <f t="shared" si="30"/>
        <v>#VALUE!</v>
      </c>
      <c r="H196" t="e">
        <f t="shared" si="31"/>
        <v>#VALUE!</v>
      </c>
      <c r="I196" t="e">
        <f t="shared" si="27"/>
        <v>#VALUE!</v>
      </c>
      <c r="J196" t="e">
        <f t="shared" si="28"/>
        <v>#VALUE!</v>
      </c>
      <c r="K196" t="e">
        <f t="shared" si="29"/>
        <v>#VALUE!</v>
      </c>
    </row>
    <row r="197" spans="1:11">
      <c r="A197" s="1" t="s">
        <v>2884</v>
      </c>
      <c r="B197">
        <f t="shared" si="32"/>
        <v>17</v>
      </c>
      <c r="C197">
        <f t="shared" si="33"/>
        <v>53</v>
      </c>
      <c r="D197" t="str">
        <f t="shared" si="34"/>
        <v>summary_one_time" formatted="false</v>
      </c>
      <c r="E197" s="1" t="s">
        <v>2028</v>
      </c>
      <c r="F197">
        <f t="shared" si="35"/>
        <v>17</v>
      </c>
      <c r="G197">
        <f t="shared" si="30"/>
        <v>41</v>
      </c>
      <c r="H197" t="str">
        <f t="shared" si="31"/>
        <v>UI_PRC_AdminFail_title</v>
      </c>
      <c r="I197">
        <f t="shared" si="27"/>
        <v>42</v>
      </c>
      <c r="J197">
        <f t="shared" si="28"/>
        <v>50</v>
      </c>
      <c r="K197" t="str">
        <f t="shared" si="29"/>
        <v>Beam 失敗</v>
      </c>
    </row>
    <row r="198" spans="1:11">
      <c r="A198" s="1" t="s">
        <v>2881</v>
      </c>
      <c r="B198">
        <f t="shared" si="32"/>
        <v>17</v>
      </c>
      <c r="C198">
        <f t="shared" si="33"/>
        <v>50</v>
      </c>
      <c r="D198" t="str">
        <f t="shared" si="34"/>
        <v>summary_never" formatted="false</v>
      </c>
      <c r="E198" s="1" t="s">
        <v>2029</v>
      </c>
      <c r="F198">
        <f t="shared" si="35"/>
        <v>17</v>
      </c>
      <c r="G198">
        <f t="shared" si="30"/>
        <v>41</v>
      </c>
      <c r="H198" t="str">
        <f t="shared" si="31"/>
        <v>UI_PRC_AdminFail_cont1</v>
      </c>
      <c r="I198">
        <f t="shared" si="27"/>
        <v>42</v>
      </c>
      <c r="J198">
        <f t="shared" si="28"/>
        <v>55</v>
      </c>
      <c r="K198" t="str">
        <f t="shared" si="29"/>
        <v>Beam 加入使用者失敗</v>
      </c>
    </row>
    <row r="199" spans="1:11">
      <c r="A199" s="1"/>
      <c r="B199" t="e">
        <f t="shared" si="32"/>
        <v>#VALUE!</v>
      </c>
      <c r="C199" t="e">
        <f t="shared" si="33"/>
        <v>#VALUE!</v>
      </c>
      <c r="D199" t="str">
        <f t="shared" si="34"/>
        <v/>
      </c>
      <c r="E199" s="1" t="s">
        <v>2030</v>
      </c>
      <c r="F199">
        <f t="shared" si="35"/>
        <v>17</v>
      </c>
      <c r="G199">
        <f t="shared" si="30"/>
        <v>39</v>
      </c>
      <c r="H199" t="str">
        <f t="shared" si="31"/>
        <v>UI_PRC_BT_Fail_title</v>
      </c>
      <c r="I199">
        <f t="shared" si="27"/>
        <v>40</v>
      </c>
      <c r="J199">
        <f t="shared" si="28"/>
        <v>48</v>
      </c>
      <c r="K199" t="str">
        <f t="shared" si="29"/>
        <v>Beam 失敗</v>
      </c>
    </row>
    <row r="200" spans="1:11">
      <c r="A200" s="1"/>
      <c r="B200" t="e">
        <f t="shared" si="32"/>
        <v>#VALUE!</v>
      </c>
      <c r="C200" t="e">
        <f t="shared" si="33"/>
        <v>#VALUE!</v>
      </c>
      <c r="D200" t="str">
        <f t="shared" si="34"/>
        <v/>
      </c>
      <c r="E200" s="1" t="s">
        <v>2031</v>
      </c>
      <c r="F200">
        <f t="shared" si="35"/>
        <v>17</v>
      </c>
      <c r="G200">
        <f t="shared" si="30"/>
        <v>39</v>
      </c>
      <c r="H200" t="str">
        <f t="shared" si="31"/>
        <v>UI_PRC_BT_Fail_cont1</v>
      </c>
      <c r="I200">
        <f t="shared" ref="I200:I263" si="36">FIND("&gt;",E200)</f>
        <v>40</v>
      </c>
      <c r="J200">
        <f t="shared" ref="J200:J263" si="37" xml:space="preserve"> FIND("&lt;/",E200)</f>
        <v>91</v>
      </c>
      <c r="K200" t="str">
        <f t="shared" ref="K200:K263" si="38">IF(E200&lt;&gt;"", MID(E200,I200+1, J200-I200 - 1), "")</f>
        <v>無線傳輸失敗; 可能的原因是環境太多干擾. 再試一次. 或者您也可以將藍芽關閉再打開後, 再試一次.</v>
      </c>
    </row>
    <row r="201" spans="1:11">
      <c r="A201" s="1"/>
      <c r="B201" t="e">
        <f t="shared" si="32"/>
        <v>#VALUE!</v>
      </c>
      <c r="C201" t="e">
        <f t="shared" si="33"/>
        <v>#VALUE!</v>
      </c>
      <c r="D201" t="str">
        <f t="shared" si="34"/>
        <v/>
      </c>
      <c r="E201" s="1" t="s">
        <v>2032</v>
      </c>
      <c r="F201">
        <f t="shared" si="35"/>
        <v>17</v>
      </c>
      <c r="G201">
        <f t="shared" si="30"/>
        <v>46</v>
      </c>
      <c r="H201" t="str">
        <f t="shared" si="31"/>
        <v>UI_PRC_AdminDuplicate_title</v>
      </c>
      <c r="I201">
        <f t="shared" si="36"/>
        <v>47</v>
      </c>
      <c r="J201">
        <f t="shared" si="37"/>
        <v>57</v>
      </c>
      <c r="K201" t="str">
        <f t="shared" si="38"/>
        <v>Beam 重複加入</v>
      </c>
    </row>
    <row r="202" spans="1:11">
      <c r="A202" s="1"/>
      <c r="B202" t="e">
        <f t="shared" si="32"/>
        <v>#VALUE!</v>
      </c>
      <c r="C202" t="e">
        <f t="shared" si="33"/>
        <v>#VALUE!</v>
      </c>
      <c r="D202" t="str">
        <f t="shared" si="34"/>
        <v/>
      </c>
      <c r="E202" s="1" t="s">
        <v>2033</v>
      </c>
      <c r="F202">
        <f t="shared" si="35"/>
        <v>17</v>
      </c>
      <c r="G202">
        <f t="shared" si="30"/>
        <v>46</v>
      </c>
      <c r="H202" t="str">
        <f t="shared" si="31"/>
        <v>UI_PRC_AdminDuplicate_cont1</v>
      </c>
      <c r="I202">
        <f t="shared" si="36"/>
        <v>47</v>
      </c>
      <c r="J202">
        <f t="shared" si="37"/>
        <v>67</v>
      </c>
      <c r="K202" t="str">
        <f t="shared" si="38"/>
        <v>您嘗試加入的手機, 已經是一個使用者.</v>
      </c>
    </row>
    <row r="203" spans="1:11">
      <c r="A203" s="1"/>
      <c r="B203" t="e">
        <f t="shared" si="32"/>
        <v>#VALUE!</v>
      </c>
      <c r="C203" t="e">
        <f t="shared" si="33"/>
        <v>#VALUE!</v>
      </c>
      <c r="D203" t="str">
        <f t="shared" si="34"/>
        <v/>
      </c>
      <c r="E203" s="2"/>
      <c r="F203" t="e">
        <f t="shared" si="35"/>
        <v>#VALUE!</v>
      </c>
      <c r="G203" t="e">
        <f t="shared" si="30"/>
        <v>#VALUE!</v>
      </c>
      <c r="H203" t="str">
        <f t="shared" si="31"/>
        <v/>
      </c>
      <c r="I203" t="e">
        <f t="shared" si="36"/>
        <v>#VALUE!</v>
      </c>
      <c r="J203" t="e">
        <f t="shared" si="37"/>
        <v>#VALUE!</v>
      </c>
      <c r="K203" t="str">
        <f t="shared" si="38"/>
        <v/>
      </c>
    </row>
    <row r="204" spans="1:11">
      <c r="A204" s="1" t="s">
        <v>88</v>
      </c>
      <c r="B204">
        <f t="shared" si="32"/>
        <v>17</v>
      </c>
      <c r="C204">
        <f t="shared" si="33"/>
        <v>50</v>
      </c>
      <c r="D204" t="str">
        <f t="shared" si="34"/>
        <v>summary_until" formatted="false</v>
      </c>
      <c r="E204" s="1" t="s">
        <v>2034</v>
      </c>
      <c r="F204">
        <f t="shared" si="35"/>
        <v>17</v>
      </c>
      <c r="G204">
        <f t="shared" si="30"/>
        <v>33</v>
      </c>
      <c r="H204" t="str">
        <f t="shared" si="31"/>
        <v>UI_AccessRight</v>
      </c>
      <c r="I204">
        <f t="shared" si="36"/>
        <v>34</v>
      </c>
      <c r="J204">
        <f t="shared" si="37"/>
        <v>39</v>
      </c>
      <c r="K204" t="str">
        <f t="shared" si="38"/>
        <v>權限設定</v>
      </c>
    </row>
    <row r="205" spans="1:11">
      <c r="A205" s="1" t="s">
        <v>89</v>
      </c>
      <c r="B205">
        <f t="shared" si="32"/>
        <v>17</v>
      </c>
      <c r="C205">
        <f t="shared" si="33"/>
        <v>50</v>
      </c>
      <c r="D205" t="str">
        <f t="shared" si="34"/>
        <v>summary_count" formatted="false</v>
      </c>
      <c r="E205" s="1" t="s">
        <v>2878</v>
      </c>
      <c r="F205">
        <f t="shared" si="35"/>
        <v>17</v>
      </c>
      <c r="G205">
        <f t="shared" si="30"/>
        <v>40</v>
      </c>
      <c r="H205" t="str">
        <f t="shared" si="31"/>
        <v>Tran_log_AccessDenial</v>
      </c>
      <c r="I205">
        <f t="shared" si="36"/>
        <v>41</v>
      </c>
      <c r="J205">
        <f t="shared" si="37"/>
        <v>48</v>
      </c>
      <c r="K205" t="str">
        <f t="shared" si="38"/>
        <v>暫時拒絕進出</v>
      </c>
    </row>
    <row r="206" spans="1:11">
      <c r="A206" s="1" t="s">
        <v>90</v>
      </c>
      <c r="B206">
        <f t="shared" si="32"/>
        <v>17</v>
      </c>
      <c r="C206">
        <f t="shared" si="33"/>
        <v>48</v>
      </c>
      <c r="D206" t="str">
        <f t="shared" si="34"/>
        <v>summary_dot" formatted="false</v>
      </c>
      <c r="E206" s="1" t="s">
        <v>2035</v>
      </c>
      <c r="F206">
        <f t="shared" si="35"/>
        <v>17</v>
      </c>
      <c r="G206">
        <f t="shared" ref="G206:G269" si="39">FIND("""&gt;",E206)</f>
        <v>41</v>
      </c>
      <c r="H206" t="str">
        <f t="shared" ref="H206:H269" si="40">IF(E206&lt;&gt;"", MID(E206, F206 + 2, G206-F206-2), "")</f>
        <v>Tran_UI_NoAccess_title</v>
      </c>
      <c r="I206">
        <f t="shared" si="36"/>
        <v>42</v>
      </c>
      <c r="J206">
        <f t="shared" si="37"/>
        <v>47</v>
      </c>
      <c r="K206" t="str">
        <f t="shared" si="38"/>
        <v>暫無權限</v>
      </c>
    </row>
    <row r="207" spans="1:11">
      <c r="A207" s="2"/>
      <c r="B207" t="e">
        <f t="shared" si="32"/>
        <v>#VALUE!</v>
      </c>
      <c r="C207" t="e">
        <f t="shared" si="33"/>
        <v>#VALUE!</v>
      </c>
      <c r="D207" t="str">
        <f t="shared" si="34"/>
        <v/>
      </c>
      <c r="E207" s="1" t="s">
        <v>2036</v>
      </c>
      <c r="F207">
        <f t="shared" si="35"/>
        <v>17</v>
      </c>
      <c r="G207">
        <f t="shared" si="39"/>
        <v>41</v>
      </c>
      <c r="H207" t="str">
        <f t="shared" si="40"/>
        <v>Tran_UI_NoAccess_cont1</v>
      </c>
      <c r="I207">
        <f t="shared" si="36"/>
        <v>42</v>
      </c>
      <c r="J207">
        <f t="shared" si="37"/>
        <v>55</v>
      </c>
      <c r="K207" t="str">
        <f t="shared" si="38"/>
        <v>此段時間, 暫無權限 !</v>
      </c>
    </row>
    <row r="208" spans="1:11">
      <c r="A208" s="2"/>
      <c r="B208" t="e">
        <f t="shared" si="32"/>
        <v>#VALUE!</v>
      </c>
      <c r="C208" t="e">
        <f t="shared" si="33"/>
        <v>#VALUE!</v>
      </c>
      <c r="D208" t="str">
        <f t="shared" si="34"/>
        <v/>
      </c>
      <c r="E208" s="1" t="s">
        <v>2037</v>
      </c>
      <c r="F208">
        <f t="shared" si="35"/>
        <v>17</v>
      </c>
      <c r="G208">
        <f t="shared" si="39"/>
        <v>35</v>
      </c>
      <c r="H208" t="str">
        <f t="shared" si="40"/>
        <v>Tran_log_P2P_Add</v>
      </c>
      <c r="I208">
        <f t="shared" si="36"/>
        <v>36</v>
      </c>
      <c r="J208">
        <f t="shared" si="37"/>
        <v>40</v>
      </c>
      <c r="K208" t="str">
        <f t="shared" si="38"/>
        <v>已加入</v>
      </c>
    </row>
    <row r="209" spans="1:11">
      <c r="A209" s="1"/>
      <c r="B209" t="e">
        <f t="shared" si="32"/>
        <v>#VALUE!</v>
      </c>
      <c r="C209" t="e">
        <f t="shared" si="33"/>
        <v>#VALUE!</v>
      </c>
      <c r="D209" t="str">
        <f t="shared" si="34"/>
        <v/>
      </c>
      <c r="E209" s="1" t="s">
        <v>2038</v>
      </c>
      <c r="F209">
        <f t="shared" si="35"/>
        <v>17</v>
      </c>
      <c r="G209">
        <f t="shared" si="39"/>
        <v>41</v>
      </c>
      <c r="H209" t="str">
        <f t="shared" si="40"/>
        <v>Tran_UI_EnableBT_title</v>
      </c>
      <c r="I209">
        <f t="shared" si="36"/>
        <v>42</v>
      </c>
      <c r="J209">
        <f t="shared" si="37"/>
        <v>48</v>
      </c>
      <c r="K209" t="str">
        <f t="shared" si="38"/>
        <v>請開啟藍芽</v>
      </c>
    </row>
    <row r="210" spans="1:11">
      <c r="A210" s="1"/>
      <c r="B210" t="e">
        <f t="shared" si="32"/>
        <v>#VALUE!</v>
      </c>
      <c r="C210" t="e">
        <f t="shared" si="33"/>
        <v>#VALUE!</v>
      </c>
      <c r="D210" t="str">
        <f t="shared" si="34"/>
        <v/>
      </c>
      <c r="E210" s="1" t="s">
        <v>2039</v>
      </c>
      <c r="F210">
        <f t="shared" si="35"/>
        <v>17</v>
      </c>
      <c r="G210">
        <f t="shared" si="39"/>
        <v>41</v>
      </c>
      <c r="H210" t="str">
        <f t="shared" si="40"/>
        <v>Tran_UI_EnableBT_cont1</v>
      </c>
      <c r="I210">
        <f t="shared" si="36"/>
        <v>42</v>
      </c>
      <c r="J210">
        <f t="shared" si="37"/>
        <v>78</v>
      </c>
      <c r="K210" t="str">
        <f t="shared" si="38"/>
        <v>許多服務都需要開啟藍芽才能夠正常運作，建議您開啟藍芽後再繼續其他操作。</v>
      </c>
    </row>
    <row r="211" spans="1:11">
      <c r="A211" s="1"/>
      <c r="B211" t="e">
        <f t="shared" si="32"/>
        <v>#VALUE!</v>
      </c>
      <c r="C211" t="e">
        <f t="shared" si="33"/>
        <v>#VALUE!</v>
      </c>
      <c r="D211" t="str">
        <f t="shared" si="34"/>
        <v/>
      </c>
      <c r="E211" s="2"/>
      <c r="F211" t="e">
        <f t="shared" si="35"/>
        <v>#VALUE!</v>
      </c>
      <c r="G211" t="e">
        <f t="shared" si="39"/>
        <v>#VALUE!</v>
      </c>
      <c r="H211" t="str">
        <f t="shared" si="40"/>
        <v/>
      </c>
      <c r="I211" t="e">
        <f t="shared" si="36"/>
        <v>#VALUE!</v>
      </c>
      <c r="J211" t="e">
        <f t="shared" si="37"/>
        <v>#VALUE!</v>
      </c>
      <c r="K211" t="str">
        <f t="shared" si="38"/>
        <v/>
      </c>
    </row>
    <row r="212" spans="1:11">
      <c r="A212" s="2"/>
      <c r="B212" t="e">
        <f t="shared" si="32"/>
        <v>#VALUE!</v>
      </c>
      <c r="C212" t="e">
        <f t="shared" si="33"/>
        <v>#VALUE!</v>
      </c>
      <c r="D212" t="str">
        <f t="shared" si="34"/>
        <v/>
      </c>
      <c r="E212" s="1" t="s">
        <v>2040</v>
      </c>
      <c r="F212">
        <f t="shared" si="35"/>
        <v>17</v>
      </c>
      <c r="G212">
        <f t="shared" si="39"/>
        <v>30</v>
      </c>
      <c r="H212" t="str">
        <f t="shared" si="40"/>
        <v>Param0_Mute</v>
      </c>
      <c r="I212">
        <f t="shared" si="36"/>
        <v>31</v>
      </c>
      <c r="J212">
        <f t="shared" si="37"/>
        <v>34</v>
      </c>
      <c r="K212" t="str">
        <f t="shared" si="38"/>
        <v>靜音</v>
      </c>
    </row>
    <row r="213" spans="1:11">
      <c r="A213" s="1" t="s">
        <v>91</v>
      </c>
      <c r="B213">
        <f t="shared" si="32"/>
        <v>23</v>
      </c>
      <c r="C213">
        <f t="shared" si="33"/>
        <v>45</v>
      </c>
      <c r="D213" t="str">
        <f t="shared" si="34"/>
        <v>weekdays_abbreviated</v>
      </c>
      <c r="E213" s="1" t="s">
        <v>2041</v>
      </c>
      <c r="F213">
        <f t="shared" si="35"/>
        <v>17</v>
      </c>
      <c r="G213">
        <f t="shared" si="39"/>
        <v>35</v>
      </c>
      <c r="H213" t="str">
        <f t="shared" si="40"/>
        <v>Param2_NoDisturb</v>
      </c>
      <c r="I213">
        <f t="shared" si="36"/>
        <v>36</v>
      </c>
      <c r="J213">
        <f t="shared" si="37"/>
        <v>42</v>
      </c>
      <c r="K213" t="str">
        <f t="shared" si="38"/>
        <v>DND模式</v>
      </c>
    </row>
    <row r="214" spans="1:11">
      <c r="A214" s="1" t="s">
        <v>92</v>
      </c>
      <c r="B214" t="e">
        <f t="shared" si="32"/>
        <v>#VALUE!</v>
      </c>
      <c r="C214" t="e">
        <f t="shared" si="33"/>
        <v>#VALUE!</v>
      </c>
      <c r="D214" t="e">
        <f t="shared" si="34"/>
        <v>#VALUE!</v>
      </c>
      <c r="E214" s="1" t="s">
        <v>2042</v>
      </c>
      <c r="F214">
        <f t="shared" si="35"/>
        <v>17</v>
      </c>
      <c r="G214">
        <f t="shared" si="39"/>
        <v>37</v>
      </c>
      <c r="H214" t="str">
        <f t="shared" si="40"/>
        <v>Param3_ChannelMode</v>
      </c>
      <c r="I214">
        <f t="shared" si="36"/>
        <v>38</v>
      </c>
      <c r="J214">
        <f t="shared" si="37"/>
        <v>43</v>
      </c>
      <c r="K214" t="str">
        <f t="shared" si="38"/>
        <v>通道模式</v>
      </c>
    </row>
    <row r="215" spans="1:11">
      <c r="A215" s="1" t="s">
        <v>93</v>
      </c>
      <c r="B215" t="e">
        <f t="shared" si="32"/>
        <v>#VALUE!</v>
      </c>
      <c r="C215" t="e">
        <f t="shared" si="33"/>
        <v>#VALUE!</v>
      </c>
      <c r="D215" t="e">
        <f t="shared" si="34"/>
        <v>#VALUE!</v>
      </c>
      <c r="E215" s="1" t="s">
        <v>2043</v>
      </c>
      <c r="F215">
        <f t="shared" si="35"/>
        <v>17</v>
      </c>
      <c r="G215">
        <f t="shared" si="39"/>
        <v>36</v>
      </c>
      <c r="H215" t="str">
        <f t="shared" si="40"/>
        <v>Param4_DoubleAuth</v>
      </c>
      <c r="I215">
        <f t="shared" si="36"/>
        <v>37</v>
      </c>
      <c r="J215">
        <f t="shared" si="37"/>
        <v>44</v>
      </c>
      <c r="K215" t="str">
        <f t="shared" si="38"/>
        <v>雙重認證模式</v>
      </c>
    </row>
    <row r="216" spans="1:11">
      <c r="A216" s="1" t="s">
        <v>94</v>
      </c>
      <c r="B216" t="e">
        <f t="shared" si="32"/>
        <v>#VALUE!</v>
      </c>
      <c r="C216" t="e">
        <f t="shared" si="33"/>
        <v>#VALUE!</v>
      </c>
      <c r="D216" t="e">
        <f t="shared" si="34"/>
        <v>#VALUE!</v>
      </c>
      <c r="E216" s="1" t="s">
        <v>2044</v>
      </c>
      <c r="F216">
        <f t="shared" si="35"/>
        <v>17</v>
      </c>
      <c r="G216">
        <f t="shared" si="39"/>
        <v>37</v>
      </c>
      <c r="H216" t="str">
        <f t="shared" si="40"/>
        <v>Param10_TouchDigit</v>
      </c>
      <c r="I216">
        <f t="shared" si="36"/>
        <v>38</v>
      </c>
      <c r="J216">
        <f t="shared" si="37"/>
        <v>43</v>
      </c>
      <c r="K216" t="str">
        <f t="shared" si="38"/>
        <v>亂數數字</v>
      </c>
    </row>
    <row r="217" spans="1:11">
      <c r="A217" s="1" t="s">
        <v>95</v>
      </c>
      <c r="B217" t="e">
        <f t="shared" si="32"/>
        <v>#VALUE!</v>
      </c>
      <c r="C217" t="e">
        <f t="shared" si="33"/>
        <v>#VALUE!</v>
      </c>
      <c r="D217" t="e">
        <f t="shared" si="34"/>
        <v>#VALUE!</v>
      </c>
      <c r="E217" s="1" t="s">
        <v>2045</v>
      </c>
      <c r="F217">
        <f t="shared" si="35"/>
        <v>17</v>
      </c>
      <c r="G217">
        <f t="shared" si="39"/>
        <v>40</v>
      </c>
      <c r="H217" t="str">
        <f t="shared" si="40"/>
        <v>Param11_TouchNoPrefix</v>
      </c>
      <c r="I217">
        <f t="shared" si="36"/>
        <v>41</v>
      </c>
      <c r="J217">
        <f t="shared" si="37"/>
        <v>46</v>
      </c>
      <c r="K217" t="str">
        <f t="shared" si="38"/>
        <v>前置混碼</v>
      </c>
    </row>
    <row r="218" spans="1:11">
      <c r="A218" s="1" t="s">
        <v>96</v>
      </c>
      <c r="B218" t="e">
        <f t="shared" si="32"/>
        <v>#VALUE!</v>
      </c>
      <c r="C218" t="e">
        <f t="shared" si="33"/>
        <v>#VALUE!</v>
      </c>
      <c r="D218" t="e">
        <f t="shared" si="34"/>
        <v>#VALUE!</v>
      </c>
      <c r="E218" s="1" t="s">
        <v>2046</v>
      </c>
      <c r="F218">
        <f t="shared" si="35"/>
        <v>17</v>
      </c>
      <c r="G218">
        <f t="shared" si="39"/>
        <v>29</v>
      </c>
      <c r="H218" t="str">
        <f t="shared" si="40"/>
        <v>Param80_FW</v>
      </c>
      <c r="I218">
        <f t="shared" si="36"/>
        <v>30</v>
      </c>
      <c r="J218">
        <f t="shared" si="37"/>
        <v>35</v>
      </c>
      <c r="K218" t="str">
        <f t="shared" si="38"/>
        <v>韌體版本</v>
      </c>
    </row>
    <row r="219" spans="1:11">
      <c r="A219" s="1" t="s">
        <v>97</v>
      </c>
      <c r="B219" t="e">
        <f t="shared" si="32"/>
        <v>#VALUE!</v>
      </c>
      <c r="C219" t="e">
        <f t="shared" si="33"/>
        <v>#VALUE!</v>
      </c>
      <c r="D219" t="e">
        <f t="shared" si="34"/>
        <v>#VALUE!</v>
      </c>
      <c r="E219" s="2"/>
      <c r="F219" t="e">
        <f t="shared" si="35"/>
        <v>#VALUE!</v>
      </c>
      <c r="G219" t="e">
        <f t="shared" si="39"/>
        <v>#VALUE!</v>
      </c>
      <c r="H219" t="str">
        <f t="shared" si="40"/>
        <v/>
      </c>
      <c r="I219" t="e">
        <f t="shared" si="36"/>
        <v>#VALUE!</v>
      </c>
      <c r="J219" t="e">
        <f t="shared" si="37"/>
        <v>#VALUE!</v>
      </c>
      <c r="K219" t="str">
        <f t="shared" si="38"/>
        <v/>
      </c>
    </row>
    <row r="220" spans="1:11">
      <c r="A220" s="1" t="s">
        <v>98</v>
      </c>
      <c r="B220" t="e">
        <f t="shared" si="32"/>
        <v>#VALUE!</v>
      </c>
      <c r="C220" t="e">
        <f t="shared" si="33"/>
        <v>#VALUE!</v>
      </c>
      <c r="D220" t="e">
        <f t="shared" si="34"/>
        <v>#VALUE!</v>
      </c>
      <c r="E220" s="1" t="s">
        <v>2047</v>
      </c>
      <c r="F220">
        <f t="shared" si="35"/>
        <v>17</v>
      </c>
      <c r="G220">
        <f t="shared" si="39"/>
        <v>27</v>
      </c>
      <c r="H220" t="str">
        <f t="shared" si="40"/>
        <v>Mute_Day</v>
      </c>
      <c r="I220">
        <f t="shared" si="36"/>
        <v>28</v>
      </c>
      <c r="J220">
        <f t="shared" si="37"/>
        <v>31</v>
      </c>
      <c r="K220" t="str">
        <f t="shared" si="38"/>
        <v>今天</v>
      </c>
    </row>
    <row r="221" spans="1:11">
      <c r="A221" s="1" t="s">
        <v>99</v>
      </c>
      <c r="B221" t="e">
        <f t="shared" si="32"/>
        <v>#VALUE!</v>
      </c>
      <c r="C221" t="e">
        <f t="shared" si="33"/>
        <v>#VALUE!</v>
      </c>
      <c r="D221" t="e">
        <f t="shared" si="34"/>
        <v>#VALUE!</v>
      </c>
      <c r="E221" s="1" t="s">
        <v>2048</v>
      </c>
      <c r="F221">
        <f t="shared" si="35"/>
        <v>17</v>
      </c>
      <c r="G221">
        <f t="shared" si="39"/>
        <v>27</v>
      </c>
      <c r="H221" t="str">
        <f t="shared" si="40"/>
        <v>Mute_Ago</v>
      </c>
      <c r="I221">
        <f t="shared" si="36"/>
        <v>28</v>
      </c>
      <c r="J221">
        <f t="shared" si="37"/>
        <v>31</v>
      </c>
      <c r="K221" t="str">
        <f t="shared" si="38"/>
        <v>天前</v>
      </c>
    </row>
    <row r="222" spans="1:11">
      <c r="A222" s="2"/>
      <c r="B222" t="e">
        <f t="shared" si="32"/>
        <v>#VALUE!</v>
      </c>
      <c r="C222" t="e">
        <f t="shared" si="33"/>
        <v>#VALUE!</v>
      </c>
      <c r="D222" t="str">
        <f t="shared" si="34"/>
        <v/>
      </c>
      <c r="E222" s="2"/>
      <c r="F222" t="e">
        <f t="shared" si="35"/>
        <v>#VALUE!</v>
      </c>
      <c r="G222" t="e">
        <f t="shared" si="39"/>
        <v>#VALUE!</v>
      </c>
      <c r="H222" t="str">
        <f t="shared" si="40"/>
        <v/>
      </c>
      <c r="I222" t="e">
        <f t="shared" si="36"/>
        <v>#VALUE!</v>
      </c>
      <c r="J222" t="e">
        <f t="shared" si="37"/>
        <v>#VALUE!</v>
      </c>
      <c r="K222" t="str">
        <f t="shared" si="38"/>
        <v/>
      </c>
    </row>
    <row r="223" spans="1:11">
      <c r="A223" s="1" t="s">
        <v>100</v>
      </c>
      <c r="B223">
        <f t="shared" si="32"/>
        <v>23</v>
      </c>
      <c r="C223">
        <f t="shared" si="33"/>
        <v>43</v>
      </c>
      <c r="D223" t="str">
        <f t="shared" si="34"/>
        <v>months_abbreviated</v>
      </c>
      <c r="E223" s="1" t="s">
        <v>2049</v>
      </c>
      <c r="F223">
        <f t="shared" si="35"/>
        <v>17</v>
      </c>
      <c r="G223">
        <f t="shared" si="39"/>
        <v>37</v>
      </c>
      <c r="H223" t="str">
        <f t="shared" si="40"/>
        <v>Tran_FW_Done_title</v>
      </c>
      <c r="I223">
        <f t="shared" si="36"/>
        <v>38</v>
      </c>
      <c r="J223">
        <f t="shared" si="37"/>
        <v>45</v>
      </c>
      <c r="K223" t="str">
        <f t="shared" si="38"/>
        <v>韌體更新成功</v>
      </c>
    </row>
    <row r="224" spans="1:11">
      <c r="A224" s="1" t="s">
        <v>101</v>
      </c>
      <c r="B224" t="e">
        <f t="shared" si="32"/>
        <v>#VALUE!</v>
      </c>
      <c r="C224" t="e">
        <f t="shared" si="33"/>
        <v>#VALUE!</v>
      </c>
      <c r="D224" t="e">
        <f t="shared" si="34"/>
        <v>#VALUE!</v>
      </c>
      <c r="E224" s="1" t="s">
        <v>2050</v>
      </c>
      <c r="F224">
        <f t="shared" si="35"/>
        <v>17</v>
      </c>
      <c r="G224">
        <f t="shared" si="39"/>
        <v>37</v>
      </c>
      <c r="H224" t="str">
        <f t="shared" si="40"/>
        <v>Tran_FW_Done_cont1</v>
      </c>
      <c r="I224">
        <f t="shared" si="36"/>
        <v>38</v>
      </c>
      <c r="J224">
        <f t="shared" si="37"/>
        <v>53</v>
      </c>
      <c r="K224" t="str">
        <f t="shared" si="38"/>
        <v>您已完成此一鎖具的韌體更新.</v>
      </c>
    </row>
    <row r="225" spans="1:11">
      <c r="A225" s="1" t="s">
        <v>102</v>
      </c>
      <c r="B225" t="e">
        <f t="shared" si="32"/>
        <v>#VALUE!</v>
      </c>
      <c r="C225" t="e">
        <f t="shared" si="33"/>
        <v>#VALUE!</v>
      </c>
      <c r="D225" t="e">
        <f t="shared" si="34"/>
        <v>#VALUE!</v>
      </c>
      <c r="E225" s="1" t="s">
        <v>2051</v>
      </c>
      <c r="F225">
        <f t="shared" si="35"/>
        <v>17</v>
      </c>
      <c r="G225">
        <f t="shared" si="39"/>
        <v>37</v>
      </c>
      <c r="H225" t="str">
        <f t="shared" si="40"/>
        <v>Tran_log_GetTID_OK</v>
      </c>
      <c r="I225">
        <f t="shared" si="36"/>
        <v>38</v>
      </c>
      <c r="J225">
        <f t="shared" si="37"/>
        <v>45</v>
      </c>
      <c r="K225" t="str">
        <f t="shared" si="38"/>
        <v>更新鎖具資料</v>
      </c>
    </row>
    <row r="226" spans="1:11">
      <c r="A226" s="1" t="s">
        <v>103</v>
      </c>
      <c r="B226" t="e">
        <f t="shared" si="32"/>
        <v>#VALUE!</v>
      </c>
      <c r="C226" t="e">
        <f t="shared" si="33"/>
        <v>#VALUE!</v>
      </c>
      <c r="D226" t="e">
        <f t="shared" si="34"/>
        <v>#VALUE!</v>
      </c>
      <c r="E226" s="1" t="s">
        <v>1852</v>
      </c>
      <c r="F226" t="e">
        <f t="shared" si="35"/>
        <v>#VALUE!</v>
      </c>
      <c r="G226" t="e">
        <f t="shared" si="39"/>
        <v>#VALUE!</v>
      </c>
      <c r="H226" t="e">
        <f t="shared" si="40"/>
        <v>#VALUE!</v>
      </c>
      <c r="I226" t="e">
        <f t="shared" si="36"/>
        <v>#VALUE!</v>
      </c>
      <c r="J226" t="e">
        <f t="shared" si="37"/>
        <v>#VALUE!</v>
      </c>
      <c r="K226" t="e">
        <f t="shared" si="38"/>
        <v>#VALUE!</v>
      </c>
    </row>
    <row r="227" spans="1:11">
      <c r="A227" s="1" t="s">
        <v>104</v>
      </c>
      <c r="B227" t="e">
        <f t="shared" si="32"/>
        <v>#VALUE!</v>
      </c>
      <c r="C227" t="e">
        <f t="shared" si="33"/>
        <v>#VALUE!</v>
      </c>
      <c r="D227" t="e">
        <f t="shared" si="34"/>
        <v>#VALUE!</v>
      </c>
      <c r="E227" s="1" t="s">
        <v>2052</v>
      </c>
      <c r="F227">
        <f t="shared" si="35"/>
        <v>17</v>
      </c>
      <c r="G227">
        <f t="shared" si="39"/>
        <v>46</v>
      </c>
      <c r="H227" t="str">
        <f t="shared" si="40"/>
        <v>Tran_notAdmin_anymore_title</v>
      </c>
      <c r="I227">
        <f t="shared" si="36"/>
        <v>47</v>
      </c>
      <c r="J227">
        <f t="shared" si="37"/>
        <v>56</v>
      </c>
      <c r="K227" t="str">
        <f t="shared" si="38"/>
        <v>管理權限已被取代</v>
      </c>
    </row>
    <row r="228" spans="1:11">
      <c r="A228" s="1" t="s">
        <v>105</v>
      </c>
      <c r="B228" t="e">
        <f t="shared" si="32"/>
        <v>#VALUE!</v>
      </c>
      <c r="C228" t="e">
        <f t="shared" si="33"/>
        <v>#VALUE!</v>
      </c>
      <c r="D228" t="e">
        <f t="shared" si="34"/>
        <v>#VALUE!</v>
      </c>
      <c r="E228" s="1" t="s">
        <v>2053</v>
      </c>
      <c r="F228">
        <f t="shared" si="35"/>
        <v>17</v>
      </c>
      <c r="G228">
        <f t="shared" si="39"/>
        <v>50</v>
      </c>
      <c r="H228" t="str">
        <f t="shared" si="40"/>
        <v>Tran_notAdmin_anymore_content_1</v>
      </c>
      <c r="I228">
        <f t="shared" si="36"/>
        <v>51</v>
      </c>
      <c r="J228">
        <f t="shared" si="37"/>
        <v>70</v>
      </c>
      <c r="K228" t="str">
        <f t="shared" si="38"/>
        <v>您所選擇的鎖, 其管理權限已被取代.</v>
      </c>
    </row>
    <row r="229" spans="1:11">
      <c r="A229" s="1" t="s">
        <v>106</v>
      </c>
      <c r="B229" t="e">
        <f t="shared" si="32"/>
        <v>#VALUE!</v>
      </c>
      <c r="C229" t="e">
        <f t="shared" si="33"/>
        <v>#VALUE!</v>
      </c>
      <c r="D229" t="e">
        <f t="shared" si="34"/>
        <v>#VALUE!</v>
      </c>
      <c r="E229" s="1" t="s">
        <v>2054</v>
      </c>
      <c r="F229">
        <f t="shared" si="35"/>
        <v>17</v>
      </c>
      <c r="G229">
        <f t="shared" si="39"/>
        <v>28</v>
      </c>
      <c r="H229" t="str">
        <f t="shared" si="40"/>
        <v>Mfg_title</v>
      </c>
      <c r="I229">
        <f t="shared" si="36"/>
        <v>29</v>
      </c>
      <c r="J229">
        <f t="shared" si="37"/>
        <v>34</v>
      </c>
      <c r="K229" t="str">
        <f t="shared" si="38"/>
        <v>製造廠商</v>
      </c>
    </row>
    <row r="230" spans="1:11">
      <c r="A230" s="1" t="s">
        <v>107</v>
      </c>
      <c r="B230" t="e">
        <f t="shared" si="32"/>
        <v>#VALUE!</v>
      </c>
      <c r="C230" t="e">
        <f t="shared" si="33"/>
        <v>#VALUE!</v>
      </c>
      <c r="D230" t="e">
        <f t="shared" si="34"/>
        <v>#VALUE!</v>
      </c>
      <c r="E230" s="1" t="s">
        <v>2055</v>
      </c>
      <c r="F230">
        <f t="shared" si="35"/>
        <v>17</v>
      </c>
      <c r="G230">
        <f t="shared" si="39"/>
        <v>33</v>
      </c>
      <c r="H230" t="str">
        <f t="shared" si="40"/>
        <v>Mfg_Name_Hyper</v>
      </c>
      <c r="I230">
        <f t="shared" si="36"/>
        <v>34</v>
      </c>
      <c r="J230">
        <f t="shared" si="37"/>
        <v>41</v>
      </c>
      <c r="K230" t="str">
        <f t="shared" si="38"/>
        <v>廠商網站連結</v>
      </c>
    </row>
    <row r="231" spans="1:11">
      <c r="A231" s="1" t="s">
        <v>108</v>
      </c>
      <c r="B231" t="e">
        <f t="shared" si="32"/>
        <v>#VALUE!</v>
      </c>
      <c r="C231" t="e">
        <f t="shared" si="33"/>
        <v>#VALUE!</v>
      </c>
      <c r="D231" t="e">
        <f t="shared" si="34"/>
        <v>#VALUE!</v>
      </c>
      <c r="E231" s="1" t="s">
        <v>2056</v>
      </c>
      <c r="F231">
        <f t="shared" si="35"/>
        <v>17</v>
      </c>
      <c r="G231">
        <f t="shared" si="39"/>
        <v>42</v>
      </c>
      <c r="H231" t="str">
        <f t="shared" si="40"/>
        <v>Tran_Wifi_disable_title</v>
      </c>
      <c r="I231">
        <f t="shared" si="36"/>
        <v>43</v>
      </c>
      <c r="J231">
        <f t="shared" si="37"/>
        <v>51</v>
      </c>
      <c r="K231" t="str">
        <f t="shared" si="38"/>
        <v>網路功能未啟用</v>
      </c>
    </row>
    <row r="232" spans="1:11">
      <c r="A232" s="1" t="s">
        <v>109</v>
      </c>
      <c r="B232" t="e">
        <f t="shared" si="32"/>
        <v>#VALUE!</v>
      </c>
      <c r="C232" t="e">
        <f t="shared" si="33"/>
        <v>#VALUE!</v>
      </c>
      <c r="D232" t="e">
        <f t="shared" si="34"/>
        <v>#VALUE!</v>
      </c>
      <c r="E232" s="1" t="s">
        <v>2057</v>
      </c>
      <c r="F232">
        <f t="shared" si="35"/>
        <v>17</v>
      </c>
      <c r="G232">
        <f t="shared" si="39"/>
        <v>46</v>
      </c>
      <c r="H232" t="str">
        <f t="shared" si="40"/>
        <v>Tran_Wifi_disable_content_1</v>
      </c>
      <c r="I232">
        <f t="shared" si="36"/>
        <v>47</v>
      </c>
      <c r="J232">
        <f t="shared" si="37"/>
        <v>82</v>
      </c>
      <c r="K232" t="str">
        <f t="shared" si="38"/>
        <v>網路功能未啟用, App會自動開啟, 開啟後請檢察網路連線是否成功.</v>
      </c>
    </row>
    <row r="233" spans="1:11">
      <c r="A233" s="1" t="s">
        <v>110</v>
      </c>
      <c r="B233" t="e">
        <f t="shared" si="32"/>
        <v>#VALUE!</v>
      </c>
      <c r="C233" t="e">
        <f t="shared" si="33"/>
        <v>#VALUE!</v>
      </c>
      <c r="D233" t="e">
        <f t="shared" si="34"/>
        <v>#VALUE!</v>
      </c>
      <c r="E233" s="1" t="s">
        <v>2058</v>
      </c>
      <c r="F233">
        <f t="shared" si="35"/>
        <v>17</v>
      </c>
      <c r="G233">
        <f t="shared" si="39"/>
        <v>40</v>
      </c>
      <c r="H233" t="str">
        <f t="shared" si="40"/>
        <v>Tran_log_DeleteByLock</v>
      </c>
      <c r="I233">
        <f t="shared" si="36"/>
        <v>41</v>
      </c>
      <c r="J233">
        <f t="shared" si="37"/>
        <v>45</v>
      </c>
      <c r="K233" t="str">
        <f t="shared" si="38"/>
        <v>已刪除</v>
      </c>
    </row>
    <row r="234" spans="1:11">
      <c r="A234" s="1" t="s">
        <v>111</v>
      </c>
      <c r="B234" t="e">
        <f t="shared" si="32"/>
        <v>#VALUE!</v>
      </c>
      <c r="C234" t="e">
        <f t="shared" si="33"/>
        <v>#VALUE!</v>
      </c>
      <c r="D234" t="e">
        <f t="shared" si="34"/>
        <v>#VALUE!</v>
      </c>
      <c r="E234" s="1" t="s">
        <v>2059</v>
      </c>
      <c r="F234">
        <f t="shared" si="35"/>
        <v>17</v>
      </c>
      <c r="G234">
        <f t="shared" si="39"/>
        <v>38</v>
      </c>
      <c r="H234" t="str">
        <f t="shared" si="40"/>
        <v>Tran_log_delete_all</v>
      </c>
      <c r="I234">
        <f t="shared" si="36"/>
        <v>39</v>
      </c>
      <c r="J234">
        <f t="shared" si="37"/>
        <v>45</v>
      </c>
      <c r="K234" t="str">
        <f t="shared" si="38"/>
        <v>已全部刪除</v>
      </c>
    </row>
    <row r="235" spans="1:11">
      <c r="A235" s="1" t="s">
        <v>112</v>
      </c>
      <c r="B235" t="e">
        <f t="shared" si="32"/>
        <v>#VALUE!</v>
      </c>
      <c r="C235" t="e">
        <f t="shared" si="33"/>
        <v>#VALUE!</v>
      </c>
      <c r="D235" t="e">
        <f t="shared" si="34"/>
        <v>#VALUE!</v>
      </c>
      <c r="E235" s="1" t="s">
        <v>2060</v>
      </c>
      <c r="F235">
        <f t="shared" si="35"/>
        <v>17</v>
      </c>
      <c r="G235">
        <f t="shared" si="39"/>
        <v>38</v>
      </c>
      <c r="H235" t="str">
        <f t="shared" si="40"/>
        <v>Tran_log_all_client</v>
      </c>
      <c r="I235">
        <f t="shared" si="36"/>
        <v>39</v>
      </c>
      <c r="J235">
        <f t="shared" si="37"/>
        <v>45</v>
      </c>
      <c r="K235" t="str">
        <f t="shared" si="38"/>
        <v>所有使用者</v>
      </c>
    </row>
    <row r="236" spans="1:11">
      <c r="A236" s="1" t="s">
        <v>99</v>
      </c>
      <c r="B236" t="e">
        <f t="shared" si="32"/>
        <v>#VALUE!</v>
      </c>
      <c r="C236" t="e">
        <f t="shared" si="33"/>
        <v>#VALUE!</v>
      </c>
      <c r="D236" t="e">
        <f t="shared" si="34"/>
        <v>#VALUE!</v>
      </c>
      <c r="E236" s="1" t="s">
        <v>2061</v>
      </c>
      <c r="F236">
        <f t="shared" si="35"/>
        <v>17</v>
      </c>
      <c r="G236">
        <f t="shared" si="39"/>
        <v>44</v>
      </c>
      <c r="H236" t="str">
        <f t="shared" si="40"/>
        <v>Tran_log_ModifyManagePass</v>
      </c>
      <c r="I236">
        <f t="shared" si="36"/>
        <v>45</v>
      </c>
      <c r="J236">
        <f t="shared" si="37"/>
        <v>52</v>
      </c>
      <c r="K236" t="str">
        <f t="shared" si="38"/>
        <v>設定管理密碼</v>
      </c>
    </row>
    <row r="237" spans="1:11">
      <c r="A237" s="2"/>
      <c r="B237" t="e">
        <f t="shared" si="32"/>
        <v>#VALUE!</v>
      </c>
      <c r="C237" t="e">
        <f t="shared" si="33"/>
        <v>#VALUE!</v>
      </c>
      <c r="D237" t="str">
        <f t="shared" si="34"/>
        <v/>
      </c>
      <c r="E237" s="1" t="s">
        <v>2062</v>
      </c>
      <c r="F237">
        <f t="shared" si="35"/>
        <v>17</v>
      </c>
      <c r="G237">
        <f t="shared" si="39"/>
        <v>44</v>
      </c>
      <c r="H237" t="str">
        <f t="shared" si="40"/>
        <v>Tran_log_ModifyUnlockPass</v>
      </c>
      <c r="I237">
        <f t="shared" si="36"/>
        <v>45</v>
      </c>
      <c r="J237">
        <f t="shared" si="37"/>
        <v>52</v>
      </c>
      <c r="K237" t="str">
        <f t="shared" si="38"/>
        <v>設定開門密碼</v>
      </c>
    </row>
    <row r="238" spans="1:11">
      <c r="A238" s="1" t="s">
        <v>113</v>
      </c>
      <c r="B238" t="e">
        <f t="shared" si="32"/>
        <v>#VALUE!</v>
      </c>
      <c r="C238" t="e">
        <f t="shared" si="33"/>
        <v>#VALUE!</v>
      </c>
      <c r="D238" t="e">
        <f t="shared" si="34"/>
        <v>#VALUE!</v>
      </c>
      <c r="E238" s="1" t="s">
        <v>2063</v>
      </c>
      <c r="F238">
        <f t="shared" si="35"/>
        <v>17</v>
      </c>
      <c r="G238">
        <f t="shared" si="39"/>
        <v>44</v>
      </c>
      <c r="H238" t="str">
        <f t="shared" si="40"/>
        <v>Tran_log_SingleUnlockPass</v>
      </c>
      <c r="I238">
        <f t="shared" si="36"/>
        <v>45</v>
      </c>
      <c r="J238">
        <f t="shared" si="37"/>
        <v>52</v>
      </c>
      <c r="K238" t="str">
        <f t="shared" si="38"/>
        <v>設定單次密碼</v>
      </c>
    </row>
    <row r="239" spans="1:11">
      <c r="A239" s="3" t="s">
        <v>1841</v>
      </c>
      <c r="B239">
        <f t="shared" si="32"/>
        <v>17</v>
      </c>
      <c r="C239">
        <f t="shared" si="33"/>
        <v>56</v>
      </c>
      <c r="D239" t="str">
        <f t="shared" si="34"/>
        <v>netcode_std_alltime" formatted="false</v>
      </c>
      <c r="E239" s="1" t="s">
        <v>2064</v>
      </c>
      <c r="F239">
        <f t="shared" si="35"/>
        <v>17</v>
      </c>
      <c r="G239">
        <f t="shared" si="39"/>
        <v>44</v>
      </c>
      <c r="H239" t="str">
        <f t="shared" si="40"/>
        <v>Tran_log_UnlockPassUnlock</v>
      </c>
      <c r="I239">
        <f t="shared" si="36"/>
        <v>45</v>
      </c>
      <c r="J239">
        <f t="shared" si="37"/>
        <v>52</v>
      </c>
      <c r="K239" t="str">
        <f t="shared" si="38"/>
        <v>開門密碼開門</v>
      </c>
    </row>
    <row r="240" spans="1:11">
      <c r="A240" s="1" t="s">
        <v>114</v>
      </c>
      <c r="B240">
        <f t="shared" si="32"/>
        <v>17</v>
      </c>
      <c r="C240">
        <f t="shared" si="33"/>
        <v>56</v>
      </c>
      <c r="D240" t="str">
        <f t="shared" si="34"/>
        <v>netcode_std_onetime" formatted="false</v>
      </c>
      <c r="E240" s="1" t="s">
        <v>2065</v>
      </c>
      <c r="F240">
        <f t="shared" si="35"/>
        <v>17</v>
      </c>
      <c r="G240">
        <f t="shared" si="39"/>
        <v>50</v>
      </c>
      <c r="H240" t="str">
        <f t="shared" si="40"/>
        <v>Tran_log_SingleUnlockPassUnlock</v>
      </c>
      <c r="I240">
        <f t="shared" si="36"/>
        <v>51</v>
      </c>
      <c r="J240">
        <f t="shared" si="37"/>
        <v>58</v>
      </c>
      <c r="K240" t="str">
        <f t="shared" si="38"/>
        <v>單次密碼開門</v>
      </c>
    </row>
    <row r="241" spans="1:11">
      <c r="A241" s="1" t="s">
        <v>115</v>
      </c>
      <c r="B241">
        <f t="shared" si="32"/>
        <v>17</v>
      </c>
      <c r="C241">
        <f t="shared" si="33"/>
        <v>48</v>
      </c>
      <c r="D241" t="str">
        <f t="shared" si="34"/>
        <v>netcode_urm" formatted="false</v>
      </c>
      <c r="E241" s="1" t="s">
        <v>2066</v>
      </c>
      <c r="F241">
        <f t="shared" si="35"/>
        <v>17</v>
      </c>
      <c r="G241">
        <f t="shared" si="39"/>
        <v>42</v>
      </c>
      <c r="H241" t="str">
        <f t="shared" si="40"/>
        <v>Tran_Channel_Mode_title</v>
      </c>
      <c r="I241">
        <f t="shared" si="36"/>
        <v>43</v>
      </c>
      <c r="J241">
        <f t="shared" si="37"/>
        <v>48</v>
      </c>
      <c r="K241" t="str">
        <f t="shared" si="38"/>
        <v>通道模式</v>
      </c>
    </row>
    <row r="242" spans="1:11">
      <c r="A242" s="1" t="s">
        <v>116</v>
      </c>
      <c r="B242">
        <f t="shared" si="32"/>
        <v>17</v>
      </c>
      <c r="C242">
        <f t="shared" si="33"/>
        <v>48</v>
      </c>
      <c r="D242" t="str">
        <f t="shared" si="34"/>
        <v>netcode_acc" formatted="false</v>
      </c>
      <c r="E242" s="1" t="s">
        <v>2067</v>
      </c>
      <c r="F242">
        <f t="shared" si="35"/>
        <v>17</v>
      </c>
      <c r="G242">
        <f t="shared" si="39"/>
        <v>42</v>
      </c>
      <c r="H242" t="str">
        <f t="shared" si="40"/>
        <v>Tran_Channel_Mode_cont1</v>
      </c>
      <c r="I242">
        <f t="shared" si="36"/>
        <v>43</v>
      </c>
      <c r="J242">
        <f t="shared" si="37"/>
        <v>52</v>
      </c>
      <c r="K242" t="str">
        <f t="shared" si="38"/>
        <v>鎖具處於通道模式</v>
      </c>
    </row>
    <row r="243" spans="1:11">
      <c r="A243" s="1" t="s">
        <v>117</v>
      </c>
      <c r="B243">
        <f t="shared" si="32"/>
        <v>17</v>
      </c>
      <c r="C243">
        <f t="shared" si="33"/>
        <v>27</v>
      </c>
      <c r="D243" t="str">
        <f t="shared" si="34"/>
        <v>register</v>
      </c>
      <c r="E243" s="1" t="s">
        <v>1852</v>
      </c>
      <c r="F243" t="e">
        <f t="shared" si="35"/>
        <v>#VALUE!</v>
      </c>
      <c r="G243" t="e">
        <f t="shared" si="39"/>
        <v>#VALUE!</v>
      </c>
      <c r="H243" t="e">
        <f t="shared" si="40"/>
        <v>#VALUE!</v>
      </c>
      <c r="I243" t="e">
        <f t="shared" si="36"/>
        <v>#VALUE!</v>
      </c>
      <c r="J243" t="e">
        <f t="shared" si="37"/>
        <v>#VALUE!</v>
      </c>
      <c r="K243" t="e">
        <f t="shared" si="38"/>
        <v>#VALUE!</v>
      </c>
    </row>
    <row r="244" spans="1:11">
      <c r="A244" s="1"/>
      <c r="B244" t="e">
        <f t="shared" si="32"/>
        <v>#VALUE!</v>
      </c>
      <c r="C244" t="e">
        <f t="shared" si="33"/>
        <v>#VALUE!</v>
      </c>
      <c r="D244" t="str">
        <f t="shared" si="34"/>
        <v/>
      </c>
      <c r="E244" s="1" t="s">
        <v>1852</v>
      </c>
      <c r="F244" t="e">
        <f t="shared" si="35"/>
        <v>#VALUE!</v>
      </c>
      <c r="G244" t="e">
        <f t="shared" si="39"/>
        <v>#VALUE!</v>
      </c>
      <c r="H244" t="e">
        <f t="shared" si="40"/>
        <v>#VALUE!</v>
      </c>
      <c r="I244" t="e">
        <f t="shared" si="36"/>
        <v>#VALUE!</v>
      </c>
      <c r="J244" t="e">
        <f t="shared" si="37"/>
        <v>#VALUE!</v>
      </c>
      <c r="K244" t="e">
        <f t="shared" si="38"/>
        <v>#VALUE!</v>
      </c>
    </row>
    <row r="245" spans="1:11">
      <c r="A245" s="1" t="s">
        <v>118</v>
      </c>
      <c r="B245">
        <f t="shared" si="32"/>
        <v>17</v>
      </c>
      <c r="C245">
        <f t="shared" si="33"/>
        <v>28</v>
      </c>
      <c r="D245" t="str">
        <f t="shared" si="34"/>
        <v>user_info</v>
      </c>
      <c r="E245" s="1" t="s">
        <v>2068</v>
      </c>
      <c r="F245" t="e">
        <f t="shared" si="35"/>
        <v>#VALUE!</v>
      </c>
      <c r="G245" t="e">
        <f t="shared" si="39"/>
        <v>#VALUE!</v>
      </c>
      <c r="H245" t="e">
        <f t="shared" si="40"/>
        <v>#VALUE!</v>
      </c>
      <c r="I245">
        <f t="shared" si="36"/>
        <v>21</v>
      </c>
      <c r="J245" t="e">
        <f t="shared" si="37"/>
        <v>#VALUE!</v>
      </c>
      <c r="K245" t="e">
        <f t="shared" si="38"/>
        <v>#VALUE!</v>
      </c>
    </row>
    <row r="246" spans="1:11">
      <c r="A246" s="1"/>
      <c r="B246" t="e">
        <f t="shared" si="32"/>
        <v>#VALUE!</v>
      </c>
      <c r="C246" t="e">
        <f t="shared" si="33"/>
        <v>#VALUE!</v>
      </c>
      <c r="D246" t="str">
        <f t="shared" si="34"/>
        <v/>
      </c>
      <c r="E246" s="3" t="s">
        <v>2069</v>
      </c>
      <c r="F246">
        <f t="shared" si="35"/>
        <v>17</v>
      </c>
      <c r="G246">
        <f t="shared" si="39"/>
        <v>30</v>
      </c>
      <c r="H246" t="str">
        <f t="shared" si="40"/>
        <v>servicedesc</v>
      </c>
      <c r="I246">
        <f t="shared" si="36"/>
        <v>31</v>
      </c>
      <c r="J246">
        <f t="shared" si="37"/>
        <v>43</v>
      </c>
      <c r="K246" t="str">
        <f t="shared" si="38"/>
        <v>servicedesc</v>
      </c>
    </row>
    <row r="247" spans="1:11">
      <c r="A247" s="1" t="s">
        <v>2897</v>
      </c>
      <c r="B247">
        <f t="shared" si="32"/>
        <v>17</v>
      </c>
      <c r="C247">
        <f t="shared" si="33"/>
        <v>40</v>
      </c>
      <c r="D247" t="str">
        <f t="shared" si="34"/>
        <v>input_validation_code</v>
      </c>
      <c r="E247" s="1" t="s">
        <v>2070</v>
      </c>
      <c r="F247">
        <f t="shared" si="35"/>
        <v>17</v>
      </c>
      <c r="G247">
        <f t="shared" si="39"/>
        <v>33</v>
      </c>
      <c r="H247" t="str">
        <f t="shared" si="40"/>
        <v>aiddescription</v>
      </c>
      <c r="I247">
        <f t="shared" si="36"/>
        <v>34</v>
      </c>
      <c r="J247">
        <f t="shared" si="37"/>
        <v>49</v>
      </c>
      <c r="K247" t="str">
        <f t="shared" si="38"/>
        <v>aiddescription</v>
      </c>
    </row>
    <row r="248" spans="1:11">
      <c r="A248" s="1"/>
      <c r="B248" t="e">
        <f t="shared" si="32"/>
        <v>#VALUE!</v>
      </c>
      <c r="C248" t="e">
        <f t="shared" si="33"/>
        <v>#VALUE!</v>
      </c>
      <c r="D248" t="str">
        <f t="shared" si="34"/>
        <v/>
      </c>
      <c r="E248" s="1" t="s">
        <v>1852</v>
      </c>
      <c r="F248" t="e">
        <f t="shared" si="35"/>
        <v>#VALUE!</v>
      </c>
      <c r="G248" t="e">
        <f t="shared" si="39"/>
        <v>#VALUE!</v>
      </c>
      <c r="H248" t="e">
        <f t="shared" si="40"/>
        <v>#VALUE!</v>
      </c>
      <c r="I248" t="e">
        <f t="shared" si="36"/>
        <v>#VALUE!</v>
      </c>
      <c r="J248" t="e">
        <f t="shared" si="37"/>
        <v>#VALUE!</v>
      </c>
      <c r="K248" t="e">
        <f t="shared" si="38"/>
        <v>#VALUE!</v>
      </c>
    </row>
    <row r="249" spans="1:11">
      <c r="A249" s="1" t="s">
        <v>2898</v>
      </c>
      <c r="B249">
        <f t="shared" si="32"/>
        <v>17</v>
      </c>
      <c r="C249">
        <f t="shared" si="33"/>
        <v>39</v>
      </c>
      <c r="D249" t="str">
        <f t="shared" si="34"/>
        <v>validation_code_sent</v>
      </c>
      <c r="E249" s="1" t="s">
        <v>2071</v>
      </c>
      <c r="F249">
        <f t="shared" si="35"/>
        <v>17</v>
      </c>
      <c r="G249">
        <f t="shared" si="39"/>
        <v>37</v>
      </c>
      <c r="H249" t="str">
        <f t="shared" si="40"/>
        <v>OpenSourceLicenses</v>
      </c>
      <c r="I249">
        <f t="shared" si="36"/>
        <v>38</v>
      </c>
      <c r="J249">
        <f t="shared" si="37"/>
        <v>46</v>
      </c>
      <c r="K249" t="str">
        <f t="shared" si="38"/>
        <v>開放原始碼授權</v>
      </c>
    </row>
    <row r="250" spans="1:11">
      <c r="A250" s="1" t="s">
        <v>2899</v>
      </c>
      <c r="B250">
        <f t="shared" si="32"/>
        <v>17</v>
      </c>
      <c r="C250">
        <f t="shared" si="33"/>
        <v>30</v>
      </c>
      <c r="D250" t="str">
        <f t="shared" si="34"/>
        <v>resend_code</v>
      </c>
      <c r="E250" s="1" t="s">
        <v>2072</v>
      </c>
      <c r="F250">
        <f t="shared" si="35"/>
        <v>17</v>
      </c>
      <c r="G250">
        <f t="shared" si="39"/>
        <v>30</v>
      </c>
      <c r="H250" t="str">
        <f t="shared" si="40"/>
        <v>TermService</v>
      </c>
      <c r="I250">
        <f t="shared" si="36"/>
        <v>31</v>
      </c>
      <c r="J250">
        <f t="shared" si="37"/>
        <v>36</v>
      </c>
      <c r="K250" t="str">
        <f t="shared" si="38"/>
        <v>使用條款</v>
      </c>
    </row>
    <row r="251" spans="1:11">
      <c r="A251" s="1"/>
      <c r="B251" t="e">
        <f t="shared" si="32"/>
        <v>#VALUE!</v>
      </c>
      <c r="C251" t="e">
        <f t="shared" si="33"/>
        <v>#VALUE!</v>
      </c>
      <c r="D251" t="str">
        <f t="shared" si="34"/>
        <v/>
      </c>
      <c r="E251" s="1" t="s">
        <v>2073</v>
      </c>
      <c r="F251">
        <f t="shared" si="35"/>
        <v>17</v>
      </c>
      <c r="G251">
        <f t="shared" si="39"/>
        <v>32</v>
      </c>
      <c r="H251" t="str">
        <f t="shared" si="40"/>
        <v>PrivacyPolicy</v>
      </c>
      <c r="I251">
        <f t="shared" si="36"/>
        <v>33</v>
      </c>
      <c r="J251">
        <f t="shared" si="37"/>
        <v>39</v>
      </c>
      <c r="K251" t="str">
        <f t="shared" si="38"/>
        <v>隱私權政策</v>
      </c>
    </row>
    <row r="252" spans="1:11">
      <c r="A252" s="1" t="s">
        <v>2901</v>
      </c>
      <c r="B252">
        <f t="shared" si="32"/>
        <v>17</v>
      </c>
      <c r="C252">
        <f t="shared" si="33"/>
        <v>27</v>
      </c>
      <c r="D252" t="str">
        <f t="shared" si="34"/>
        <v>to_email</v>
      </c>
      <c r="E252" s="1" t="s">
        <v>2074</v>
      </c>
      <c r="F252">
        <f t="shared" si="35"/>
        <v>17</v>
      </c>
      <c r="G252">
        <f t="shared" si="39"/>
        <v>39</v>
      </c>
      <c r="H252" t="str">
        <f t="shared" si="40"/>
        <v>checking_new_version</v>
      </c>
      <c r="I252">
        <f t="shared" si="36"/>
        <v>40</v>
      </c>
      <c r="J252">
        <f t="shared" si="37"/>
        <v>46</v>
      </c>
      <c r="K252" t="str">
        <f t="shared" si="38"/>
        <v>檢查新版本</v>
      </c>
    </row>
    <row r="253" spans="1:11">
      <c r="A253" s="1" t="s">
        <v>2900</v>
      </c>
      <c r="B253">
        <f t="shared" si="32"/>
        <v>17</v>
      </c>
      <c r="C253">
        <f t="shared" si="33"/>
        <v>37</v>
      </c>
      <c r="D253" t="str">
        <f t="shared" si="34"/>
        <v>from_known_clients</v>
      </c>
      <c r="E253" s="1" t="s">
        <v>2075</v>
      </c>
      <c r="F253">
        <f t="shared" si="35"/>
        <v>17</v>
      </c>
      <c r="G253">
        <f t="shared" si="39"/>
        <v>30</v>
      </c>
      <c r="H253" t="str">
        <f t="shared" si="40"/>
        <v>DownLoad_OK</v>
      </c>
      <c r="I253">
        <f t="shared" si="36"/>
        <v>31</v>
      </c>
      <c r="J253">
        <f t="shared" si="37"/>
        <v>36</v>
      </c>
      <c r="K253" t="str">
        <f t="shared" si="38"/>
        <v>下載完成</v>
      </c>
    </row>
    <row r="254" spans="1:11">
      <c r="A254" s="1"/>
      <c r="B254" t="e">
        <f t="shared" si="32"/>
        <v>#VALUE!</v>
      </c>
      <c r="C254" t="e">
        <f t="shared" si="33"/>
        <v>#VALUE!</v>
      </c>
      <c r="D254" t="str">
        <f t="shared" si="34"/>
        <v/>
      </c>
      <c r="E254" s="1" t="s">
        <v>2076</v>
      </c>
      <c r="F254">
        <f t="shared" si="35"/>
        <v>17</v>
      </c>
      <c r="G254">
        <f t="shared" si="39"/>
        <v>28</v>
      </c>
      <c r="H254" t="str">
        <f t="shared" si="40"/>
        <v>FWUpdated</v>
      </c>
      <c r="I254">
        <f t="shared" si="36"/>
        <v>29</v>
      </c>
      <c r="J254">
        <f t="shared" si="37"/>
        <v>33</v>
      </c>
      <c r="K254" t="str">
        <f t="shared" si="38"/>
        <v>最新版</v>
      </c>
    </row>
    <row r="255" spans="1:11">
      <c r="A255" s="1"/>
      <c r="B255" t="e">
        <f t="shared" si="32"/>
        <v>#VALUE!</v>
      </c>
      <c r="C255" t="e">
        <f t="shared" si="33"/>
        <v>#VALUE!</v>
      </c>
      <c r="D255" t="str">
        <f t="shared" si="34"/>
        <v/>
      </c>
      <c r="E255" s="1" t="s">
        <v>2077</v>
      </c>
      <c r="F255">
        <f t="shared" si="35"/>
        <v>17</v>
      </c>
      <c r="G255">
        <f t="shared" si="39"/>
        <v>31</v>
      </c>
      <c r="H255" t="str">
        <f t="shared" si="40"/>
        <v>FW_Available</v>
      </c>
      <c r="I255">
        <f t="shared" si="36"/>
        <v>32</v>
      </c>
      <c r="J255">
        <f t="shared" si="37"/>
        <v>36</v>
      </c>
      <c r="K255" t="str">
        <f t="shared" si="38"/>
        <v>可更新</v>
      </c>
    </row>
    <row r="256" spans="1:11">
      <c r="A256" s="1"/>
      <c r="B256" t="e">
        <f t="shared" si="32"/>
        <v>#VALUE!</v>
      </c>
      <c r="C256" t="e">
        <f t="shared" si="33"/>
        <v>#VALUE!</v>
      </c>
      <c r="D256" t="str">
        <f t="shared" si="34"/>
        <v/>
      </c>
      <c r="E256" s="2"/>
      <c r="F256" t="e">
        <f t="shared" si="35"/>
        <v>#VALUE!</v>
      </c>
      <c r="G256" t="e">
        <f t="shared" si="39"/>
        <v>#VALUE!</v>
      </c>
      <c r="H256" t="str">
        <f t="shared" si="40"/>
        <v/>
      </c>
      <c r="I256" t="e">
        <f t="shared" si="36"/>
        <v>#VALUE!</v>
      </c>
      <c r="J256" t="e">
        <f t="shared" si="37"/>
        <v>#VALUE!</v>
      </c>
      <c r="K256" t="str">
        <f t="shared" si="38"/>
        <v/>
      </c>
    </row>
    <row r="257" spans="1:11">
      <c r="A257" s="1" t="s">
        <v>119</v>
      </c>
      <c r="B257">
        <f t="shared" si="32"/>
        <v>17</v>
      </c>
      <c r="C257">
        <f t="shared" si="33"/>
        <v>45</v>
      </c>
      <c r="D257" t="str">
        <f t="shared" si="34"/>
        <v>seperator" formatted="true</v>
      </c>
      <c r="E257" s="1" t="s">
        <v>2078</v>
      </c>
      <c r="F257">
        <f t="shared" si="35"/>
        <v>17</v>
      </c>
      <c r="G257">
        <f t="shared" si="39"/>
        <v>37</v>
      </c>
      <c r="H257" t="str">
        <f t="shared" si="40"/>
        <v>Tran_log_Lock_Door</v>
      </c>
      <c r="I257">
        <f t="shared" si="36"/>
        <v>38</v>
      </c>
      <c r="J257">
        <f t="shared" si="37"/>
        <v>41</v>
      </c>
      <c r="K257" t="str">
        <f t="shared" si="38"/>
        <v>關門</v>
      </c>
    </row>
    <row r="258" spans="1:11">
      <c r="A258" s="1" t="s">
        <v>120</v>
      </c>
      <c r="B258">
        <f t="shared" ref="B258:B321" si="41">FIND("=""",A258)</f>
        <v>17</v>
      </c>
      <c r="C258">
        <f t="shared" ref="C258:C321" si="42">FIND("""&gt;",A258)</f>
        <v>25</v>
      </c>
      <c r="D258" t="str">
        <f t="shared" ref="D258:D321" si="43">IF(A258&lt;&gt;"", MID(A258, B258 + 2, C258-B258-2), "")</f>
        <v>client</v>
      </c>
      <c r="E258" s="1" t="s">
        <v>2079</v>
      </c>
      <c r="F258">
        <f t="shared" ref="F258:F321" si="44">FIND("=""",E258)</f>
        <v>17</v>
      </c>
      <c r="G258">
        <f t="shared" si="39"/>
        <v>41</v>
      </c>
      <c r="H258" t="str">
        <f t="shared" si="40"/>
        <v>Tran_log_Cylinder_Move</v>
      </c>
      <c r="I258">
        <f t="shared" si="36"/>
        <v>42</v>
      </c>
      <c r="J258">
        <f t="shared" si="37"/>
        <v>47</v>
      </c>
      <c r="K258" t="str">
        <f t="shared" si="38"/>
        <v>鎖仁動作</v>
      </c>
    </row>
    <row r="259" spans="1:11">
      <c r="A259" s="1" t="s">
        <v>121</v>
      </c>
      <c r="B259">
        <f t="shared" si="41"/>
        <v>17</v>
      </c>
      <c r="C259">
        <f t="shared" si="42"/>
        <v>23</v>
      </c>
      <c r="D259" t="str">
        <f t="shared" si="43"/>
        <v>lock</v>
      </c>
      <c r="E259" s="1" t="s">
        <v>2080</v>
      </c>
      <c r="F259">
        <f t="shared" si="44"/>
        <v>17</v>
      </c>
      <c r="G259">
        <f t="shared" si="39"/>
        <v>45</v>
      </c>
      <c r="H259" t="str">
        <f t="shared" si="40"/>
        <v>Tran_log_Mechanical_Unlock</v>
      </c>
      <c r="I259">
        <f t="shared" si="36"/>
        <v>46</v>
      </c>
      <c r="J259">
        <f t="shared" si="37"/>
        <v>51</v>
      </c>
      <c r="K259" t="str">
        <f t="shared" si="38"/>
        <v>手動開門</v>
      </c>
    </row>
    <row r="260" spans="1:11">
      <c r="A260" s="1" t="s">
        <v>122</v>
      </c>
      <c r="B260">
        <f t="shared" si="41"/>
        <v>17</v>
      </c>
      <c r="C260">
        <f t="shared" si="42"/>
        <v>26</v>
      </c>
      <c r="D260" t="str">
        <f t="shared" si="43"/>
        <v>message</v>
      </c>
      <c r="E260" s="1" t="s">
        <v>2081</v>
      </c>
      <c r="F260">
        <f t="shared" si="44"/>
        <v>17</v>
      </c>
      <c r="G260">
        <f t="shared" si="39"/>
        <v>43</v>
      </c>
      <c r="H260" t="str">
        <f t="shared" si="40"/>
        <v>Tran_log_Mechanical_lock</v>
      </c>
      <c r="I260">
        <f t="shared" si="36"/>
        <v>44</v>
      </c>
      <c r="J260">
        <f t="shared" si="37"/>
        <v>49</v>
      </c>
      <c r="K260" t="str">
        <f t="shared" si="38"/>
        <v>手動關門</v>
      </c>
    </row>
    <row r="261" spans="1:11">
      <c r="A261" s="1" t="s">
        <v>123</v>
      </c>
      <c r="B261">
        <f t="shared" si="41"/>
        <v>17</v>
      </c>
      <c r="C261">
        <f t="shared" si="42"/>
        <v>39</v>
      </c>
      <c r="D261" t="str">
        <f t="shared" si="43"/>
        <v>client_key_delivered</v>
      </c>
      <c r="E261" s="1" t="s">
        <v>2082</v>
      </c>
      <c r="F261">
        <f t="shared" si="44"/>
        <v>17</v>
      </c>
      <c r="G261">
        <f t="shared" si="39"/>
        <v>43</v>
      </c>
      <c r="H261" t="str">
        <f t="shared" si="40"/>
        <v>Tran_log_Manual_btn_lock</v>
      </c>
      <c r="I261">
        <f t="shared" si="36"/>
        <v>44</v>
      </c>
      <c r="J261">
        <f t="shared" si="37"/>
        <v>49</v>
      </c>
      <c r="K261" t="str">
        <f t="shared" si="38"/>
        <v>手動上鎖</v>
      </c>
    </row>
    <row r="262" spans="1:11">
      <c r="A262" s="1" t="s">
        <v>1844</v>
      </c>
      <c r="B262">
        <f t="shared" si="41"/>
        <v>17</v>
      </c>
      <c r="C262">
        <f t="shared" si="42"/>
        <v>38</v>
      </c>
      <c r="D262" t="str">
        <f t="shared" si="43"/>
        <v>client_key_rejected</v>
      </c>
      <c r="E262" s="1" t="s">
        <v>2083</v>
      </c>
      <c r="F262">
        <f t="shared" si="44"/>
        <v>17</v>
      </c>
      <c r="G262">
        <f t="shared" si="39"/>
        <v>38</v>
      </c>
      <c r="H262" t="str">
        <f t="shared" si="40"/>
        <v>Tran_Progress_title</v>
      </c>
      <c r="I262">
        <f t="shared" si="36"/>
        <v>39</v>
      </c>
      <c r="J262">
        <f t="shared" si="37"/>
        <v>47</v>
      </c>
      <c r="K262" t="str">
        <f t="shared" si="38"/>
        <v>Beam 連線</v>
      </c>
    </row>
    <row r="263" spans="1:11">
      <c r="A263" s="1" t="s">
        <v>124</v>
      </c>
      <c r="B263">
        <f t="shared" si="41"/>
        <v>17</v>
      </c>
      <c r="C263">
        <f t="shared" si="42"/>
        <v>37</v>
      </c>
      <c r="D263" t="str">
        <f t="shared" si="43"/>
        <v>client_key_updated</v>
      </c>
      <c r="E263" s="1" t="s">
        <v>2084</v>
      </c>
      <c r="F263">
        <f t="shared" si="44"/>
        <v>17</v>
      </c>
      <c r="G263">
        <f t="shared" si="39"/>
        <v>38</v>
      </c>
      <c r="H263" t="str">
        <f t="shared" si="40"/>
        <v>Tran_Progress_cont1</v>
      </c>
      <c r="I263">
        <f t="shared" si="36"/>
        <v>39</v>
      </c>
      <c r="J263">
        <f t="shared" si="37"/>
        <v>52</v>
      </c>
      <c r="K263" t="str">
        <f t="shared" si="38"/>
        <v>Beam 傳輸中....</v>
      </c>
    </row>
    <row r="264" spans="1:11">
      <c r="A264" s="1" t="s">
        <v>125</v>
      </c>
      <c r="B264">
        <f t="shared" si="41"/>
        <v>17</v>
      </c>
      <c r="C264">
        <f t="shared" si="42"/>
        <v>37</v>
      </c>
      <c r="D264" t="str">
        <f t="shared" si="43"/>
        <v>client_key_deleted</v>
      </c>
      <c r="E264" s="1" t="s">
        <v>2085</v>
      </c>
      <c r="F264">
        <f t="shared" si="44"/>
        <v>17</v>
      </c>
      <c r="G264">
        <f t="shared" si="39"/>
        <v>38</v>
      </c>
      <c r="H264" t="str">
        <f t="shared" si="40"/>
        <v>Tran_DND_Mode_title</v>
      </c>
      <c r="I264">
        <f t="shared" ref="I264:I327" si="45">FIND("&gt;",E264)</f>
        <v>39</v>
      </c>
      <c r="J264">
        <f t="shared" ref="J264:J327" si="46" xml:space="preserve"> FIND("&lt;/",E264)</f>
        <v>45</v>
      </c>
      <c r="K264" t="str">
        <f t="shared" ref="K264:K327" si="47">IF(E264&lt;&gt;"", MID(E264,I264+1, J264-I264 - 1), "")</f>
        <v>勿干擾模式</v>
      </c>
    </row>
    <row r="265" spans="1:11">
      <c r="A265" s="1" t="s">
        <v>126</v>
      </c>
      <c r="B265">
        <f t="shared" si="41"/>
        <v>17</v>
      </c>
      <c r="C265">
        <f t="shared" si="42"/>
        <v>39</v>
      </c>
      <c r="D265" t="str">
        <f t="shared" si="43"/>
        <v>client_key_suspended</v>
      </c>
      <c r="E265" s="1" t="s">
        <v>2086</v>
      </c>
      <c r="F265">
        <f t="shared" si="44"/>
        <v>17</v>
      </c>
      <c r="G265">
        <f t="shared" si="39"/>
        <v>38</v>
      </c>
      <c r="H265" t="str">
        <f t="shared" si="40"/>
        <v>Tran_DND_Mode_cont1</v>
      </c>
      <c r="I265">
        <f t="shared" si="45"/>
        <v>39</v>
      </c>
      <c r="J265">
        <f t="shared" si="46"/>
        <v>52</v>
      </c>
      <c r="K265" t="str">
        <f t="shared" si="47"/>
        <v>門已上鎖並處於勿干擾模式</v>
      </c>
    </row>
    <row r="266" spans="1:11">
      <c r="A266" s="1" t="s">
        <v>127</v>
      </c>
      <c r="B266">
        <f t="shared" si="41"/>
        <v>17</v>
      </c>
      <c r="C266">
        <f t="shared" si="42"/>
        <v>38</v>
      </c>
      <c r="D266" t="str">
        <f t="shared" si="43"/>
        <v>client_key_restored</v>
      </c>
      <c r="E266" s="1" t="s">
        <v>2087</v>
      </c>
      <c r="F266">
        <f t="shared" si="44"/>
        <v>17</v>
      </c>
      <c r="G266">
        <f t="shared" si="39"/>
        <v>40</v>
      </c>
      <c r="H266" t="str">
        <f t="shared" si="40"/>
        <v>Tran_DeleteLock_cont1</v>
      </c>
      <c r="I266">
        <f t="shared" si="45"/>
        <v>41</v>
      </c>
      <c r="J266">
        <f t="shared" si="46"/>
        <v>77</v>
      </c>
      <c r="K266" t="str">
        <f t="shared" si="47"/>
        <v>注意: 您所選擇的鎖在按下去認鈕後會被刪除, 您確認要刪除此一鎖具 ?</v>
      </c>
    </row>
    <row r="267" spans="1:11">
      <c r="A267" s="1" t="s">
        <v>128</v>
      </c>
      <c r="B267">
        <f t="shared" si="41"/>
        <v>17</v>
      </c>
      <c r="C267">
        <f t="shared" si="42"/>
        <v>30</v>
      </c>
      <c r="D267" t="str">
        <f t="shared" si="43"/>
        <v>key_updated</v>
      </c>
      <c r="E267" s="1" t="s">
        <v>2088</v>
      </c>
      <c r="F267">
        <f t="shared" si="44"/>
        <v>17</v>
      </c>
      <c r="G267">
        <f t="shared" si="39"/>
        <v>40</v>
      </c>
      <c r="H267" t="str">
        <f t="shared" si="40"/>
        <v>Tran_DeleteLock_title</v>
      </c>
      <c r="I267">
        <f t="shared" si="45"/>
        <v>41</v>
      </c>
      <c r="J267">
        <f t="shared" si="46"/>
        <v>46</v>
      </c>
      <c r="K267" t="str">
        <f t="shared" si="47"/>
        <v>刪除鎖具</v>
      </c>
    </row>
    <row r="268" spans="1:11">
      <c r="A268" s="1" t="s">
        <v>129</v>
      </c>
      <c r="B268">
        <f t="shared" si="41"/>
        <v>17</v>
      </c>
      <c r="C268">
        <f t="shared" si="42"/>
        <v>30</v>
      </c>
      <c r="D268" t="str">
        <f t="shared" si="43"/>
        <v>key_deleted</v>
      </c>
      <c r="E268" s="1" t="s">
        <v>2089</v>
      </c>
      <c r="F268">
        <f t="shared" si="44"/>
        <v>17</v>
      </c>
      <c r="G268">
        <f t="shared" si="39"/>
        <v>29</v>
      </c>
      <c r="H268" t="str">
        <f t="shared" si="40"/>
        <v>Delete_Btn</v>
      </c>
      <c r="I268">
        <f t="shared" si="45"/>
        <v>30</v>
      </c>
      <c r="J268">
        <f t="shared" si="46"/>
        <v>33</v>
      </c>
      <c r="K268" t="str">
        <f t="shared" si="47"/>
        <v>隱藏</v>
      </c>
    </row>
    <row r="269" spans="1:11">
      <c r="A269" s="1" t="s">
        <v>130</v>
      </c>
      <c r="B269">
        <f t="shared" si="41"/>
        <v>17</v>
      </c>
      <c r="C269">
        <f t="shared" si="42"/>
        <v>32</v>
      </c>
      <c r="D269" t="str">
        <f t="shared" si="43"/>
        <v>key_suspended</v>
      </c>
      <c r="E269" s="2"/>
      <c r="F269" t="e">
        <f t="shared" si="44"/>
        <v>#VALUE!</v>
      </c>
      <c r="G269" t="e">
        <f t="shared" si="39"/>
        <v>#VALUE!</v>
      </c>
      <c r="H269" t="str">
        <f t="shared" si="40"/>
        <v/>
      </c>
      <c r="I269" t="e">
        <f t="shared" si="45"/>
        <v>#VALUE!</v>
      </c>
      <c r="J269" t="e">
        <f t="shared" si="46"/>
        <v>#VALUE!</v>
      </c>
      <c r="K269" t="str">
        <f t="shared" si="47"/>
        <v/>
      </c>
    </row>
    <row r="270" spans="1:11">
      <c r="A270" s="1" t="s">
        <v>1843</v>
      </c>
      <c r="B270">
        <f t="shared" si="41"/>
        <v>17</v>
      </c>
      <c r="C270">
        <f t="shared" si="42"/>
        <v>31</v>
      </c>
      <c r="D270" t="str">
        <f t="shared" si="43"/>
        <v>key_restored</v>
      </c>
      <c r="E270" s="1" t="s">
        <v>2090</v>
      </c>
      <c r="F270">
        <f t="shared" si="44"/>
        <v>17</v>
      </c>
      <c r="G270">
        <f t="shared" ref="G270:G333" si="48">FIND("""&gt;",E270)</f>
        <v>29</v>
      </c>
      <c r="H270" t="str">
        <f t="shared" ref="H270:H333" si="49">IF(E270&lt;&gt;"", MID(E270, F270 + 2, G270-F270-2), "")</f>
        <v>Msg_NotYet</v>
      </c>
      <c r="I270">
        <f t="shared" si="45"/>
        <v>30</v>
      </c>
      <c r="J270">
        <f t="shared" si="46"/>
        <v>44</v>
      </c>
      <c r="K270" t="str">
        <f t="shared" si="47"/>
        <v>尚未完成, 請再碰鎖一次.</v>
      </c>
    </row>
    <row r="271" spans="1:11">
      <c r="A271" s="1"/>
      <c r="B271" t="e">
        <f t="shared" si="41"/>
        <v>#VALUE!</v>
      </c>
      <c r="C271" t="e">
        <f t="shared" si="42"/>
        <v>#VALUE!</v>
      </c>
      <c r="D271" t="str">
        <f t="shared" si="43"/>
        <v/>
      </c>
      <c r="E271" s="1" t="s">
        <v>2091</v>
      </c>
      <c r="F271">
        <f t="shared" si="44"/>
        <v>17</v>
      </c>
      <c r="G271">
        <f t="shared" si="48"/>
        <v>31</v>
      </c>
      <c r="H271" t="str">
        <f t="shared" si="49"/>
        <v>Msg_Finished</v>
      </c>
      <c r="I271">
        <f t="shared" si="45"/>
        <v>32</v>
      </c>
      <c r="J271">
        <f t="shared" si="46"/>
        <v>36</v>
      </c>
      <c r="K271" t="str">
        <f t="shared" si="47"/>
        <v>完成.</v>
      </c>
    </row>
    <row r="272" spans="1:11">
      <c r="A272" s="1" t="s">
        <v>1842</v>
      </c>
      <c r="B272">
        <f t="shared" si="41"/>
        <v>17</v>
      </c>
      <c r="C272">
        <f t="shared" si="42"/>
        <v>43</v>
      </c>
      <c r="D272" t="str">
        <f t="shared" si="43"/>
        <v>lock_reclaimed_by_others</v>
      </c>
      <c r="E272" s="2"/>
      <c r="F272" t="e">
        <f t="shared" si="44"/>
        <v>#VALUE!</v>
      </c>
      <c r="G272" t="e">
        <f t="shared" si="48"/>
        <v>#VALUE!</v>
      </c>
      <c r="H272" t="str">
        <f t="shared" si="49"/>
        <v/>
      </c>
      <c r="I272" t="e">
        <f t="shared" si="45"/>
        <v>#VALUE!</v>
      </c>
      <c r="J272" t="e">
        <f t="shared" si="46"/>
        <v>#VALUE!</v>
      </c>
      <c r="K272" t="str">
        <f t="shared" si="47"/>
        <v/>
      </c>
    </row>
    <row r="273" spans="1:11">
      <c r="A273" s="1"/>
      <c r="B273" t="e">
        <f t="shared" si="41"/>
        <v>#VALUE!</v>
      </c>
      <c r="C273" t="e">
        <f t="shared" si="42"/>
        <v>#VALUE!</v>
      </c>
      <c r="D273" t="str">
        <f t="shared" si="43"/>
        <v/>
      </c>
      <c r="E273" s="1" t="s">
        <v>59</v>
      </c>
      <c r="F273" t="e">
        <f t="shared" si="44"/>
        <v>#VALUE!</v>
      </c>
      <c r="G273" t="e">
        <f t="shared" si="48"/>
        <v>#VALUE!</v>
      </c>
      <c r="H273" t="e">
        <f t="shared" si="49"/>
        <v>#VALUE!</v>
      </c>
      <c r="I273">
        <f t="shared" si="45"/>
        <v>19</v>
      </c>
      <c r="J273" t="e">
        <f t="shared" si="46"/>
        <v>#VALUE!</v>
      </c>
      <c r="K273" t="e">
        <f t="shared" si="47"/>
        <v>#VALUE!</v>
      </c>
    </row>
    <row r="274" spans="1:11">
      <c r="A274" s="1" t="s">
        <v>131</v>
      </c>
      <c r="B274">
        <f t="shared" si="41"/>
        <v>17</v>
      </c>
      <c r="C274">
        <f t="shared" si="42"/>
        <v>25</v>
      </c>
      <c r="D274" t="str">
        <f t="shared" si="43"/>
        <v>accept</v>
      </c>
      <c r="E274" s="3" t="s">
        <v>2092</v>
      </c>
      <c r="F274">
        <f t="shared" si="44"/>
        <v>17</v>
      </c>
      <c r="G274">
        <f t="shared" si="48"/>
        <v>25</v>
      </c>
      <c r="H274" t="str">
        <f t="shared" si="49"/>
        <v>manual</v>
      </c>
      <c r="I274">
        <f t="shared" si="45"/>
        <v>26</v>
      </c>
      <c r="J274">
        <f t="shared" si="46"/>
        <v>31</v>
      </c>
      <c r="K274" t="str">
        <f t="shared" si="47"/>
        <v>使用手冊</v>
      </c>
    </row>
    <row r="275" spans="1:11">
      <c r="A275" s="1" t="s">
        <v>132</v>
      </c>
      <c r="B275">
        <f t="shared" si="41"/>
        <v>17</v>
      </c>
      <c r="C275">
        <f t="shared" si="42"/>
        <v>27</v>
      </c>
      <c r="D275" t="str">
        <f t="shared" si="43"/>
        <v>accepted</v>
      </c>
      <c r="E275" s="1" t="s">
        <v>2093</v>
      </c>
      <c r="F275">
        <f t="shared" si="44"/>
        <v>17</v>
      </c>
      <c r="G275">
        <f t="shared" si="48"/>
        <v>29</v>
      </c>
      <c r="H275" t="str">
        <f t="shared" si="49"/>
        <v>connecting</v>
      </c>
      <c r="I275">
        <f t="shared" si="45"/>
        <v>30</v>
      </c>
      <c r="J275">
        <f t="shared" si="46"/>
        <v>34</v>
      </c>
      <c r="K275" t="str">
        <f t="shared" si="47"/>
        <v>連線中</v>
      </c>
    </row>
    <row r="276" spans="1:11">
      <c r="A276" s="1" t="s">
        <v>133</v>
      </c>
      <c r="B276">
        <f t="shared" si="41"/>
        <v>17</v>
      </c>
      <c r="C276">
        <f t="shared" si="42"/>
        <v>25</v>
      </c>
      <c r="D276" t="str">
        <f t="shared" si="43"/>
        <v>reject</v>
      </c>
      <c r="E276" s="1" t="s">
        <v>2094</v>
      </c>
      <c r="F276">
        <f t="shared" si="44"/>
        <v>17</v>
      </c>
      <c r="G276">
        <f t="shared" si="48"/>
        <v>30</v>
      </c>
      <c r="H276" t="str">
        <f t="shared" si="49"/>
        <v>please_wait</v>
      </c>
      <c r="I276">
        <f t="shared" si="45"/>
        <v>31</v>
      </c>
      <c r="J276">
        <f t="shared" si="46"/>
        <v>35</v>
      </c>
      <c r="K276" t="str">
        <f t="shared" si="47"/>
        <v>請稍候</v>
      </c>
    </row>
    <row r="277" spans="1:11">
      <c r="A277" s="1" t="s">
        <v>134</v>
      </c>
      <c r="B277">
        <f t="shared" si="41"/>
        <v>17</v>
      </c>
      <c r="C277">
        <f t="shared" si="42"/>
        <v>27</v>
      </c>
      <c r="D277" t="str">
        <f t="shared" si="43"/>
        <v>rejected</v>
      </c>
      <c r="E277" s="1" t="s">
        <v>2095</v>
      </c>
      <c r="F277">
        <f t="shared" si="44"/>
        <v>17</v>
      </c>
      <c r="G277">
        <f t="shared" si="48"/>
        <v>36</v>
      </c>
      <c r="H277" t="str">
        <f t="shared" si="49"/>
        <v>connection_failed</v>
      </c>
      <c r="I277">
        <f t="shared" si="45"/>
        <v>37</v>
      </c>
      <c r="J277">
        <f t="shared" si="46"/>
        <v>42</v>
      </c>
      <c r="K277" t="str">
        <f t="shared" si="47"/>
        <v>連線失敗</v>
      </c>
    </row>
    <row r="278" spans="1:11">
      <c r="A278" s="1" t="s">
        <v>135</v>
      </c>
      <c r="B278">
        <f t="shared" si="41"/>
        <v>17</v>
      </c>
      <c r="C278">
        <f t="shared" si="42"/>
        <v>29</v>
      </c>
      <c r="D278" t="str">
        <f t="shared" si="43"/>
        <v>add_client</v>
      </c>
      <c r="E278" s="1" t="s">
        <v>2096</v>
      </c>
      <c r="F278">
        <f t="shared" si="44"/>
        <v>17</v>
      </c>
      <c r="G278">
        <f t="shared" si="48"/>
        <v>45</v>
      </c>
      <c r="H278" t="str">
        <f t="shared" si="49"/>
        <v>check_network_availability</v>
      </c>
      <c r="I278">
        <f t="shared" si="45"/>
        <v>46</v>
      </c>
      <c r="J278">
        <f t="shared" si="46"/>
        <v>60</v>
      </c>
      <c r="K278" t="str">
        <f t="shared" si="47"/>
        <v>請檢查您的網路連線是否正常</v>
      </c>
    </row>
    <row r="279" spans="1:11">
      <c r="A279" s="1" t="s">
        <v>1846</v>
      </c>
      <c r="B279">
        <f t="shared" si="41"/>
        <v>17</v>
      </c>
      <c r="C279">
        <f t="shared" si="42"/>
        <v>41</v>
      </c>
      <c r="D279" t="str">
        <f t="shared" si="43"/>
        <v>validation_code_resend</v>
      </c>
      <c r="E279" s="1" t="s">
        <v>2097</v>
      </c>
      <c r="F279">
        <f t="shared" si="44"/>
        <v>17</v>
      </c>
      <c r="G279">
        <f t="shared" si="48"/>
        <v>28</v>
      </c>
      <c r="H279" t="str">
        <f t="shared" si="49"/>
        <v>try_again</v>
      </c>
      <c r="I279">
        <f t="shared" si="45"/>
        <v>29</v>
      </c>
      <c r="J279">
        <f t="shared" si="46"/>
        <v>34</v>
      </c>
      <c r="K279" t="str">
        <f t="shared" si="47"/>
        <v>再試一次</v>
      </c>
    </row>
    <row r="280" spans="1:11">
      <c r="A280" s="1"/>
      <c r="B280" t="e">
        <f t="shared" si="41"/>
        <v>#VALUE!</v>
      </c>
      <c r="C280" t="e">
        <f t="shared" si="42"/>
        <v>#VALUE!</v>
      </c>
      <c r="D280" t="str">
        <f t="shared" si="43"/>
        <v/>
      </c>
      <c r="E280" s="2"/>
      <c r="F280" t="e">
        <f t="shared" si="44"/>
        <v>#VALUE!</v>
      </c>
      <c r="G280" t="e">
        <f t="shared" si="48"/>
        <v>#VALUE!</v>
      </c>
      <c r="H280" t="str">
        <f t="shared" si="49"/>
        <v/>
      </c>
      <c r="I280" t="e">
        <f t="shared" si="45"/>
        <v>#VALUE!</v>
      </c>
      <c r="J280" t="e">
        <f t="shared" si="46"/>
        <v>#VALUE!</v>
      </c>
      <c r="K280" t="str">
        <f t="shared" si="47"/>
        <v/>
      </c>
    </row>
    <row r="281" spans="1:11">
      <c r="A281" s="1"/>
      <c r="B281" t="e">
        <f t="shared" si="41"/>
        <v>#VALUE!</v>
      </c>
      <c r="C281" t="e">
        <f t="shared" si="42"/>
        <v>#VALUE!</v>
      </c>
      <c r="D281" t="str">
        <f t="shared" si="43"/>
        <v/>
      </c>
      <c r="E281" s="1" t="s">
        <v>61</v>
      </c>
      <c r="F281" t="e">
        <f t="shared" si="44"/>
        <v>#VALUE!</v>
      </c>
      <c r="G281" t="e">
        <f t="shared" si="48"/>
        <v>#VALUE!</v>
      </c>
      <c r="H281" t="e">
        <f t="shared" si="49"/>
        <v>#VALUE!</v>
      </c>
      <c r="I281">
        <f t="shared" si="45"/>
        <v>25</v>
      </c>
      <c r="J281" t="e">
        <f t="shared" si="46"/>
        <v>#VALUE!</v>
      </c>
      <c r="K281" t="e">
        <f t="shared" si="47"/>
        <v>#VALUE!</v>
      </c>
    </row>
    <row r="282" spans="1:11">
      <c r="A282" s="1"/>
      <c r="B282" t="e">
        <f t="shared" si="41"/>
        <v>#VALUE!</v>
      </c>
      <c r="C282" t="e">
        <f t="shared" si="42"/>
        <v>#VALUE!</v>
      </c>
      <c r="D282" t="str">
        <f t="shared" si="43"/>
        <v/>
      </c>
      <c r="E282" s="3" t="s">
        <v>2098</v>
      </c>
      <c r="F282">
        <f t="shared" si="44"/>
        <v>17</v>
      </c>
      <c r="G282">
        <f t="shared" si="48"/>
        <v>31</v>
      </c>
      <c r="H282" t="str">
        <f t="shared" si="49"/>
        <v>access_right</v>
      </c>
      <c r="I282">
        <f t="shared" si="45"/>
        <v>32</v>
      </c>
      <c r="J282">
        <f t="shared" si="46"/>
        <v>37</v>
      </c>
      <c r="K282" t="str">
        <f t="shared" si="47"/>
        <v>權限設定</v>
      </c>
    </row>
    <row r="283" spans="1:11">
      <c r="A283" s="1"/>
      <c r="B283" t="e">
        <f t="shared" si="41"/>
        <v>#VALUE!</v>
      </c>
      <c r="C283" t="e">
        <f t="shared" si="42"/>
        <v>#VALUE!</v>
      </c>
      <c r="D283" t="str">
        <f t="shared" si="43"/>
        <v/>
      </c>
      <c r="E283" s="1" t="s">
        <v>2099</v>
      </c>
      <c r="F283">
        <f t="shared" si="44"/>
        <v>17</v>
      </c>
      <c r="G283">
        <f t="shared" si="48"/>
        <v>23</v>
      </c>
      <c r="H283" t="str">
        <f t="shared" si="49"/>
        <v>date</v>
      </c>
      <c r="I283">
        <f t="shared" si="45"/>
        <v>24</v>
      </c>
      <c r="J283">
        <f t="shared" si="46"/>
        <v>27</v>
      </c>
      <c r="K283" t="str">
        <f t="shared" si="47"/>
        <v>日期</v>
      </c>
    </row>
    <row r="284" spans="1:11">
      <c r="A284" s="1"/>
      <c r="B284" t="e">
        <f t="shared" si="41"/>
        <v>#VALUE!</v>
      </c>
      <c r="C284" t="e">
        <f t="shared" si="42"/>
        <v>#VALUE!</v>
      </c>
      <c r="D284" t="str">
        <f t="shared" si="43"/>
        <v/>
      </c>
      <c r="E284" s="1" t="s">
        <v>2100</v>
      </c>
      <c r="F284">
        <f t="shared" si="44"/>
        <v>17</v>
      </c>
      <c r="G284">
        <f t="shared" si="48"/>
        <v>23</v>
      </c>
      <c r="H284" t="str">
        <f t="shared" si="49"/>
        <v>from</v>
      </c>
      <c r="I284">
        <f t="shared" si="45"/>
        <v>24</v>
      </c>
      <c r="J284">
        <f t="shared" si="46"/>
        <v>26</v>
      </c>
      <c r="K284" t="str">
        <f t="shared" si="47"/>
        <v>從</v>
      </c>
    </row>
    <row r="285" spans="1:11">
      <c r="A285" s="1" t="s">
        <v>2904</v>
      </c>
      <c r="B285">
        <f t="shared" si="41"/>
        <v>17</v>
      </c>
      <c r="C285">
        <f t="shared" si="42"/>
        <v>38</v>
      </c>
      <c r="D285" t="str">
        <f t="shared" si="43"/>
        <v>data_writing_failed</v>
      </c>
      <c r="E285" s="1" t="s">
        <v>2101</v>
      </c>
      <c r="F285">
        <f t="shared" si="44"/>
        <v>17</v>
      </c>
      <c r="G285">
        <f t="shared" si="48"/>
        <v>21</v>
      </c>
      <c r="H285" t="str">
        <f t="shared" si="49"/>
        <v>to</v>
      </c>
      <c r="I285">
        <f t="shared" si="45"/>
        <v>22</v>
      </c>
      <c r="J285">
        <f t="shared" si="46"/>
        <v>24</v>
      </c>
      <c r="K285" t="str">
        <f t="shared" si="47"/>
        <v>至</v>
      </c>
    </row>
    <row r="286" spans="1:11">
      <c r="A286" s="1"/>
      <c r="B286" t="e">
        <f t="shared" si="41"/>
        <v>#VALUE!</v>
      </c>
      <c r="C286" t="e">
        <f t="shared" si="42"/>
        <v>#VALUE!</v>
      </c>
      <c r="D286" t="str">
        <f t="shared" si="43"/>
        <v/>
      </c>
      <c r="E286" s="1" t="s">
        <v>2102</v>
      </c>
      <c r="F286">
        <f t="shared" si="44"/>
        <v>17</v>
      </c>
      <c r="G286">
        <f t="shared" si="48"/>
        <v>23</v>
      </c>
      <c r="H286" t="str">
        <f t="shared" si="49"/>
        <v>time</v>
      </c>
      <c r="I286">
        <f t="shared" si="45"/>
        <v>24</v>
      </c>
      <c r="J286">
        <f t="shared" si="46"/>
        <v>27</v>
      </c>
      <c r="K286" t="str">
        <f t="shared" si="47"/>
        <v>時間</v>
      </c>
    </row>
    <row r="287" spans="1:11">
      <c r="A287" s="1"/>
      <c r="B287" t="e">
        <f t="shared" si="41"/>
        <v>#VALUE!</v>
      </c>
      <c r="C287" t="e">
        <f t="shared" si="42"/>
        <v>#VALUE!</v>
      </c>
      <c r="D287" t="str">
        <f t="shared" si="43"/>
        <v/>
      </c>
      <c r="E287" s="1" t="s">
        <v>64</v>
      </c>
      <c r="F287">
        <f t="shared" si="44"/>
        <v>17</v>
      </c>
      <c r="G287">
        <f t="shared" si="48"/>
        <v>23</v>
      </c>
      <c r="H287" t="str">
        <f t="shared" si="49"/>
        <v>dash</v>
      </c>
      <c r="I287">
        <f t="shared" si="45"/>
        <v>24</v>
      </c>
      <c r="J287">
        <f t="shared" si="46"/>
        <v>26</v>
      </c>
      <c r="K287" t="str">
        <f t="shared" si="47"/>
        <v>-</v>
      </c>
    </row>
    <row r="288" spans="1:11">
      <c r="A288" s="1" t="s">
        <v>136</v>
      </c>
      <c r="B288">
        <f t="shared" si="41"/>
        <v>17</v>
      </c>
      <c r="C288">
        <f t="shared" si="42"/>
        <v>34</v>
      </c>
      <c r="D288" t="str">
        <f t="shared" si="43"/>
        <v>new_key_confirm</v>
      </c>
      <c r="E288" s="1" t="s">
        <v>2103</v>
      </c>
      <c r="F288">
        <f t="shared" si="44"/>
        <v>17</v>
      </c>
      <c r="G288">
        <f t="shared" si="48"/>
        <v>25</v>
      </c>
      <c r="H288" t="str">
        <f t="shared" si="49"/>
        <v>repeat</v>
      </c>
      <c r="I288">
        <f t="shared" si="45"/>
        <v>26</v>
      </c>
      <c r="J288">
        <f t="shared" si="46"/>
        <v>31</v>
      </c>
      <c r="K288" t="str">
        <f t="shared" si="47"/>
        <v>重複方式</v>
      </c>
    </row>
    <row r="289" spans="1:11">
      <c r="A289" s="1" t="s">
        <v>3050</v>
      </c>
      <c r="B289">
        <f t="shared" si="41"/>
        <v>17</v>
      </c>
      <c r="C289">
        <f t="shared" si="42"/>
        <v>26</v>
      </c>
      <c r="D289" t="str">
        <f t="shared" si="43"/>
        <v>success</v>
      </c>
      <c r="E289" s="1" t="s">
        <v>2104</v>
      </c>
      <c r="F289">
        <f t="shared" si="44"/>
        <v>17</v>
      </c>
      <c r="G289">
        <f t="shared" si="48"/>
        <v>24</v>
      </c>
      <c r="H289" t="str">
        <f t="shared" si="49"/>
        <v>until</v>
      </c>
      <c r="I289">
        <f t="shared" si="45"/>
        <v>25</v>
      </c>
      <c r="J289">
        <f t="shared" si="46"/>
        <v>28</v>
      </c>
      <c r="K289" t="str">
        <f t="shared" si="47"/>
        <v>直到</v>
      </c>
    </row>
    <row r="290" spans="1:11">
      <c r="A290" s="1"/>
      <c r="B290" t="e">
        <f t="shared" si="41"/>
        <v>#VALUE!</v>
      </c>
      <c r="C290" t="e">
        <f t="shared" si="42"/>
        <v>#VALUE!</v>
      </c>
      <c r="D290" t="str">
        <f t="shared" si="43"/>
        <v/>
      </c>
      <c r="E290" s="1" t="s">
        <v>2105</v>
      </c>
      <c r="F290">
        <f t="shared" si="44"/>
        <v>17</v>
      </c>
      <c r="G290">
        <f t="shared" si="48"/>
        <v>31</v>
      </c>
      <c r="H290" t="str">
        <f t="shared" si="49"/>
        <v>never_repeat</v>
      </c>
      <c r="I290">
        <f t="shared" si="45"/>
        <v>32</v>
      </c>
      <c r="J290">
        <f t="shared" si="46"/>
        <v>36</v>
      </c>
      <c r="K290" t="str">
        <f t="shared" si="47"/>
        <v>不需要</v>
      </c>
    </row>
    <row r="291" spans="1:11">
      <c r="A291" s="1" t="s">
        <v>2894</v>
      </c>
      <c r="B291">
        <f t="shared" si="41"/>
        <v>17</v>
      </c>
      <c r="C291">
        <f t="shared" si="42"/>
        <v>29</v>
      </c>
      <c r="D291" t="str">
        <f t="shared" si="43"/>
        <v>time_colon</v>
      </c>
      <c r="E291" s="1" t="s">
        <v>2106</v>
      </c>
      <c r="F291">
        <f t="shared" si="44"/>
        <v>17</v>
      </c>
      <c r="G291">
        <f t="shared" si="48"/>
        <v>24</v>
      </c>
      <c r="H291" t="str">
        <f t="shared" si="49"/>
        <v>daily</v>
      </c>
      <c r="I291">
        <f t="shared" si="45"/>
        <v>25</v>
      </c>
      <c r="J291">
        <f t="shared" si="46"/>
        <v>28</v>
      </c>
      <c r="K291" t="str">
        <f t="shared" si="47"/>
        <v>每日</v>
      </c>
    </row>
    <row r="292" spans="1:11">
      <c r="A292" s="1" t="s">
        <v>2885</v>
      </c>
      <c r="B292">
        <f t="shared" si="41"/>
        <v>17</v>
      </c>
      <c r="C292">
        <f t="shared" si="42"/>
        <v>36</v>
      </c>
      <c r="D292" t="str">
        <f t="shared" si="43"/>
        <v>client_name_colon</v>
      </c>
      <c r="E292" s="1" t="s">
        <v>2107</v>
      </c>
      <c r="F292">
        <f t="shared" si="44"/>
        <v>17</v>
      </c>
      <c r="G292">
        <f t="shared" si="48"/>
        <v>25</v>
      </c>
      <c r="H292" t="str">
        <f t="shared" si="49"/>
        <v>weekly</v>
      </c>
      <c r="I292">
        <f t="shared" si="45"/>
        <v>26</v>
      </c>
      <c r="J292">
        <f t="shared" si="46"/>
        <v>29</v>
      </c>
      <c r="K292" t="str">
        <f t="shared" si="47"/>
        <v>每週</v>
      </c>
    </row>
    <row r="293" spans="1:11">
      <c r="A293" s="1" t="s">
        <v>2886</v>
      </c>
      <c r="B293">
        <f t="shared" si="41"/>
        <v>17</v>
      </c>
      <c r="C293">
        <f t="shared" si="42"/>
        <v>37</v>
      </c>
      <c r="D293" t="str">
        <f t="shared" si="43"/>
        <v>client_email_colon</v>
      </c>
      <c r="E293" s="1" t="s">
        <v>2108</v>
      </c>
      <c r="F293">
        <f t="shared" si="44"/>
        <v>17</v>
      </c>
      <c r="G293">
        <f t="shared" si="48"/>
        <v>26</v>
      </c>
      <c r="H293" t="str">
        <f t="shared" si="49"/>
        <v>monthly</v>
      </c>
      <c r="I293">
        <f t="shared" si="45"/>
        <v>27</v>
      </c>
      <c r="J293">
        <f t="shared" si="46"/>
        <v>30</v>
      </c>
      <c r="K293" t="str">
        <f t="shared" si="47"/>
        <v>每月</v>
      </c>
    </row>
    <row r="294" spans="1:11">
      <c r="A294" s="1" t="s">
        <v>2887</v>
      </c>
      <c r="B294">
        <f t="shared" si="41"/>
        <v>17</v>
      </c>
      <c r="C294">
        <f t="shared" si="42"/>
        <v>35</v>
      </c>
      <c r="D294" t="str">
        <f t="shared" si="43"/>
        <v>admin_name_colon</v>
      </c>
      <c r="E294" s="1" t="s">
        <v>2109</v>
      </c>
      <c r="F294">
        <f t="shared" si="44"/>
        <v>17</v>
      </c>
      <c r="G294">
        <f t="shared" si="48"/>
        <v>31</v>
      </c>
      <c r="H294" t="str">
        <f t="shared" si="49"/>
        <v>access_count</v>
      </c>
      <c r="I294">
        <f t="shared" si="45"/>
        <v>32</v>
      </c>
      <c r="J294">
        <f t="shared" si="46"/>
        <v>37</v>
      </c>
      <c r="K294" t="str">
        <f t="shared" si="47"/>
        <v>進出次數</v>
      </c>
    </row>
    <row r="295" spans="1:11">
      <c r="A295" s="1" t="s">
        <v>2888</v>
      </c>
      <c r="B295">
        <f t="shared" si="41"/>
        <v>17</v>
      </c>
      <c r="C295">
        <f t="shared" si="42"/>
        <v>36</v>
      </c>
      <c r="D295" t="str">
        <f t="shared" si="43"/>
        <v>admin_email_colon</v>
      </c>
      <c r="E295" s="1" t="s">
        <v>2110</v>
      </c>
      <c r="F295">
        <f t="shared" si="44"/>
        <v>17</v>
      </c>
      <c r="G295">
        <f t="shared" si="48"/>
        <v>27</v>
      </c>
      <c r="H295" t="str">
        <f t="shared" si="49"/>
        <v>no_limit</v>
      </c>
      <c r="I295">
        <f t="shared" si="45"/>
        <v>28</v>
      </c>
      <c r="J295">
        <f t="shared" si="46"/>
        <v>32</v>
      </c>
      <c r="K295" t="str">
        <f t="shared" si="47"/>
        <v>無限制</v>
      </c>
    </row>
    <row r="296" spans="1:11">
      <c r="A296" s="1" t="s">
        <v>2889</v>
      </c>
      <c r="B296">
        <f t="shared" si="41"/>
        <v>17</v>
      </c>
      <c r="C296">
        <f t="shared" si="42"/>
        <v>34</v>
      </c>
      <c r="D296" t="str">
        <f t="shared" si="43"/>
        <v>lock_name_colon</v>
      </c>
      <c r="E296" s="1" t="s">
        <v>2111</v>
      </c>
      <c r="F296">
        <f t="shared" si="44"/>
        <v>17</v>
      </c>
      <c r="G296">
        <f t="shared" si="48"/>
        <v>27</v>
      </c>
      <c r="H296" t="str">
        <f t="shared" si="49"/>
        <v>one_time</v>
      </c>
      <c r="I296">
        <f t="shared" si="45"/>
        <v>28</v>
      </c>
      <c r="J296">
        <f t="shared" si="46"/>
        <v>33</v>
      </c>
      <c r="K296" t="str">
        <f t="shared" si="47"/>
        <v>僅限一次</v>
      </c>
    </row>
    <row r="297" spans="1:11">
      <c r="A297" s="1" t="s">
        <v>2890</v>
      </c>
      <c r="B297">
        <f t="shared" si="41"/>
        <v>17</v>
      </c>
      <c r="C297">
        <f t="shared" si="42"/>
        <v>37</v>
      </c>
      <c r="D297" t="str">
        <f t="shared" si="43"/>
        <v>access_right_colon</v>
      </c>
      <c r="E297" s="1" t="s">
        <v>2112</v>
      </c>
      <c r="F297">
        <f t="shared" si="44"/>
        <v>17</v>
      </c>
      <c r="G297">
        <f t="shared" si="48"/>
        <v>25</v>
      </c>
      <c r="H297" t="str">
        <f t="shared" si="49"/>
        <v>remind</v>
      </c>
      <c r="I297">
        <f t="shared" si="45"/>
        <v>26</v>
      </c>
      <c r="J297">
        <f t="shared" si="46"/>
        <v>29</v>
      </c>
      <c r="K297" t="str">
        <f t="shared" si="47"/>
        <v>提醒</v>
      </c>
    </row>
    <row r="298" spans="1:11">
      <c r="A298" s="1" t="s">
        <v>2891</v>
      </c>
      <c r="B298">
        <f t="shared" si="41"/>
        <v>17</v>
      </c>
      <c r="C298">
        <f t="shared" si="42"/>
        <v>32</v>
      </c>
      <c r="D298" t="str">
        <f t="shared" si="43"/>
        <v>details_colon</v>
      </c>
      <c r="E298" s="1" t="s">
        <v>2113</v>
      </c>
      <c r="F298">
        <f t="shared" si="44"/>
        <v>17</v>
      </c>
      <c r="G298">
        <f t="shared" si="48"/>
        <v>26</v>
      </c>
      <c r="H298" t="str">
        <f t="shared" si="49"/>
        <v>forever</v>
      </c>
      <c r="I298">
        <f t="shared" si="45"/>
        <v>27</v>
      </c>
      <c r="J298">
        <f t="shared" si="46"/>
        <v>30</v>
      </c>
      <c r="K298" t="str">
        <f t="shared" si="47"/>
        <v>永遠</v>
      </c>
    </row>
    <row r="299" spans="1:11">
      <c r="A299" s="1" t="s">
        <v>2892</v>
      </c>
      <c r="B299">
        <f t="shared" si="41"/>
        <v>17</v>
      </c>
      <c r="C299">
        <f t="shared" si="42"/>
        <v>32</v>
      </c>
      <c r="D299" t="str">
        <f t="shared" si="43"/>
        <v>message_colon</v>
      </c>
      <c r="E299" s="1" t="s">
        <v>2114</v>
      </c>
      <c r="F299">
        <f t="shared" si="44"/>
        <v>17</v>
      </c>
      <c r="G299">
        <f t="shared" si="48"/>
        <v>26</v>
      </c>
      <c r="H299" t="str">
        <f t="shared" si="49"/>
        <v>on_date</v>
      </c>
      <c r="I299">
        <f t="shared" si="45"/>
        <v>27</v>
      </c>
      <c r="J299">
        <f t="shared" si="46"/>
        <v>30</v>
      </c>
      <c r="K299" t="str">
        <f t="shared" si="47"/>
        <v>某日</v>
      </c>
    </row>
    <row r="300" spans="1:11">
      <c r="A300" s="1" t="s">
        <v>2893</v>
      </c>
      <c r="B300">
        <f t="shared" si="41"/>
        <v>17</v>
      </c>
      <c r="C300">
        <f t="shared" si="42"/>
        <v>31</v>
      </c>
      <c r="D300" t="str">
        <f t="shared" si="43"/>
        <v>result_colon</v>
      </c>
      <c r="E300" s="1" t="s">
        <v>2115</v>
      </c>
      <c r="F300">
        <f t="shared" si="44"/>
        <v>17</v>
      </c>
      <c r="G300">
        <f t="shared" si="48"/>
        <v>27</v>
      </c>
      <c r="H300" t="str">
        <f t="shared" si="49"/>
        <v>all_time</v>
      </c>
      <c r="I300">
        <f t="shared" si="45"/>
        <v>28</v>
      </c>
      <c r="J300">
        <f t="shared" si="46"/>
        <v>32</v>
      </c>
      <c r="K300" t="str">
        <f t="shared" si="47"/>
        <v>無限制</v>
      </c>
    </row>
    <row r="301" spans="1:11">
      <c r="A301" s="1" t="s">
        <v>137</v>
      </c>
      <c r="B301">
        <f t="shared" si="41"/>
        <v>17</v>
      </c>
      <c r="C301">
        <f t="shared" si="42"/>
        <v>26</v>
      </c>
      <c r="D301" t="str">
        <f t="shared" si="43"/>
        <v>unknown</v>
      </c>
      <c r="E301" s="1" t="s">
        <v>2116</v>
      </c>
      <c r="F301">
        <f t="shared" si="44"/>
        <v>17</v>
      </c>
      <c r="G301">
        <f t="shared" si="48"/>
        <v>28</v>
      </c>
      <c r="H301" t="str">
        <f t="shared" si="49"/>
        <v>by_period</v>
      </c>
      <c r="I301">
        <f t="shared" si="45"/>
        <v>29</v>
      </c>
      <c r="J301">
        <f t="shared" si="46"/>
        <v>35</v>
      </c>
      <c r="K301" t="str">
        <f t="shared" si="47"/>
        <v>以區間設定</v>
      </c>
    </row>
    <row r="302" spans="1:11">
      <c r="A302" s="1" t="s">
        <v>138</v>
      </c>
      <c r="B302">
        <f t="shared" si="41"/>
        <v>17</v>
      </c>
      <c r="C302">
        <f t="shared" si="42"/>
        <v>34</v>
      </c>
      <c r="D302" t="str">
        <f t="shared" si="43"/>
        <v>xxx_is_unlocked</v>
      </c>
      <c r="E302" s="1" t="s">
        <v>2117</v>
      </c>
      <c r="F302">
        <f t="shared" si="44"/>
        <v>17</v>
      </c>
      <c r="G302">
        <f t="shared" si="48"/>
        <v>26</v>
      </c>
      <c r="H302" t="str">
        <f t="shared" si="49"/>
        <v>by_week</v>
      </c>
      <c r="I302">
        <f t="shared" si="45"/>
        <v>27</v>
      </c>
      <c r="J302">
        <f t="shared" si="46"/>
        <v>33</v>
      </c>
      <c r="K302" t="str">
        <f t="shared" si="47"/>
        <v>以星期設定</v>
      </c>
    </row>
    <row r="303" spans="1:11">
      <c r="A303" s="1" t="s">
        <v>139</v>
      </c>
      <c r="B303">
        <f t="shared" si="41"/>
        <v>17</v>
      </c>
      <c r="C303">
        <f t="shared" si="42"/>
        <v>27</v>
      </c>
      <c r="D303" t="str">
        <f t="shared" si="43"/>
        <v>mark_all</v>
      </c>
      <c r="E303" s="1" t="s">
        <v>2118</v>
      </c>
      <c r="F303">
        <f t="shared" si="44"/>
        <v>17</v>
      </c>
      <c r="G303">
        <f t="shared" si="48"/>
        <v>27</v>
      </c>
      <c r="H303" t="str">
        <f t="shared" si="49"/>
        <v>by_month</v>
      </c>
      <c r="I303">
        <f t="shared" si="45"/>
        <v>28</v>
      </c>
      <c r="J303">
        <f t="shared" si="46"/>
        <v>34</v>
      </c>
      <c r="K303" t="str">
        <f t="shared" si="47"/>
        <v>以月份設定</v>
      </c>
    </row>
    <row r="304" spans="1:11">
      <c r="A304" s="1" t="s">
        <v>1848</v>
      </c>
      <c r="B304">
        <f t="shared" si="41"/>
        <v>17</v>
      </c>
      <c r="C304">
        <f t="shared" si="42"/>
        <v>35</v>
      </c>
      <c r="D304" t="str">
        <f t="shared" si="43"/>
        <v>mark_all_content</v>
      </c>
      <c r="E304" s="1" t="s">
        <v>2119</v>
      </c>
      <c r="F304">
        <f t="shared" si="44"/>
        <v>17</v>
      </c>
      <c r="G304">
        <f t="shared" si="48"/>
        <v>24</v>
      </c>
      <c r="H304" t="str">
        <f t="shared" si="49"/>
        <v>start</v>
      </c>
      <c r="I304">
        <f t="shared" si="45"/>
        <v>25</v>
      </c>
      <c r="J304">
        <f t="shared" si="46"/>
        <v>28</v>
      </c>
      <c r="K304" t="str">
        <f t="shared" si="47"/>
        <v>開始</v>
      </c>
    </row>
    <row r="305" spans="1:11">
      <c r="A305" s="2"/>
      <c r="B305" t="e">
        <f t="shared" si="41"/>
        <v>#VALUE!</v>
      </c>
      <c r="C305" t="e">
        <f t="shared" si="42"/>
        <v>#VALUE!</v>
      </c>
      <c r="D305" t="str">
        <f t="shared" si="43"/>
        <v/>
      </c>
      <c r="E305" s="1" t="s">
        <v>2120</v>
      </c>
      <c r="F305">
        <f t="shared" si="44"/>
        <v>17</v>
      </c>
      <c r="G305">
        <f t="shared" si="48"/>
        <v>22</v>
      </c>
      <c r="H305" t="str">
        <f t="shared" si="49"/>
        <v>end</v>
      </c>
      <c r="I305">
        <f t="shared" si="45"/>
        <v>23</v>
      </c>
      <c r="J305">
        <f t="shared" si="46"/>
        <v>26</v>
      </c>
      <c r="K305" t="str">
        <f t="shared" si="47"/>
        <v>結束</v>
      </c>
    </row>
    <row r="306" spans="1:11">
      <c r="A306" s="1"/>
      <c r="B306" t="e">
        <f t="shared" si="41"/>
        <v>#VALUE!</v>
      </c>
      <c r="C306" t="e">
        <f t="shared" si="42"/>
        <v>#VALUE!</v>
      </c>
      <c r="D306" t="str">
        <f t="shared" si="43"/>
        <v/>
      </c>
      <c r="E306" s="1" t="s">
        <v>2121</v>
      </c>
      <c r="F306">
        <f t="shared" si="44"/>
        <v>17</v>
      </c>
      <c r="G306">
        <f t="shared" si="48"/>
        <v>26</v>
      </c>
      <c r="H306" t="str">
        <f t="shared" si="49"/>
        <v>all_day</v>
      </c>
      <c r="I306">
        <f t="shared" si="45"/>
        <v>27</v>
      </c>
      <c r="J306">
        <f t="shared" si="46"/>
        <v>30</v>
      </c>
      <c r="K306" t="str">
        <f t="shared" si="47"/>
        <v>整天</v>
      </c>
    </row>
    <row r="307" spans="1:11">
      <c r="A307" s="1" t="s">
        <v>140</v>
      </c>
      <c r="B307">
        <f t="shared" si="41"/>
        <v>17</v>
      </c>
      <c r="C307">
        <f t="shared" si="42"/>
        <v>22</v>
      </c>
      <c r="D307" t="str">
        <f t="shared" si="43"/>
        <v>dot</v>
      </c>
      <c r="E307" s="1" t="s">
        <v>2122</v>
      </c>
      <c r="F307">
        <f t="shared" si="44"/>
        <v>17</v>
      </c>
      <c r="G307">
        <f t="shared" si="48"/>
        <v>25</v>
      </c>
      <c r="H307" t="str">
        <f t="shared" si="49"/>
        <v>got_it</v>
      </c>
      <c r="I307">
        <f t="shared" si="45"/>
        <v>26</v>
      </c>
      <c r="J307">
        <f t="shared" si="46"/>
        <v>30</v>
      </c>
      <c r="K307" t="str">
        <f t="shared" si="47"/>
        <v>知道了</v>
      </c>
    </row>
    <row r="308" spans="1:11">
      <c r="A308" s="2"/>
      <c r="B308" t="e">
        <f t="shared" si="41"/>
        <v>#VALUE!</v>
      </c>
      <c r="C308" t="e">
        <f t="shared" si="42"/>
        <v>#VALUE!</v>
      </c>
      <c r="D308" t="str">
        <f t="shared" si="43"/>
        <v/>
      </c>
      <c r="E308" s="1" t="s">
        <v>2123</v>
      </c>
      <c r="F308">
        <f t="shared" si="44"/>
        <v>17</v>
      </c>
      <c r="G308">
        <f t="shared" si="48"/>
        <v>26</v>
      </c>
      <c r="H308" t="str">
        <f t="shared" si="49"/>
        <v>pattern</v>
      </c>
      <c r="I308">
        <f t="shared" si="45"/>
        <v>27</v>
      </c>
      <c r="J308">
        <f t="shared" si="46"/>
        <v>30</v>
      </c>
      <c r="K308" t="str">
        <f t="shared" si="47"/>
        <v>模式</v>
      </c>
    </row>
    <row r="309" spans="1:11">
      <c r="A309" s="2"/>
      <c r="B309" t="e">
        <f t="shared" si="41"/>
        <v>#VALUE!</v>
      </c>
      <c r="C309" t="e">
        <f t="shared" si="42"/>
        <v>#VALUE!</v>
      </c>
      <c r="D309" t="str">
        <f t="shared" si="43"/>
        <v/>
      </c>
      <c r="E309" s="1" t="s">
        <v>70</v>
      </c>
      <c r="F309">
        <f t="shared" si="44"/>
        <v>17</v>
      </c>
      <c r="G309">
        <f t="shared" si="48"/>
        <v>30</v>
      </c>
      <c r="H309" t="str">
        <f t="shared" si="49"/>
        <v>wave_symbol</v>
      </c>
      <c r="I309">
        <f t="shared" si="45"/>
        <v>31</v>
      </c>
      <c r="J309">
        <f t="shared" si="46"/>
        <v>33</v>
      </c>
      <c r="K309" t="str">
        <f t="shared" si="47"/>
        <v>~</v>
      </c>
    </row>
    <row r="310" spans="1:11">
      <c r="A310" s="1" t="s">
        <v>2915</v>
      </c>
      <c r="B310">
        <f t="shared" si="41"/>
        <v>17</v>
      </c>
      <c r="C310">
        <f t="shared" si="42"/>
        <v>31</v>
      </c>
      <c r="D310" t="str">
        <f t="shared" si="43"/>
        <v>abort_action</v>
      </c>
      <c r="E310" s="1" t="s">
        <v>2124</v>
      </c>
      <c r="F310">
        <f t="shared" si="44"/>
        <v>17</v>
      </c>
      <c r="G310">
        <f t="shared" si="48"/>
        <v>22</v>
      </c>
      <c r="H310" t="str">
        <f t="shared" si="49"/>
        <v>mon</v>
      </c>
      <c r="I310">
        <f t="shared" si="45"/>
        <v>23</v>
      </c>
      <c r="J310">
        <f t="shared" si="46"/>
        <v>26</v>
      </c>
      <c r="K310" t="str">
        <f t="shared" si="47"/>
        <v>週一</v>
      </c>
    </row>
    <row r="311" spans="1:11">
      <c r="A311" s="1" t="s">
        <v>2914</v>
      </c>
      <c r="B311">
        <f t="shared" si="41"/>
        <v>17</v>
      </c>
      <c r="C311">
        <f t="shared" si="42"/>
        <v>39</v>
      </c>
      <c r="D311" t="str">
        <f t="shared" si="43"/>
        <v>abort_action_content</v>
      </c>
      <c r="E311" s="1" t="s">
        <v>2125</v>
      </c>
      <c r="F311">
        <f t="shared" si="44"/>
        <v>17</v>
      </c>
      <c r="G311">
        <f t="shared" si="48"/>
        <v>22</v>
      </c>
      <c r="H311" t="str">
        <f t="shared" si="49"/>
        <v>tue</v>
      </c>
      <c r="I311">
        <f t="shared" si="45"/>
        <v>23</v>
      </c>
      <c r="J311">
        <f t="shared" si="46"/>
        <v>26</v>
      </c>
      <c r="K311" t="str">
        <f t="shared" si="47"/>
        <v>週二</v>
      </c>
    </row>
    <row r="312" spans="1:11">
      <c r="A312" s="1"/>
      <c r="B312" t="e">
        <f t="shared" si="41"/>
        <v>#VALUE!</v>
      </c>
      <c r="C312" t="e">
        <f t="shared" si="42"/>
        <v>#VALUE!</v>
      </c>
      <c r="D312" t="str">
        <f t="shared" si="43"/>
        <v/>
      </c>
      <c r="E312" s="1" t="s">
        <v>2126</v>
      </c>
      <c r="F312">
        <f t="shared" si="44"/>
        <v>17</v>
      </c>
      <c r="G312">
        <f t="shared" si="48"/>
        <v>22</v>
      </c>
      <c r="H312" t="str">
        <f t="shared" si="49"/>
        <v>wed</v>
      </c>
      <c r="I312">
        <f t="shared" si="45"/>
        <v>23</v>
      </c>
      <c r="J312">
        <f t="shared" si="46"/>
        <v>26</v>
      </c>
      <c r="K312" t="str">
        <f t="shared" si="47"/>
        <v>週三</v>
      </c>
    </row>
    <row r="313" spans="1:11">
      <c r="A313" s="1"/>
      <c r="B313" t="e">
        <f t="shared" si="41"/>
        <v>#VALUE!</v>
      </c>
      <c r="C313" t="e">
        <f t="shared" si="42"/>
        <v>#VALUE!</v>
      </c>
      <c r="D313" t="str">
        <f t="shared" si="43"/>
        <v/>
      </c>
      <c r="E313" s="1" t="s">
        <v>2127</v>
      </c>
      <c r="F313">
        <f t="shared" si="44"/>
        <v>17</v>
      </c>
      <c r="G313">
        <f t="shared" si="48"/>
        <v>22</v>
      </c>
      <c r="H313" t="str">
        <f t="shared" si="49"/>
        <v>thu</v>
      </c>
      <c r="I313">
        <f t="shared" si="45"/>
        <v>23</v>
      </c>
      <c r="J313">
        <f t="shared" si="46"/>
        <v>26</v>
      </c>
      <c r="K313" t="str">
        <f t="shared" si="47"/>
        <v>週四</v>
      </c>
    </row>
    <row r="314" spans="1:11">
      <c r="A314" s="1" t="s">
        <v>2917</v>
      </c>
      <c r="B314">
        <f t="shared" si="41"/>
        <v>17</v>
      </c>
      <c r="C314">
        <f t="shared" si="42"/>
        <v>51</v>
      </c>
      <c r="D314" t="str">
        <f t="shared" si="43"/>
        <v>lock_reclaimed_by_others_content</v>
      </c>
      <c r="E314" s="1" t="s">
        <v>2128</v>
      </c>
      <c r="F314">
        <f t="shared" si="44"/>
        <v>17</v>
      </c>
      <c r="G314">
        <f t="shared" si="48"/>
        <v>22</v>
      </c>
      <c r="H314" t="str">
        <f t="shared" si="49"/>
        <v>fri</v>
      </c>
      <c r="I314">
        <f t="shared" si="45"/>
        <v>23</v>
      </c>
      <c r="J314">
        <f t="shared" si="46"/>
        <v>26</v>
      </c>
      <c r="K314" t="str">
        <f t="shared" si="47"/>
        <v>週五</v>
      </c>
    </row>
    <row r="315" spans="1:11">
      <c r="A315" s="1" t="s">
        <v>2912</v>
      </c>
      <c r="B315">
        <f t="shared" si="41"/>
        <v>17</v>
      </c>
      <c r="C315">
        <f t="shared" si="42"/>
        <v>38</v>
      </c>
      <c r="D315" t="str">
        <f t="shared" si="43"/>
        <v>client_become_ghost</v>
      </c>
      <c r="E315" s="1" t="s">
        <v>2129</v>
      </c>
      <c r="F315">
        <f t="shared" si="44"/>
        <v>17</v>
      </c>
      <c r="G315">
        <f t="shared" si="48"/>
        <v>22</v>
      </c>
      <c r="H315" t="str">
        <f t="shared" si="49"/>
        <v>sat</v>
      </c>
      <c r="I315">
        <f t="shared" si="45"/>
        <v>23</v>
      </c>
      <c r="J315">
        <f t="shared" si="46"/>
        <v>26</v>
      </c>
      <c r="K315" t="str">
        <f t="shared" si="47"/>
        <v>週六</v>
      </c>
    </row>
    <row r="316" spans="1:11">
      <c r="A316" s="1"/>
      <c r="B316" t="e">
        <f t="shared" si="41"/>
        <v>#VALUE!</v>
      </c>
      <c r="C316" t="e">
        <f t="shared" si="42"/>
        <v>#VALUE!</v>
      </c>
      <c r="D316" t="str">
        <f t="shared" si="43"/>
        <v/>
      </c>
      <c r="E316" s="1" t="s">
        <v>2130</v>
      </c>
      <c r="F316">
        <f t="shared" si="44"/>
        <v>17</v>
      </c>
      <c r="G316">
        <f t="shared" si="48"/>
        <v>22</v>
      </c>
      <c r="H316" t="str">
        <f t="shared" si="49"/>
        <v>sun</v>
      </c>
      <c r="I316">
        <f t="shared" si="45"/>
        <v>23</v>
      </c>
      <c r="J316">
        <f t="shared" si="46"/>
        <v>26</v>
      </c>
      <c r="K316" t="str">
        <f t="shared" si="47"/>
        <v>週日</v>
      </c>
    </row>
    <row r="317" spans="1:11">
      <c r="A317" s="1"/>
      <c r="B317" t="e">
        <f t="shared" si="41"/>
        <v>#VALUE!</v>
      </c>
      <c r="C317" t="e">
        <f t="shared" si="42"/>
        <v>#VALUE!</v>
      </c>
      <c r="D317" t="str">
        <f t="shared" si="43"/>
        <v/>
      </c>
      <c r="E317" s="1" t="s">
        <v>2131</v>
      </c>
      <c r="F317">
        <f t="shared" si="44"/>
        <v>17</v>
      </c>
      <c r="G317">
        <f t="shared" si="48"/>
        <v>25</v>
      </c>
      <c r="H317" t="str">
        <f t="shared" si="49"/>
        <v>monday</v>
      </c>
      <c r="I317">
        <f t="shared" si="45"/>
        <v>26</v>
      </c>
      <c r="J317">
        <f t="shared" si="46"/>
        <v>29</v>
      </c>
      <c r="K317" t="str">
        <f t="shared" si="47"/>
        <v>週一</v>
      </c>
    </row>
    <row r="318" spans="1:11">
      <c r="A318" s="1"/>
      <c r="B318" t="e">
        <f t="shared" si="41"/>
        <v>#VALUE!</v>
      </c>
      <c r="C318" t="e">
        <f t="shared" si="42"/>
        <v>#VALUE!</v>
      </c>
      <c r="D318" t="str">
        <f t="shared" si="43"/>
        <v/>
      </c>
      <c r="E318" s="1" t="s">
        <v>2132</v>
      </c>
      <c r="F318">
        <f t="shared" si="44"/>
        <v>17</v>
      </c>
      <c r="G318">
        <f t="shared" si="48"/>
        <v>26</v>
      </c>
      <c r="H318" t="str">
        <f t="shared" si="49"/>
        <v>tuesday</v>
      </c>
      <c r="I318">
        <f t="shared" si="45"/>
        <v>27</v>
      </c>
      <c r="J318">
        <f t="shared" si="46"/>
        <v>30</v>
      </c>
      <c r="K318" t="str">
        <f t="shared" si="47"/>
        <v>週二</v>
      </c>
    </row>
    <row r="319" spans="1:11">
      <c r="A319" s="1"/>
      <c r="B319" t="e">
        <f t="shared" si="41"/>
        <v>#VALUE!</v>
      </c>
      <c r="C319" t="e">
        <f t="shared" si="42"/>
        <v>#VALUE!</v>
      </c>
      <c r="D319" t="str">
        <f t="shared" si="43"/>
        <v/>
      </c>
      <c r="E319" s="1" t="s">
        <v>2133</v>
      </c>
      <c r="F319">
        <f t="shared" si="44"/>
        <v>17</v>
      </c>
      <c r="G319">
        <f t="shared" si="48"/>
        <v>28</v>
      </c>
      <c r="H319" t="str">
        <f t="shared" si="49"/>
        <v>wednesday</v>
      </c>
      <c r="I319">
        <f t="shared" si="45"/>
        <v>29</v>
      </c>
      <c r="J319">
        <f t="shared" si="46"/>
        <v>32</v>
      </c>
      <c r="K319" t="str">
        <f t="shared" si="47"/>
        <v>週三</v>
      </c>
    </row>
    <row r="320" spans="1:11">
      <c r="A320" s="1"/>
      <c r="B320" t="e">
        <f t="shared" si="41"/>
        <v>#VALUE!</v>
      </c>
      <c r="C320" t="e">
        <f t="shared" si="42"/>
        <v>#VALUE!</v>
      </c>
      <c r="D320" t="str">
        <f t="shared" si="43"/>
        <v/>
      </c>
      <c r="E320" s="1" t="s">
        <v>2134</v>
      </c>
      <c r="F320">
        <f t="shared" si="44"/>
        <v>17</v>
      </c>
      <c r="G320">
        <f t="shared" si="48"/>
        <v>27</v>
      </c>
      <c r="H320" t="str">
        <f t="shared" si="49"/>
        <v>thursday</v>
      </c>
      <c r="I320">
        <f t="shared" si="45"/>
        <v>28</v>
      </c>
      <c r="J320">
        <f t="shared" si="46"/>
        <v>31</v>
      </c>
      <c r="K320" t="str">
        <f t="shared" si="47"/>
        <v>週四</v>
      </c>
    </row>
    <row r="321" spans="1:11">
      <c r="A321" s="1"/>
      <c r="B321" t="e">
        <f t="shared" si="41"/>
        <v>#VALUE!</v>
      </c>
      <c r="C321" t="e">
        <f t="shared" si="42"/>
        <v>#VALUE!</v>
      </c>
      <c r="D321" t="str">
        <f t="shared" si="43"/>
        <v/>
      </c>
      <c r="E321" s="1" t="s">
        <v>2135</v>
      </c>
      <c r="F321">
        <f t="shared" si="44"/>
        <v>17</v>
      </c>
      <c r="G321">
        <f t="shared" si="48"/>
        <v>25</v>
      </c>
      <c r="H321" t="str">
        <f t="shared" si="49"/>
        <v>friday</v>
      </c>
      <c r="I321">
        <f t="shared" si="45"/>
        <v>26</v>
      </c>
      <c r="J321">
        <f t="shared" si="46"/>
        <v>29</v>
      </c>
      <c r="K321" t="str">
        <f t="shared" si="47"/>
        <v>週五</v>
      </c>
    </row>
    <row r="322" spans="1:11">
      <c r="A322" s="1"/>
      <c r="B322" t="e">
        <f t="shared" ref="B322:B385" si="50">FIND("=""",A322)</f>
        <v>#VALUE!</v>
      </c>
      <c r="C322" t="e">
        <f t="shared" ref="C322:C385" si="51">FIND("""&gt;",A322)</f>
        <v>#VALUE!</v>
      </c>
      <c r="D322" t="str">
        <f t="shared" ref="D322:D385" si="52">IF(A322&lt;&gt;"", MID(A322, B322 + 2, C322-B322-2), "")</f>
        <v/>
      </c>
      <c r="E322" s="1" t="s">
        <v>2136</v>
      </c>
      <c r="F322">
        <f t="shared" ref="F322:F385" si="53">FIND("=""",E322)</f>
        <v>17</v>
      </c>
      <c r="G322">
        <f t="shared" si="48"/>
        <v>27</v>
      </c>
      <c r="H322" t="str">
        <f t="shared" si="49"/>
        <v>saturday</v>
      </c>
      <c r="I322">
        <f t="shared" si="45"/>
        <v>28</v>
      </c>
      <c r="J322">
        <f t="shared" si="46"/>
        <v>31</v>
      </c>
      <c r="K322" t="str">
        <f t="shared" si="47"/>
        <v>週六</v>
      </c>
    </row>
    <row r="323" spans="1:11">
      <c r="A323" s="1" t="s">
        <v>141</v>
      </c>
      <c r="B323">
        <f t="shared" si="50"/>
        <v>17</v>
      </c>
      <c r="C323">
        <f t="shared" si="51"/>
        <v>46</v>
      </c>
      <c r="D323" t="str">
        <f t="shared" si="52"/>
        <v>client_become_ghost_content</v>
      </c>
      <c r="E323" s="1" t="s">
        <v>2137</v>
      </c>
      <c r="F323">
        <f t="shared" si="53"/>
        <v>17</v>
      </c>
      <c r="G323">
        <f t="shared" si="48"/>
        <v>25</v>
      </c>
      <c r="H323" t="str">
        <f t="shared" si="49"/>
        <v>sunday</v>
      </c>
      <c r="I323">
        <f t="shared" si="45"/>
        <v>26</v>
      </c>
      <c r="J323">
        <f t="shared" si="46"/>
        <v>29</v>
      </c>
      <c r="K323" t="str">
        <f t="shared" si="47"/>
        <v>週日</v>
      </c>
    </row>
    <row r="324" spans="1:11">
      <c r="A324" s="1"/>
      <c r="B324" t="e">
        <f t="shared" si="50"/>
        <v>#VALUE!</v>
      </c>
      <c r="C324" t="e">
        <f t="shared" si="51"/>
        <v>#VALUE!</v>
      </c>
      <c r="D324" t="str">
        <f t="shared" si="52"/>
        <v/>
      </c>
      <c r="E324" s="1" t="s">
        <v>2138</v>
      </c>
      <c r="F324">
        <f t="shared" si="53"/>
        <v>17</v>
      </c>
      <c r="G324">
        <f t="shared" si="48"/>
        <v>23</v>
      </c>
      <c r="H324" t="str">
        <f t="shared" si="49"/>
        <v>year</v>
      </c>
      <c r="I324">
        <f t="shared" si="45"/>
        <v>24</v>
      </c>
      <c r="J324">
        <f t="shared" si="46"/>
        <v>27</v>
      </c>
      <c r="K324" t="str">
        <f t="shared" si="47"/>
        <v>年分</v>
      </c>
    </row>
    <row r="325" spans="1:11">
      <c r="A325" s="1"/>
      <c r="B325" t="e">
        <f t="shared" si="50"/>
        <v>#VALUE!</v>
      </c>
      <c r="C325" t="e">
        <f t="shared" si="51"/>
        <v>#VALUE!</v>
      </c>
      <c r="D325" t="str">
        <f t="shared" si="52"/>
        <v/>
      </c>
      <c r="E325" s="1" t="s">
        <v>2139</v>
      </c>
      <c r="F325">
        <f t="shared" si="53"/>
        <v>17</v>
      </c>
      <c r="G325">
        <f t="shared" si="48"/>
        <v>23</v>
      </c>
      <c r="H325" t="str">
        <f t="shared" si="49"/>
        <v>week</v>
      </c>
      <c r="I325">
        <f t="shared" si="45"/>
        <v>24</v>
      </c>
      <c r="J325">
        <f t="shared" si="46"/>
        <v>27</v>
      </c>
      <c r="K325" t="str">
        <f t="shared" si="47"/>
        <v>週次</v>
      </c>
    </row>
    <row r="326" spans="1:11">
      <c r="A326" s="1"/>
      <c r="B326" t="e">
        <f t="shared" si="50"/>
        <v>#VALUE!</v>
      </c>
      <c r="C326" t="e">
        <f t="shared" si="51"/>
        <v>#VALUE!</v>
      </c>
      <c r="D326" t="str">
        <f t="shared" si="52"/>
        <v/>
      </c>
      <c r="E326" s="1" t="s">
        <v>2140</v>
      </c>
      <c r="F326">
        <f t="shared" si="53"/>
        <v>17</v>
      </c>
      <c r="G326">
        <f t="shared" si="48"/>
        <v>27</v>
      </c>
      <c r="H326" t="str">
        <f t="shared" si="49"/>
        <v>next_day</v>
      </c>
      <c r="I326">
        <f t="shared" si="45"/>
        <v>28</v>
      </c>
      <c r="J326">
        <f t="shared" si="46"/>
        <v>31</v>
      </c>
      <c r="K326" t="str">
        <f t="shared" si="47"/>
        <v>隔天</v>
      </c>
    </row>
    <row r="327" spans="1:11">
      <c r="A327" s="2"/>
      <c r="B327" t="e">
        <f t="shared" si="50"/>
        <v>#VALUE!</v>
      </c>
      <c r="C327" t="e">
        <f t="shared" si="51"/>
        <v>#VALUE!</v>
      </c>
      <c r="D327" t="str">
        <f t="shared" si="52"/>
        <v/>
      </c>
      <c r="E327" s="1" t="s">
        <v>2141</v>
      </c>
      <c r="F327">
        <f t="shared" si="53"/>
        <v>17</v>
      </c>
      <c r="G327">
        <f t="shared" si="48"/>
        <v>26</v>
      </c>
      <c r="H327" t="str">
        <f t="shared" si="49"/>
        <v>confirm</v>
      </c>
      <c r="I327">
        <f t="shared" si="45"/>
        <v>27</v>
      </c>
      <c r="J327">
        <f t="shared" si="46"/>
        <v>30</v>
      </c>
      <c r="K327" t="str">
        <f t="shared" si="47"/>
        <v>確認</v>
      </c>
    </row>
    <row r="328" spans="1:11">
      <c r="A328" s="2"/>
      <c r="B328" t="e">
        <f t="shared" si="50"/>
        <v>#VALUE!</v>
      </c>
      <c r="C328" t="e">
        <f t="shared" si="51"/>
        <v>#VALUE!</v>
      </c>
      <c r="D328" t="str">
        <f t="shared" si="52"/>
        <v/>
      </c>
      <c r="E328" s="1" t="s">
        <v>2142</v>
      </c>
      <c r="F328">
        <f t="shared" si="53"/>
        <v>17</v>
      </c>
      <c r="G328">
        <f t="shared" si="48"/>
        <v>31</v>
      </c>
      <c r="H328" t="str">
        <f t="shared" si="49"/>
        <v>days_of_week</v>
      </c>
      <c r="I328">
        <f t="shared" ref="I328:I391" si="54">FIND("&gt;",E328)</f>
        <v>32</v>
      </c>
      <c r="J328">
        <f t="shared" ref="J328:J391" si="55" xml:space="preserve"> FIND("&lt;/",E328)</f>
        <v>34</v>
      </c>
      <c r="K328" t="str">
        <f t="shared" ref="K328:K391" si="56">IF(E328&lt;&gt;"", MID(E328,I328+1, J328-I328 - 1), "")</f>
        <v>週</v>
      </c>
    </row>
    <row r="329" spans="1:11">
      <c r="A329" s="1" t="s">
        <v>142</v>
      </c>
      <c r="B329">
        <f t="shared" si="50"/>
        <v>17</v>
      </c>
      <c r="C329">
        <f t="shared" si="51"/>
        <v>35</v>
      </c>
      <c r="D329" t="str">
        <f t="shared" si="52"/>
        <v>Tran_log_OTA_Add</v>
      </c>
      <c r="E329" s="1" t="s">
        <v>2143</v>
      </c>
      <c r="F329">
        <f t="shared" si="53"/>
        <v>17</v>
      </c>
      <c r="G329">
        <f t="shared" si="48"/>
        <v>32</v>
      </c>
      <c r="H329" t="str">
        <f t="shared" si="49"/>
        <v>days_of_month</v>
      </c>
      <c r="I329">
        <f t="shared" si="54"/>
        <v>33</v>
      </c>
      <c r="J329">
        <f t="shared" si="55"/>
        <v>36</v>
      </c>
      <c r="K329" t="str">
        <f t="shared" si="56"/>
        <v>日期</v>
      </c>
    </row>
    <row r="330" spans="1:11">
      <c r="A330" s="1" t="s">
        <v>143</v>
      </c>
      <c r="B330">
        <f t="shared" si="50"/>
        <v>17</v>
      </c>
      <c r="C330">
        <f t="shared" si="51"/>
        <v>32</v>
      </c>
      <c r="D330" t="str">
        <f t="shared" si="52"/>
        <v>UI_OTA_access</v>
      </c>
      <c r="E330" s="2"/>
      <c r="F330" t="e">
        <f t="shared" si="53"/>
        <v>#VALUE!</v>
      </c>
      <c r="G330" t="e">
        <f t="shared" si="48"/>
        <v>#VALUE!</v>
      </c>
      <c r="H330" t="str">
        <f t="shared" si="49"/>
        <v/>
      </c>
      <c r="I330" t="e">
        <f t="shared" si="54"/>
        <v>#VALUE!</v>
      </c>
      <c r="J330" t="e">
        <f t="shared" si="55"/>
        <v>#VALUE!</v>
      </c>
      <c r="K330" t="str">
        <f t="shared" si="56"/>
        <v/>
      </c>
    </row>
    <row r="331" spans="1:11">
      <c r="A331" s="1" t="s">
        <v>2919</v>
      </c>
      <c r="B331">
        <f t="shared" si="50"/>
        <v>17</v>
      </c>
      <c r="C331">
        <f t="shared" si="51"/>
        <v>33</v>
      </c>
      <c r="D331" t="str">
        <f t="shared" si="52"/>
        <v>UI_OTA_NoValid</v>
      </c>
      <c r="E331" s="2"/>
      <c r="F331" t="e">
        <f t="shared" si="53"/>
        <v>#VALUE!</v>
      </c>
      <c r="G331" t="e">
        <f t="shared" si="48"/>
        <v>#VALUE!</v>
      </c>
      <c r="H331" t="str">
        <f t="shared" si="49"/>
        <v/>
      </c>
      <c r="I331" t="e">
        <f t="shared" si="54"/>
        <v>#VALUE!</v>
      </c>
      <c r="J331" t="e">
        <f t="shared" si="55"/>
        <v>#VALUE!</v>
      </c>
      <c r="K331" t="str">
        <f t="shared" si="56"/>
        <v/>
      </c>
    </row>
    <row r="332" spans="1:11">
      <c r="A332" s="1" t="s">
        <v>2920</v>
      </c>
      <c r="B332">
        <f t="shared" si="50"/>
        <v>17</v>
      </c>
      <c r="C332">
        <f t="shared" si="51"/>
        <v>38</v>
      </c>
      <c r="D332" t="str">
        <f t="shared" si="52"/>
        <v>UI_OTA_NoValid_cont</v>
      </c>
      <c r="E332" s="1" t="s">
        <v>2144</v>
      </c>
      <c r="F332">
        <f t="shared" si="53"/>
        <v>17</v>
      </c>
      <c r="G332">
        <f t="shared" si="48"/>
        <v>53</v>
      </c>
      <c r="H332" t="str">
        <f t="shared" si="49"/>
        <v>summary_all_time" formatted="false</v>
      </c>
      <c r="I332">
        <f t="shared" si="54"/>
        <v>54</v>
      </c>
      <c r="J332">
        <f t="shared" si="55"/>
        <v>64</v>
      </c>
      <c r="K332" t="str">
        <f t="shared" si="56"/>
        <v>可以在任何時間進出</v>
      </c>
    </row>
    <row r="333" spans="1:11">
      <c r="A333" s="1"/>
      <c r="B333" t="e">
        <f t="shared" si="50"/>
        <v>#VALUE!</v>
      </c>
      <c r="C333" t="e">
        <f t="shared" si="51"/>
        <v>#VALUE!</v>
      </c>
      <c r="D333" t="str">
        <f t="shared" si="52"/>
        <v/>
      </c>
      <c r="E333" s="1" t="s">
        <v>2145</v>
      </c>
      <c r="F333">
        <f t="shared" si="53"/>
        <v>17</v>
      </c>
      <c r="G333">
        <f t="shared" si="48"/>
        <v>53</v>
      </c>
      <c r="H333" t="str">
        <f t="shared" si="49"/>
        <v>summary_one_time" formatted="false</v>
      </c>
      <c r="I333">
        <f t="shared" si="54"/>
        <v>54</v>
      </c>
      <c r="J333">
        <f t="shared" si="55"/>
        <v>61</v>
      </c>
      <c r="K333" t="str">
        <f t="shared" si="56"/>
        <v>只能進出一次</v>
      </c>
    </row>
    <row r="334" spans="1:11">
      <c r="A334" s="1"/>
      <c r="B334" t="e">
        <f t="shared" si="50"/>
        <v>#VALUE!</v>
      </c>
      <c r="C334" t="e">
        <f t="shared" si="51"/>
        <v>#VALUE!</v>
      </c>
      <c r="D334" t="str">
        <f t="shared" si="52"/>
        <v/>
      </c>
      <c r="E334" s="1" t="s">
        <v>2146</v>
      </c>
      <c r="F334">
        <f t="shared" si="53"/>
        <v>17</v>
      </c>
      <c r="G334">
        <f t="shared" ref="G334:G397" si="57">FIND("""&gt;",E334)</f>
        <v>50</v>
      </c>
      <c r="H334" t="str">
        <f t="shared" ref="H334:H397" si="58">IF(E334&lt;&gt;"", MID(E334, F334 + 2, G334-F334-2), "")</f>
        <v>summary_never" formatted="false</v>
      </c>
      <c r="I334">
        <f t="shared" si="54"/>
        <v>51</v>
      </c>
      <c r="J334">
        <f t="shared" si="55"/>
        <v>64</v>
      </c>
      <c r="K334" t="str">
        <f t="shared" si="56"/>
        <v>可以從%s至%s之間進出</v>
      </c>
    </row>
    <row r="335" spans="1:11">
      <c r="A335" s="1"/>
      <c r="B335" t="e">
        <f t="shared" si="50"/>
        <v>#VALUE!</v>
      </c>
      <c r="C335" t="e">
        <f t="shared" si="51"/>
        <v>#VALUE!</v>
      </c>
      <c r="D335" t="str">
        <f t="shared" si="52"/>
        <v/>
      </c>
      <c r="E335" s="1" t="s">
        <v>2147</v>
      </c>
      <c r="F335">
        <f t="shared" si="53"/>
        <v>17</v>
      </c>
      <c r="G335">
        <f t="shared" si="57"/>
        <v>50</v>
      </c>
      <c r="H335" t="str">
        <f t="shared" si="58"/>
        <v>summary_daily" formatted="false</v>
      </c>
      <c r="I335">
        <f t="shared" si="54"/>
        <v>51</v>
      </c>
      <c r="J335">
        <f t="shared" si="55"/>
        <v>71</v>
      </c>
      <c r="K335" t="str">
        <f t="shared" si="56"/>
        <v>從%s開始，可以在每天的%s至%s進出</v>
      </c>
    </row>
    <row r="336" spans="1:11">
      <c r="A336" s="2"/>
      <c r="B336" t="e">
        <f t="shared" si="50"/>
        <v>#VALUE!</v>
      </c>
      <c r="C336" t="e">
        <f t="shared" si="51"/>
        <v>#VALUE!</v>
      </c>
      <c r="D336" t="str">
        <f t="shared" si="52"/>
        <v/>
      </c>
      <c r="E336" s="1" t="s">
        <v>2148</v>
      </c>
      <c r="F336">
        <f t="shared" si="53"/>
        <v>17</v>
      </c>
      <c r="G336">
        <f t="shared" si="57"/>
        <v>51</v>
      </c>
      <c r="H336" t="str">
        <f t="shared" si="58"/>
        <v>summary_weekly" formatted="false</v>
      </c>
      <c r="I336">
        <f t="shared" si="54"/>
        <v>52</v>
      </c>
      <c r="J336">
        <f t="shared" si="55"/>
        <v>74</v>
      </c>
      <c r="K336" t="str">
        <f t="shared" si="56"/>
        <v>從%s開始，可以在每%s%s至%s%s進出</v>
      </c>
    </row>
    <row r="337" spans="1:11">
      <c r="A337" s="2"/>
      <c r="B337" t="e">
        <f t="shared" si="50"/>
        <v>#VALUE!</v>
      </c>
      <c r="C337" t="e">
        <f t="shared" si="51"/>
        <v>#VALUE!</v>
      </c>
      <c r="D337" t="str">
        <f t="shared" si="52"/>
        <v/>
      </c>
      <c r="E337" s="1" t="s">
        <v>2149</v>
      </c>
      <c r="F337">
        <f t="shared" si="53"/>
        <v>17</v>
      </c>
      <c r="G337">
        <f t="shared" si="57"/>
        <v>65</v>
      </c>
      <c r="H337" t="str">
        <f t="shared" si="58"/>
        <v>summary_weekly_with_same_day" formatted="false</v>
      </c>
      <c r="I337">
        <f t="shared" si="54"/>
        <v>66</v>
      </c>
      <c r="J337">
        <f t="shared" si="55"/>
        <v>86</v>
      </c>
      <c r="K337" t="str">
        <f t="shared" si="56"/>
        <v>從%s開始，可以在每%s%s至%s進出</v>
      </c>
    </row>
    <row r="338" spans="1:11">
      <c r="A338" s="1"/>
      <c r="B338" t="e">
        <f t="shared" si="50"/>
        <v>#VALUE!</v>
      </c>
      <c r="C338" t="e">
        <f t="shared" si="51"/>
        <v>#VALUE!</v>
      </c>
      <c r="D338" t="str">
        <f t="shared" si="52"/>
        <v/>
      </c>
      <c r="E338" s="1" t="s">
        <v>2150</v>
      </c>
      <c r="F338">
        <f t="shared" si="53"/>
        <v>17</v>
      </c>
      <c r="G338">
        <f t="shared" si="57"/>
        <v>52</v>
      </c>
      <c r="H338" t="str">
        <f t="shared" si="58"/>
        <v>summary_monthly" formatted="false</v>
      </c>
      <c r="I338">
        <f t="shared" si="54"/>
        <v>53</v>
      </c>
      <c r="J338">
        <f t="shared" si="55"/>
        <v>80</v>
      </c>
      <c r="K338" t="str">
        <f t="shared" si="56"/>
        <v>從%s開始，可以在每個月的%s號%s至%s號%s進出</v>
      </c>
    </row>
    <row r="339" spans="1:11">
      <c r="A339" s="1"/>
      <c r="B339" t="e">
        <f t="shared" si="50"/>
        <v>#VALUE!</v>
      </c>
      <c r="C339" t="e">
        <f t="shared" si="51"/>
        <v>#VALUE!</v>
      </c>
      <c r="D339" t="str">
        <f t="shared" si="52"/>
        <v/>
      </c>
      <c r="E339" s="1" t="s">
        <v>2151</v>
      </c>
      <c r="F339">
        <f t="shared" si="53"/>
        <v>17</v>
      </c>
      <c r="G339">
        <f t="shared" si="57"/>
        <v>66</v>
      </c>
      <c r="H339" t="str">
        <f t="shared" si="58"/>
        <v>summary_monthly_with_same_day" formatted="false</v>
      </c>
      <c r="I339">
        <f t="shared" si="54"/>
        <v>67</v>
      </c>
      <c r="J339">
        <f t="shared" si="55"/>
        <v>91</v>
      </c>
      <c r="K339" t="str">
        <f t="shared" si="56"/>
        <v>從%s開始，可以在每個月的%s號%s至%s進出</v>
      </c>
    </row>
    <row r="340" spans="1:11">
      <c r="A340" s="1"/>
      <c r="B340" t="e">
        <f t="shared" si="50"/>
        <v>#VALUE!</v>
      </c>
      <c r="C340" t="e">
        <f t="shared" si="51"/>
        <v>#VALUE!</v>
      </c>
      <c r="D340" t="str">
        <f t="shared" si="52"/>
        <v/>
      </c>
      <c r="E340" s="1" t="s">
        <v>2152</v>
      </c>
      <c r="F340">
        <f t="shared" si="53"/>
        <v>17</v>
      </c>
      <c r="G340">
        <f t="shared" si="57"/>
        <v>50</v>
      </c>
      <c r="H340" t="str">
        <f t="shared" si="58"/>
        <v>summary_until" formatted="false</v>
      </c>
      <c r="I340">
        <f t="shared" si="54"/>
        <v>51</v>
      </c>
      <c r="J340">
        <f t="shared" si="55"/>
        <v>59</v>
      </c>
      <c r="K340" t="str">
        <f t="shared" si="56"/>
        <v>，直到%s為止</v>
      </c>
    </row>
    <row r="341" spans="1:11">
      <c r="A341" s="1"/>
      <c r="B341" t="e">
        <f t="shared" si="50"/>
        <v>#VALUE!</v>
      </c>
      <c r="C341" t="e">
        <f t="shared" si="51"/>
        <v>#VALUE!</v>
      </c>
      <c r="D341" t="str">
        <f t="shared" si="52"/>
        <v/>
      </c>
      <c r="E341" s="1" t="s">
        <v>2153</v>
      </c>
      <c r="F341">
        <f t="shared" si="53"/>
        <v>17</v>
      </c>
      <c r="G341">
        <f t="shared" si="57"/>
        <v>50</v>
      </c>
      <c r="H341" t="str">
        <f t="shared" si="58"/>
        <v>summary_count" formatted="false</v>
      </c>
      <c r="I341">
        <f t="shared" si="54"/>
        <v>51</v>
      </c>
      <c r="J341">
        <f t="shared" si="55"/>
        <v>63</v>
      </c>
      <c r="K341" t="str">
        <f t="shared" si="56"/>
        <v>，並且總共只能進出一次</v>
      </c>
    </row>
    <row r="342" spans="1:11">
      <c r="A342" s="1" t="s">
        <v>144</v>
      </c>
      <c r="B342">
        <f t="shared" si="50"/>
        <v>17</v>
      </c>
      <c r="C342">
        <f t="shared" si="51"/>
        <v>38</v>
      </c>
      <c r="D342" t="str">
        <f t="shared" si="52"/>
        <v>OTA_Tran_log_Delete</v>
      </c>
      <c r="E342" s="1" t="s">
        <v>2154</v>
      </c>
      <c r="F342">
        <f t="shared" si="53"/>
        <v>17</v>
      </c>
      <c r="G342">
        <f t="shared" si="57"/>
        <v>48</v>
      </c>
      <c r="H342" t="str">
        <f t="shared" si="58"/>
        <v>summary_dot" formatted="false</v>
      </c>
      <c r="I342">
        <f t="shared" si="54"/>
        <v>49</v>
      </c>
      <c r="J342">
        <f t="shared" si="55"/>
        <v>51</v>
      </c>
      <c r="K342" t="str">
        <f t="shared" si="56"/>
        <v>。</v>
      </c>
    </row>
    <row r="343" spans="1:11">
      <c r="A343" s="1"/>
      <c r="B343" t="e">
        <f t="shared" si="50"/>
        <v>#VALUE!</v>
      </c>
      <c r="C343" t="e">
        <f t="shared" si="51"/>
        <v>#VALUE!</v>
      </c>
      <c r="D343" t="str">
        <f t="shared" si="52"/>
        <v/>
      </c>
      <c r="E343" s="2"/>
      <c r="F343" t="e">
        <f t="shared" si="53"/>
        <v>#VALUE!</v>
      </c>
      <c r="G343" t="e">
        <f t="shared" si="57"/>
        <v>#VALUE!</v>
      </c>
      <c r="H343" t="str">
        <f t="shared" si="58"/>
        <v/>
      </c>
      <c r="I343" t="e">
        <f t="shared" si="54"/>
        <v>#VALUE!</v>
      </c>
      <c r="J343" t="e">
        <f t="shared" si="55"/>
        <v>#VALUE!</v>
      </c>
      <c r="K343" t="str">
        <f t="shared" si="56"/>
        <v/>
      </c>
    </row>
    <row r="344" spans="1:11">
      <c r="A344" s="1"/>
      <c r="B344" t="e">
        <f t="shared" si="50"/>
        <v>#VALUE!</v>
      </c>
      <c r="C344" t="e">
        <f t="shared" si="51"/>
        <v>#VALUE!</v>
      </c>
      <c r="D344" t="str">
        <f t="shared" si="52"/>
        <v/>
      </c>
      <c r="E344" s="2"/>
      <c r="F344" t="e">
        <f t="shared" si="53"/>
        <v>#VALUE!</v>
      </c>
      <c r="G344" t="e">
        <f t="shared" si="57"/>
        <v>#VALUE!</v>
      </c>
      <c r="H344" t="str">
        <f t="shared" si="58"/>
        <v/>
      </c>
      <c r="I344" t="e">
        <f t="shared" si="54"/>
        <v>#VALUE!</v>
      </c>
      <c r="J344" t="e">
        <f t="shared" si="55"/>
        <v>#VALUE!</v>
      </c>
      <c r="K344" t="str">
        <f t="shared" si="56"/>
        <v/>
      </c>
    </row>
    <row r="345" spans="1:11">
      <c r="A345" s="1"/>
      <c r="B345" t="e">
        <f t="shared" si="50"/>
        <v>#VALUE!</v>
      </c>
      <c r="C345" t="e">
        <f t="shared" si="51"/>
        <v>#VALUE!</v>
      </c>
      <c r="D345" t="str">
        <f t="shared" si="52"/>
        <v/>
      </c>
      <c r="E345" s="1" t="s">
        <v>2155</v>
      </c>
      <c r="F345">
        <f t="shared" si="53"/>
        <v>17</v>
      </c>
      <c r="G345">
        <f t="shared" si="57"/>
        <v>56</v>
      </c>
      <c r="H345" t="str">
        <f t="shared" si="58"/>
        <v>start_date_cannot_later_than_end_date</v>
      </c>
      <c r="I345">
        <f t="shared" si="54"/>
        <v>57</v>
      </c>
      <c r="J345">
        <f t="shared" si="55"/>
        <v>72</v>
      </c>
      <c r="K345" t="str">
        <f t="shared" si="56"/>
        <v>開始日期不能比結束日期還要晚</v>
      </c>
    </row>
    <row r="346" spans="1:11">
      <c r="A346" s="1" t="s">
        <v>3033</v>
      </c>
      <c r="B346">
        <f t="shared" si="50"/>
        <v>17</v>
      </c>
      <c r="C346">
        <f t="shared" si="51"/>
        <v>38</v>
      </c>
      <c r="D346" t="str">
        <f t="shared" si="52"/>
        <v>log_cancel_lockdown</v>
      </c>
      <c r="E346" s="1" t="s">
        <v>2156</v>
      </c>
      <c r="F346">
        <f t="shared" si="53"/>
        <v>17</v>
      </c>
      <c r="G346">
        <f t="shared" si="57"/>
        <v>56</v>
      </c>
      <c r="H346" t="str">
        <f t="shared" si="58"/>
        <v>end_date_cannot_later_than_until_date</v>
      </c>
      <c r="I346">
        <f t="shared" si="54"/>
        <v>57</v>
      </c>
      <c r="J346">
        <f t="shared" si="55"/>
        <v>76</v>
      </c>
      <c r="K346" t="str">
        <f t="shared" si="56"/>
        <v>結束日期不能比重複方式的結束日還要晚</v>
      </c>
    </row>
    <row r="347" spans="1:11">
      <c r="A347" s="1" t="s">
        <v>2921</v>
      </c>
      <c r="B347">
        <f t="shared" si="50"/>
        <v>17</v>
      </c>
      <c r="C347">
        <f t="shared" si="51"/>
        <v>51</v>
      </c>
      <c r="D347" t="str">
        <f t="shared" si="52"/>
        <v>UI_NewAppCheck" formatted="false</v>
      </c>
      <c r="E347" s="1" t="s">
        <v>2157</v>
      </c>
      <c r="F347">
        <f t="shared" si="53"/>
        <v>17</v>
      </c>
      <c r="G347">
        <f t="shared" si="57"/>
        <v>54</v>
      </c>
      <c r="H347" t="str">
        <f t="shared" si="58"/>
        <v>at_least_select_a_day_from_weekdays</v>
      </c>
      <c r="I347">
        <f t="shared" si="54"/>
        <v>55</v>
      </c>
      <c r="J347">
        <f t="shared" si="55"/>
        <v>70</v>
      </c>
      <c r="K347" t="str">
        <f t="shared" si="56"/>
        <v>請在\"星期\"至少選擇一天</v>
      </c>
    </row>
    <row r="348" spans="1:11">
      <c r="A348" s="2"/>
      <c r="B348" t="e">
        <f t="shared" si="50"/>
        <v>#VALUE!</v>
      </c>
      <c r="C348" t="e">
        <f t="shared" si="51"/>
        <v>#VALUE!</v>
      </c>
      <c r="D348" t="str">
        <f t="shared" si="52"/>
        <v/>
      </c>
      <c r="E348" s="1" t="s">
        <v>2158</v>
      </c>
      <c r="F348">
        <f t="shared" si="53"/>
        <v>17</v>
      </c>
      <c r="G348">
        <f t="shared" si="57"/>
        <v>55</v>
      </c>
      <c r="H348" t="str">
        <f t="shared" si="58"/>
        <v>at_least_select_a_day_from_monthdays</v>
      </c>
      <c r="I348">
        <f t="shared" si="54"/>
        <v>56</v>
      </c>
      <c r="J348">
        <f t="shared" si="55"/>
        <v>71</v>
      </c>
      <c r="K348" t="str">
        <f t="shared" si="56"/>
        <v>請在\"日期\"至少選擇一天</v>
      </c>
    </row>
    <row r="349" spans="1:11">
      <c r="A349" s="1" t="s">
        <v>2926</v>
      </c>
      <c r="B349">
        <f t="shared" si="50"/>
        <v>17</v>
      </c>
      <c r="C349">
        <f t="shared" si="51"/>
        <v>33</v>
      </c>
      <c r="D349" t="str">
        <f t="shared" si="52"/>
        <v>UI_ObsoleteApp</v>
      </c>
      <c r="E349" s="1" t="s">
        <v>2159</v>
      </c>
      <c r="F349">
        <f t="shared" si="53"/>
        <v>17</v>
      </c>
      <c r="G349">
        <f t="shared" si="57"/>
        <v>54</v>
      </c>
      <c r="H349" t="str">
        <f t="shared" si="58"/>
        <v>until_date_should_be_after_the_week</v>
      </c>
      <c r="I349">
        <f t="shared" si="54"/>
        <v>55</v>
      </c>
      <c r="J349">
        <f t="shared" si="55"/>
        <v>76</v>
      </c>
      <c r="K349" t="str">
        <f t="shared" si="56"/>
        <v>重複方式的結束日，應該要在選定的週次之後</v>
      </c>
    </row>
    <row r="350" spans="1:11">
      <c r="A350" s="2"/>
      <c r="B350" t="e">
        <f t="shared" si="50"/>
        <v>#VALUE!</v>
      </c>
      <c r="C350" t="e">
        <f t="shared" si="51"/>
        <v>#VALUE!</v>
      </c>
      <c r="D350" t="str">
        <f t="shared" si="52"/>
        <v/>
      </c>
      <c r="E350" s="1" t="s">
        <v>2160</v>
      </c>
      <c r="F350">
        <f t="shared" si="53"/>
        <v>17</v>
      </c>
      <c r="G350">
        <f t="shared" si="57"/>
        <v>55</v>
      </c>
      <c r="H350" t="str">
        <f t="shared" si="58"/>
        <v>until_date_should_be_after_the_month</v>
      </c>
      <c r="I350">
        <f t="shared" si="54"/>
        <v>56</v>
      </c>
      <c r="J350">
        <f t="shared" si="55"/>
        <v>77</v>
      </c>
      <c r="K350" t="str">
        <f t="shared" si="56"/>
        <v>重複方式的結束日，應該要在選定的月份之後</v>
      </c>
    </row>
    <row r="351" spans="1:11">
      <c r="A351" s="1"/>
      <c r="B351" t="e">
        <f t="shared" si="50"/>
        <v>#VALUE!</v>
      </c>
      <c r="C351" t="e">
        <f t="shared" si="51"/>
        <v>#VALUE!</v>
      </c>
      <c r="D351" t="str">
        <f t="shared" si="52"/>
        <v/>
      </c>
      <c r="E351" s="1" t="s">
        <v>2161</v>
      </c>
      <c r="F351">
        <f t="shared" si="53"/>
        <v>17</v>
      </c>
      <c r="G351">
        <f t="shared" si="57"/>
        <v>70</v>
      </c>
      <c r="H351" t="str">
        <f t="shared" si="58"/>
        <v>current_settings_will_be_lost_after_switching_modes</v>
      </c>
      <c r="I351">
        <f t="shared" si="54"/>
        <v>71</v>
      </c>
      <c r="J351">
        <f t="shared" si="55"/>
        <v>89</v>
      </c>
      <c r="K351" t="str">
        <f t="shared" si="56"/>
        <v>切換模式之後，現有的設定將不保留。</v>
      </c>
    </row>
    <row r="352" spans="1:11">
      <c r="A352" s="1" t="s">
        <v>2922</v>
      </c>
      <c r="B352">
        <f t="shared" si="50"/>
        <v>17</v>
      </c>
      <c r="C352">
        <f t="shared" si="51"/>
        <v>33</v>
      </c>
      <c r="D352" t="str">
        <f t="shared" si="52"/>
        <v>UI_OTA_Deleted</v>
      </c>
      <c r="E352" s="2"/>
      <c r="F352" t="e">
        <f t="shared" si="53"/>
        <v>#VALUE!</v>
      </c>
      <c r="G352" t="e">
        <f t="shared" si="57"/>
        <v>#VALUE!</v>
      </c>
      <c r="H352" t="str">
        <f t="shared" si="58"/>
        <v/>
      </c>
      <c r="I352" t="e">
        <f t="shared" si="54"/>
        <v>#VALUE!</v>
      </c>
      <c r="J352" t="e">
        <f t="shared" si="55"/>
        <v>#VALUE!</v>
      </c>
      <c r="K352" t="str">
        <f t="shared" si="56"/>
        <v/>
      </c>
    </row>
    <row r="353" spans="1:11">
      <c r="A353" s="2"/>
      <c r="B353" t="e">
        <f t="shared" si="50"/>
        <v>#VALUE!</v>
      </c>
      <c r="C353" t="e">
        <f t="shared" si="51"/>
        <v>#VALUE!</v>
      </c>
      <c r="D353" t="str">
        <f t="shared" si="52"/>
        <v/>
      </c>
      <c r="E353" s="1" t="s">
        <v>2162</v>
      </c>
      <c r="F353">
        <f t="shared" si="53"/>
        <v>23</v>
      </c>
      <c r="G353">
        <f t="shared" si="57"/>
        <v>45</v>
      </c>
      <c r="H353" t="str">
        <f t="shared" si="58"/>
        <v>weekdays_abbreviated</v>
      </c>
      <c r="I353">
        <f t="shared" si="54"/>
        <v>46</v>
      </c>
      <c r="J353" t="e">
        <f t="shared" si="55"/>
        <v>#VALUE!</v>
      </c>
      <c r="K353" t="e">
        <f t="shared" si="56"/>
        <v>#VALUE!</v>
      </c>
    </row>
    <row r="354" spans="1:11">
      <c r="A354" s="1"/>
      <c r="B354" t="e">
        <f t="shared" si="50"/>
        <v>#VALUE!</v>
      </c>
      <c r="C354" t="e">
        <f t="shared" si="51"/>
        <v>#VALUE!</v>
      </c>
      <c r="D354" t="str">
        <f t="shared" si="52"/>
        <v/>
      </c>
      <c r="E354" s="1" t="s">
        <v>2163</v>
      </c>
      <c r="F354" t="e">
        <f t="shared" si="53"/>
        <v>#VALUE!</v>
      </c>
      <c r="G354" t="e">
        <f t="shared" si="57"/>
        <v>#VALUE!</v>
      </c>
      <c r="H354" t="e">
        <f t="shared" si="58"/>
        <v>#VALUE!</v>
      </c>
      <c r="I354">
        <f t="shared" si="54"/>
        <v>32</v>
      </c>
      <c r="J354">
        <f t="shared" si="55"/>
        <v>44</v>
      </c>
      <c r="K354" t="str">
        <f t="shared" si="56"/>
        <v>@string/mon</v>
      </c>
    </row>
    <row r="355" spans="1:11">
      <c r="A355" s="1"/>
      <c r="B355" t="e">
        <f t="shared" si="50"/>
        <v>#VALUE!</v>
      </c>
      <c r="C355" t="e">
        <f t="shared" si="51"/>
        <v>#VALUE!</v>
      </c>
      <c r="D355" t="str">
        <f t="shared" si="52"/>
        <v/>
      </c>
      <c r="E355" s="1" t="s">
        <v>2164</v>
      </c>
      <c r="F355" t="e">
        <f t="shared" si="53"/>
        <v>#VALUE!</v>
      </c>
      <c r="G355" t="e">
        <f t="shared" si="57"/>
        <v>#VALUE!</v>
      </c>
      <c r="H355" t="e">
        <f t="shared" si="58"/>
        <v>#VALUE!</v>
      </c>
      <c r="I355" t="e">
        <f t="shared" si="54"/>
        <v>#VALUE!</v>
      </c>
      <c r="J355" t="e">
        <f t="shared" si="55"/>
        <v>#VALUE!</v>
      </c>
      <c r="K355" t="e">
        <f t="shared" si="56"/>
        <v>#VALUE!</v>
      </c>
    </row>
    <row r="356" spans="1:11">
      <c r="A356" s="2"/>
      <c r="B356" t="e">
        <f t="shared" si="50"/>
        <v>#VALUE!</v>
      </c>
      <c r="C356" t="e">
        <f t="shared" si="51"/>
        <v>#VALUE!</v>
      </c>
      <c r="D356" t="str">
        <f t="shared" si="52"/>
        <v/>
      </c>
      <c r="E356" s="1" t="s">
        <v>2165</v>
      </c>
      <c r="F356" t="e">
        <f t="shared" si="53"/>
        <v>#VALUE!</v>
      </c>
      <c r="G356" t="e">
        <f t="shared" si="57"/>
        <v>#VALUE!</v>
      </c>
      <c r="H356" t="e">
        <f t="shared" si="58"/>
        <v>#VALUE!</v>
      </c>
      <c r="I356">
        <f t="shared" si="54"/>
        <v>32</v>
      </c>
      <c r="J356">
        <f t="shared" si="55"/>
        <v>44</v>
      </c>
      <c r="K356" t="str">
        <f t="shared" si="56"/>
        <v>@string/tue</v>
      </c>
    </row>
    <row r="357" spans="1:11">
      <c r="A357" s="1"/>
      <c r="B357" t="e">
        <f t="shared" si="50"/>
        <v>#VALUE!</v>
      </c>
      <c r="C357" t="e">
        <f t="shared" si="51"/>
        <v>#VALUE!</v>
      </c>
      <c r="D357" t="str">
        <f t="shared" si="52"/>
        <v/>
      </c>
      <c r="E357" s="1" t="s">
        <v>2164</v>
      </c>
      <c r="F357" t="e">
        <f t="shared" si="53"/>
        <v>#VALUE!</v>
      </c>
      <c r="G357" t="e">
        <f t="shared" si="57"/>
        <v>#VALUE!</v>
      </c>
      <c r="H357" t="e">
        <f t="shared" si="58"/>
        <v>#VALUE!</v>
      </c>
      <c r="I357" t="e">
        <f t="shared" si="54"/>
        <v>#VALUE!</v>
      </c>
      <c r="J357" t="e">
        <f t="shared" si="55"/>
        <v>#VALUE!</v>
      </c>
      <c r="K357" t="e">
        <f t="shared" si="56"/>
        <v>#VALUE!</v>
      </c>
    </row>
    <row r="358" spans="1:11">
      <c r="A358" s="1" t="s">
        <v>2927</v>
      </c>
      <c r="B358">
        <f t="shared" si="50"/>
        <v>17</v>
      </c>
      <c r="C358">
        <f t="shared" si="51"/>
        <v>35</v>
      </c>
      <c r="D358" t="str">
        <f t="shared" si="52"/>
        <v>UI_NotClaim_cont</v>
      </c>
      <c r="E358" s="1" t="s">
        <v>2166</v>
      </c>
      <c r="F358" t="e">
        <f t="shared" si="53"/>
        <v>#VALUE!</v>
      </c>
      <c r="G358" t="e">
        <f t="shared" si="57"/>
        <v>#VALUE!</v>
      </c>
      <c r="H358" t="e">
        <f t="shared" si="58"/>
        <v>#VALUE!</v>
      </c>
      <c r="I358">
        <f t="shared" si="54"/>
        <v>32</v>
      </c>
      <c r="J358">
        <f t="shared" si="55"/>
        <v>44</v>
      </c>
      <c r="K358" t="str">
        <f t="shared" si="56"/>
        <v>@string/wed</v>
      </c>
    </row>
    <row r="359" spans="1:11">
      <c r="A359" s="1"/>
      <c r="B359" t="e">
        <f t="shared" si="50"/>
        <v>#VALUE!</v>
      </c>
      <c r="C359" t="e">
        <f t="shared" si="51"/>
        <v>#VALUE!</v>
      </c>
      <c r="D359" t="str">
        <f t="shared" si="52"/>
        <v/>
      </c>
      <c r="E359" s="1" t="s">
        <v>2164</v>
      </c>
      <c r="F359" t="e">
        <f t="shared" si="53"/>
        <v>#VALUE!</v>
      </c>
      <c r="G359" t="e">
        <f t="shared" si="57"/>
        <v>#VALUE!</v>
      </c>
      <c r="H359" t="e">
        <f t="shared" si="58"/>
        <v>#VALUE!</v>
      </c>
      <c r="I359" t="e">
        <f t="shared" si="54"/>
        <v>#VALUE!</v>
      </c>
      <c r="J359" t="e">
        <f t="shared" si="55"/>
        <v>#VALUE!</v>
      </c>
      <c r="K359" t="e">
        <f t="shared" si="56"/>
        <v>#VALUE!</v>
      </c>
    </row>
    <row r="360" spans="1:11">
      <c r="A360" s="1"/>
      <c r="B360" t="e">
        <f t="shared" si="50"/>
        <v>#VALUE!</v>
      </c>
      <c r="C360" t="e">
        <f t="shared" si="51"/>
        <v>#VALUE!</v>
      </c>
      <c r="D360" t="str">
        <f t="shared" si="52"/>
        <v/>
      </c>
      <c r="E360" s="1" t="s">
        <v>2167</v>
      </c>
      <c r="F360" t="e">
        <f t="shared" si="53"/>
        <v>#VALUE!</v>
      </c>
      <c r="G360" t="e">
        <f t="shared" si="57"/>
        <v>#VALUE!</v>
      </c>
      <c r="H360" t="e">
        <f t="shared" si="58"/>
        <v>#VALUE!</v>
      </c>
      <c r="I360">
        <f t="shared" si="54"/>
        <v>32</v>
      </c>
      <c r="J360">
        <f t="shared" si="55"/>
        <v>44</v>
      </c>
      <c r="K360" t="str">
        <f t="shared" si="56"/>
        <v>@string/thu</v>
      </c>
    </row>
    <row r="361" spans="1:11">
      <c r="A361" s="2"/>
      <c r="B361" t="e">
        <f t="shared" si="50"/>
        <v>#VALUE!</v>
      </c>
      <c r="C361" t="e">
        <f t="shared" si="51"/>
        <v>#VALUE!</v>
      </c>
      <c r="D361" t="str">
        <f t="shared" si="52"/>
        <v/>
      </c>
      <c r="E361" s="1" t="s">
        <v>2164</v>
      </c>
      <c r="F361" t="e">
        <f t="shared" si="53"/>
        <v>#VALUE!</v>
      </c>
      <c r="G361" t="e">
        <f t="shared" si="57"/>
        <v>#VALUE!</v>
      </c>
      <c r="H361" t="e">
        <f t="shared" si="58"/>
        <v>#VALUE!</v>
      </c>
      <c r="I361" t="e">
        <f t="shared" si="54"/>
        <v>#VALUE!</v>
      </c>
      <c r="J361" t="e">
        <f t="shared" si="55"/>
        <v>#VALUE!</v>
      </c>
      <c r="K361" t="e">
        <f t="shared" si="56"/>
        <v>#VALUE!</v>
      </c>
    </row>
    <row r="362" spans="1:11">
      <c r="A362" s="1" t="s">
        <v>145</v>
      </c>
      <c r="B362">
        <f t="shared" si="50"/>
        <v>17</v>
      </c>
      <c r="C362">
        <f t="shared" si="51"/>
        <v>32</v>
      </c>
      <c r="D362" t="str">
        <f t="shared" si="52"/>
        <v>UI_ClientType</v>
      </c>
      <c r="E362" s="1" t="s">
        <v>2168</v>
      </c>
      <c r="F362" t="e">
        <f t="shared" si="53"/>
        <v>#VALUE!</v>
      </c>
      <c r="G362" t="e">
        <f t="shared" si="57"/>
        <v>#VALUE!</v>
      </c>
      <c r="H362" t="e">
        <f t="shared" si="58"/>
        <v>#VALUE!</v>
      </c>
      <c r="I362">
        <f t="shared" si="54"/>
        <v>32</v>
      </c>
      <c r="J362">
        <f t="shared" si="55"/>
        <v>44</v>
      </c>
      <c r="K362" t="str">
        <f t="shared" si="56"/>
        <v>@string/fri</v>
      </c>
    </row>
    <row r="363" spans="1:11">
      <c r="A363" s="1" t="s">
        <v>146</v>
      </c>
      <c r="B363">
        <f t="shared" si="50"/>
        <v>17</v>
      </c>
      <c r="C363">
        <f t="shared" si="51"/>
        <v>31</v>
      </c>
      <c r="D363" t="str">
        <f t="shared" si="52"/>
        <v>UI_Type_Card</v>
      </c>
      <c r="E363" s="1" t="s">
        <v>2164</v>
      </c>
      <c r="F363" t="e">
        <f t="shared" si="53"/>
        <v>#VALUE!</v>
      </c>
      <c r="G363" t="e">
        <f t="shared" si="57"/>
        <v>#VALUE!</v>
      </c>
      <c r="H363" t="e">
        <f t="shared" si="58"/>
        <v>#VALUE!</v>
      </c>
      <c r="I363" t="e">
        <f t="shared" si="54"/>
        <v>#VALUE!</v>
      </c>
      <c r="J363" t="e">
        <f t="shared" si="55"/>
        <v>#VALUE!</v>
      </c>
      <c r="K363" t="e">
        <f t="shared" si="56"/>
        <v>#VALUE!</v>
      </c>
    </row>
    <row r="364" spans="1:11">
      <c r="A364" s="1" t="s">
        <v>147</v>
      </c>
      <c r="B364">
        <f t="shared" si="50"/>
        <v>17</v>
      </c>
      <c r="C364">
        <f t="shared" si="51"/>
        <v>35</v>
      </c>
      <c r="D364" t="str">
        <f t="shared" si="52"/>
        <v>UI_Type_Password</v>
      </c>
      <c r="E364" s="1" t="s">
        <v>2169</v>
      </c>
      <c r="F364" t="e">
        <f t="shared" si="53"/>
        <v>#VALUE!</v>
      </c>
      <c r="G364" t="e">
        <f t="shared" si="57"/>
        <v>#VALUE!</v>
      </c>
      <c r="H364" t="e">
        <f t="shared" si="58"/>
        <v>#VALUE!</v>
      </c>
      <c r="I364">
        <f t="shared" si="54"/>
        <v>32</v>
      </c>
      <c r="J364">
        <f t="shared" si="55"/>
        <v>44</v>
      </c>
      <c r="K364" t="str">
        <f t="shared" si="56"/>
        <v>@string/sat</v>
      </c>
    </row>
    <row r="365" spans="1:11">
      <c r="A365" s="1" t="s">
        <v>2928</v>
      </c>
      <c r="B365">
        <f t="shared" si="50"/>
        <v>17</v>
      </c>
      <c r="C365">
        <f t="shared" si="51"/>
        <v>31</v>
      </c>
      <c r="D365" t="str">
        <f t="shared" si="52"/>
        <v>UI_Type_Tech</v>
      </c>
      <c r="E365" s="1" t="s">
        <v>2164</v>
      </c>
      <c r="F365" t="e">
        <f t="shared" si="53"/>
        <v>#VALUE!</v>
      </c>
      <c r="G365" t="e">
        <f t="shared" si="57"/>
        <v>#VALUE!</v>
      </c>
      <c r="H365" t="e">
        <f t="shared" si="58"/>
        <v>#VALUE!</v>
      </c>
      <c r="I365" t="e">
        <f t="shared" si="54"/>
        <v>#VALUE!</v>
      </c>
      <c r="J365" t="e">
        <f t="shared" si="55"/>
        <v>#VALUE!</v>
      </c>
      <c r="K365" t="e">
        <f t="shared" si="56"/>
        <v>#VALUE!</v>
      </c>
    </row>
    <row r="366" spans="1:11">
      <c r="A366" s="1" t="s">
        <v>148</v>
      </c>
      <c r="B366">
        <f t="shared" si="50"/>
        <v>17</v>
      </c>
      <c r="C366">
        <f t="shared" si="51"/>
        <v>32</v>
      </c>
      <c r="D366" t="str">
        <f t="shared" si="52"/>
        <v>UI_Type_Phone</v>
      </c>
      <c r="E366" s="1" t="s">
        <v>2170</v>
      </c>
      <c r="F366" t="e">
        <f t="shared" si="53"/>
        <v>#VALUE!</v>
      </c>
      <c r="G366" t="e">
        <f t="shared" si="57"/>
        <v>#VALUE!</v>
      </c>
      <c r="H366" t="e">
        <f t="shared" si="58"/>
        <v>#VALUE!</v>
      </c>
      <c r="I366">
        <f t="shared" si="54"/>
        <v>32</v>
      </c>
      <c r="J366">
        <f t="shared" si="55"/>
        <v>44</v>
      </c>
      <c r="K366" t="str">
        <f t="shared" si="56"/>
        <v>@string/sun</v>
      </c>
    </row>
    <row r="367" spans="1:11">
      <c r="A367" s="1" t="s">
        <v>2963</v>
      </c>
      <c r="B367">
        <f t="shared" si="50"/>
        <v>17</v>
      </c>
      <c r="C367">
        <f t="shared" si="51"/>
        <v>38</v>
      </c>
      <c r="D367" t="str">
        <f t="shared" si="52"/>
        <v>UI_NoClaimLock_cont</v>
      </c>
      <c r="E367" s="1" t="s">
        <v>2164</v>
      </c>
      <c r="F367" t="e">
        <f t="shared" si="53"/>
        <v>#VALUE!</v>
      </c>
      <c r="G367" t="e">
        <f t="shared" si="57"/>
        <v>#VALUE!</v>
      </c>
      <c r="H367" t="e">
        <f t="shared" si="58"/>
        <v>#VALUE!</v>
      </c>
      <c r="I367" t="e">
        <f t="shared" si="54"/>
        <v>#VALUE!</v>
      </c>
      <c r="J367" t="e">
        <f t="shared" si="55"/>
        <v>#VALUE!</v>
      </c>
      <c r="K367" t="e">
        <f t="shared" si="56"/>
        <v>#VALUE!</v>
      </c>
    </row>
    <row r="368" spans="1:11">
      <c r="A368" s="2"/>
      <c r="B368" t="e">
        <f t="shared" si="50"/>
        <v>#VALUE!</v>
      </c>
      <c r="C368" t="e">
        <f t="shared" si="51"/>
        <v>#VALUE!</v>
      </c>
      <c r="D368" t="str">
        <f t="shared" si="52"/>
        <v/>
      </c>
      <c r="E368" s="1" t="s">
        <v>2171</v>
      </c>
      <c r="F368" t="e">
        <f t="shared" si="53"/>
        <v>#VALUE!</v>
      </c>
      <c r="G368" t="e">
        <f t="shared" si="57"/>
        <v>#VALUE!</v>
      </c>
      <c r="H368" t="e">
        <f t="shared" si="58"/>
        <v>#VALUE!</v>
      </c>
      <c r="I368">
        <f t="shared" si="54"/>
        <v>26</v>
      </c>
      <c r="J368">
        <f t="shared" si="55"/>
        <v>12</v>
      </c>
      <c r="K368" t="e">
        <f t="shared" si="56"/>
        <v>#VALUE!</v>
      </c>
    </row>
    <row r="369" spans="1:11">
      <c r="A369" s="1"/>
      <c r="B369" t="e">
        <f t="shared" si="50"/>
        <v>#VALUE!</v>
      </c>
      <c r="C369" t="e">
        <f t="shared" si="51"/>
        <v>#VALUE!</v>
      </c>
      <c r="D369" t="str">
        <f t="shared" si="52"/>
        <v/>
      </c>
      <c r="E369" s="2"/>
      <c r="F369" t="e">
        <f t="shared" si="53"/>
        <v>#VALUE!</v>
      </c>
      <c r="G369" t="e">
        <f t="shared" si="57"/>
        <v>#VALUE!</v>
      </c>
      <c r="H369" t="str">
        <f t="shared" si="58"/>
        <v/>
      </c>
      <c r="I369" t="e">
        <f t="shared" si="54"/>
        <v>#VALUE!</v>
      </c>
      <c r="J369" t="e">
        <f t="shared" si="55"/>
        <v>#VALUE!</v>
      </c>
      <c r="K369" t="str">
        <f t="shared" si="56"/>
        <v/>
      </c>
    </row>
    <row r="370" spans="1:11">
      <c r="A370" s="2"/>
      <c r="B370" t="e">
        <f t="shared" si="50"/>
        <v>#VALUE!</v>
      </c>
      <c r="C370" t="e">
        <f t="shared" si="51"/>
        <v>#VALUE!</v>
      </c>
      <c r="D370" t="str">
        <f t="shared" si="52"/>
        <v/>
      </c>
      <c r="E370" s="1" t="s">
        <v>2172</v>
      </c>
      <c r="F370">
        <f t="shared" si="53"/>
        <v>23</v>
      </c>
      <c r="G370">
        <f t="shared" si="57"/>
        <v>43</v>
      </c>
      <c r="H370" t="str">
        <f t="shared" si="58"/>
        <v>months_abbreviated</v>
      </c>
      <c r="I370">
        <f t="shared" si="54"/>
        <v>44</v>
      </c>
      <c r="J370" t="e">
        <f t="shared" si="55"/>
        <v>#VALUE!</v>
      </c>
      <c r="K370" t="e">
        <f t="shared" si="56"/>
        <v>#VALUE!</v>
      </c>
    </row>
    <row r="371" spans="1:11">
      <c r="A371" s="1" t="s">
        <v>2929</v>
      </c>
      <c r="B371">
        <f t="shared" si="50"/>
        <v>17</v>
      </c>
      <c r="C371">
        <f t="shared" si="51"/>
        <v>34</v>
      </c>
      <c r="D371" t="str">
        <f t="shared" si="52"/>
        <v>UI_OTA_access_1</v>
      </c>
      <c r="E371" s="1" t="s">
        <v>2164</v>
      </c>
      <c r="F371" t="e">
        <f t="shared" si="53"/>
        <v>#VALUE!</v>
      </c>
      <c r="G371" t="e">
        <f t="shared" si="57"/>
        <v>#VALUE!</v>
      </c>
      <c r="H371" t="e">
        <f t="shared" si="58"/>
        <v>#VALUE!</v>
      </c>
      <c r="I371" t="e">
        <f t="shared" si="54"/>
        <v>#VALUE!</v>
      </c>
      <c r="J371" t="e">
        <f t="shared" si="55"/>
        <v>#VALUE!</v>
      </c>
      <c r="K371" t="e">
        <f t="shared" si="56"/>
        <v>#VALUE!</v>
      </c>
    </row>
    <row r="372" spans="1:11">
      <c r="A372" s="1" t="s">
        <v>2930</v>
      </c>
      <c r="B372">
        <f t="shared" si="50"/>
        <v>17</v>
      </c>
      <c r="C372">
        <f t="shared" si="51"/>
        <v>34</v>
      </c>
      <c r="D372" t="str">
        <f t="shared" si="52"/>
        <v>UI_OTA_access_2</v>
      </c>
      <c r="E372" s="1" t="s">
        <v>2173</v>
      </c>
      <c r="F372" t="e">
        <f t="shared" si="53"/>
        <v>#VALUE!</v>
      </c>
      <c r="G372" t="e">
        <f t="shared" si="57"/>
        <v>#VALUE!</v>
      </c>
      <c r="H372" t="e">
        <f t="shared" si="58"/>
        <v>#VALUE!</v>
      </c>
      <c r="I372">
        <f t="shared" si="54"/>
        <v>32</v>
      </c>
      <c r="J372">
        <f t="shared" si="55"/>
        <v>35</v>
      </c>
      <c r="K372" t="str">
        <f t="shared" si="56"/>
        <v>1月</v>
      </c>
    </row>
    <row r="373" spans="1:11">
      <c r="A373" s="1" t="s">
        <v>2931</v>
      </c>
      <c r="B373">
        <f t="shared" si="50"/>
        <v>17</v>
      </c>
      <c r="C373">
        <f t="shared" si="51"/>
        <v>32</v>
      </c>
      <c r="D373" t="str">
        <f t="shared" si="52"/>
        <v>UI_OTA_SetMsg</v>
      </c>
      <c r="E373" s="1" t="s">
        <v>2164</v>
      </c>
      <c r="F373" t="e">
        <f t="shared" si="53"/>
        <v>#VALUE!</v>
      </c>
      <c r="G373" t="e">
        <f t="shared" si="57"/>
        <v>#VALUE!</v>
      </c>
      <c r="H373" t="e">
        <f t="shared" si="58"/>
        <v>#VALUE!</v>
      </c>
      <c r="I373" t="e">
        <f t="shared" si="54"/>
        <v>#VALUE!</v>
      </c>
      <c r="J373" t="e">
        <f t="shared" si="55"/>
        <v>#VALUE!</v>
      </c>
      <c r="K373" t="e">
        <f t="shared" si="56"/>
        <v>#VALUE!</v>
      </c>
    </row>
    <row r="374" spans="1:11">
      <c r="A374" s="1" t="s">
        <v>149</v>
      </c>
      <c r="B374">
        <f t="shared" si="50"/>
        <v>17</v>
      </c>
      <c r="C374">
        <f t="shared" si="51"/>
        <v>35</v>
      </c>
      <c r="D374" t="str">
        <f t="shared" si="52"/>
        <v>UI_OTA_ReadySend</v>
      </c>
      <c r="E374" s="1" t="s">
        <v>2174</v>
      </c>
      <c r="F374" t="e">
        <f t="shared" si="53"/>
        <v>#VALUE!</v>
      </c>
      <c r="G374" t="e">
        <f t="shared" si="57"/>
        <v>#VALUE!</v>
      </c>
      <c r="H374" t="e">
        <f t="shared" si="58"/>
        <v>#VALUE!</v>
      </c>
      <c r="I374">
        <f t="shared" si="54"/>
        <v>32</v>
      </c>
      <c r="J374">
        <f t="shared" si="55"/>
        <v>35</v>
      </c>
      <c r="K374" t="str">
        <f t="shared" si="56"/>
        <v>2月</v>
      </c>
    </row>
    <row r="375" spans="1:11">
      <c r="A375" s="1" t="s">
        <v>150</v>
      </c>
      <c r="B375" t="e">
        <f t="shared" si="50"/>
        <v>#VALUE!</v>
      </c>
      <c r="C375" t="e">
        <f t="shared" si="51"/>
        <v>#VALUE!</v>
      </c>
      <c r="D375" t="e">
        <f t="shared" si="52"/>
        <v>#VALUE!</v>
      </c>
      <c r="E375" s="1" t="s">
        <v>2164</v>
      </c>
      <c r="F375" t="e">
        <f t="shared" si="53"/>
        <v>#VALUE!</v>
      </c>
      <c r="G375" t="e">
        <f t="shared" si="57"/>
        <v>#VALUE!</v>
      </c>
      <c r="H375" t="e">
        <f t="shared" si="58"/>
        <v>#VALUE!</v>
      </c>
      <c r="I375" t="e">
        <f t="shared" si="54"/>
        <v>#VALUE!</v>
      </c>
      <c r="J375" t="e">
        <f t="shared" si="55"/>
        <v>#VALUE!</v>
      </c>
      <c r="K375" t="e">
        <f t="shared" si="56"/>
        <v>#VALUE!</v>
      </c>
    </row>
    <row r="376" spans="1:11">
      <c r="A376" s="3"/>
      <c r="B376" t="e">
        <f t="shared" si="50"/>
        <v>#VALUE!</v>
      </c>
      <c r="C376" t="e">
        <f t="shared" si="51"/>
        <v>#VALUE!</v>
      </c>
      <c r="D376" t="str">
        <f t="shared" si="52"/>
        <v/>
      </c>
      <c r="E376" s="1" t="s">
        <v>2175</v>
      </c>
      <c r="F376" t="e">
        <f t="shared" si="53"/>
        <v>#VALUE!</v>
      </c>
      <c r="G376" t="e">
        <f t="shared" si="57"/>
        <v>#VALUE!</v>
      </c>
      <c r="H376" t="e">
        <f t="shared" si="58"/>
        <v>#VALUE!</v>
      </c>
      <c r="I376">
        <f t="shared" si="54"/>
        <v>32</v>
      </c>
      <c r="J376">
        <f t="shared" si="55"/>
        <v>35</v>
      </c>
      <c r="K376" t="str">
        <f t="shared" si="56"/>
        <v>3月</v>
      </c>
    </row>
    <row r="377" spans="1:11">
      <c r="A377" s="1"/>
      <c r="B377" t="e">
        <f t="shared" si="50"/>
        <v>#VALUE!</v>
      </c>
      <c r="C377" t="e">
        <f t="shared" si="51"/>
        <v>#VALUE!</v>
      </c>
      <c r="D377" t="str">
        <f t="shared" si="52"/>
        <v/>
      </c>
      <c r="E377" s="1" t="s">
        <v>2164</v>
      </c>
      <c r="F377" t="e">
        <f t="shared" si="53"/>
        <v>#VALUE!</v>
      </c>
      <c r="G377" t="e">
        <f t="shared" si="57"/>
        <v>#VALUE!</v>
      </c>
      <c r="H377" t="e">
        <f t="shared" si="58"/>
        <v>#VALUE!</v>
      </c>
      <c r="I377" t="e">
        <f t="shared" si="54"/>
        <v>#VALUE!</v>
      </c>
      <c r="J377" t="e">
        <f t="shared" si="55"/>
        <v>#VALUE!</v>
      </c>
      <c r="K377" t="e">
        <f t="shared" si="56"/>
        <v>#VALUE!</v>
      </c>
    </row>
    <row r="378" spans="1:11">
      <c r="A378" s="1"/>
      <c r="B378" t="e">
        <f t="shared" si="50"/>
        <v>#VALUE!</v>
      </c>
      <c r="C378" t="e">
        <f t="shared" si="51"/>
        <v>#VALUE!</v>
      </c>
      <c r="D378" t="str">
        <f t="shared" si="52"/>
        <v/>
      </c>
      <c r="E378" s="1" t="s">
        <v>2176</v>
      </c>
      <c r="F378" t="e">
        <f t="shared" si="53"/>
        <v>#VALUE!</v>
      </c>
      <c r="G378" t="e">
        <f t="shared" si="57"/>
        <v>#VALUE!</v>
      </c>
      <c r="H378" t="e">
        <f t="shared" si="58"/>
        <v>#VALUE!</v>
      </c>
      <c r="I378">
        <f t="shared" si="54"/>
        <v>32</v>
      </c>
      <c r="J378">
        <f t="shared" si="55"/>
        <v>35</v>
      </c>
      <c r="K378" t="str">
        <f t="shared" si="56"/>
        <v>4月</v>
      </c>
    </row>
    <row r="379" spans="1:11">
      <c r="A379" s="1"/>
      <c r="B379" t="e">
        <f t="shared" si="50"/>
        <v>#VALUE!</v>
      </c>
      <c r="C379" t="e">
        <f t="shared" si="51"/>
        <v>#VALUE!</v>
      </c>
      <c r="D379" t="str">
        <f t="shared" si="52"/>
        <v/>
      </c>
      <c r="E379" s="1" t="s">
        <v>2164</v>
      </c>
      <c r="F379" t="e">
        <f t="shared" si="53"/>
        <v>#VALUE!</v>
      </c>
      <c r="G379" t="e">
        <f t="shared" si="57"/>
        <v>#VALUE!</v>
      </c>
      <c r="H379" t="e">
        <f t="shared" si="58"/>
        <v>#VALUE!</v>
      </c>
      <c r="I379" t="e">
        <f t="shared" si="54"/>
        <v>#VALUE!</v>
      </c>
      <c r="J379" t="e">
        <f t="shared" si="55"/>
        <v>#VALUE!</v>
      </c>
      <c r="K379" t="e">
        <f t="shared" si="56"/>
        <v>#VALUE!</v>
      </c>
    </row>
    <row r="380" spans="1:11">
      <c r="A380" s="1"/>
      <c r="B380" t="e">
        <f t="shared" si="50"/>
        <v>#VALUE!</v>
      </c>
      <c r="C380" t="e">
        <f t="shared" si="51"/>
        <v>#VALUE!</v>
      </c>
      <c r="D380" t="str">
        <f t="shared" si="52"/>
        <v/>
      </c>
      <c r="E380" s="1" t="s">
        <v>2177</v>
      </c>
      <c r="F380" t="e">
        <f t="shared" si="53"/>
        <v>#VALUE!</v>
      </c>
      <c r="G380" t="e">
        <f t="shared" si="57"/>
        <v>#VALUE!</v>
      </c>
      <c r="H380" t="e">
        <f t="shared" si="58"/>
        <v>#VALUE!</v>
      </c>
      <c r="I380">
        <f t="shared" si="54"/>
        <v>32</v>
      </c>
      <c r="J380">
        <f t="shared" si="55"/>
        <v>35</v>
      </c>
      <c r="K380" t="str">
        <f t="shared" si="56"/>
        <v>5月</v>
      </c>
    </row>
    <row r="381" spans="1:11">
      <c r="A381" s="1"/>
      <c r="B381" t="e">
        <f t="shared" si="50"/>
        <v>#VALUE!</v>
      </c>
      <c r="C381" t="e">
        <f t="shared" si="51"/>
        <v>#VALUE!</v>
      </c>
      <c r="D381" t="str">
        <f t="shared" si="52"/>
        <v/>
      </c>
      <c r="E381" s="1" t="s">
        <v>2164</v>
      </c>
      <c r="F381" t="e">
        <f t="shared" si="53"/>
        <v>#VALUE!</v>
      </c>
      <c r="G381" t="e">
        <f t="shared" si="57"/>
        <v>#VALUE!</v>
      </c>
      <c r="H381" t="e">
        <f t="shared" si="58"/>
        <v>#VALUE!</v>
      </c>
      <c r="I381" t="e">
        <f t="shared" si="54"/>
        <v>#VALUE!</v>
      </c>
      <c r="J381" t="e">
        <f t="shared" si="55"/>
        <v>#VALUE!</v>
      </c>
      <c r="K381" t="e">
        <f t="shared" si="56"/>
        <v>#VALUE!</v>
      </c>
    </row>
    <row r="382" spans="1:11">
      <c r="A382" s="1"/>
      <c r="B382" t="e">
        <f t="shared" si="50"/>
        <v>#VALUE!</v>
      </c>
      <c r="C382" t="e">
        <f t="shared" si="51"/>
        <v>#VALUE!</v>
      </c>
      <c r="D382" t="str">
        <f t="shared" si="52"/>
        <v/>
      </c>
      <c r="E382" s="1" t="s">
        <v>2178</v>
      </c>
      <c r="F382" t="e">
        <f t="shared" si="53"/>
        <v>#VALUE!</v>
      </c>
      <c r="G382" t="e">
        <f t="shared" si="57"/>
        <v>#VALUE!</v>
      </c>
      <c r="H382" t="e">
        <f t="shared" si="58"/>
        <v>#VALUE!</v>
      </c>
      <c r="I382">
        <f t="shared" si="54"/>
        <v>32</v>
      </c>
      <c r="J382">
        <f t="shared" si="55"/>
        <v>35</v>
      </c>
      <c r="K382" t="str">
        <f t="shared" si="56"/>
        <v>6月</v>
      </c>
    </row>
    <row r="383" spans="1:11">
      <c r="A383" s="1"/>
      <c r="B383" t="e">
        <f t="shared" si="50"/>
        <v>#VALUE!</v>
      </c>
      <c r="C383" t="e">
        <f t="shared" si="51"/>
        <v>#VALUE!</v>
      </c>
      <c r="D383" t="str">
        <f t="shared" si="52"/>
        <v/>
      </c>
      <c r="E383" s="1" t="s">
        <v>2164</v>
      </c>
      <c r="F383" t="e">
        <f t="shared" si="53"/>
        <v>#VALUE!</v>
      </c>
      <c r="G383" t="e">
        <f t="shared" si="57"/>
        <v>#VALUE!</v>
      </c>
      <c r="H383" t="e">
        <f t="shared" si="58"/>
        <v>#VALUE!</v>
      </c>
      <c r="I383" t="e">
        <f t="shared" si="54"/>
        <v>#VALUE!</v>
      </c>
      <c r="J383" t="e">
        <f t="shared" si="55"/>
        <v>#VALUE!</v>
      </c>
      <c r="K383" t="e">
        <f t="shared" si="56"/>
        <v>#VALUE!</v>
      </c>
    </row>
    <row r="384" spans="1:11">
      <c r="A384" s="1" t="s">
        <v>2932</v>
      </c>
      <c r="B384">
        <f t="shared" si="50"/>
        <v>17</v>
      </c>
      <c r="C384">
        <f t="shared" si="51"/>
        <v>48</v>
      </c>
      <c r="D384" t="str">
        <f t="shared" si="52"/>
        <v>error_bluetooth_not_supported</v>
      </c>
      <c r="E384" s="1" t="s">
        <v>2179</v>
      </c>
      <c r="F384" t="e">
        <f t="shared" si="53"/>
        <v>#VALUE!</v>
      </c>
      <c r="G384" t="e">
        <f t="shared" si="57"/>
        <v>#VALUE!</v>
      </c>
      <c r="H384" t="e">
        <f t="shared" si="58"/>
        <v>#VALUE!</v>
      </c>
      <c r="I384">
        <f t="shared" si="54"/>
        <v>32</v>
      </c>
      <c r="J384">
        <f t="shared" si="55"/>
        <v>35</v>
      </c>
      <c r="K384" t="str">
        <f t="shared" si="56"/>
        <v>7月</v>
      </c>
    </row>
    <row r="385" spans="1:11">
      <c r="A385" s="2"/>
      <c r="B385" t="e">
        <f t="shared" si="50"/>
        <v>#VALUE!</v>
      </c>
      <c r="C385" t="e">
        <f t="shared" si="51"/>
        <v>#VALUE!</v>
      </c>
      <c r="D385" t="str">
        <f t="shared" si="52"/>
        <v/>
      </c>
      <c r="E385" s="1" t="s">
        <v>2164</v>
      </c>
      <c r="F385" t="e">
        <f t="shared" si="53"/>
        <v>#VALUE!</v>
      </c>
      <c r="G385" t="e">
        <f t="shared" si="57"/>
        <v>#VALUE!</v>
      </c>
      <c r="H385" t="e">
        <f t="shared" si="58"/>
        <v>#VALUE!</v>
      </c>
      <c r="I385" t="e">
        <f t="shared" si="54"/>
        <v>#VALUE!</v>
      </c>
      <c r="J385" t="e">
        <f t="shared" si="55"/>
        <v>#VALUE!</v>
      </c>
      <c r="K385" t="e">
        <f t="shared" si="56"/>
        <v>#VALUE!</v>
      </c>
    </row>
    <row r="386" spans="1:11">
      <c r="A386" s="2"/>
      <c r="B386" t="e">
        <f t="shared" ref="B386:B449" si="59">FIND("=""",A386)</f>
        <v>#VALUE!</v>
      </c>
      <c r="C386" t="e">
        <f t="shared" ref="C386:C449" si="60">FIND("""&gt;",A386)</f>
        <v>#VALUE!</v>
      </c>
      <c r="D386" t="str">
        <f t="shared" ref="D386:D449" si="61">IF(A386&lt;&gt;"", MID(A386, B386 + 2, C386-B386-2), "")</f>
        <v/>
      </c>
      <c r="E386" s="1" t="s">
        <v>2180</v>
      </c>
      <c r="F386" t="e">
        <f t="shared" ref="F386:F449" si="62">FIND("=""",E386)</f>
        <v>#VALUE!</v>
      </c>
      <c r="G386" t="e">
        <f t="shared" si="57"/>
        <v>#VALUE!</v>
      </c>
      <c r="H386" t="e">
        <f t="shared" si="58"/>
        <v>#VALUE!</v>
      </c>
      <c r="I386">
        <f t="shared" si="54"/>
        <v>32</v>
      </c>
      <c r="J386">
        <f t="shared" si="55"/>
        <v>35</v>
      </c>
      <c r="K386" t="str">
        <f t="shared" si="56"/>
        <v>8月</v>
      </c>
    </row>
    <row r="387" spans="1:11">
      <c r="A387" s="1" t="s">
        <v>158</v>
      </c>
      <c r="B387">
        <f t="shared" si="59"/>
        <v>17</v>
      </c>
      <c r="C387">
        <f t="shared" si="60"/>
        <v>34</v>
      </c>
      <c r="D387" t="str">
        <f t="shared" si="61"/>
        <v>menu_title_lock</v>
      </c>
      <c r="E387" s="1" t="s">
        <v>2164</v>
      </c>
      <c r="F387" t="e">
        <f t="shared" si="62"/>
        <v>#VALUE!</v>
      </c>
      <c r="G387" t="e">
        <f t="shared" si="57"/>
        <v>#VALUE!</v>
      </c>
      <c r="H387" t="e">
        <f t="shared" si="58"/>
        <v>#VALUE!</v>
      </c>
      <c r="I387" t="e">
        <f t="shared" si="54"/>
        <v>#VALUE!</v>
      </c>
      <c r="J387" t="e">
        <f t="shared" si="55"/>
        <v>#VALUE!</v>
      </c>
      <c r="K387" t="e">
        <f t="shared" si="56"/>
        <v>#VALUE!</v>
      </c>
    </row>
    <row r="388" spans="1:11">
      <c r="A388" s="1" t="s">
        <v>159</v>
      </c>
      <c r="B388">
        <f t="shared" si="59"/>
        <v>17</v>
      </c>
      <c r="C388">
        <f t="shared" si="60"/>
        <v>36</v>
      </c>
      <c r="D388" t="str">
        <f t="shared" si="61"/>
        <v>menu_title_client</v>
      </c>
      <c r="E388" s="1" t="s">
        <v>2181</v>
      </c>
      <c r="F388" t="e">
        <f t="shared" si="62"/>
        <v>#VALUE!</v>
      </c>
      <c r="G388" t="e">
        <f t="shared" si="57"/>
        <v>#VALUE!</v>
      </c>
      <c r="H388" t="e">
        <f t="shared" si="58"/>
        <v>#VALUE!</v>
      </c>
      <c r="I388">
        <f t="shared" si="54"/>
        <v>32</v>
      </c>
      <c r="J388">
        <f t="shared" si="55"/>
        <v>35</v>
      </c>
      <c r="K388" t="str">
        <f t="shared" si="56"/>
        <v>9月</v>
      </c>
    </row>
    <row r="389" spans="1:11">
      <c r="A389" s="1" t="s">
        <v>160</v>
      </c>
      <c r="B389">
        <f t="shared" si="59"/>
        <v>17</v>
      </c>
      <c r="C389">
        <f t="shared" si="60"/>
        <v>35</v>
      </c>
      <c r="D389" t="str">
        <f t="shared" si="61"/>
        <v>menu_title_event</v>
      </c>
      <c r="E389" s="1" t="s">
        <v>2164</v>
      </c>
      <c r="F389" t="e">
        <f t="shared" si="62"/>
        <v>#VALUE!</v>
      </c>
      <c r="G389" t="e">
        <f t="shared" si="57"/>
        <v>#VALUE!</v>
      </c>
      <c r="H389" t="e">
        <f t="shared" si="58"/>
        <v>#VALUE!</v>
      </c>
      <c r="I389" t="e">
        <f t="shared" si="54"/>
        <v>#VALUE!</v>
      </c>
      <c r="J389" t="e">
        <f t="shared" si="55"/>
        <v>#VALUE!</v>
      </c>
      <c r="K389" t="e">
        <f t="shared" si="56"/>
        <v>#VALUE!</v>
      </c>
    </row>
    <row r="390" spans="1:11">
      <c r="A390" s="1" t="s">
        <v>161</v>
      </c>
      <c r="B390">
        <f t="shared" si="59"/>
        <v>17</v>
      </c>
      <c r="C390">
        <f t="shared" si="60"/>
        <v>37</v>
      </c>
      <c r="D390" t="str">
        <f t="shared" si="61"/>
        <v>menu_title_Setting</v>
      </c>
      <c r="E390" s="1" t="s">
        <v>2182</v>
      </c>
      <c r="F390" t="e">
        <f t="shared" si="62"/>
        <v>#VALUE!</v>
      </c>
      <c r="G390" t="e">
        <f t="shared" si="57"/>
        <v>#VALUE!</v>
      </c>
      <c r="H390" t="e">
        <f t="shared" si="58"/>
        <v>#VALUE!</v>
      </c>
      <c r="I390">
        <f t="shared" si="54"/>
        <v>32</v>
      </c>
      <c r="J390">
        <f t="shared" si="55"/>
        <v>36</v>
      </c>
      <c r="K390" t="str">
        <f t="shared" si="56"/>
        <v>10月</v>
      </c>
    </row>
    <row r="391" spans="1:11">
      <c r="A391" s="2"/>
      <c r="B391" t="e">
        <f t="shared" si="59"/>
        <v>#VALUE!</v>
      </c>
      <c r="C391" t="e">
        <f t="shared" si="60"/>
        <v>#VALUE!</v>
      </c>
      <c r="D391" t="str">
        <f t="shared" si="61"/>
        <v/>
      </c>
      <c r="E391" s="1" t="s">
        <v>2164</v>
      </c>
      <c r="F391" t="e">
        <f t="shared" si="62"/>
        <v>#VALUE!</v>
      </c>
      <c r="G391" t="e">
        <f t="shared" si="57"/>
        <v>#VALUE!</v>
      </c>
      <c r="H391" t="e">
        <f t="shared" si="58"/>
        <v>#VALUE!</v>
      </c>
      <c r="I391" t="e">
        <f t="shared" si="54"/>
        <v>#VALUE!</v>
      </c>
      <c r="J391" t="e">
        <f t="shared" si="55"/>
        <v>#VALUE!</v>
      </c>
      <c r="K391" t="e">
        <f t="shared" si="56"/>
        <v>#VALUE!</v>
      </c>
    </row>
    <row r="392" spans="1:11">
      <c r="A392" s="1" t="s">
        <v>2939</v>
      </c>
      <c r="B392">
        <f t="shared" si="59"/>
        <v>17</v>
      </c>
      <c r="C392">
        <f t="shared" si="60"/>
        <v>25</v>
      </c>
      <c r="D392" t="str">
        <f t="shared" si="61"/>
        <v>NoLock</v>
      </c>
      <c r="E392" s="1" t="s">
        <v>2183</v>
      </c>
      <c r="F392" t="e">
        <f t="shared" si="62"/>
        <v>#VALUE!</v>
      </c>
      <c r="G392" t="e">
        <f t="shared" si="57"/>
        <v>#VALUE!</v>
      </c>
      <c r="H392" t="e">
        <f t="shared" si="58"/>
        <v>#VALUE!</v>
      </c>
      <c r="I392">
        <f t="shared" ref="I392:I455" si="63">FIND("&gt;",E392)</f>
        <v>32</v>
      </c>
      <c r="J392">
        <f t="shared" ref="J392:J455" si="64" xml:space="preserve"> FIND("&lt;/",E392)</f>
        <v>36</v>
      </c>
      <c r="K392" t="str">
        <f t="shared" ref="K392:K455" si="65">IF(E392&lt;&gt;"", MID(E392,I392+1, J392-I392 - 1), "")</f>
        <v>11月</v>
      </c>
    </row>
    <row r="393" spans="1:11">
      <c r="A393" s="1" t="s">
        <v>2940</v>
      </c>
      <c r="B393">
        <f t="shared" si="59"/>
        <v>17</v>
      </c>
      <c r="C393">
        <f t="shared" si="60"/>
        <v>30</v>
      </c>
      <c r="D393" t="str">
        <f t="shared" si="61"/>
        <v>NoLock_cont</v>
      </c>
      <c r="E393" s="1" t="s">
        <v>2164</v>
      </c>
      <c r="F393" t="e">
        <f t="shared" si="62"/>
        <v>#VALUE!</v>
      </c>
      <c r="G393" t="e">
        <f t="shared" si="57"/>
        <v>#VALUE!</v>
      </c>
      <c r="H393" t="e">
        <f t="shared" si="58"/>
        <v>#VALUE!</v>
      </c>
      <c r="I393" t="e">
        <f t="shared" si="63"/>
        <v>#VALUE!</v>
      </c>
      <c r="J393" t="e">
        <f t="shared" si="64"/>
        <v>#VALUE!</v>
      </c>
      <c r="K393" t="e">
        <f t="shared" si="65"/>
        <v>#VALUE!</v>
      </c>
    </row>
    <row r="394" spans="1:11">
      <c r="A394" s="1" t="s">
        <v>2938</v>
      </c>
      <c r="B394">
        <f t="shared" si="59"/>
        <v>17</v>
      </c>
      <c r="C394">
        <f t="shared" si="60"/>
        <v>27</v>
      </c>
      <c r="D394" t="str">
        <f t="shared" si="61"/>
        <v>NoClient</v>
      </c>
      <c r="E394" s="1" t="s">
        <v>2184</v>
      </c>
      <c r="F394" t="e">
        <f t="shared" si="62"/>
        <v>#VALUE!</v>
      </c>
      <c r="G394" t="e">
        <f t="shared" si="57"/>
        <v>#VALUE!</v>
      </c>
      <c r="H394" t="e">
        <f t="shared" si="58"/>
        <v>#VALUE!</v>
      </c>
      <c r="I394">
        <f t="shared" si="63"/>
        <v>32</v>
      </c>
      <c r="J394">
        <f t="shared" si="64"/>
        <v>36</v>
      </c>
      <c r="K394" t="str">
        <f t="shared" si="65"/>
        <v>12月</v>
      </c>
    </row>
    <row r="395" spans="1:11">
      <c r="A395" s="1" t="s">
        <v>162</v>
      </c>
      <c r="B395">
        <f t="shared" si="59"/>
        <v>17</v>
      </c>
      <c r="C395">
        <f t="shared" si="60"/>
        <v>32</v>
      </c>
      <c r="D395" t="str">
        <f t="shared" si="61"/>
        <v>NoClient_cont</v>
      </c>
      <c r="E395" s="1" t="s">
        <v>2171</v>
      </c>
      <c r="F395" t="e">
        <f t="shared" si="62"/>
        <v>#VALUE!</v>
      </c>
      <c r="G395" t="e">
        <f t="shared" si="57"/>
        <v>#VALUE!</v>
      </c>
      <c r="H395" t="e">
        <f t="shared" si="58"/>
        <v>#VALUE!</v>
      </c>
      <c r="I395">
        <f t="shared" si="63"/>
        <v>26</v>
      </c>
      <c r="J395">
        <f t="shared" si="64"/>
        <v>12</v>
      </c>
      <c r="K395" t="e">
        <f t="shared" si="65"/>
        <v>#VALUE!</v>
      </c>
    </row>
    <row r="396" spans="1:11">
      <c r="A396" s="1" t="s">
        <v>2943</v>
      </c>
      <c r="B396">
        <f t="shared" si="59"/>
        <v>17</v>
      </c>
      <c r="C396">
        <f t="shared" si="60"/>
        <v>31</v>
      </c>
      <c r="D396" t="str">
        <f t="shared" si="61"/>
        <v>menu_NoEvent</v>
      </c>
      <c r="E396" s="2"/>
      <c r="F396" t="e">
        <f t="shared" si="62"/>
        <v>#VALUE!</v>
      </c>
      <c r="G396" t="e">
        <f t="shared" si="57"/>
        <v>#VALUE!</v>
      </c>
      <c r="H396" t="str">
        <f t="shared" si="58"/>
        <v/>
      </c>
      <c r="I396" t="e">
        <f t="shared" si="63"/>
        <v>#VALUE!</v>
      </c>
      <c r="J396" t="e">
        <f t="shared" si="64"/>
        <v>#VALUE!</v>
      </c>
      <c r="K396" t="str">
        <f t="shared" si="65"/>
        <v/>
      </c>
    </row>
    <row r="397" spans="1:11">
      <c r="A397" s="1" t="s">
        <v>2941</v>
      </c>
      <c r="B397">
        <f t="shared" si="59"/>
        <v>17</v>
      </c>
      <c r="C397">
        <f t="shared" si="60"/>
        <v>36</v>
      </c>
      <c r="D397" t="str">
        <f t="shared" si="61"/>
        <v>menu_NoEvent_cont</v>
      </c>
      <c r="E397" s="1" t="s">
        <v>1852</v>
      </c>
      <c r="F397" t="e">
        <f t="shared" si="62"/>
        <v>#VALUE!</v>
      </c>
      <c r="G397" t="e">
        <f t="shared" si="57"/>
        <v>#VALUE!</v>
      </c>
      <c r="H397" t="e">
        <f t="shared" si="58"/>
        <v>#VALUE!</v>
      </c>
      <c r="I397" t="e">
        <f t="shared" si="63"/>
        <v>#VALUE!</v>
      </c>
      <c r="J397" t="e">
        <f t="shared" si="64"/>
        <v>#VALUE!</v>
      </c>
      <c r="K397" t="e">
        <f t="shared" si="65"/>
        <v>#VALUE!</v>
      </c>
    </row>
    <row r="398" spans="1:11">
      <c r="A398" s="2"/>
      <c r="B398" t="e">
        <f t="shared" si="59"/>
        <v>#VALUE!</v>
      </c>
      <c r="C398" t="e">
        <f t="shared" si="60"/>
        <v>#VALUE!</v>
      </c>
      <c r="D398" t="str">
        <f t="shared" si="61"/>
        <v/>
      </c>
      <c r="E398" s="1" t="s">
        <v>1852</v>
      </c>
      <c r="F398" t="e">
        <f t="shared" si="62"/>
        <v>#VALUE!</v>
      </c>
      <c r="G398" t="e">
        <f t="shared" ref="G398:G461" si="66">FIND("""&gt;",E398)</f>
        <v>#VALUE!</v>
      </c>
      <c r="H398" t="e">
        <f t="shared" ref="H398:H461" si="67">IF(E398&lt;&gt;"", MID(E398, F398 + 2, G398-F398-2), "")</f>
        <v>#VALUE!</v>
      </c>
      <c r="I398" t="e">
        <f t="shared" si="63"/>
        <v>#VALUE!</v>
      </c>
      <c r="J398" t="e">
        <f t="shared" si="64"/>
        <v>#VALUE!</v>
      </c>
      <c r="K398" t="e">
        <f t="shared" si="65"/>
        <v>#VALUE!</v>
      </c>
    </row>
    <row r="399" spans="1:11">
      <c r="A399" s="1" t="s">
        <v>163</v>
      </c>
      <c r="B399">
        <f t="shared" si="59"/>
        <v>17</v>
      </c>
      <c r="C399">
        <f t="shared" si="60"/>
        <v>29</v>
      </c>
      <c r="D399" t="str">
        <f t="shared" si="61"/>
        <v>slide_info</v>
      </c>
      <c r="E399" s="1" t="s">
        <v>113</v>
      </c>
      <c r="F399" t="e">
        <f t="shared" si="62"/>
        <v>#VALUE!</v>
      </c>
      <c r="G399" t="e">
        <f t="shared" si="66"/>
        <v>#VALUE!</v>
      </c>
      <c r="H399" t="e">
        <f t="shared" si="67"/>
        <v>#VALUE!</v>
      </c>
      <c r="I399">
        <f t="shared" si="63"/>
        <v>16</v>
      </c>
      <c r="J399" t="e">
        <f t="shared" si="64"/>
        <v>#VALUE!</v>
      </c>
      <c r="K399" t="e">
        <f t="shared" si="65"/>
        <v>#VALUE!</v>
      </c>
    </row>
    <row r="400" spans="1:11">
      <c r="A400" s="1"/>
      <c r="B400" t="e">
        <f t="shared" si="59"/>
        <v>#VALUE!</v>
      </c>
      <c r="C400" t="e">
        <f t="shared" si="60"/>
        <v>#VALUE!</v>
      </c>
      <c r="D400" t="str">
        <f t="shared" si="61"/>
        <v/>
      </c>
      <c r="E400" s="3" t="s">
        <v>2185</v>
      </c>
      <c r="F400">
        <f t="shared" si="62"/>
        <v>17</v>
      </c>
      <c r="G400">
        <f t="shared" si="66"/>
        <v>56</v>
      </c>
      <c r="H400" t="str">
        <f t="shared" si="67"/>
        <v>netcode_std_alltime" formatted="false</v>
      </c>
      <c r="I400">
        <f t="shared" si="63"/>
        <v>57</v>
      </c>
      <c r="J400">
        <f t="shared" si="64"/>
        <v>76</v>
      </c>
      <c r="K400" t="str">
        <f t="shared" si="65"/>
        <v>您可以在 %s 至 %s 之間進出。</v>
      </c>
    </row>
    <row r="401" spans="1:11">
      <c r="A401" s="1" t="s">
        <v>164</v>
      </c>
      <c r="B401">
        <f t="shared" si="59"/>
        <v>17</v>
      </c>
      <c r="C401">
        <f t="shared" si="60"/>
        <v>29</v>
      </c>
      <c r="D401" t="str">
        <f t="shared" si="61"/>
        <v>slide_logs</v>
      </c>
      <c r="E401" s="1" t="s">
        <v>2186</v>
      </c>
      <c r="F401">
        <f t="shared" si="62"/>
        <v>17</v>
      </c>
      <c r="G401">
        <f t="shared" si="66"/>
        <v>56</v>
      </c>
      <c r="H401" t="str">
        <f t="shared" si="67"/>
        <v>netcode_std_onetime" formatted="false</v>
      </c>
      <c r="I401">
        <f t="shared" si="63"/>
        <v>57</v>
      </c>
      <c r="J401">
        <f t="shared" si="64"/>
        <v>82</v>
      </c>
      <c r="K401" t="str">
        <f t="shared" si="65"/>
        <v>您可以在 %s 至 %s 之間進出，但僅限一次。</v>
      </c>
    </row>
    <row r="402" spans="1:11">
      <c r="A402" s="1" t="s">
        <v>165</v>
      </c>
      <c r="B402">
        <f t="shared" si="59"/>
        <v>17</v>
      </c>
      <c r="C402">
        <f t="shared" si="60"/>
        <v>29</v>
      </c>
      <c r="D402" t="str">
        <f t="shared" si="61"/>
        <v>slide_sync</v>
      </c>
      <c r="E402" s="1" t="s">
        <v>2187</v>
      </c>
      <c r="F402">
        <f t="shared" si="62"/>
        <v>17</v>
      </c>
      <c r="G402">
        <f t="shared" si="66"/>
        <v>48</v>
      </c>
      <c r="H402" t="str">
        <f t="shared" si="67"/>
        <v>netcode_urm" formatted="false</v>
      </c>
      <c r="I402">
        <f t="shared" si="63"/>
        <v>49</v>
      </c>
      <c r="J402">
        <f t="shared" si="64"/>
        <v>88</v>
      </c>
      <c r="K402" t="str">
        <f t="shared" si="65"/>
        <v>請在 %s 至 %s 之間登記入住(開一次門)，之後您就可以在任意時間進出。</v>
      </c>
    </row>
    <row r="403" spans="1:11">
      <c r="A403" s="1" t="s">
        <v>166</v>
      </c>
      <c r="B403">
        <f t="shared" si="59"/>
        <v>17</v>
      </c>
      <c r="C403">
        <f t="shared" si="60"/>
        <v>31</v>
      </c>
      <c r="D403" t="str">
        <f t="shared" si="61"/>
        <v>slide_delete</v>
      </c>
      <c r="E403" s="1" t="s">
        <v>2188</v>
      </c>
      <c r="F403">
        <f t="shared" si="62"/>
        <v>17</v>
      </c>
      <c r="G403">
        <f t="shared" si="66"/>
        <v>48</v>
      </c>
      <c r="H403" t="str">
        <f t="shared" si="67"/>
        <v>netcode_acc" formatted="false</v>
      </c>
      <c r="I403">
        <f t="shared" si="63"/>
        <v>49</v>
      </c>
      <c r="J403">
        <f t="shared" si="64"/>
        <v>97</v>
      </c>
      <c r="K403" t="str">
        <f t="shared" si="65"/>
        <v>請在 %s 至 %s 之間登記入住(開一次門)，之後您就可以在任意時間進出，直到 %s 為止。</v>
      </c>
    </row>
    <row r="404" spans="1:11">
      <c r="A404" s="1"/>
      <c r="B404" t="e">
        <f t="shared" si="59"/>
        <v>#VALUE!</v>
      </c>
      <c r="C404" t="e">
        <f t="shared" si="60"/>
        <v>#VALUE!</v>
      </c>
      <c r="D404" t="str">
        <f t="shared" si="61"/>
        <v/>
      </c>
      <c r="E404" s="1" t="s">
        <v>2189</v>
      </c>
      <c r="F404">
        <f t="shared" si="62"/>
        <v>17</v>
      </c>
      <c r="G404">
        <f t="shared" si="66"/>
        <v>27</v>
      </c>
      <c r="H404" t="str">
        <f t="shared" si="67"/>
        <v>register</v>
      </c>
      <c r="I404">
        <f t="shared" si="63"/>
        <v>28</v>
      </c>
      <c r="J404">
        <f t="shared" si="64"/>
        <v>31</v>
      </c>
      <c r="K404" t="str">
        <f t="shared" si="65"/>
        <v>登入</v>
      </c>
    </row>
    <row r="405" spans="1:11">
      <c r="A405" s="2"/>
      <c r="B405" t="e">
        <f t="shared" si="59"/>
        <v>#VALUE!</v>
      </c>
      <c r="C405" t="e">
        <f t="shared" si="60"/>
        <v>#VALUE!</v>
      </c>
      <c r="D405" t="str">
        <f t="shared" si="61"/>
        <v/>
      </c>
      <c r="E405" s="1" t="s">
        <v>2190</v>
      </c>
      <c r="F405">
        <f t="shared" si="62"/>
        <v>17</v>
      </c>
      <c r="G405">
        <f t="shared" si="66"/>
        <v>31</v>
      </c>
      <c r="H405" t="str">
        <f t="shared" si="67"/>
        <v>register_ota</v>
      </c>
      <c r="I405">
        <f t="shared" si="63"/>
        <v>32</v>
      </c>
      <c r="J405">
        <f t="shared" si="64"/>
        <v>37</v>
      </c>
      <c r="K405" t="str">
        <f t="shared" si="65"/>
        <v>註冊雲端</v>
      </c>
    </row>
    <row r="406" spans="1:11">
      <c r="A406" s="1" t="s">
        <v>167</v>
      </c>
      <c r="B406">
        <f t="shared" si="59"/>
        <v>17</v>
      </c>
      <c r="C406">
        <f t="shared" si="60"/>
        <v>33</v>
      </c>
      <c r="D406" t="str">
        <f t="shared" si="61"/>
        <v>ShowPair_title</v>
      </c>
      <c r="E406" s="1" t="s">
        <v>2191</v>
      </c>
      <c r="F406">
        <f t="shared" si="62"/>
        <v>17</v>
      </c>
      <c r="G406">
        <f t="shared" si="66"/>
        <v>29</v>
      </c>
      <c r="H406" t="str">
        <f t="shared" si="67"/>
        <v>enable_ota</v>
      </c>
      <c r="I406">
        <f t="shared" si="63"/>
        <v>30</v>
      </c>
      <c r="J406">
        <f t="shared" si="64"/>
        <v>37</v>
      </c>
      <c r="K406" t="str">
        <f t="shared" si="65"/>
        <v>啟用雲端功能</v>
      </c>
    </row>
    <row r="407" spans="1:11">
      <c r="A407" s="1" t="s">
        <v>2933</v>
      </c>
      <c r="B407">
        <f t="shared" si="59"/>
        <v>17</v>
      </c>
      <c r="C407">
        <f t="shared" si="60"/>
        <v>32</v>
      </c>
      <c r="D407" t="str">
        <f t="shared" si="61"/>
        <v>ShowPair_cont</v>
      </c>
      <c r="E407" s="1" t="s">
        <v>2192</v>
      </c>
      <c r="F407">
        <f t="shared" si="62"/>
        <v>17</v>
      </c>
      <c r="G407">
        <f t="shared" si="66"/>
        <v>35</v>
      </c>
      <c r="H407" t="str">
        <f t="shared" si="67"/>
        <v>ota_explaination</v>
      </c>
      <c r="I407">
        <f t="shared" si="63"/>
        <v>36</v>
      </c>
      <c r="J407">
        <f t="shared" si="64"/>
        <v>114</v>
      </c>
      <c r="K407" t="str">
        <f t="shared" si="65"/>
        <v>當雲端功能啟用後，您可以使透過網路發送與接收鑰匙，並且隨時更新最新的資訊。Key Butler不會在雲端備份您的資料，所以您不必擔心您的隱私有洩露的風險。</v>
      </c>
    </row>
    <row r="408" spans="1:11">
      <c r="A408" s="1" t="s">
        <v>2934</v>
      </c>
      <c r="B408">
        <f t="shared" si="59"/>
        <v>17</v>
      </c>
      <c r="C408">
        <f t="shared" si="60"/>
        <v>35</v>
      </c>
      <c r="D408" t="str">
        <f t="shared" si="61"/>
        <v>ShowUnlock_title</v>
      </c>
      <c r="E408" s="1" t="s">
        <v>2193</v>
      </c>
      <c r="F408">
        <f t="shared" si="62"/>
        <v>17</v>
      </c>
      <c r="G408">
        <f t="shared" si="66"/>
        <v>28</v>
      </c>
      <c r="H408" t="str">
        <f t="shared" si="67"/>
        <v>user_info</v>
      </c>
      <c r="I408">
        <f t="shared" si="63"/>
        <v>29</v>
      </c>
      <c r="J408">
        <f t="shared" si="64"/>
        <v>34</v>
      </c>
      <c r="K408" t="str">
        <f t="shared" si="65"/>
        <v>基本資料</v>
      </c>
    </row>
    <row r="409" spans="1:11">
      <c r="A409" s="1"/>
      <c r="B409" t="e">
        <f t="shared" si="59"/>
        <v>#VALUE!</v>
      </c>
      <c r="C409" t="e">
        <f t="shared" si="60"/>
        <v>#VALUE!</v>
      </c>
      <c r="D409" t="str">
        <f t="shared" si="61"/>
        <v/>
      </c>
      <c r="E409" s="1" t="s">
        <v>2194</v>
      </c>
      <c r="F409">
        <f t="shared" si="62"/>
        <v>17</v>
      </c>
      <c r="G409">
        <f t="shared" si="66"/>
        <v>34</v>
      </c>
      <c r="H409" t="str">
        <f t="shared" si="67"/>
        <v>validation_code</v>
      </c>
      <c r="I409">
        <f t="shared" si="63"/>
        <v>35</v>
      </c>
      <c r="J409">
        <f t="shared" si="64"/>
        <v>39</v>
      </c>
      <c r="K409" t="str">
        <f t="shared" si="65"/>
        <v>驗證碼</v>
      </c>
    </row>
    <row r="410" spans="1:11">
      <c r="A410" s="1" t="s">
        <v>2935</v>
      </c>
      <c r="B410">
        <f t="shared" si="59"/>
        <v>17</v>
      </c>
      <c r="C410">
        <f t="shared" si="60"/>
        <v>36</v>
      </c>
      <c r="D410" t="str">
        <f t="shared" si="61"/>
        <v>AutoUnlock_single</v>
      </c>
      <c r="E410" s="1" t="s">
        <v>2195</v>
      </c>
      <c r="F410">
        <f t="shared" si="62"/>
        <v>17</v>
      </c>
      <c r="G410">
        <f t="shared" si="66"/>
        <v>40</v>
      </c>
      <c r="H410" t="str">
        <f t="shared" si="67"/>
        <v>input_validation_code</v>
      </c>
      <c r="I410">
        <f t="shared" si="63"/>
        <v>41</v>
      </c>
      <c r="J410">
        <f t="shared" si="64"/>
        <v>47</v>
      </c>
      <c r="K410" t="str">
        <f t="shared" si="65"/>
        <v>輸入驗證碼</v>
      </c>
    </row>
    <row r="411" spans="1:11">
      <c r="A411" s="2"/>
      <c r="B411" t="e">
        <f t="shared" si="59"/>
        <v>#VALUE!</v>
      </c>
      <c r="C411" t="e">
        <f t="shared" si="60"/>
        <v>#VALUE!</v>
      </c>
      <c r="D411" t="str">
        <f t="shared" si="61"/>
        <v/>
      </c>
      <c r="E411" s="1" t="s">
        <v>2196</v>
      </c>
      <c r="F411">
        <f t="shared" si="62"/>
        <v>17</v>
      </c>
      <c r="G411">
        <f t="shared" si="66"/>
        <v>36</v>
      </c>
      <c r="H411" t="str">
        <f t="shared" si="67"/>
        <v>validation_result</v>
      </c>
      <c r="I411">
        <f t="shared" si="63"/>
        <v>37</v>
      </c>
      <c r="J411">
        <f t="shared" si="64"/>
        <v>42</v>
      </c>
      <c r="K411" t="str">
        <f t="shared" si="65"/>
        <v>驗證結果</v>
      </c>
    </row>
    <row r="412" spans="1:11">
      <c r="A412" s="1" t="s">
        <v>168</v>
      </c>
      <c r="B412">
        <f t="shared" si="59"/>
        <v>17</v>
      </c>
      <c r="C412">
        <f t="shared" si="60"/>
        <v>31</v>
      </c>
      <c r="D412" t="str">
        <f t="shared" si="61"/>
        <v>IPA_Card_Fob</v>
      </c>
      <c r="E412" s="1" t="s">
        <v>2197</v>
      </c>
      <c r="F412">
        <f t="shared" si="62"/>
        <v>17</v>
      </c>
      <c r="G412">
        <f t="shared" si="66"/>
        <v>39</v>
      </c>
      <c r="H412" t="str">
        <f t="shared" si="67"/>
        <v>validation_code_sent</v>
      </c>
      <c r="I412">
        <f t="shared" si="63"/>
        <v>40</v>
      </c>
      <c r="J412">
        <f t="shared" si="64"/>
        <v>53</v>
      </c>
      <c r="K412" t="str">
        <f t="shared" si="65"/>
        <v>驗證碼已經寄送至此信箱：</v>
      </c>
    </row>
    <row r="413" spans="1:11">
      <c r="A413" s="1" t="s">
        <v>169</v>
      </c>
      <c r="B413">
        <f t="shared" si="59"/>
        <v>17</v>
      </c>
      <c r="C413">
        <f t="shared" si="60"/>
        <v>30</v>
      </c>
      <c r="D413" t="str">
        <f t="shared" si="61"/>
        <v>IPA_SetLock</v>
      </c>
      <c r="E413" s="1" t="s">
        <v>2198</v>
      </c>
      <c r="F413">
        <f t="shared" si="62"/>
        <v>17</v>
      </c>
      <c r="G413">
        <f t="shared" si="66"/>
        <v>30</v>
      </c>
      <c r="H413" t="str">
        <f t="shared" si="67"/>
        <v>resend_code</v>
      </c>
      <c r="I413">
        <f t="shared" si="63"/>
        <v>31</v>
      </c>
      <c r="J413">
        <f t="shared" si="64"/>
        <v>37</v>
      </c>
      <c r="K413" t="str">
        <f t="shared" si="65"/>
        <v>重送驗證碼</v>
      </c>
    </row>
    <row r="414" spans="1:11">
      <c r="A414" s="1" t="s">
        <v>2936</v>
      </c>
      <c r="B414">
        <f t="shared" si="59"/>
        <v>17</v>
      </c>
      <c r="C414">
        <f t="shared" si="60"/>
        <v>31</v>
      </c>
      <c r="D414" t="str">
        <f t="shared" si="61"/>
        <v>IPA_SyncLock</v>
      </c>
      <c r="E414" s="1" t="s">
        <v>2199</v>
      </c>
      <c r="F414">
        <f t="shared" si="62"/>
        <v>17</v>
      </c>
      <c r="G414">
        <f t="shared" si="66"/>
        <v>31</v>
      </c>
      <c r="H414" t="str">
        <f t="shared" si="67"/>
        <v>change_email</v>
      </c>
      <c r="I414">
        <f t="shared" si="63"/>
        <v>32</v>
      </c>
      <c r="J414">
        <f t="shared" si="64"/>
        <v>39</v>
      </c>
      <c r="K414" t="str">
        <f t="shared" si="65"/>
        <v>修改電子信箱</v>
      </c>
    </row>
    <row r="415" spans="1:11">
      <c r="A415" s="1" t="s">
        <v>170</v>
      </c>
      <c r="B415">
        <f t="shared" si="59"/>
        <v>17</v>
      </c>
      <c r="C415">
        <f t="shared" si="60"/>
        <v>33</v>
      </c>
      <c r="D415" t="str">
        <f t="shared" si="61"/>
        <v>IPA_SearchLock</v>
      </c>
      <c r="E415" s="1" t="s">
        <v>2200</v>
      </c>
      <c r="F415">
        <f t="shared" si="62"/>
        <v>17</v>
      </c>
      <c r="G415">
        <f t="shared" si="66"/>
        <v>46</v>
      </c>
      <c r="H415" t="str">
        <f t="shared" si="67"/>
        <v>register_complete_welcome_1</v>
      </c>
      <c r="I415">
        <f t="shared" si="63"/>
        <v>47</v>
      </c>
      <c r="J415">
        <f t="shared" si="64"/>
        <v>51</v>
      </c>
      <c r="K415" t="str">
        <f t="shared" si="65"/>
        <v>恭喜您</v>
      </c>
    </row>
    <row r="416" spans="1:11">
      <c r="A416" s="1" t="s">
        <v>171</v>
      </c>
      <c r="B416">
        <f t="shared" si="59"/>
        <v>17</v>
      </c>
      <c r="C416">
        <f t="shared" si="60"/>
        <v>36</v>
      </c>
      <c r="D416" t="str">
        <f t="shared" si="61"/>
        <v>IPA_AddCard_title</v>
      </c>
      <c r="E416" s="1" t="s">
        <v>2201</v>
      </c>
      <c r="F416">
        <f t="shared" si="62"/>
        <v>17</v>
      </c>
      <c r="G416">
        <f t="shared" si="66"/>
        <v>46</v>
      </c>
      <c r="H416" t="str">
        <f t="shared" si="67"/>
        <v>register_complete_welcome_2</v>
      </c>
      <c r="I416">
        <f t="shared" si="63"/>
        <v>47</v>
      </c>
      <c r="J416">
        <f t="shared" si="64"/>
        <v>84</v>
      </c>
      <c r="K416" t="str">
        <f t="shared" si="65"/>
        <v>現在已完成註冊，您可以開始使用Key Butler的完整網路功能與服務。</v>
      </c>
    </row>
    <row r="417" spans="1:11">
      <c r="A417" s="1" t="s">
        <v>2937</v>
      </c>
      <c r="B417">
        <f t="shared" si="59"/>
        <v>17</v>
      </c>
      <c r="C417">
        <f t="shared" si="60"/>
        <v>36</v>
      </c>
      <c r="D417" t="str">
        <f t="shared" si="61"/>
        <v>IPA_AddCard_cont1</v>
      </c>
      <c r="E417" s="1" t="s">
        <v>2202</v>
      </c>
      <c r="F417">
        <f t="shared" si="62"/>
        <v>17</v>
      </c>
      <c r="G417">
        <f t="shared" si="66"/>
        <v>38</v>
      </c>
      <c r="H417" t="str">
        <f t="shared" si="67"/>
        <v>enable_app_freezing</v>
      </c>
      <c r="I417">
        <f t="shared" si="63"/>
        <v>39</v>
      </c>
      <c r="J417">
        <f t="shared" si="64"/>
        <v>49</v>
      </c>
      <c r="K417" t="str">
        <f t="shared" si="65"/>
        <v>啟動 App 鎖定</v>
      </c>
    </row>
    <row r="418" spans="1:11">
      <c r="A418" s="2"/>
      <c r="B418" t="e">
        <f t="shared" si="59"/>
        <v>#VALUE!</v>
      </c>
      <c r="C418" t="e">
        <f t="shared" si="60"/>
        <v>#VALUE!</v>
      </c>
      <c r="D418" t="str">
        <f t="shared" si="61"/>
        <v/>
      </c>
      <c r="E418" s="1" t="s">
        <v>2203</v>
      </c>
      <c r="F418">
        <f t="shared" si="62"/>
        <v>17</v>
      </c>
      <c r="G418">
        <f t="shared" si="66"/>
        <v>40</v>
      </c>
      <c r="H418" t="str">
        <f t="shared" si="67"/>
        <v>start_using_keybutler</v>
      </c>
      <c r="I418">
        <f t="shared" si="63"/>
        <v>41</v>
      </c>
      <c r="J418">
        <f t="shared" si="64"/>
        <v>56</v>
      </c>
      <c r="K418" t="str">
        <f t="shared" si="65"/>
        <v>開始使用Key Butler</v>
      </c>
    </row>
    <row r="419" spans="1:11">
      <c r="A419" s="1" t="s">
        <v>2957</v>
      </c>
      <c r="B419">
        <f t="shared" si="59"/>
        <v>17</v>
      </c>
      <c r="C419">
        <f t="shared" si="60"/>
        <v>39</v>
      </c>
      <c r="D419" t="str">
        <f t="shared" si="61"/>
        <v>Msg_FieldWrong_title</v>
      </c>
      <c r="E419" s="1" t="s">
        <v>2204</v>
      </c>
      <c r="F419">
        <f t="shared" si="62"/>
        <v>17</v>
      </c>
      <c r="G419">
        <f t="shared" si="66"/>
        <v>37</v>
      </c>
      <c r="H419" t="str">
        <f t="shared" si="67"/>
        <v>register_completed</v>
      </c>
      <c r="I419">
        <f t="shared" si="63"/>
        <v>38</v>
      </c>
      <c r="J419">
        <f t="shared" si="64"/>
        <v>43</v>
      </c>
      <c r="K419" t="str">
        <f t="shared" si="65"/>
        <v>註冊完成</v>
      </c>
    </row>
    <row r="420" spans="1:11">
      <c r="A420" s="1" t="s">
        <v>173</v>
      </c>
      <c r="B420">
        <f t="shared" si="59"/>
        <v>17</v>
      </c>
      <c r="C420">
        <f t="shared" si="60"/>
        <v>38</v>
      </c>
      <c r="D420" t="str">
        <f t="shared" si="61"/>
        <v>Msg_FieldWrong_cont</v>
      </c>
      <c r="E420" s="1" t="s">
        <v>2205</v>
      </c>
      <c r="F420">
        <f t="shared" si="62"/>
        <v>17</v>
      </c>
      <c r="G420">
        <f t="shared" si="66"/>
        <v>27</v>
      </c>
      <c r="H420" t="str">
        <f t="shared" si="67"/>
        <v>to_email</v>
      </c>
      <c r="I420">
        <f t="shared" si="63"/>
        <v>28</v>
      </c>
      <c r="J420">
        <f t="shared" si="64"/>
        <v>33</v>
      </c>
      <c r="K420" t="str">
        <f t="shared" si="65"/>
        <v>電子信箱</v>
      </c>
    </row>
    <row r="421" spans="1:11">
      <c r="A421" s="1" t="s">
        <v>174</v>
      </c>
      <c r="B421">
        <f t="shared" si="59"/>
        <v>17</v>
      </c>
      <c r="C421">
        <f t="shared" si="60"/>
        <v>42</v>
      </c>
      <c r="D421" t="str">
        <f t="shared" si="61"/>
        <v>Msg_FieldWrong_DIN_cont</v>
      </c>
      <c r="E421" s="1" t="s">
        <v>2206</v>
      </c>
      <c r="F421">
        <f t="shared" si="62"/>
        <v>17</v>
      </c>
      <c r="G421">
        <f t="shared" si="66"/>
        <v>37</v>
      </c>
      <c r="H421" t="str">
        <f t="shared" si="67"/>
        <v>from_known_clients</v>
      </c>
      <c r="I421">
        <f t="shared" si="63"/>
        <v>38</v>
      </c>
      <c r="J421">
        <f t="shared" si="64"/>
        <v>42</v>
      </c>
      <c r="K421" t="str">
        <f t="shared" si="65"/>
        <v>舊用戶</v>
      </c>
    </row>
    <row r="422" spans="1:11">
      <c r="A422" s="1" t="s">
        <v>2958</v>
      </c>
      <c r="B422">
        <f t="shared" si="59"/>
        <v>17</v>
      </c>
      <c r="C422">
        <f t="shared" si="60"/>
        <v>43</v>
      </c>
      <c r="D422" t="str">
        <f t="shared" si="61"/>
        <v>Msg_PasswordLength_title</v>
      </c>
      <c r="E422" s="1" t="s">
        <v>2207</v>
      </c>
      <c r="F422">
        <f t="shared" si="62"/>
        <v>17</v>
      </c>
      <c r="G422">
        <f t="shared" si="66"/>
        <v>38</v>
      </c>
      <c r="H422" t="str">
        <f t="shared" si="67"/>
        <v>from_phone_contacts</v>
      </c>
      <c r="I422">
        <f t="shared" si="63"/>
        <v>39</v>
      </c>
      <c r="J422">
        <f t="shared" si="64"/>
        <v>45</v>
      </c>
      <c r="K422" t="str">
        <f t="shared" si="65"/>
        <v>聯絡人清單</v>
      </c>
    </row>
    <row r="423" spans="1:11">
      <c r="A423" s="1" t="s">
        <v>2962</v>
      </c>
      <c r="B423">
        <f t="shared" si="59"/>
        <v>17</v>
      </c>
      <c r="C423">
        <f t="shared" si="60"/>
        <v>42</v>
      </c>
      <c r="D423" t="str">
        <f t="shared" si="61"/>
        <v>Msg_PasswordLength_cont</v>
      </c>
      <c r="E423" s="1" t="s">
        <v>2208</v>
      </c>
      <c r="F423">
        <f t="shared" si="62"/>
        <v>17</v>
      </c>
      <c r="G423">
        <f t="shared" si="66"/>
        <v>30</v>
      </c>
      <c r="H423" t="str">
        <f t="shared" si="67"/>
        <v>put_message</v>
      </c>
      <c r="I423">
        <f t="shared" si="63"/>
        <v>31</v>
      </c>
      <c r="J423">
        <f t="shared" si="64"/>
        <v>44</v>
      </c>
      <c r="K423" t="str">
        <f t="shared" si="65"/>
        <v>給對方的訊息......</v>
      </c>
    </row>
    <row r="424" spans="1:11">
      <c r="A424" s="1" t="s">
        <v>175</v>
      </c>
      <c r="B424">
        <f t="shared" si="59"/>
        <v>17</v>
      </c>
      <c r="C424">
        <f t="shared" si="60"/>
        <v>33</v>
      </c>
      <c r="D424" t="str">
        <f t="shared" si="61"/>
        <v>SyncWifi_title</v>
      </c>
      <c r="E424" s="1" t="s">
        <v>1852</v>
      </c>
      <c r="F424" t="e">
        <f t="shared" si="62"/>
        <v>#VALUE!</v>
      </c>
      <c r="G424" t="e">
        <f t="shared" si="66"/>
        <v>#VALUE!</v>
      </c>
      <c r="H424" t="e">
        <f t="shared" si="67"/>
        <v>#VALUE!</v>
      </c>
      <c r="I424" t="e">
        <f t="shared" si="63"/>
        <v>#VALUE!</v>
      </c>
      <c r="J424" t="e">
        <f t="shared" si="64"/>
        <v>#VALUE!</v>
      </c>
      <c r="K424" t="e">
        <f t="shared" si="65"/>
        <v>#VALUE!</v>
      </c>
    </row>
    <row r="425" spans="1:11">
      <c r="A425" s="1" t="s">
        <v>2948</v>
      </c>
      <c r="B425">
        <f t="shared" si="59"/>
        <v>17</v>
      </c>
      <c r="C425">
        <f t="shared" si="60"/>
        <v>46</v>
      </c>
      <c r="D425" t="str">
        <f t="shared" si="61"/>
        <v>Msg_FieldWrong_General_cont</v>
      </c>
      <c r="E425" s="1" t="s">
        <v>1852</v>
      </c>
      <c r="F425" t="e">
        <f t="shared" si="62"/>
        <v>#VALUE!</v>
      </c>
      <c r="G425" t="e">
        <f t="shared" si="66"/>
        <v>#VALUE!</v>
      </c>
      <c r="H425" t="e">
        <f t="shared" si="67"/>
        <v>#VALUE!</v>
      </c>
      <c r="I425" t="e">
        <f t="shared" si="63"/>
        <v>#VALUE!</v>
      </c>
      <c r="J425" t="e">
        <f t="shared" si="64"/>
        <v>#VALUE!</v>
      </c>
      <c r="K425" t="e">
        <f t="shared" si="65"/>
        <v>#VALUE!</v>
      </c>
    </row>
    <row r="426" spans="1:11">
      <c r="A426" s="1"/>
      <c r="B426" t="e">
        <f t="shared" si="59"/>
        <v>#VALUE!</v>
      </c>
      <c r="C426" t="e">
        <f t="shared" si="60"/>
        <v>#VALUE!</v>
      </c>
      <c r="D426" t="str">
        <f t="shared" si="61"/>
        <v/>
      </c>
      <c r="E426" s="1" t="s">
        <v>2209</v>
      </c>
      <c r="F426">
        <f t="shared" si="62"/>
        <v>17</v>
      </c>
      <c r="G426">
        <f t="shared" si="66"/>
        <v>25</v>
      </c>
      <c r="H426" t="str">
        <f t="shared" si="67"/>
        <v>client</v>
      </c>
      <c r="I426">
        <f t="shared" si="63"/>
        <v>26</v>
      </c>
      <c r="J426">
        <f t="shared" si="64"/>
        <v>30</v>
      </c>
      <c r="K426" t="str">
        <f t="shared" si="65"/>
        <v>使用者</v>
      </c>
    </row>
    <row r="427" spans="1:11">
      <c r="A427" s="1" t="s">
        <v>2964</v>
      </c>
      <c r="B427">
        <f t="shared" si="59"/>
        <v>17</v>
      </c>
      <c r="C427">
        <f t="shared" si="60"/>
        <v>32</v>
      </c>
      <c r="D427" t="str">
        <f t="shared" si="61"/>
        <v>SyncWifi_cont</v>
      </c>
      <c r="E427" s="1" t="s">
        <v>2210</v>
      </c>
      <c r="F427">
        <f t="shared" si="62"/>
        <v>17</v>
      </c>
      <c r="G427">
        <f t="shared" si="66"/>
        <v>23</v>
      </c>
      <c r="H427" t="str">
        <f t="shared" si="67"/>
        <v>lock</v>
      </c>
      <c r="I427">
        <f t="shared" si="63"/>
        <v>24</v>
      </c>
      <c r="J427">
        <f t="shared" si="64"/>
        <v>27</v>
      </c>
      <c r="K427" t="str">
        <f t="shared" si="65"/>
        <v>鎖具</v>
      </c>
    </row>
    <row r="428" spans="1:11">
      <c r="A428" s="1" t="s">
        <v>176</v>
      </c>
      <c r="B428">
        <f t="shared" si="59"/>
        <v>17</v>
      </c>
      <c r="C428">
        <f t="shared" si="60"/>
        <v>33</v>
      </c>
      <c r="D428" t="str">
        <f t="shared" si="61"/>
        <v>SyncOnly_title</v>
      </c>
      <c r="E428" s="1" t="s">
        <v>2211</v>
      </c>
      <c r="F428">
        <f t="shared" si="62"/>
        <v>17</v>
      </c>
      <c r="G428">
        <f t="shared" si="66"/>
        <v>26</v>
      </c>
      <c r="H428" t="str">
        <f t="shared" si="67"/>
        <v>message</v>
      </c>
      <c r="I428">
        <f t="shared" si="63"/>
        <v>27</v>
      </c>
      <c r="J428">
        <f t="shared" si="64"/>
        <v>30</v>
      </c>
      <c r="K428" t="str">
        <f t="shared" si="65"/>
        <v>訊息</v>
      </c>
    </row>
    <row r="429" spans="1:11">
      <c r="A429" s="1" t="s">
        <v>1836</v>
      </c>
      <c r="B429">
        <f t="shared" si="59"/>
        <v>17</v>
      </c>
      <c r="C429">
        <f t="shared" si="60"/>
        <v>32</v>
      </c>
      <c r="D429" t="str">
        <f t="shared" si="61"/>
        <v>SyncOnly_cont</v>
      </c>
      <c r="E429" s="1" t="s">
        <v>2212</v>
      </c>
      <c r="F429">
        <f t="shared" si="62"/>
        <v>17</v>
      </c>
      <c r="G429">
        <f t="shared" si="66"/>
        <v>39</v>
      </c>
      <c r="H429" t="str">
        <f t="shared" si="67"/>
        <v>client_key_delivered</v>
      </c>
      <c r="I429">
        <f t="shared" si="63"/>
        <v>40</v>
      </c>
      <c r="J429">
        <f t="shared" si="64"/>
        <v>46</v>
      </c>
      <c r="K429" t="str">
        <f t="shared" si="65"/>
        <v>已加入成功</v>
      </c>
    </row>
    <row r="430" spans="1:11">
      <c r="A430" s="1" t="s">
        <v>177</v>
      </c>
      <c r="B430">
        <f t="shared" si="59"/>
        <v>17</v>
      </c>
      <c r="C430">
        <f t="shared" si="60"/>
        <v>27</v>
      </c>
      <c r="D430" t="str">
        <f t="shared" si="61"/>
        <v>SyncDone</v>
      </c>
      <c r="E430" s="1" t="s">
        <v>2213</v>
      </c>
      <c r="F430">
        <f t="shared" si="62"/>
        <v>17</v>
      </c>
      <c r="G430">
        <f t="shared" si="66"/>
        <v>38</v>
      </c>
      <c r="H430" t="str">
        <f t="shared" si="67"/>
        <v>client_key_rejected</v>
      </c>
      <c r="I430">
        <f t="shared" si="63"/>
        <v>39</v>
      </c>
      <c r="J430">
        <f t="shared" si="64"/>
        <v>46</v>
      </c>
      <c r="K430" t="str">
        <f t="shared" si="65"/>
        <v>拒絕接受鑰匙</v>
      </c>
    </row>
    <row r="431" spans="1:11">
      <c r="A431" s="1"/>
      <c r="B431" t="e">
        <f t="shared" si="59"/>
        <v>#VALUE!</v>
      </c>
      <c r="C431" t="e">
        <f t="shared" si="60"/>
        <v>#VALUE!</v>
      </c>
      <c r="D431" t="str">
        <f t="shared" si="61"/>
        <v/>
      </c>
      <c r="E431" s="1" t="s">
        <v>2214</v>
      </c>
      <c r="F431">
        <f t="shared" si="62"/>
        <v>17</v>
      </c>
      <c r="G431">
        <f t="shared" si="66"/>
        <v>37</v>
      </c>
      <c r="H431" t="str">
        <f t="shared" si="67"/>
        <v>client_key_updated</v>
      </c>
      <c r="I431">
        <f t="shared" si="63"/>
        <v>38</v>
      </c>
      <c r="J431">
        <f t="shared" si="64"/>
        <v>48</v>
      </c>
      <c r="K431" t="str">
        <f t="shared" si="65"/>
        <v>使用者的鑰匙已更新</v>
      </c>
    </row>
    <row r="432" spans="1:11">
      <c r="A432" s="2"/>
      <c r="B432" t="e">
        <f t="shared" si="59"/>
        <v>#VALUE!</v>
      </c>
      <c r="C432" t="e">
        <f t="shared" si="60"/>
        <v>#VALUE!</v>
      </c>
      <c r="D432" t="str">
        <f t="shared" si="61"/>
        <v/>
      </c>
      <c r="E432" s="1" t="s">
        <v>2215</v>
      </c>
      <c r="F432">
        <f t="shared" si="62"/>
        <v>17</v>
      </c>
      <c r="G432">
        <f t="shared" si="66"/>
        <v>37</v>
      </c>
      <c r="H432" t="str">
        <f t="shared" si="67"/>
        <v>client_key_deleted</v>
      </c>
      <c r="I432">
        <f t="shared" si="63"/>
        <v>38</v>
      </c>
      <c r="J432">
        <f t="shared" si="64"/>
        <v>48</v>
      </c>
      <c r="K432" t="str">
        <f t="shared" si="65"/>
        <v>使用者的鑰匙已刪除</v>
      </c>
    </row>
    <row r="433" spans="1:11">
      <c r="A433" s="1" t="s">
        <v>178</v>
      </c>
      <c r="B433">
        <f t="shared" si="59"/>
        <v>17</v>
      </c>
      <c r="C433">
        <f t="shared" si="60"/>
        <v>36</v>
      </c>
      <c r="D433" t="str">
        <f t="shared" si="61"/>
        <v>CodeSuccess_title</v>
      </c>
      <c r="E433" s="1" t="s">
        <v>2216</v>
      </c>
      <c r="F433">
        <f t="shared" si="62"/>
        <v>17</v>
      </c>
      <c r="G433">
        <f t="shared" si="66"/>
        <v>39</v>
      </c>
      <c r="H433" t="str">
        <f t="shared" si="67"/>
        <v>client_key_suspended</v>
      </c>
      <c r="I433">
        <f t="shared" si="63"/>
        <v>40</v>
      </c>
      <c r="J433">
        <f t="shared" si="64"/>
        <v>50</v>
      </c>
      <c r="K433" t="str">
        <f t="shared" si="65"/>
        <v>使用者的鑰匙已停用</v>
      </c>
    </row>
    <row r="434" spans="1:11">
      <c r="A434" s="1" t="s">
        <v>179</v>
      </c>
      <c r="B434">
        <f t="shared" si="59"/>
        <v>17</v>
      </c>
      <c r="C434">
        <f t="shared" si="60"/>
        <v>35</v>
      </c>
      <c r="D434" t="str">
        <f t="shared" si="61"/>
        <v>CodeSuccess_cont</v>
      </c>
      <c r="E434" s="1" t="s">
        <v>2217</v>
      </c>
      <c r="F434">
        <f t="shared" si="62"/>
        <v>17</v>
      </c>
      <c r="G434">
        <f t="shared" si="66"/>
        <v>38</v>
      </c>
      <c r="H434" t="str">
        <f t="shared" si="67"/>
        <v>client_key_restored</v>
      </c>
      <c r="I434">
        <f t="shared" si="63"/>
        <v>39</v>
      </c>
      <c r="J434">
        <f t="shared" si="64"/>
        <v>49</v>
      </c>
      <c r="K434" t="str">
        <f t="shared" si="65"/>
        <v>使用者的鑰匙已恢復</v>
      </c>
    </row>
    <row r="435" spans="1:11">
      <c r="A435" s="1" t="s">
        <v>180</v>
      </c>
      <c r="B435" t="e">
        <f t="shared" si="59"/>
        <v>#VALUE!</v>
      </c>
      <c r="C435" t="e">
        <f t="shared" si="60"/>
        <v>#VALUE!</v>
      </c>
      <c r="D435" t="e">
        <f t="shared" si="61"/>
        <v>#VALUE!</v>
      </c>
      <c r="E435" s="1" t="s">
        <v>2218</v>
      </c>
      <c r="F435">
        <f t="shared" si="62"/>
        <v>17</v>
      </c>
      <c r="G435">
        <f t="shared" si="66"/>
        <v>30</v>
      </c>
      <c r="H435" t="str">
        <f t="shared" si="67"/>
        <v>key_updated</v>
      </c>
      <c r="I435">
        <f t="shared" si="63"/>
        <v>31</v>
      </c>
      <c r="J435">
        <f t="shared" si="64"/>
        <v>40</v>
      </c>
      <c r="K435" t="str">
        <f t="shared" si="65"/>
        <v>鑰匙權限已被更新</v>
      </c>
    </row>
    <row r="436" spans="1:11">
      <c r="A436" s="3"/>
      <c r="B436" t="e">
        <f t="shared" si="59"/>
        <v>#VALUE!</v>
      </c>
      <c r="C436" t="e">
        <f t="shared" si="60"/>
        <v>#VALUE!</v>
      </c>
      <c r="D436" t="str">
        <f t="shared" si="61"/>
        <v/>
      </c>
      <c r="E436" s="1" t="s">
        <v>2219</v>
      </c>
      <c r="F436">
        <f t="shared" si="62"/>
        <v>17</v>
      </c>
      <c r="G436">
        <f t="shared" si="66"/>
        <v>30</v>
      </c>
      <c r="H436" t="str">
        <f t="shared" si="67"/>
        <v>key_deleted</v>
      </c>
      <c r="I436">
        <f t="shared" si="63"/>
        <v>31</v>
      </c>
      <c r="J436">
        <f t="shared" si="64"/>
        <v>38</v>
      </c>
      <c r="K436" t="str">
        <f t="shared" si="65"/>
        <v>鑰匙已被刪除</v>
      </c>
    </row>
    <row r="437" spans="1:11">
      <c r="A437" s="1"/>
      <c r="B437" t="e">
        <f t="shared" si="59"/>
        <v>#VALUE!</v>
      </c>
      <c r="C437" t="e">
        <f t="shared" si="60"/>
        <v>#VALUE!</v>
      </c>
      <c r="D437" t="str">
        <f t="shared" si="61"/>
        <v/>
      </c>
      <c r="E437" s="1" t="s">
        <v>2220</v>
      </c>
      <c r="F437">
        <f t="shared" si="62"/>
        <v>17</v>
      </c>
      <c r="G437">
        <f t="shared" si="66"/>
        <v>32</v>
      </c>
      <c r="H437" t="str">
        <f t="shared" si="67"/>
        <v>key_suspended</v>
      </c>
      <c r="I437">
        <f t="shared" si="63"/>
        <v>33</v>
      </c>
      <c r="J437">
        <f t="shared" si="64"/>
        <v>42</v>
      </c>
      <c r="K437" t="str">
        <f t="shared" si="65"/>
        <v>鑰匙權限已被停用</v>
      </c>
    </row>
    <row r="438" spans="1:11">
      <c r="A438" s="1" t="s">
        <v>181</v>
      </c>
      <c r="B438">
        <f t="shared" si="59"/>
        <v>17</v>
      </c>
      <c r="C438">
        <f t="shared" si="60"/>
        <v>28</v>
      </c>
      <c r="D438" t="str">
        <f t="shared" si="61"/>
        <v>Wifi_SSID</v>
      </c>
      <c r="E438" s="1" t="s">
        <v>2221</v>
      </c>
      <c r="F438">
        <f t="shared" si="62"/>
        <v>17</v>
      </c>
      <c r="G438">
        <f t="shared" si="66"/>
        <v>31</v>
      </c>
      <c r="H438" t="str">
        <f t="shared" si="67"/>
        <v>key_restored</v>
      </c>
      <c r="I438">
        <f t="shared" si="63"/>
        <v>32</v>
      </c>
      <c r="J438">
        <f t="shared" si="64"/>
        <v>41</v>
      </c>
      <c r="K438" t="str">
        <f t="shared" si="65"/>
        <v>鑰匙權限已被恢復</v>
      </c>
    </row>
    <row r="439" spans="1:11">
      <c r="A439" s="1"/>
      <c r="B439" t="e">
        <f t="shared" si="59"/>
        <v>#VALUE!</v>
      </c>
      <c r="C439" t="e">
        <f t="shared" si="60"/>
        <v>#VALUE!</v>
      </c>
      <c r="D439" t="str">
        <f t="shared" si="61"/>
        <v/>
      </c>
      <c r="E439" s="1" t="s">
        <v>2222</v>
      </c>
      <c r="F439">
        <f t="shared" si="62"/>
        <v>17</v>
      </c>
      <c r="G439">
        <f t="shared" si="66"/>
        <v>31</v>
      </c>
      <c r="H439" t="str">
        <f t="shared" si="67"/>
        <v>lock_claimed</v>
      </c>
      <c r="I439">
        <f t="shared" si="63"/>
        <v>32</v>
      </c>
      <c r="J439">
        <f t="shared" si="64"/>
        <v>40</v>
      </c>
      <c r="K439" t="str">
        <f t="shared" si="65"/>
        <v>鎖已新增至雲端</v>
      </c>
    </row>
    <row r="440" spans="1:11">
      <c r="A440" s="1" t="s">
        <v>3034</v>
      </c>
      <c r="B440">
        <f t="shared" si="59"/>
        <v>17</v>
      </c>
      <c r="C440">
        <f t="shared" si="60"/>
        <v>26</v>
      </c>
      <c r="D440" t="str">
        <f t="shared" si="61"/>
        <v>Wifi_OK</v>
      </c>
      <c r="E440" s="1" t="s">
        <v>2223</v>
      </c>
      <c r="F440">
        <f t="shared" si="62"/>
        <v>17</v>
      </c>
      <c r="G440">
        <f t="shared" si="66"/>
        <v>43</v>
      </c>
      <c r="H440" t="str">
        <f t="shared" si="67"/>
        <v>lock_reclaimed_by_others</v>
      </c>
      <c r="I440">
        <f t="shared" si="63"/>
        <v>44</v>
      </c>
      <c r="J440">
        <f t="shared" si="64"/>
        <v>53</v>
      </c>
      <c r="K440" t="str">
        <f t="shared" si="65"/>
        <v>鎖已被其他人配對</v>
      </c>
    </row>
    <row r="441" spans="1:11">
      <c r="A441" s="1" t="s">
        <v>3036</v>
      </c>
      <c r="B441">
        <f t="shared" si="59"/>
        <v>17</v>
      </c>
      <c r="C441">
        <f t="shared" si="60"/>
        <v>29</v>
      </c>
      <c r="D441" t="str">
        <f t="shared" si="61"/>
        <v>Wifi_Check</v>
      </c>
      <c r="E441" s="1" t="s">
        <v>2910</v>
      </c>
      <c r="F441">
        <f t="shared" si="62"/>
        <v>17</v>
      </c>
      <c r="G441">
        <f t="shared" si="66"/>
        <v>38</v>
      </c>
      <c r="H441" t="str">
        <f t="shared" si="67"/>
        <v>client_become_ghost</v>
      </c>
      <c r="I441">
        <f t="shared" si="63"/>
        <v>39</v>
      </c>
      <c r="J441">
        <f t="shared" si="64"/>
        <v>48</v>
      </c>
      <c r="K441" t="str">
        <f t="shared" si="65"/>
        <v>客戶帳號重複註冊</v>
      </c>
    </row>
    <row r="442" spans="1:11">
      <c r="A442" s="1" t="s">
        <v>2953</v>
      </c>
      <c r="B442">
        <f t="shared" si="59"/>
        <v>17</v>
      </c>
      <c r="C442">
        <f t="shared" si="60"/>
        <v>34</v>
      </c>
      <c r="D442" t="str">
        <f t="shared" si="61"/>
        <v>Wifi_Fail_title</v>
      </c>
      <c r="E442" s="1" t="s">
        <v>2224</v>
      </c>
      <c r="F442">
        <f t="shared" si="62"/>
        <v>17</v>
      </c>
      <c r="G442">
        <f t="shared" si="66"/>
        <v>25</v>
      </c>
      <c r="H442" t="str">
        <f t="shared" si="67"/>
        <v>accept</v>
      </c>
      <c r="I442">
        <f t="shared" si="63"/>
        <v>26</v>
      </c>
      <c r="J442">
        <f t="shared" si="64"/>
        <v>29</v>
      </c>
      <c r="K442" t="str">
        <f t="shared" si="65"/>
        <v>接受</v>
      </c>
    </row>
    <row r="443" spans="1:11">
      <c r="A443" s="1" t="s">
        <v>3038</v>
      </c>
      <c r="B443">
        <f t="shared" si="59"/>
        <v>17</v>
      </c>
      <c r="C443">
        <f t="shared" si="60"/>
        <v>33</v>
      </c>
      <c r="D443" t="str">
        <f t="shared" si="61"/>
        <v>Wifi_Fail_cont</v>
      </c>
      <c r="E443" s="1" t="s">
        <v>2225</v>
      </c>
      <c r="F443">
        <f t="shared" si="62"/>
        <v>17</v>
      </c>
      <c r="G443">
        <f t="shared" si="66"/>
        <v>27</v>
      </c>
      <c r="H443" t="str">
        <f t="shared" si="67"/>
        <v>accepted</v>
      </c>
      <c r="I443">
        <f t="shared" si="63"/>
        <v>28</v>
      </c>
      <c r="J443">
        <f t="shared" si="64"/>
        <v>32</v>
      </c>
      <c r="K443" t="str">
        <f t="shared" si="65"/>
        <v>已接受</v>
      </c>
    </row>
    <row r="444" spans="1:11">
      <c r="A444" s="1"/>
      <c r="B444" t="e">
        <f t="shared" si="59"/>
        <v>#VALUE!</v>
      </c>
      <c r="C444" t="e">
        <f t="shared" si="60"/>
        <v>#VALUE!</v>
      </c>
      <c r="D444" t="str">
        <f t="shared" si="61"/>
        <v/>
      </c>
      <c r="E444" s="1" t="s">
        <v>2226</v>
      </c>
      <c r="F444">
        <f t="shared" si="62"/>
        <v>17</v>
      </c>
      <c r="G444">
        <f t="shared" si="66"/>
        <v>25</v>
      </c>
      <c r="H444" t="str">
        <f t="shared" si="67"/>
        <v>reject</v>
      </c>
      <c r="I444">
        <f t="shared" si="63"/>
        <v>26</v>
      </c>
      <c r="J444">
        <f t="shared" si="64"/>
        <v>29</v>
      </c>
      <c r="K444" t="str">
        <f t="shared" si="65"/>
        <v>拒絕</v>
      </c>
    </row>
    <row r="445" spans="1:11">
      <c r="A445" s="1"/>
      <c r="B445" t="e">
        <f t="shared" si="59"/>
        <v>#VALUE!</v>
      </c>
      <c r="C445" t="e">
        <f t="shared" si="60"/>
        <v>#VALUE!</v>
      </c>
      <c r="D445" t="str">
        <f t="shared" si="61"/>
        <v/>
      </c>
      <c r="E445" s="1" t="s">
        <v>2227</v>
      </c>
      <c r="F445">
        <f t="shared" si="62"/>
        <v>17</v>
      </c>
      <c r="G445">
        <f t="shared" si="66"/>
        <v>27</v>
      </c>
      <c r="H445" t="str">
        <f t="shared" si="67"/>
        <v>rejected</v>
      </c>
      <c r="I445">
        <f t="shared" si="63"/>
        <v>28</v>
      </c>
      <c r="J445">
        <f t="shared" si="64"/>
        <v>32</v>
      </c>
      <c r="K445" t="str">
        <f t="shared" si="65"/>
        <v>已拒絕</v>
      </c>
    </row>
    <row r="446" spans="1:11">
      <c r="A446" s="2"/>
      <c r="B446" t="e">
        <f t="shared" si="59"/>
        <v>#VALUE!</v>
      </c>
      <c r="C446" t="e">
        <f t="shared" si="60"/>
        <v>#VALUE!</v>
      </c>
      <c r="D446" t="str">
        <f t="shared" si="61"/>
        <v/>
      </c>
      <c r="E446" s="1" t="s">
        <v>2228</v>
      </c>
      <c r="F446">
        <f t="shared" si="62"/>
        <v>17</v>
      </c>
      <c r="G446">
        <f t="shared" si="66"/>
        <v>29</v>
      </c>
      <c r="H446" t="str">
        <f t="shared" si="67"/>
        <v>add_client</v>
      </c>
      <c r="I446">
        <f t="shared" si="63"/>
        <v>30</v>
      </c>
      <c r="J446">
        <f t="shared" si="64"/>
        <v>36</v>
      </c>
      <c r="K446" t="str">
        <f t="shared" si="65"/>
        <v>新增使用者</v>
      </c>
    </row>
    <row r="447" spans="1:11">
      <c r="A447" s="1" t="s">
        <v>182</v>
      </c>
      <c r="B447">
        <f t="shared" si="59"/>
        <v>17</v>
      </c>
      <c r="C447">
        <f t="shared" si="60"/>
        <v>33</v>
      </c>
      <c r="D447" t="str">
        <f t="shared" si="61"/>
        <v>Wifi_InputSSID</v>
      </c>
      <c r="E447" s="1" t="s">
        <v>2229</v>
      </c>
      <c r="F447">
        <f t="shared" si="62"/>
        <v>17</v>
      </c>
      <c r="G447">
        <f t="shared" si="66"/>
        <v>41</v>
      </c>
      <c r="H447" t="str">
        <f t="shared" si="67"/>
        <v>validation_code_resend</v>
      </c>
      <c r="I447">
        <f t="shared" si="63"/>
        <v>42</v>
      </c>
      <c r="J447">
        <f t="shared" si="64"/>
        <v>51</v>
      </c>
      <c r="K447" t="str">
        <f t="shared" si="65"/>
        <v>驗證碼已重新送出</v>
      </c>
    </row>
    <row r="448" spans="1:11">
      <c r="A448" s="1" t="s">
        <v>183</v>
      </c>
      <c r="B448">
        <f t="shared" si="59"/>
        <v>17</v>
      </c>
      <c r="C448">
        <f t="shared" si="60"/>
        <v>33</v>
      </c>
      <c r="D448" t="str">
        <f t="shared" si="61"/>
        <v>Wifi_InputPass</v>
      </c>
      <c r="E448" s="1" t="s">
        <v>2230</v>
      </c>
      <c r="F448">
        <f t="shared" si="62"/>
        <v>17</v>
      </c>
      <c r="G448">
        <f t="shared" si="66"/>
        <v>42</v>
      </c>
      <c r="H448" t="str">
        <f t="shared" si="67"/>
        <v>xxx_format_is_not_valid</v>
      </c>
      <c r="I448">
        <f t="shared" si="63"/>
        <v>43</v>
      </c>
      <c r="J448">
        <f t="shared" si="64"/>
        <v>51</v>
      </c>
      <c r="K448" t="str">
        <f t="shared" si="65"/>
        <v>%s格式不正確</v>
      </c>
    </row>
    <row r="449" spans="1:11">
      <c r="A449" s="1" t="s">
        <v>184</v>
      </c>
      <c r="B449">
        <f t="shared" si="59"/>
        <v>17</v>
      </c>
      <c r="C449">
        <f t="shared" si="60"/>
        <v>28</v>
      </c>
      <c r="D449" t="str">
        <f t="shared" si="61"/>
        <v>Wifi_Sync</v>
      </c>
      <c r="E449" s="1" t="s">
        <v>2231</v>
      </c>
      <c r="F449">
        <f t="shared" si="62"/>
        <v>17</v>
      </c>
      <c r="G449">
        <f t="shared" si="66"/>
        <v>37</v>
      </c>
      <c r="H449" t="str">
        <f t="shared" si="67"/>
        <v>xxx_is_not_correct</v>
      </c>
      <c r="I449">
        <f t="shared" si="63"/>
        <v>38</v>
      </c>
      <c r="J449">
        <f t="shared" si="64"/>
        <v>44</v>
      </c>
      <c r="K449" t="str">
        <f t="shared" si="65"/>
        <v>%s不正確</v>
      </c>
    </row>
    <row r="450" spans="1:11">
      <c r="A450" s="1"/>
      <c r="B450" t="e">
        <f t="shared" ref="B450:B513" si="68">FIND("=""",A450)</f>
        <v>#VALUE!</v>
      </c>
      <c r="C450" t="e">
        <f t="shared" ref="C450:C513" si="69">FIND("""&gt;",A450)</f>
        <v>#VALUE!</v>
      </c>
      <c r="D450" t="str">
        <f t="shared" ref="D450:D513" si="70">IF(A450&lt;&gt;"", MID(A450, B450 + 2, C450-B450-2), "")</f>
        <v/>
      </c>
      <c r="E450" s="1" t="s">
        <v>2232</v>
      </c>
      <c r="F450">
        <f t="shared" ref="F450:F513" si="71">FIND("=""",E450)</f>
        <v>17</v>
      </c>
      <c r="G450">
        <f t="shared" si="66"/>
        <v>35</v>
      </c>
      <c r="H450" t="str">
        <f t="shared" si="67"/>
        <v>please_input_xxx</v>
      </c>
      <c r="I450">
        <f t="shared" si="63"/>
        <v>36</v>
      </c>
      <c r="J450">
        <f t="shared" si="64"/>
        <v>42</v>
      </c>
      <c r="K450" t="str">
        <f t="shared" si="65"/>
        <v>請輸入%s</v>
      </c>
    </row>
    <row r="451" spans="1:11">
      <c r="A451" s="1" t="s">
        <v>185</v>
      </c>
      <c r="B451">
        <f t="shared" si="68"/>
        <v>17</v>
      </c>
      <c r="C451">
        <f t="shared" si="69"/>
        <v>30</v>
      </c>
      <c r="D451" t="str">
        <f t="shared" si="70"/>
        <v>ClientPhone</v>
      </c>
      <c r="E451" s="1" t="s">
        <v>2233</v>
      </c>
      <c r="F451">
        <f t="shared" si="71"/>
        <v>17</v>
      </c>
      <c r="G451">
        <f t="shared" si="66"/>
        <v>37</v>
      </c>
      <c r="H451" t="str">
        <f t="shared" si="67"/>
        <v>already_registered</v>
      </c>
      <c r="I451">
        <f t="shared" si="63"/>
        <v>38</v>
      </c>
      <c r="J451">
        <f t="shared" si="64"/>
        <v>42</v>
      </c>
      <c r="K451" t="str">
        <f t="shared" si="65"/>
        <v>已註冊</v>
      </c>
    </row>
    <row r="452" spans="1:11">
      <c r="A452" s="1" t="s">
        <v>186</v>
      </c>
      <c r="B452">
        <f t="shared" si="68"/>
        <v>17</v>
      </c>
      <c r="C452">
        <f t="shared" si="69"/>
        <v>29</v>
      </c>
      <c r="D452" t="str">
        <f t="shared" si="70"/>
        <v>ClientCard</v>
      </c>
      <c r="E452" s="1" t="s">
        <v>2234</v>
      </c>
      <c r="F452">
        <f t="shared" si="71"/>
        <v>17</v>
      </c>
      <c r="G452">
        <f t="shared" si="66"/>
        <v>53</v>
      </c>
      <c r="H452" t="str">
        <f t="shared" si="67"/>
        <v>google_play_services_not_available</v>
      </c>
      <c r="I452">
        <f t="shared" si="63"/>
        <v>54</v>
      </c>
      <c r="J452">
        <f t="shared" si="64"/>
        <v>79</v>
      </c>
      <c r="K452" t="str">
        <f t="shared" si="65"/>
        <v>Google Play Services無法使用</v>
      </c>
    </row>
    <row r="453" spans="1:11">
      <c r="A453" s="1" t="s">
        <v>187</v>
      </c>
      <c r="B453">
        <f t="shared" si="68"/>
        <v>17</v>
      </c>
      <c r="C453">
        <f t="shared" si="69"/>
        <v>33</v>
      </c>
      <c r="D453" t="str">
        <f t="shared" si="70"/>
        <v>ClientPassword</v>
      </c>
      <c r="E453" s="1" t="s">
        <v>2235</v>
      </c>
      <c r="F453">
        <f t="shared" si="71"/>
        <v>17</v>
      </c>
      <c r="G453">
        <f t="shared" si="66"/>
        <v>38</v>
      </c>
      <c r="H453" t="str">
        <f t="shared" si="67"/>
        <v>data_writing_failed</v>
      </c>
      <c r="I453">
        <f t="shared" si="63"/>
        <v>39</v>
      </c>
      <c r="J453">
        <f t="shared" si="64"/>
        <v>46</v>
      </c>
      <c r="K453" t="str">
        <f t="shared" si="65"/>
        <v>資料寫入失敗</v>
      </c>
    </row>
    <row r="454" spans="1:11">
      <c r="A454" s="1" t="s">
        <v>2946</v>
      </c>
      <c r="B454">
        <f t="shared" si="68"/>
        <v>17</v>
      </c>
      <c r="C454">
        <f t="shared" si="69"/>
        <v>37</v>
      </c>
      <c r="D454" t="str">
        <f t="shared" si="70"/>
        <v>ClientChoose_title</v>
      </c>
      <c r="E454" s="1" t="s">
        <v>2236</v>
      </c>
      <c r="F454">
        <f t="shared" si="71"/>
        <v>17</v>
      </c>
      <c r="G454">
        <f t="shared" si="66"/>
        <v>35</v>
      </c>
      <c r="H454" t="str">
        <f t="shared" si="67"/>
        <v>please_try_again</v>
      </c>
      <c r="I454">
        <f t="shared" si="63"/>
        <v>36</v>
      </c>
      <c r="J454">
        <f t="shared" si="64"/>
        <v>42</v>
      </c>
      <c r="K454" t="str">
        <f t="shared" si="65"/>
        <v>請再試一次</v>
      </c>
    </row>
    <row r="455" spans="1:11">
      <c r="A455" s="1" t="s">
        <v>2947</v>
      </c>
      <c r="B455">
        <f t="shared" si="68"/>
        <v>17</v>
      </c>
      <c r="C455">
        <f t="shared" si="69"/>
        <v>31</v>
      </c>
      <c r="D455" t="str">
        <f t="shared" si="70"/>
        <v>IPA_ClientNM</v>
      </c>
      <c r="E455" s="1" t="s">
        <v>2237</v>
      </c>
      <c r="F455">
        <f t="shared" si="71"/>
        <v>17</v>
      </c>
      <c r="G455">
        <f t="shared" si="66"/>
        <v>37</v>
      </c>
      <c r="H455" t="str">
        <f t="shared" si="67"/>
        <v>please_check_again</v>
      </c>
      <c r="I455">
        <f t="shared" si="63"/>
        <v>38</v>
      </c>
      <c r="J455">
        <f t="shared" si="64"/>
        <v>45</v>
      </c>
      <c r="K455" t="str">
        <f t="shared" si="65"/>
        <v>請再檢查一遍</v>
      </c>
    </row>
    <row r="456" spans="1:11">
      <c r="A456" s="1" t="s">
        <v>188</v>
      </c>
      <c r="B456">
        <f t="shared" si="68"/>
        <v>22</v>
      </c>
      <c r="C456">
        <f t="shared" si="69"/>
        <v>35</v>
      </c>
      <c r="D456" t="str">
        <f t="shared" si="70"/>
        <v>IPA_EdtCode</v>
      </c>
      <c r="E456" s="1" t="s">
        <v>2238</v>
      </c>
      <c r="F456">
        <f t="shared" si="71"/>
        <v>17</v>
      </c>
      <c r="G456">
        <f t="shared" si="66"/>
        <v>34</v>
      </c>
      <c r="H456" t="str">
        <f t="shared" si="67"/>
        <v>new_key_confirm</v>
      </c>
      <c r="I456">
        <f t="shared" ref="I456:I519" si="72">FIND("&gt;",E456)</f>
        <v>35</v>
      </c>
      <c r="J456">
        <f t="shared" ref="J456:J519" si="73" xml:space="preserve"> FIND("&lt;/",E456)</f>
        <v>41</v>
      </c>
      <c r="K456" t="str">
        <f t="shared" ref="K456:K519" si="74">IF(E456&lt;&gt;"", MID(E456,I456+1, J456-I456 - 1), "")</f>
        <v>收到新鑰匙</v>
      </c>
    </row>
    <row r="457" spans="1:11">
      <c r="A457" s="3" t="s">
        <v>2959</v>
      </c>
      <c r="B457">
        <f t="shared" si="68"/>
        <v>17</v>
      </c>
      <c r="C457">
        <f t="shared" si="69"/>
        <v>48</v>
      </c>
      <c r="D457" t="str">
        <f t="shared" si="70"/>
        <v>IPA_EdtCode" formatted="false</v>
      </c>
      <c r="E457" s="1" t="s">
        <v>2239</v>
      </c>
      <c r="F457">
        <f t="shared" si="71"/>
        <v>17</v>
      </c>
      <c r="G457">
        <f t="shared" si="66"/>
        <v>26</v>
      </c>
      <c r="H457" t="str">
        <f t="shared" si="67"/>
        <v>success</v>
      </c>
      <c r="I457">
        <f t="shared" si="72"/>
        <v>27</v>
      </c>
      <c r="J457">
        <f t="shared" si="73"/>
        <v>30</v>
      </c>
      <c r="K457" t="str">
        <f t="shared" si="74"/>
        <v>成功</v>
      </c>
    </row>
    <row r="458" spans="1:11">
      <c r="A458" s="1" t="s">
        <v>2952</v>
      </c>
      <c r="B458">
        <f t="shared" si="68"/>
        <v>17</v>
      </c>
      <c r="C458">
        <f t="shared" si="69"/>
        <v>34</v>
      </c>
      <c r="D458" t="str">
        <f t="shared" si="70"/>
        <v>IPA_ConfirmCode</v>
      </c>
      <c r="E458" s="1" t="s">
        <v>2240</v>
      </c>
      <c r="F458">
        <f t="shared" si="71"/>
        <v>17</v>
      </c>
      <c r="G458">
        <f t="shared" si="66"/>
        <v>24</v>
      </c>
      <c r="H458" t="str">
        <f t="shared" si="67"/>
        <v>title</v>
      </c>
      <c r="I458">
        <f t="shared" si="72"/>
        <v>25</v>
      </c>
      <c r="J458">
        <f t="shared" si="73"/>
        <v>28</v>
      </c>
      <c r="K458" t="str">
        <f t="shared" si="74"/>
        <v>標題</v>
      </c>
    </row>
    <row r="459" spans="1:11">
      <c r="A459" s="2"/>
      <c r="B459" t="e">
        <f t="shared" si="68"/>
        <v>#VALUE!</v>
      </c>
      <c r="C459" t="e">
        <f t="shared" si="69"/>
        <v>#VALUE!</v>
      </c>
      <c r="D459" t="str">
        <f t="shared" si="70"/>
        <v/>
      </c>
      <c r="E459" s="1" t="s">
        <v>2241</v>
      </c>
      <c r="F459">
        <f t="shared" si="71"/>
        <v>17</v>
      </c>
      <c r="G459">
        <f t="shared" si="66"/>
        <v>29</v>
      </c>
      <c r="H459" t="str">
        <f t="shared" si="67"/>
        <v>time_colon</v>
      </c>
      <c r="I459">
        <f t="shared" si="72"/>
        <v>30</v>
      </c>
      <c r="J459">
        <f t="shared" si="73"/>
        <v>34</v>
      </c>
      <c r="K459" t="str">
        <f t="shared" si="74"/>
        <v>時間:</v>
      </c>
    </row>
    <row r="460" spans="1:11">
      <c r="A460" s="2"/>
      <c r="B460" t="e">
        <f t="shared" si="68"/>
        <v>#VALUE!</v>
      </c>
      <c r="C460" t="e">
        <f t="shared" si="69"/>
        <v>#VALUE!</v>
      </c>
      <c r="D460" t="str">
        <f t="shared" si="70"/>
        <v/>
      </c>
      <c r="E460" s="1" t="s">
        <v>2242</v>
      </c>
      <c r="F460">
        <f t="shared" si="71"/>
        <v>17</v>
      </c>
      <c r="G460">
        <f t="shared" si="66"/>
        <v>36</v>
      </c>
      <c r="H460" t="str">
        <f t="shared" si="67"/>
        <v>client_name_colon</v>
      </c>
      <c r="I460">
        <f t="shared" si="72"/>
        <v>37</v>
      </c>
      <c r="J460">
        <f t="shared" si="73"/>
        <v>43</v>
      </c>
      <c r="K460" t="str">
        <f t="shared" si="74"/>
        <v>客戶名稱:</v>
      </c>
    </row>
    <row r="461" spans="1:11">
      <c r="A461" s="1" t="s">
        <v>189</v>
      </c>
      <c r="B461">
        <f t="shared" si="68"/>
        <v>17</v>
      </c>
      <c r="C461">
        <f t="shared" si="69"/>
        <v>36</v>
      </c>
      <c r="D461" t="str">
        <f t="shared" si="70"/>
        <v>IPA_EdtCode_title</v>
      </c>
      <c r="E461" s="1" t="s">
        <v>2243</v>
      </c>
      <c r="F461">
        <f t="shared" si="71"/>
        <v>17</v>
      </c>
      <c r="G461">
        <f t="shared" si="66"/>
        <v>37</v>
      </c>
      <c r="H461" t="str">
        <f t="shared" si="67"/>
        <v>client_email_colon</v>
      </c>
      <c r="I461">
        <f t="shared" si="72"/>
        <v>38</v>
      </c>
      <c r="J461">
        <f t="shared" si="73"/>
        <v>47</v>
      </c>
      <c r="K461" t="str">
        <f t="shared" si="74"/>
        <v>客戶Email:</v>
      </c>
    </row>
    <row r="462" spans="1:11">
      <c r="A462" s="1" t="s">
        <v>2949</v>
      </c>
      <c r="B462">
        <f t="shared" si="68"/>
        <v>17</v>
      </c>
      <c r="C462">
        <f t="shared" si="69"/>
        <v>40</v>
      </c>
      <c r="D462" t="str">
        <f t="shared" si="70"/>
        <v>IPA_NoMatchCode_title</v>
      </c>
      <c r="E462" s="1" t="s">
        <v>2244</v>
      </c>
      <c r="F462">
        <f t="shared" si="71"/>
        <v>17</v>
      </c>
      <c r="G462">
        <f t="shared" ref="G462:G525" si="75">FIND("""&gt;",E462)</f>
        <v>35</v>
      </c>
      <c r="H462" t="str">
        <f t="shared" ref="H462:H525" si="76">IF(E462&lt;&gt;"", MID(E462, F462 + 2, G462-F462-2), "")</f>
        <v>admin_name_colon</v>
      </c>
      <c r="I462">
        <f t="shared" si="72"/>
        <v>36</v>
      </c>
      <c r="J462">
        <f t="shared" si="73"/>
        <v>43</v>
      </c>
      <c r="K462" t="str">
        <f t="shared" si="74"/>
        <v>管理者名稱:</v>
      </c>
    </row>
    <row r="463" spans="1:11">
      <c r="A463" s="1" t="s">
        <v>2950</v>
      </c>
      <c r="B463">
        <f t="shared" si="68"/>
        <v>17</v>
      </c>
      <c r="C463">
        <f t="shared" si="69"/>
        <v>39</v>
      </c>
      <c r="D463" t="str">
        <f t="shared" si="70"/>
        <v>IPA_NoMatchCode_cont</v>
      </c>
      <c r="E463" s="1" t="s">
        <v>2245</v>
      </c>
      <c r="F463">
        <f t="shared" si="71"/>
        <v>17</v>
      </c>
      <c r="G463">
        <f t="shared" si="75"/>
        <v>36</v>
      </c>
      <c r="H463" t="str">
        <f t="shared" si="76"/>
        <v>admin_email_colon</v>
      </c>
      <c r="I463">
        <f t="shared" si="72"/>
        <v>37</v>
      </c>
      <c r="J463">
        <f t="shared" si="73"/>
        <v>47</v>
      </c>
      <c r="K463" t="str">
        <f t="shared" si="74"/>
        <v>管理者Email:</v>
      </c>
    </row>
    <row r="464" spans="1:11">
      <c r="A464" s="1" t="s">
        <v>2961</v>
      </c>
      <c r="B464">
        <f t="shared" si="68"/>
        <v>17</v>
      </c>
      <c r="C464">
        <f t="shared" si="69"/>
        <v>39</v>
      </c>
      <c r="D464" t="str">
        <f t="shared" si="70"/>
        <v>IPA_CodeLength_title</v>
      </c>
      <c r="E464" s="1" t="s">
        <v>2246</v>
      </c>
      <c r="F464">
        <f t="shared" si="71"/>
        <v>17</v>
      </c>
      <c r="G464">
        <f t="shared" si="75"/>
        <v>34</v>
      </c>
      <c r="H464" t="str">
        <f t="shared" si="76"/>
        <v>lock_name_colon</v>
      </c>
      <c r="I464">
        <f t="shared" si="72"/>
        <v>35</v>
      </c>
      <c r="J464">
        <f t="shared" si="73"/>
        <v>40</v>
      </c>
      <c r="K464" t="str">
        <f t="shared" si="74"/>
        <v>鎖名稱:</v>
      </c>
    </row>
    <row r="465" spans="1:11">
      <c r="A465" s="1" t="s">
        <v>2960</v>
      </c>
      <c r="B465">
        <f t="shared" si="68"/>
        <v>17</v>
      </c>
      <c r="C465">
        <f t="shared" si="69"/>
        <v>56</v>
      </c>
      <c r="D465" t="str">
        <f t="shared" si="70"/>
        <v>IPA_CodeLength_cont" formatted="false</v>
      </c>
      <c r="E465" s="1" t="s">
        <v>2247</v>
      </c>
      <c r="F465">
        <f t="shared" si="71"/>
        <v>17</v>
      </c>
      <c r="G465">
        <f t="shared" si="75"/>
        <v>37</v>
      </c>
      <c r="H465" t="str">
        <f t="shared" si="76"/>
        <v>access_right_colon</v>
      </c>
      <c r="I465">
        <f t="shared" si="72"/>
        <v>38</v>
      </c>
      <c r="J465">
        <f t="shared" si="73"/>
        <v>44</v>
      </c>
      <c r="K465" t="str">
        <f t="shared" si="74"/>
        <v>權限設定:</v>
      </c>
    </row>
    <row r="466" spans="1:11">
      <c r="A466" s="1" t="s">
        <v>190</v>
      </c>
      <c r="B466">
        <f t="shared" si="68"/>
        <v>17</v>
      </c>
      <c r="C466">
        <f t="shared" si="69"/>
        <v>38</v>
      </c>
      <c r="D466" t="str">
        <f t="shared" si="70"/>
        <v>IPA_CodeScope_title</v>
      </c>
      <c r="E466" s="1" t="s">
        <v>2248</v>
      </c>
      <c r="F466">
        <f t="shared" si="71"/>
        <v>17</v>
      </c>
      <c r="G466">
        <f t="shared" si="75"/>
        <v>32</v>
      </c>
      <c r="H466" t="str">
        <f t="shared" si="76"/>
        <v>details_colon</v>
      </c>
      <c r="I466">
        <f t="shared" si="72"/>
        <v>33</v>
      </c>
      <c r="J466">
        <f t="shared" si="73"/>
        <v>37</v>
      </c>
      <c r="K466" t="str">
        <f t="shared" si="74"/>
        <v>詳情:</v>
      </c>
    </row>
    <row r="467" spans="1:11">
      <c r="A467" s="1" t="s">
        <v>2951</v>
      </c>
      <c r="B467">
        <f t="shared" si="68"/>
        <v>17</v>
      </c>
      <c r="C467">
        <f t="shared" si="69"/>
        <v>55</v>
      </c>
      <c r="D467" t="str">
        <f t="shared" si="70"/>
        <v>IPA_CodeScope_cont" formatted="false</v>
      </c>
      <c r="E467" s="1" t="s">
        <v>2249</v>
      </c>
      <c r="F467">
        <f t="shared" si="71"/>
        <v>17</v>
      </c>
      <c r="G467">
        <f t="shared" si="75"/>
        <v>32</v>
      </c>
      <c r="H467" t="str">
        <f t="shared" si="76"/>
        <v>message_colon</v>
      </c>
      <c r="I467">
        <f t="shared" si="72"/>
        <v>33</v>
      </c>
      <c r="J467">
        <f t="shared" si="73"/>
        <v>37</v>
      </c>
      <c r="K467" t="str">
        <f t="shared" si="74"/>
        <v>訊息:</v>
      </c>
    </row>
    <row r="468" spans="1:11">
      <c r="A468" s="1" t="s">
        <v>2954</v>
      </c>
      <c r="B468">
        <f t="shared" si="68"/>
        <v>17</v>
      </c>
      <c r="C468">
        <f t="shared" si="69"/>
        <v>42</v>
      </c>
      <c r="D468" t="str">
        <f t="shared" si="70"/>
        <v>IPA_DuplicateCode_title</v>
      </c>
      <c r="E468" s="1" t="s">
        <v>2250</v>
      </c>
      <c r="F468">
        <f t="shared" si="71"/>
        <v>17</v>
      </c>
      <c r="G468">
        <f t="shared" si="75"/>
        <v>31</v>
      </c>
      <c r="H468" t="str">
        <f t="shared" si="76"/>
        <v>result_colon</v>
      </c>
      <c r="I468">
        <f t="shared" si="72"/>
        <v>32</v>
      </c>
      <c r="J468">
        <f t="shared" si="73"/>
        <v>36</v>
      </c>
      <c r="K468" t="str">
        <f t="shared" si="74"/>
        <v>結果:</v>
      </c>
    </row>
    <row r="469" spans="1:11">
      <c r="A469" s="1" t="s">
        <v>2955</v>
      </c>
      <c r="B469">
        <f t="shared" si="68"/>
        <v>17</v>
      </c>
      <c r="C469">
        <f t="shared" si="69"/>
        <v>42</v>
      </c>
      <c r="D469" t="str">
        <f t="shared" si="70"/>
        <v>IPA_DuplicateCode_cont1</v>
      </c>
      <c r="E469" s="1" t="s">
        <v>2251</v>
      </c>
      <c r="F469">
        <f t="shared" si="71"/>
        <v>17</v>
      </c>
      <c r="G469">
        <f t="shared" si="75"/>
        <v>26</v>
      </c>
      <c r="H469" t="str">
        <f t="shared" si="76"/>
        <v>unknown</v>
      </c>
      <c r="I469">
        <f t="shared" si="72"/>
        <v>27</v>
      </c>
      <c r="J469">
        <f t="shared" si="73"/>
        <v>30</v>
      </c>
      <c r="K469" t="str">
        <f t="shared" si="74"/>
        <v>未知</v>
      </c>
    </row>
    <row r="470" spans="1:11">
      <c r="A470" s="1"/>
      <c r="B470" t="e">
        <f t="shared" si="68"/>
        <v>#VALUE!</v>
      </c>
      <c r="C470" t="e">
        <f t="shared" si="69"/>
        <v>#VALUE!</v>
      </c>
      <c r="D470" t="str">
        <f t="shared" si="70"/>
        <v/>
      </c>
      <c r="E470" s="1" t="s">
        <v>2252</v>
      </c>
      <c r="F470">
        <f t="shared" si="71"/>
        <v>17</v>
      </c>
      <c r="G470">
        <f t="shared" si="75"/>
        <v>34</v>
      </c>
      <c r="H470" t="str">
        <f t="shared" si="76"/>
        <v>xxx_is_unlocked</v>
      </c>
      <c r="I470">
        <f t="shared" si="72"/>
        <v>35</v>
      </c>
      <c r="J470">
        <f t="shared" si="73"/>
        <v>40</v>
      </c>
      <c r="K470" t="str">
        <f t="shared" si="74"/>
        <v>進出%s</v>
      </c>
    </row>
    <row r="471" spans="1:11">
      <c r="A471" s="1"/>
      <c r="B471" t="e">
        <f t="shared" si="68"/>
        <v>#VALUE!</v>
      </c>
      <c r="C471" t="e">
        <f t="shared" si="69"/>
        <v>#VALUE!</v>
      </c>
      <c r="D471" t="str">
        <f t="shared" si="70"/>
        <v/>
      </c>
      <c r="E471" s="1" t="s">
        <v>2253</v>
      </c>
      <c r="F471">
        <f t="shared" si="71"/>
        <v>17</v>
      </c>
      <c r="G471">
        <f t="shared" si="75"/>
        <v>27</v>
      </c>
      <c r="H471" t="str">
        <f t="shared" si="76"/>
        <v>mark_all</v>
      </c>
      <c r="I471">
        <f t="shared" si="72"/>
        <v>28</v>
      </c>
      <c r="J471">
        <f t="shared" si="73"/>
        <v>33</v>
      </c>
      <c r="K471" t="str">
        <f t="shared" si="74"/>
        <v>全部已讀</v>
      </c>
    </row>
    <row r="472" spans="1:11">
      <c r="A472" s="1" t="s">
        <v>2956</v>
      </c>
      <c r="B472">
        <f t="shared" si="68"/>
        <v>17</v>
      </c>
      <c r="C472">
        <f t="shared" si="69"/>
        <v>37</v>
      </c>
      <c r="D472" t="str">
        <f t="shared" si="70"/>
        <v>IPA_CodeFail_title</v>
      </c>
      <c r="E472" s="1" t="s">
        <v>2254</v>
      </c>
      <c r="F472">
        <f t="shared" si="71"/>
        <v>17</v>
      </c>
      <c r="G472">
        <f t="shared" si="75"/>
        <v>35</v>
      </c>
      <c r="H472" t="str">
        <f t="shared" si="76"/>
        <v>mark_all_content</v>
      </c>
      <c r="I472">
        <f t="shared" si="72"/>
        <v>36</v>
      </c>
      <c r="J472">
        <f t="shared" si="73"/>
        <v>51</v>
      </c>
      <c r="K472" t="str">
        <f t="shared" si="74"/>
        <v>確定要將全部通知標示為已讀？</v>
      </c>
    </row>
    <row r="473" spans="1:11">
      <c r="A473" s="1"/>
      <c r="B473" t="e">
        <f t="shared" si="68"/>
        <v>#VALUE!</v>
      </c>
      <c r="C473" t="e">
        <f t="shared" si="69"/>
        <v>#VALUE!</v>
      </c>
      <c r="D473" t="str">
        <f t="shared" si="70"/>
        <v/>
      </c>
      <c r="E473" s="2"/>
      <c r="F473" t="e">
        <f t="shared" si="71"/>
        <v>#VALUE!</v>
      </c>
      <c r="G473" t="e">
        <f t="shared" si="75"/>
        <v>#VALUE!</v>
      </c>
      <c r="H473" t="str">
        <f t="shared" si="76"/>
        <v/>
      </c>
      <c r="I473" t="e">
        <f t="shared" si="72"/>
        <v>#VALUE!</v>
      </c>
      <c r="J473" t="e">
        <f t="shared" si="73"/>
        <v>#VALUE!</v>
      </c>
      <c r="K473" t="str">
        <f t="shared" si="74"/>
        <v/>
      </c>
    </row>
    <row r="474" spans="1:11">
      <c r="A474" s="2"/>
      <c r="B474" t="e">
        <f t="shared" si="68"/>
        <v>#VALUE!</v>
      </c>
      <c r="C474" t="e">
        <f t="shared" si="69"/>
        <v>#VALUE!</v>
      </c>
      <c r="D474" t="str">
        <f t="shared" si="70"/>
        <v/>
      </c>
      <c r="E474" s="1" t="s">
        <v>2255</v>
      </c>
      <c r="F474">
        <f t="shared" si="71"/>
        <v>17</v>
      </c>
      <c r="G474">
        <f t="shared" si="75"/>
        <v>35</v>
      </c>
      <c r="H474" t="str">
        <f t="shared" si="76"/>
        <v>ota_send_success</v>
      </c>
      <c r="I474">
        <f t="shared" si="72"/>
        <v>36</v>
      </c>
      <c r="J474">
        <f t="shared" si="73"/>
        <v>56</v>
      </c>
      <c r="K474" t="str">
        <f t="shared" si="74"/>
        <v>鑰匙已經成功送出，請等候使用者的確認。</v>
      </c>
    </row>
    <row r="475" spans="1:11">
      <c r="A475" s="1" t="s">
        <v>191</v>
      </c>
      <c r="B475">
        <f t="shared" si="68"/>
        <v>17</v>
      </c>
      <c r="C475">
        <f t="shared" si="69"/>
        <v>35</v>
      </c>
      <c r="D475" t="str">
        <f t="shared" si="70"/>
        <v>remote_unlocking</v>
      </c>
      <c r="E475" s="1" t="s">
        <v>2256</v>
      </c>
      <c r="F475">
        <f t="shared" si="71"/>
        <v>17</v>
      </c>
      <c r="G475">
        <f t="shared" si="75"/>
        <v>22</v>
      </c>
      <c r="H475" t="str">
        <f t="shared" si="76"/>
        <v>dot</v>
      </c>
      <c r="I475">
        <f t="shared" si="72"/>
        <v>23</v>
      </c>
      <c r="J475">
        <f t="shared" si="73"/>
        <v>25</v>
      </c>
      <c r="K475" t="str">
        <f t="shared" si="74"/>
        <v>。</v>
      </c>
    </row>
    <row r="476" spans="1:11">
      <c r="A476" s="1"/>
      <c r="B476" t="e">
        <f t="shared" si="68"/>
        <v>#VALUE!</v>
      </c>
      <c r="C476" t="e">
        <f t="shared" si="69"/>
        <v>#VALUE!</v>
      </c>
      <c r="D476" t="str">
        <f t="shared" si="70"/>
        <v/>
      </c>
      <c r="E476" s="1" t="s">
        <v>2257</v>
      </c>
      <c r="F476">
        <f t="shared" si="71"/>
        <v>17</v>
      </c>
      <c r="G476">
        <f t="shared" si="75"/>
        <v>48</v>
      </c>
      <c r="H476" t="str">
        <f t="shared" si="76"/>
        <v>client_key_accepted_content_1</v>
      </c>
      <c r="I476">
        <f t="shared" si="72"/>
        <v>49</v>
      </c>
      <c r="J476">
        <f t="shared" si="73"/>
        <v>56</v>
      </c>
      <c r="K476" t="str">
        <f t="shared" si="74"/>
        <v>已經接受您的</v>
      </c>
    </row>
    <row r="477" spans="1:11">
      <c r="A477" s="1" t="s">
        <v>192</v>
      </c>
      <c r="B477">
        <f t="shared" si="68"/>
        <v>17</v>
      </c>
      <c r="C477">
        <f t="shared" si="69"/>
        <v>32</v>
      </c>
      <c r="D477" t="str">
        <f t="shared" si="70"/>
        <v>remote_delete</v>
      </c>
      <c r="E477" s="1" t="s">
        <v>2258</v>
      </c>
      <c r="F477">
        <f t="shared" si="71"/>
        <v>17</v>
      </c>
      <c r="G477">
        <f t="shared" si="75"/>
        <v>48</v>
      </c>
      <c r="H477" t="str">
        <f t="shared" si="76"/>
        <v>client_key_accepted_content_2</v>
      </c>
      <c r="I477">
        <f t="shared" si="72"/>
        <v>49</v>
      </c>
      <c r="J477">
        <f t="shared" si="73"/>
        <v>53</v>
      </c>
      <c r="K477" t="str">
        <f t="shared" si="74"/>
        <v>的鑰匙</v>
      </c>
    </row>
    <row r="478" spans="1:11">
      <c r="A478" s="1"/>
      <c r="B478" t="e">
        <f t="shared" si="68"/>
        <v>#VALUE!</v>
      </c>
      <c r="C478" t="e">
        <f t="shared" si="69"/>
        <v>#VALUE!</v>
      </c>
      <c r="D478" t="str">
        <f t="shared" si="70"/>
        <v/>
      </c>
      <c r="E478" s="1" t="s">
        <v>1852</v>
      </c>
      <c r="F478" t="e">
        <f t="shared" si="71"/>
        <v>#VALUE!</v>
      </c>
      <c r="G478" t="e">
        <f t="shared" si="75"/>
        <v>#VALUE!</v>
      </c>
      <c r="H478" t="e">
        <f t="shared" si="76"/>
        <v>#VALUE!</v>
      </c>
      <c r="I478" t="e">
        <f t="shared" si="72"/>
        <v>#VALUE!</v>
      </c>
      <c r="J478" t="e">
        <f t="shared" si="73"/>
        <v>#VALUE!</v>
      </c>
      <c r="K478" t="e">
        <f t="shared" si="74"/>
        <v>#VALUE!</v>
      </c>
    </row>
    <row r="479" spans="1:11">
      <c r="A479" s="1" t="s">
        <v>2969</v>
      </c>
      <c r="B479">
        <f t="shared" si="68"/>
        <v>17</v>
      </c>
      <c r="C479">
        <f t="shared" si="69"/>
        <v>36</v>
      </c>
      <c r="D479" t="str">
        <f t="shared" si="70"/>
        <v>AutoUnlockWarning</v>
      </c>
      <c r="E479" s="1" t="s">
        <v>2259</v>
      </c>
      <c r="F479">
        <f t="shared" si="71"/>
        <v>17</v>
      </c>
      <c r="G479">
        <f t="shared" si="75"/>
        <v>48</v>
      </c>
      <c r="H479" t="str">
        <f t="shared" si="76"/>
        <v>client_key_rejected_content_1</v>
      </c>
      <c r="I479">
        <f t="shared" si="72"/>
        <v>49</v>
      </c>
      <c r="J479">
        <f t="shared" si="73"/>
        <v>56</v>
      </c>
      <c r="K479" t="str">
        <f t="shared" si="74"/>
        <v>拒絕接受您的</v>
      </c>
    </row>
    <row r="480" spans="1:11">
      <c r="A480" s="1" t="s">
        <v>193</v>
      </c>
      <c r="B480">
        <f t="shared" si="68"/>
        <v>17</v>
      </c>
      <c r="C480">
        <f t="shared" si="69"/>
        <v>39</v>
      </c>
      <c r="D480" t="str">
        <f t="shared" si="70"/>
        <v>AutoUnlock_GPS_title</v>
      </c>
      <c r="E480" s="1" t="s">
        <v>2260</v>
      </c>
      <c r="F480">
        <f t="shared" si="71"/>
        <v>17</v>
      </c>
      <c r="G480">
        <f t="shared" si="75"/>
        <v>48</v>
      </c>
      <c r="H480" t="str">
        <f t="shared" si="76"/>
        <v>client_key_rejected_content_2</v>
      </c>
      <c r="I480">
        <f t="shared" si="72"/>
        <v>49</v>
      </c>
      <c r="J480">
        <f t="shared" si="73"/>
        <v>53</v>
      </c>
      <c r="K480" t="str">
        <f t="shared" si="74"/>
        <v>的鑰匙</v>
      </c>
    </row>
    <row r="481" spans="1:11">
      <c r="A481" s="1" t="s">
        <v>2966</v>
      </c>
      <c r="B481">
        <f t="shared" si="68"/>
        <v>17</v>
      </c>
      <c r="C481">
        <f t="shared" si="69"/>
        <v>38</v>
      </c>
      <c r="D481" t="str">
        <f t="shared" si="70"/>
        <v>AutoUnlock_GPS_cont</v>
      </c>
      <c r="E481" s="1" t="s">
        <v>1852</v>
      </c>
      <c r="F481" t="e">
        <f t="shared" si="71"/>
        <v>#VALUE!</v>
      </c>
      <c r="G481" t="e">
        <f t="shared" si="75"/>
        <v>#VALUE!</v>
      </c>
      <c r="H481" t="e">
        <f t="shared" si="76"/>
        <v>#VALUE!</v>
      </c>
      <c r="I481" t="e">
        <f t="shared" si="72"/>
        <v>#VALUE!</v>
      </c>
      <c r="J481" t="e">
        <f t="shared" si="73"/>
        <v>#VALUE!</v>
      </c>
      <c r="K481" t="e">
        <f t="shared" si="74"/>
        <v>#VALUE!</v>
      </c>
    </row>
    <row r="482" spans="1:11">
      <c r="A482" s="1" t="s">
        <v>2967</v>
      </c>
      <c r="B482">
        <f t="shared" si="68"/>
        <v>17</v>
      </c>
      <c r="C482">
        <f t="shared" si="69"/>
        <v>39</v>
      </c>
      <c r="D482" t="str">
        <f t="shared" si="70"/>
        <v>AutoUnlock_GPS_cont2</v>
      </c>
      <c r="E482" s="1" t="s">
        <v>2261</v>
      </c>
      <c r="F482">
        <f t="shared" si="71"/>
        <v>17</v>
      </c>
      <c r="G482">
        <f t="shared" si="75"/>
        <v>47</v>
      </c>
      <c r="H482" t="str">
        <f t="shared" si="76"/>
        <v>client_key_updated_content_1</v>
      </c>
      <c r="I482">
        <f t="shared" si="72"/>
        <v>48</v>
      </c>
      <c r="J482">
        <f t="shared" si="73"/>
        <v>51</v>
      </c>
      <c r="K482" t="str">
        <f t="shared" si="74"/>
        <v>位於</v>
      </c>
    </row>
    <row r="483" spans="1:11">
      <c r="A483" s="2"/>
      <c r="B483" t="e">
        <f t="shared" si="68"/>
        <v>#VALUE!</v>
      </c>
      <c r="C483" t="e">
        <f t="shared" si="69"/>
        <v>#VALUE!</v>
      </c>
      <c r="D483" t="str">
        <f t="shared" si="70"/>
        <v/>
      </c>
      <c r="E483" s="1" t="s">
        <v>2262</v>
      </c>
      <c r="F483">
        <f t="shared" si="71"/>
        <v>17</v>
      </c>
      <c r="G483">
        <f t="shared" si="75"/>
        <v>47</v>
      </c>
      <c r="H483" t="str">
        <f t="shared" si="76"/>
        <v>client_key_updated_content_2</v>
      </c>
      <c r="I483">
        <f t="shared" si="72"/>
        <v>48</v>
      </c>
      <c r="J483">
        <f t="shared" si="73"/>
        <v>59</v>
      </c>
      <c r="K483" t="str">
        <f t="shared" si="74"/>
        <v>的權限設定已經更新為</v>
      </c>
    </row>
    <row r="484" spans="1:11">
      <c r="A484" s="2"/>
      <c r="B484" t="e">
        <f t="shared" si="68"/>
        <v>#VALUE!</v>
      </c>
      <c r="C484" t="e">
        <f t="shared" si="69"/>
        <v>#VALUE!</v>
      </c>
      <c r="D484" t="str">
        <f t="shared" si="70"/>
        <v/>
      </c>
      <c r="E484" s="1" t="s">
        <v>2263</v>
      </c>
      <c r="F484">
        <f t="shared" si="71"/>
        <v>17</v>
      </c>
      <c r="G484">
        <f t="shared" si="75"/>
        <v>47</v>
      </c>
      <c r="H484" t="str">
        <f t="shared" si="76"/>
        <v>client_key_deleted_content_1</v>
      </c>
      <c r="I484">
        <f t="shared" si="72"/>
        <v>48</v>
      </c>
      <c r="J484">
        <f t="shared" si="73"/>
        <v>51</v>
      </c>
      <c r="K484" t="str">
        <f t="shared" si="74"/>
        <v>位於</v>
      </c>
    </row>
    <row r="485" spans="1:11">
      <c r="A485" s="1" t="s">
        <v>194</v>
      </c>
      <c r="B485" t="e">
        <f t="shared" si="68"/>
        <v>#VALUE!</v>
      </c>
      <c r="C485" t="e">
        <f t="shared" si="69"/>
        <v>#VALUE!</v>
      </c>
      <c r="D485" t="e">
        <f t="shared" si="70"/>
        <v>#VALUE!</v>
      </c>
      <c r="E485" s="1" t="s">
        <v>2264</v>
      </c>
      <c r="F485">
        <f t="shared" si="71"/>
        <v>17</v>
      </c>
      <c r="G485">
        <f t="shared" si="75"/>
        <v>47</v>
      </c>
      <c r="H485" t="str">
        <f t="shared" si="76"/>
        <v>client_key_deleted_content_2</v>
      </c>
      <c r="I485">
        <f t="shared" si="72"/>
        <v>48</v>
      </c>
      <c r="J485">
        <f t="shared" si="73"/>
        <v>59</v>
      </c>
      <c r="K485" t="str">
        <f t="shared" si="74"/>
        <v>的鑰匙已經刪除成功。</v>
      </c>
    </row>
    <row r="486" spans="1:11">
      <c r="A486" s="3" t="s">
        <v>195</v>
      </c>
      <c r="B486">
        <f t="shared" si="68"/>
        <v>17</v>
      </c>
      <c r="C486">
        <f t="shared" si="69"/>
        <v>55</v>
      </c>
      <c r="D486" t="str">
        <f t="shared" si="70"/>
        <v>AutoUnlock_Success" formatted="false</v>
      </c>
      <c r="E486" s="1" t="s">
        <v>2265</v>
      </c>
      <c r="F486">
        <f t="shared" si="71"/>
        <v>17</v>
      </c>
      <c r="G486">
        <f t="shared" si="75"/>
        <v>40</v>
      </c>
      <c r="H486" t="str">
        <f t="shared" si="76"/>
        <v>key_updated_content_1</v>
      </c>
      <c r="I486">
        <f t="shared" si="72"/>
        <v>41</v>
      </c>
      <c r="J486">
        <f t="shared" si="73"/>
        <v>42</v>
      </c>
      <c r="K486" t="str">
        <f t="shared" si="74"/>
        <v/>
      </c>
    </row>
    <row r="487" spans="1:11">
      <c r="A487" s="1" t="s">
        <v>196</v>
      </c>
      <c r="B487">
        <f t="shared" si="68"/>
        <v>17</v>
      </c>
      <c r="C487">
        <f t="shared" si="69"/>
        <v>59</v>
      </c>
      <c r="D487" t="str">
        <f t="shared" si="70"/>
        <v>AutoUnlock_InvalidRSSI" formatted="false</v>
      </c>
      <c r="E487" s="3" t="s">
        <v>2266</v>
      </c>
      <c r="F487">
        <f t="shared" si="71"/>
        <v>17</v>
      </c>
      <c r="G487">
        <f t="shared" si="75"/>
        <v>40</v>
      </c>
      <c r="H487" t="str">
        <f t="shared" si="76"/>
        <v>key_updated_content_2</v>
      </c>
      <c r="I487">
        <f t="shared" si="72"/>
        <v>41</v>
      </c>
      <c r="J487">
        <f t="shared" si="73"/>
        <v>52</v>
      </c>
      <c r="K487" t="str">
        <f t="shared" si="74"/>
        <v>的權限設定已經更新為</v>
      </c>
    </row>
    <row r="488" spans="1:11">
      <c r="A488" s="1" t="s">
        <v>2970</v>
      </c>
      <c r="B488">
        <f t="shared" si="68"/>
        <v>17</v>
      </c>
      <c r="C488">
        <f t="shared" si="69"/>
        <v>49</v>
      </c>
      <c r="D488" t="str">
        <f t="shared" si="70"/>
        <v>DenounceLock" formatted="false</v>
      </c>
      <c r="E488" s="1" t="s">
        <v>2267</v>
      </c>
      <c r="F488">
        <f t="shared" si="71"/>
        <v>17</v>
      </c>
      <c r="G488">
        <f t="shared" si="75"/>
        <v>40</v>
      </c>
      <c r="H488" t="str">
        <f t="shared" si="76"/>
        <v>key_deleted_content_1</v>
      </c>
      <c r="I488">
        <f t="shared" si="72"/>
        <v>41</v>
      </c>
      <c r="J488">
        <f t="shared" si="73"/>
        <v>42</v>
      </c>
      <c r="K488" t="str">
        <f t="shared" si="74"/>
        <v/>
      </c>
    </row>
    <row r="489" spans="1:11">
      <c r="A489" s="2"/>
      <c r="B489" t="e">
        <f t="shared" si="68"/>
        <v>#VALUE!</v>
      </c>
      <c r="C489" t="e">
        <f t="shared" si="69"/>
        <v>#VALUE!</v>
      </c>
      <c r="D489" t="str">
        <f t="shared" si="70"/>
        <v/>
      </c>
      <c r="E489" s="3" t="s">
        <v>2268</v>
      </c>
      <c r="F489">
        <f t="shared" si="71"/>
        <v>17</v>
      </c>
      <c r="G489">
        <f t="shared" si="75"/>
        <v>40</v>
      </c>
      <c r="H489" t="str">
        <f t="shared" si="76"/>
        <v>key_deleted_content_2</v>
      </c>
      <c r="I489">
        <f t="shared" si="72"/>
        <v>41</v>
      </c>
      <c r="J489">
        <f t="shared" si="73"/>
        <v>67</v>
      </c>
      <c r="K489" t="str">
        <f t="shared" si="74"/>
        <v>的鑰匙已經被刪除了。如有疑問，請聯絡這個鎖的管理者</v>
      </c>
    </row>
    <row r="490" spans="1:11">
      <c r="A490" s="2"/>
      <c r="B490" t="e">
        <f t="shared" si="68"/>
        <v>#VALUE!</v>
      </c>
      <c r="C490" t="e">
        <f t="shared" si="69"/>
        <v>#VALUE!</v>
      </c>
      <c r="D490" t="str">
        <f t="shared" si="70"/>
        <v/>
      </c>
      <c r="E490" s="1" t="s">
        <v>2269</v>
      </c>
      <c r="F490">
        <f t="shared" si="71"/>
        <v>17</v>
      </c>
      <c r="G490">
        <f t="shared" si="75"/>
        <v>39</v>
      </c>
      <c r="H490" t="str">
        <f t="shared" si="76"/>
        <v>server_crashed_title</v>
      </c>
      <c r="I490">
        <f t="shared" si="72"/>
        <v>40</v>
      </c>
      <c r="J490">
        <f t="shared" si="73"/>
        <v>46</v>
      </c>
      <c r="K490" t="str">
        <f t="shared" si="74"/>
        <v>伺服器忙碌</v>
      </c>
    </row>
    <row r="491" spans="1:11">
      <c r="A491" s="1" t="s">
        <v>197</v>
      </c>
      <c r="B491" t="e">
        <f t="shared" si="68"/>
        <v>#VALUE!</v>
      </c>
      <c r="C491" t="e">
        <f t="shared" si="69"/>
        <v>#VALUE!</v>
      </c>
      <c r="D491" t="e">
        <f t="shared" si="70"/>
        <v>#VALUE!</v>
      </c>
      <c r="E491" s="1" t="s">
        <v>2270</v>
      </c>
      <c r="F491">
        <f t="shared" si="71"/>
        <v>17</v>
      </c>
      <c r="G491">
        <f t="shared" si="75"/>
        <v>42</v>
      </c>
      <c r="H491" t="str">
        <f t="shared" si="76"/>
        <v>server_crashed_contents</v>
      </c>
      <c r="I491">
        <f t="shared" si="72"/>
        <v>43</v>
      </c>
      <c r="J491">
        <f t="shared" si="73"/>
        <v>61</v>
      </c>
      <c r="K491" t="str">
        <f t="shared" si="74"/>
        <v>伺服器目前正在忙碌中，請稍後再試。</v>
      </c>
    </row>
    <row r="492" spans="1:11">
      <c r="A492" s="3" t="s">
        <v>2979</v>
      </c>
      <c r="B492">
        <f t="shared" si="68"/>
        <v>17</v>
      </c>
      <c r="C492">
        <f t="shared" si="69"/>
        <v>56</v>
      </c>
      <c r="D492" t="str">
        <f t="shared" si="70"/>
        <v>WifiAddPasswordFail" formatted="false</v>
      </c>
      <c r="E492" s="1" t="s">
        <v>1852</v>
      </c>
      <c r="F492" t="e">
        <f t="shared" si="71"/>
        <v>#VALUE!</v>
      </c>
      <c r="G492" t="e">
        <f t="shared" si="75"/>
        <v>#VALUE!</v>
      </c>
      <c r="H492" t="e">
        <f t="shared" si="76"/>
        <v>#VALUE!</v>
      </c>
      <c r="I492" t="e">
        <f t="shared" si="72"/>
        <v>#VALUE!</v>
      </c>
      <c r="J492" t="e">
        <f t="shared" si="73"/>
        <v>#VALUE!</v>
      </c>
      <c r="K492" t="e">
        <f t="shared" si="74"/>
        <v>#VALUE!</v>
      </c>
    </row>
    <row r="493" spans="1:11">
      <c r="A493" s="1" t="s">
        <v>3158</v>
      </c>
      <c r="B493">
        <f t="shared" si="68"/>
        <v>17</v>
      </c>
      <c r="C493">
        <f t="shared" si="69"/>
        <v>55</v>
      </c>
      <c r="D493" t="str">
        <f t="shared" si="70"/>
        <v>AddPasswordNoEntry" formatted="false</v>
      </c>
      <c r="E493" s="1" t="s">
        <v>2271</v>
      </c>
      <c r="F493">
        <f t="shared" si="71"/>
        <v>17</v>
      </c>
      <c r="G493">
        <f t="shared" si="75"/>
        <v>31</v>
      </c>
      <c r="H493" t="str">
        <f t="shared" si="76"/>
        <v>abort_action</v>
      </c>
      <c r="I493">
        <f t="shared" si="72"/>
        <v>32</v>
      </c>
      <c r="J493">
        <f t="shared" si="73"/>
        <v>35</v>
      </c>
      <c r="K493" t="str">
        <f t="shared" si="74"/>
        <v>過期</v>
      </c>
    </row>
    <row r="494" spans="1:11">
      <c r="A494" s="1" t="s">
        <v>2980</v>
      </c>
      <c r="B494">
        <f t="shared" si="68"/>
        <v>17</v>
      </c>
      <c r="C494">
        <f t="shared" si="69"/>
        <v>60</v>
      </c>
      <c r="D494" t="str">
        <f t="shared" si="70"/>
        <v>AddPasswordFIDCollision" formatted="false</v>
      </c>
      <c r="E494" s="1" t="s">
        <v>2272</v>
      </c>
      <c r="F494">
        <f t="shared" si="71"/>
        <v>17</v>
      </c>
      <c r="G494">
        <f t="shared" si="75"/>
        <v>39</v>
      </c>
      <c r="H494" t="str">
        <f t="shared" si="76"/>
        <v>abort_action_content</v>
      </c>
      <c r="I494">
        <f t="shared" si="72"/>
        <v>40</v>
      </c>
      <c r="J494">
        <f t="shared" si="73"/>
        <v>65</v>
      </c>
      <c r="K494" t="str">
        <f t="shared" si="74"/>
        <v>此訊息已經過期無法生效，如有疑問請與管理者聯絡。</v>
      </c>
    </row>
    <row r="495" spans="1:11">
      <c r="A495" s="1" t="s">
        <v>2976</v>
      </c>
      <c r="B495">
        <f t="shared" si="68"/>
        <v>17</v>
      </c>
      <c r="C495">
        <f t="shared" si="69"/>
        <v>65</v>
      </c>
      <c r="D495" t="str">
        <f t="shared" si="70"/>
        <v>AddPasswordUnsopportedLength" formatted="false</v>
      </c>
      <c r="E495" s="1" t="s">
        <v>2273</v>
      </c>
      <c r="F495">
        <f t="shared" si="71"/>
        <v>17</v>
      </c>
      <c r="G495">
        <f t="shared" si="75"/>
        <v>43</v>
      </c>
      <c r="H495" t="str">
        <f t="shared" si="76"/>
        <v>lock_reclaimed_content_1</v>
      </c>
      <c r="I495">
        <f t="shared" si="72"/>
        <v>44</v>
      </c>
      <c r="J495">
        <f t="shared" si="73"/>
        <v>48</v>
      </c>
      <c r="K495" t="str">
        <f t="shared" si="74"/>
        <v>您的鎖</v>
      </c>
    </row>
    <row r="496" spans="1:11">
      <c r="A496" s="1" t="s">
        <v>2975</v>
      </c>
      <c r="B496">
        <f t="shared" si="68"/>
        <v>17</v>
      </c>
      <c r="C496">
        <f t="shared" si="69"/>
        <v>57</v>
      </c>
      <c r="D496" t="str">
        <f t="shared" si="70"/>
        <v>AddPasswordDuplicate" formatted="false</v>
      </c>
      <c r="E496" s="1" t="s">
        <v>2274</v>
      </c>
      <c r="F496">
        <f t="shared" si="71"/>
        <v>17</v>
      </c>
      <c r="G496">
        <f t="shared" si="75"/>
        <v>43</v>
      </c>
      <c r="H496" t="str">
        <f t="shared" si="76"/>
        <v>lock_reclaimed_content_2</v>
      </c>
      <c r="I496">
        <f t="shared" si="72"/>
        <v>44</v>
      </c>
      <c r="J496">
        <f t="shared" si="73"/>
        <v>63</v>
      </c>
      <c r="K496" t="str">
        <f t="shared" si="74"/>
        <v>已經被其他人配對了，現在將無法使用。</v>
      </c>
    </row>
    <row r="497" spans="1:11">
      <c r="A497" s="2"/>
      <c r="B497" t="e">
        <f t="shared" si="68"/>
        <v>#VALUE!</v>
      </c>
      <c r="C497" t="e">
        <f t="shared" si="69"/>
        <v>#VALUE!</v>
      </c>
      <c r="D497" t="str">
        <f t="shared" si="70"/>
        <v/>
      </c>
      <c r="E497" s="1" t="s">
        <v>2275</v>
      </c>
      <c r="F497">
        <f t="shared" si="71"/>
        <v>17</v>
      </c>
      <c r="G497">
        <f t="shared" si="75"/>
        <v>51</v>
      </c>
      <c r="H497" t="str">
        <f t="shared" si="76"/>
        <v>lock_reclaimed_by_others_content</v>
      </c>
      <c r="I497">
        <f t="shared" si="72"/>
        <v>52</v>
      </c>
      <c r="J497">
        <f t="shared" si="73"/>
        <v>73</v>
      </c>
      <c r="K497" t="str">
        <f t="shared" si="74"/>
        <v>您的鎖已經被其他人配對，現在將無法使用。</v>
      </c>
    </row>
    <row r="498" spans="1:11">
      <c r="A498" s="1" t="s">
        <v>198</v>
      </c>
      <c r="B498">
        <f t="shared" si="68"/>
        <v>17</v>
      </c>
      <c r="C498">
        <f t="shared" si="69"/>
        <v>54</v>
      </c>
      <c r="D498" t="str">
        <f t="shared" si="70"/>
        <v>xxx_unlocking_xxx" formatted="false</v>
      </c>
      <c r="E498" s="1" t="s">
        <v>3020</v>
      </c>
      <c r="F498">
        <f t="shared" si="71"/>
        <v>17</v>
      </c>
      <c r="G498">
        <f t="shared" si="75"/>
        <v>47</v>
      </c>
      <c r="H498" t="str">
        <f t="shared" si="76"/>
        <v>becoming_ghost_confirm_title</v>
      </c>
      <c r="I498">
        <f t="shared" si="72"/>
        <v>48</v>
      </c>
      <c r="J498">
        <f t="shared" si="73"/>
        <v>53</v>
      </c>
      <c r="K498" t="str">
        <f t="shared" si="74"/>
        <v>帳號重複</v>
      </c>
    </row>
    <row r="499" spans="1:11">
      <c r="A499" s="1" t="s">
        <v>2971</v>
      </c>
      <c r="B499">
        <f t="shared" si="68"/>
        <v>17</v>
      </c>
      <c r="C499">
        <f t="shared" si="69"/>
        <v>64</v>
      </c>
      <c r="D499" t="str">
        <f t="shared" si="70"/>
        <v>xxx_has_access_denied_event" formatted="false</v>
      </c>
      <c r="E499" s="1" t="s">
        <v>2276</v>
      </c>
      <c r="F499">
        <f t="shared" si="71"/>
        <v>17</v>
      </c>
      <c r="G499">
        <f t="shared" si="75"/>
        <v>49</v>
      </c>
      <c r="H499" t="str">
        <f t="shared" si="76"/>
        <v>becoming_ghost_confirm_content</v>
      </c>
      <c r="I499">
        <f t="shared" si="72"/>
        <v>50</v>
      </c>
      <c r="J499">
        <f t="shared" si="73"/>
        <v>129</v>
      </c>
      <c r="K499" t="str">
        <f t="shared" si="74"/>
        <v>您已經有一個舊帳號使用此信箱，待驗證完成之後，舊手機裡的所有資料包含鎖的擁有權都將被刪除。\n\n且您並無法於其它手機回覆其資訊，包含本手機。確定要繼續嗎？</v>
      </c>
    </row>
    <row r="500" spans="1:11">
      <c r="A500" s="1" t="s">
        <v>2972</v>
      </c>
      <c r="B500">
        <f t="shared" si="68"/>
        <v>17</v>
      </c>
      <c r="C500">
        <f t="shared" si="69"/>
        <v>55</v>
      </c>
      <c r="D500" t="str">
        <f t="shared" si="70"/>
        <v>xxx_has_denied_xxx" formatted="false</v>
      </c>
      <c r="E500" s="1" t="s">
        <v>2277</v>
      </c>
      <c r="F500">
        <f t="shared" si="71"/>
        <v>17</v>
      </c>
      <c r="G500">
        <f t="shared" si="75"/>
        <v>44</v>
      </c>
      <c r="H500" t="str">
        <f t="shared" si="76"/>
        <v>becoming_ghost_notif_main</v>
      </c>
      <c r="I500">
        <f t="shared" si="72"/>
        <v>45</v>
      </c>
      <c r="J500">
        <f t="shared" si="73"/>
        <v>61</v>
      </c>
      <c r="K500" t="str">
        <f t="shared" si="74"/>
        <v>Key Butler資料已重設</v>
      </c>
    </row>
    <row r="501" spans="1:11">
      <c r="A501" s="1" t="s">
        <v>2973</v>
      </c>
      <c r="B501">
        <f t="shared" si="68"/>
        <v>17</v>
      </c>
      <c r="C501">
        <f t="shared" si="69"/>
        <v>60</v>
      </c>
      <c r="D501" t="str">
        <f t="shared" si="70"/>
        <v>remote_unlocking_on_xxx" formatted="false</v>
      </c>
      <c r="E501" s="1" t="s">
        <v>2278</v>
      </c>
      <c r="F501">
        <f t="shared" si="71"/>
        <v>17</v>
      </c>
      <c r="G501">
        <f t="shared" si="75"/>
        <v>43</v>
      </c>
      <c r="H501" t="str">
        <f t="shared" si="76"/>
        <v>becoming_ghost_notif_sub</v>
      </c>
      <c r="I501">
        <f t="shared" si="72"/>
        <v>44</v>
      </c>
      <c r="J501">
        <f t="shared" si="73"/>
        <v>52</v>
      </c>
      <c r="K501" t="str">
        <f t="shared" si="74"/>
        <v>按下以重新註冊</v>
      </c>
    </row>
    <row r="502" spans="1:11">
      <c r="A502" s="2"/>
      <c r="B502" t="e">
        <f t="shared" si="68"/>
        <v>#VALUE!</v>
      </c>
      <c r="C502" t="e">
        <f t="shared" si="69"/>
        <v>#VALUE!</v>
      </c>
      <c r="D502" t="str">
        <f t="shared" si="70"/>
        <v/>
      </c>
      <c r="E502" s="1" t="s">
        <v>2279</v>
      </c>
      <c r="F502">
        <f t="shared" si="71"/>
        <v>17</v>
      </c>
      <c r="G502">
        <f t="shared" si="75"/>
        <v>49</v>
      </c>
      <c r="H502" t="str">
        <f t="shared" si="76"/>
        <v>becoming_ghost_briefing_button</v>
      </c>
      <c r="I502">
        <f t="shared" si="72"/>
        <v>50</v>
      </c>
      <c r="J502">
        <f t="shared" si="73"/>
        <v>63</v>
      </c>
      <c r="K502" t="str">
        <f t="shared" si="74"/>
        <v>開啟Key Butler</v>
      </c>
    </row>
    <row r="503" spans="1:11">
      <c r="A503" s="1" t="s">
        <v>199</v>
      </c>
      <c r="B503">
        <f t="shared" si="68"/>
        <v>17</v>
      </c>
      <c r="C503">
        <f t="shared" si="69"/>
        <v>30</v>
      </c>
      <c r="D503" t="str">
        <f t="shared" si="70"/>
        <v>batt_status</v>
      </c>
      <c r="E503" s="1" t="s">
        <v>2280</v>
      </c>
      <c r="F503">
        <f t="shared" si="71"/>
        <v>17</v>
      </c>
      <c r="G503">
        <f t="shared" si="75"/>
        <v>40</v>
      </c>
      <c r="H503" t="str">
        <f t="shared" si="76"/>
        <v>fid_collision_content</v>
      </c>
      <c r="I503">
        <f t="shared" si="72"/>
        <v>41</v>
      </c>
      <c r="J503">
        <f t="shared" si="73"/>
        <v>63</v>
      </c>
      <c r="K503" t="str">
        <f t="shared" si="74"/>
        <v>請重新安裝Key Butler以解決此問題</v>
      </c>
    </row>
    <row r="504" spans="1:11">
      <c r="A504" s="2"/>
      <c r="B504" t="e">
        <f t="shared" si="68"/>
        <v>#VALUE!</v>
      </c>
      <c r="C504" t="e">
        <f t="shared" si="69"/>
        <v>#VALUE!</v>
      </c>
      <c r="D504" t="str">
        <f t="shared" si="70"/>
        <v/>
      </c>
      <c r="E504" s="1" t="s">
        <v>2281</v>
      </c>
      <c r="F504">
        <f t="shared" si="71"/>
        <v>17</v>
      </c>
      <c r="G504">
        <f t="shared" si="75"/>
        <v>33</v>
      </c>
      <c r="H504" t="str">
        <f t="shared" si="76"/>
        <v>later_register</v>
      </c>
      <c r="I504">
        <f t="shared" si="72"/>
        <v>34</v>
      </c>
      <c r="J504">
        <f t="shared" si="73"/>
        <v>39</v>
      </c>
      <c r="K504" t="str">
        <f t="shared" si="74"/>
        <v>晚點註冊</v>
      </c>
    </row>
    <row r="505" spans="1:11">
      <c r="A505" s="1" t="s">
        <v>200</v>
      </c>
      <c r="B505" t="e">
        <f t="shared" si="68"/>
        <v>#VALUE!</v>
      </c>
      <c r="C505" t="e">
        <f t="shared" si="69"/>
        <v>#VALUE!</v>
      </c>
      <c r="D505" t="e">
        <f t="shared" si="70"/>
        <v>#VALUE!</v>
      </c>
      <c r="E505" s="1" t="s">
        <v>2282</v>
      </c>
      <c r="F505">
        <f t="shared" si="71"/>
        <v>17</v>
      </c>
      <c r="G505">
        <f t="shared" si="75"/>
        <v>46</v>
      </c>
      <c r="H505" t="str">
        <f t="shared" si="76"/>
        <v>client_become_ghost_content</v>
      </c>
      <c r="I505">
        <f t="shared" si="72"/>
        <v>47</v>
      </c>
      <c r="J505">
        <f t="shared" si="73"/>
        <v>71</v>
      </c>
      <c r="K505" t="str">
        <f t="shared" si="74"/>
        <v>該客戶已經重新註冊帳號，現有的權限無法繼續使用</v>
      </c>
    </row>
    <row r="506" spans="1:11">
      <c r="A506" s="3" t="s">
        <v>201</v>
      </c>
      <c r="B506">
        <f t="shared" si="68"/>
        <v>17</v>
      </c>
      <c r="C506">
        <f t="shared" si="69"/>
        <v>26</v>
      </c>
      <c r="D506" t="str">
        <f t="shared" si="70"/>
        <v>sign_in</v>
      </c>
      <c r="E506" s="1" t="s">
        <v>2283</v>
      </c>
      <c r="F506">
        <f t="shared" si="71"/>
        <v>17</v>
      </c>
      <c r="G506">
        <f t="shared" si="75"/>
        <v>43</v>
      </c>
      <c r="H506" t="str">
        <f t="shared" si="76"/>
        <v>already_registered_title</v>
      </c>
      <c r="I506">
        <f t="shared" si="72"/>
        <v>44</v>
      </c>
      <c r="J506">
        <f t="shared" si="73"/>
        <v>49</v>
      </c>
      <c r="K506" t="str">
        <f t="shared" si="74"/>
        <v>已經註冊</v>
      </c>
    </row>
    <row r="507" spans="1:11">
      <c r="A507" s="1" t="s">
        <v>202</v>
      </c>
      <c r="B507">
        <f t="shared" si="68"/>
        <v>17</v>
      </c>
      <c r="C507">
        <f t="shared" si="69"/>
        <v>25</v>
      </c>
      <c r="D507" t="str">
        <f t="shared" si="70"/>
        <v>logout</v>
      </c>
      <c r="E507" s="1" t="s">
        <v>2284</v>
      </c>
      <c r="F507">
        <f t="shared" si="71"/>
        <v>17</v>
      </c>
      <c r="G507">
        <f t="shared" si="75"/>
        <v>45</v>
      </c>
      <c r="H507" t="str">
        <f t="shared" si="76"/>
        <v>already_registered_message</v>
      </c>
      <c r="I507">
        <f t="shared" si="72"/>
        <v>46</v>
      </c>
      <c r="J507">
        <f t="shared" si="73"/>
        <v>58</v>
      </c>
      <c r="K507" t="str">
        <f t="shared" si="74"/>
        <v>您已有一個帳號註冊於:</v>
      </c>
    </row>
    <row r="508" spans="1:11">
      <c r="A508" s="1" t="s">
        <v>203</v>
      </c>
      <c r="B508">
        <f t="shared" si="68"/>
        <v>17</v>
      </c>
      <c r="C508">
        <f t="shared" si="69"/>
        <v>33</v>
      </c>
      <c r="D508" t="str">
        <f t="shared" si="70"/>
        <v>create_account</v>
      </c>
      <c r="E508" s="1" t="s">
        <v>2285</v>
      </c>
      <c r="F508">
        <f t="shared" si="71"/>
        <v>17</v>
      </c>
      <c r="G508">
        <f t="shared" si="75"/>
        <v>39</v>
      </c>
      <c r="H508" t="str">
        <f t="shared" si="76"/>
        <v>lock_claimed_content</v>
      </c>
      <c r="I508">
        <f t="shared" si="72"/>
        <v>40</v>
      </c>
      <c r="J508">
        <f t="shared" si="73"/>
        <v>68</v>
      </c>
      <c r="K508" t="str">
        <f t="shared" si="74"/>
        <v>您的鎖已經同步至雲端，現在可以透過網路新增以及管理用戶</v>
      </c>
    </row>
    <row r="509" spans="1:11">
      <c r="A509" s="1" t="s">
        <v>2981</v>
      </c>
      <c r="B509">
        <f t="shared" si="68"/>
        <v>17</v>
      </c>
      <c r="C509">
        <f t="shared" si="69"/>
        <v>34</v>
      </c>
      <c r="D509" t="str">
        <f t="shared" si="70"/>
        <v>forgot_password</v>
      </c>
      <c r="E509" s="2"/>
      <c r="F509" t="e">
        <f t="shared" si="71"/>
        <v>#VALUE!</v>
      </c>
      <c r="G509" t="e">
        <f t="shared" si="75"/>
        <v>#VALUE!</v>
      </c>
      <c r="H509" t="str">
        <f t="shared" si="76"/>
        <v/>
      </c>
      <c r="I509" t="e">
        <f t="shared" si="72"/>
        <v>#VALUE!</v>
      </c>
      <c r="J509" t="e">
        <f t="shared" si="73"/>
        <v>#VALUE!</v>
      </c>
      <c r="K509" t="str">
        <f t="shared" si="74"/>
        <v/>
      </c>
    </row>
    <row r="510" spans="1:11">
      <c r="A510" s="1" t="s">
        <v>204</v>
      </c>
      <c r="B510">
        <f t="shared" si="68"/>
        <v>17</v>
      </c>
      <c r="C510">
        <f t="shared" si="69"/>
        <v>35</v>
      </c>
      <c r="D510" t="str">
        <f t="shared" si="70"/>
        <v>current_password</v>
      </c>
      <c r="E510" s="2"/>
      <c r="F510" t="e">
        <f t="shared" si="71"/>
        <v>#VALUE!</v>
      </c>
      <c r="G510" t="e">
        <f t="shared" si="75"/>
        <v>#VALUE!</v>
      </c>
      <c r="H510" t="str">
        <f t="shared" si="76"/>
        <v/>
      </c>
      <c r="I510" t="e">
        <f t="shared" si="72"/>
        <v>#VALUE!</v>
      </c>
      <c r="J510" t="e">
        <f t="shared" si="73"/>
        <v>#VALUE!</v>
      </c>
      <c r="K510" t="str">
        <f t="shared" si="74"/>
        <v/>
      </c>
    </row>
    <row r="511" spans="1:11">
      <c r="A511" s="1" t="s">
        <v>205</v>
      </c>
      <c r="B511">
        <f t="shared" si="68"/>
        <v>17</v>
      </c>
      <c r="C511">
        <f t="shared" si="69"/>
        <v>33</v>
      </c>
      <c r="D511" t="str">
        <f t="shared" si="70"/>
        <v>input_password</v>
      </c>
      <c r="E511" s="1" t="s">
        <v>2286</v>
      </c>
      <c r="F511">
        <f t="shared" si="71"/>
        <v>17</v>
      </c>
      <c r="G511">
        <f t="shared" si="75"/>
        <v>35</v>
      </c>
      <c r="H511" t="str">
        <f t="shared" si="76"/>
        <v>Tran_log_OTA_Add</v>
      </c>
      <c r="I511">
        <f t="shared" si="72"/>
        <v>36</v>
      </c>
      <c r="J511">
        <f t="shared" si="73"/>
        <v>44</v>
      </c>
      <c r="K511" t="str">
        <f t="shared" si="74"/>
        <v>雲端加入使用者</v>
      </c>
    </row>
    <row r="512" spans="1:11">
      <c r="A512" s="1" t="s">
        <v>206</v>
      </c>
      <c r="B512">
        <f t="shared" si="68"/>
        <v>17</v>
      </c>
      <c r="C512">
        <f t="shared" si="69"/>
        <v>35</v>
      </c>
      <c r="D512" t="str">
        <f t="shared" si="70"/>
        <v>confirm_password</v>
      </c>
      <c r="E512" s="1" t="s">
        <v>2287</v>
      </c>
      <c r="F512">
        <f t="shared" si="71"/>
        <v>17</v>
      </c>
      <c r="G512">
        <f t="shared" si="75"/>
        <v>32</v>
      </c>
      <c r="H512" t="str">
        <f t="shared" si="76"/>
        <v>UI_OTA_access</v>
      </c>
      <c r="I512">
        <f t="shared" si="72"/>
        <v>33</v>
      </c>
      <c r="J512">
        <f t="shared" si="73"/>
        <v>40</v>
      </c>
      <c r="K512" t="str">
        <f t="shared" si="74"/>
        <v>選一個使用者</v>
      </c>
    </row>
    <row r="513" spans="1:11">
      <c r="A513" s="1" t="s">
        <v>2982</v>
      </c>
      <c r="B513">
        <f t="shared" si="68"/>
        <v>17</v>
      </c>
      <c r="C513">
        <f t="shared" si="69"/>
        <v>29</v>
      </c>
      <c r="D513" t="str">
        <f t="shared" si="70"/>
        <v>EnablePass</v>
      </c>
      <c r="E513" s="1" t="s">
        <v>2288</v>
      </c>
      <c r="F513">
        <f t="shared" si="71"/>
        <v>17</v>
      </c>
      <c r="G513">
        <f t="shared" si="75"/>
        <v>33</v>
      </c>
      <c r="H513" t="str">
        <f t="shared" si="76"/>
        <v>UI_OTA_NoValid</v>
      </c>
      <c r="I513">
        <f t="shared" si="72"/>
        <v>34</v>
      </c>
      <c r="J513">
        <f t="shared" si="73"/>
        <v>39</v>
      </c>
      <c r="K513" t="str">
        <f t="shared" si="74"/>
        <v>尚未註冊</v>
      </c>
    </row>
    <row r="514" spans="1:11">
      <c r="A514" s="1" t="s">
        <v>2983</v>
      </c>
      <c r="B514">
        <f t="shared" ref="B514:B577" si="77">FIND("=""",A514)</f>
        <v>17</v>
      </c>
      <c r="C514">
        <f t="shared" ref="C514:C577" si="78">FIND("""&gt;",A514)</f>
        <v>28</v>
      </c>
      <c r="D514" t="str">
        <f t="shared" ref="D514:D577" si="79">IF(A514&lt;&gt;"", MID(A514, B514 + 2, C514-B514-2), "")</f>
        <v>BackCloud</v>
      </c>
      <c r="E514" s="1" t="s">
        <v>2289</v>
      </c>
      <c r="F514">
        <f t="shared" ref="F514:F577" si="80">FIND("=""",E514)</f>
        <v>17</v>
      </c>
      <c r="G514">
        <f t="shared" si="75"/>
        <v>38</v>
      </c>
      <c r="H514" t="str">
        <f t="shared" si="76"/>
        <v>UI_OTA_NoValid_cont</v>
      </c>
      <c r="I514">
        <f t="shared" si="72"/>
        <v>39</v>
      </c>
      <c r="J514">
        <f t="shared" si="73"/>
        <v>55</v>
      </c>
      <c r="K514" t="str">
        <f t="shared" si="74"/>
        <v>您輸入一個尚未註冊的電子信箱.</v>
      </c>
    </row>
    <row r="515" spans="1:11">
      <c r="A515" s="1" t="s">
        <v>2984</v>
      </c>
      <c r="B515">
        <f t="shared" si="77"/>
        <v>17</v>
      </c>
      <c r="C515">
        <f t="shared" si="78"/>
        <v>32</v>
      </c>
      <c r="D515" t="str">
        <f t="shared" si="79"/>
        <v>register_next</v>
      </c>
      <c r="E515" s="1" t="s">
        <v>2290</v>
      </c>
      <c r="F515">
        <f t="shared" si="80"/>
        <v>17</v>
      </c>
      <c r="G515">
        <f t="shared" si="75"/>
        <v>36</v>
      </c>
      <c r="H515" t="str">
        <f t="shared" si="76"/>
        <v>UI_OTA_EmailExist</v>
      </c>
      <c r="I515">
        <f t="shared" si="72"/>
        <v>37</v>
      </c>
      <c r="J515">
        <f t="shared" si="73"/>
        <v>42</v>
      </c>
      <c r="K515" t="str">
        <f t="shared" si="74"/>
        <v>重複加入</v>
      </c>
    </row>
    <row r="516" spans="1:11">
      <c r="A516" s="1" t="s">
        <v>3041</v>
      </c>
      <c r="B516">
        <f t="shared" si="77"/>
        <v>17</v>
      </c>
      <c r="C516">
        <f t="shared" si="78"/>
        <v>46</v>
      </c>
      <c r="D516" t="str">
        <f t="shared" si="79"/>
        <v>register_but_password_title</v>
      </c>
      <c r="E516" s="1" t="s">
        <v>2291</v>
      </c>
      <c r="F516">
        <f t="shared" si="80"/>
        <v>17</v>
      </c>
      <c r="G516">
        <f t="shared" si="75"/>
        <v>41</v>
      </c>
      <c r="H516" t="str">
        <f t="shared" si="76"/>
        <v>UI_OTA_EmailExist_cont</v>
      </c>
      <c r="I516">
        <f t="shared" si="72"/>
        <v>42</v>
      </c>
      <c r="J516">
        <f t="shared" si="73"/>
        <v>71</v>
      </c>
      <c r="K516" t="str">
        <f t="shared" si="74"/>
        <v>您輸入的電子信箱已是這個鎖的合法使用者, 請再確認一次.</v>
      </c>
    </row>
    <row r="517" spans="1:11">
      <c r="A517" s="1" t="s">
        <v>3043</v>
      </c>
      <c r="B517">
        <f t="shared" si="77"/>
        <v>17</v>
      </c>
      <c r="C517">
        <f t="shared" si="78"/>
        <v>45</v>
      </c>
      <c r="D517" t="str">
        <f t="shared" si="79"/>
        <v>register_but_password_cont</v>
      </c>
      <c r="E517" s="1" t="s">
        <v>2292</v>
      </c>
      <c r="F517">
        <f t="shared" si="80"/>
        <v>17</v>
      </c>
      <c r="G517">
        <f t="shared" si="75"/>
        <v>42</v>
      </c>
      <c r="H517" t="str">
        <f t="shared" si="76"/>
        <v>UI_OTA_ReSentEmail_cont</v>
      </c>
      <c r="I517">
        <f t="shared" si="72"/>
        <v>43</v>
      </c>
      <c r="J517">
        <f t="shared" si="73"/>
        <v>82</v>
      </c>
      <c r="K517" t="str">
        <f t="shared" si="74"/>
        <v>您已寄送鑰匙到這個電子信箱, 目前正等待使用者的回應, 您是否要重送一次 ?</v>
      </c>
    </row>
    <row r="518" spans="1:11">
      <c r="A518" s="1"/>
      <c r="B518" t="e">
        <f t="shared" si="77"/>
        <v>#VALUE!</v>
      </c>
      <c r="C518" t="e">
        <f t="shared" si="78"/>
        <v>#VALUE!</v>
      </c>
      <c r="D518" t="str">
        <f t="shared" si="79"/>
        <v/>
      </c>
      <c r="E518" s="1" t="s">
        <v>1852</v>
      </c>
      <c r="F518" t="e">
        <f t="shared" si="80"/>
        <v>#VALUE!</v>
      </c>
      <c r="G518" t="e">
        <f t="shared" si="75"/>
        <v>#VALUE!</v>
      </c>
      <c r="H518" t="e">
        <f t="shared" si="76"/>
        <v>#VALUE!</v>
      </c>
      <c r="I518" t="e">
        <f t="shared" si="72"/>
        <v>#VALUE!</v>
      </c>
      <c r="J518" t="e">
        <f t="shared" si="73"/>
        <v>#VALUE!</v>
      </c>
      <c r="K518" t="e">
        <f t="shared" si="74"/>
        <v>#VALUE!</v>
      </c>
    </row>
    <row r="519" spans="1:11">
      <c r="A519" s="1" t="s">
        <v>3040</v>
      </c>
      <c r="B519">
        <f t="shared" si="77"/>
        <v>17</v>
      </c>
      <c r="C519">
        <f t="shared" si="78"/>
        <v>34</v>
      </c>
      <c r="D519" t="str">
        <f t="shared" si="79"/>
        <v>no_account_cont</v>
      </c>
      <c r="E519" s="1" t="s">
        <v>1852</v>
      </c>
      <c r="F519" t="e">
        <f t="shared" si="80"/>
        <v>#VALUE!</v>
      </c>
      <c r="G519" t="e">
        <f t="shared" si="75"/>
        <v>#VALUE!</v>
      </c>
      <c r="H519" t="e">
        <f t="shared" si="76"/>
        <v>#VALUE!</v>
      </c>
      <c r="I519" t="e">
        <f t="shared" si="72"/>
        <v>#VALUE!</v>
      </c>
      <c r="J519" t="e">
        <f t="shared" si="73"/>
        <v>#VALUE!</v>
      </c>
      <c r="K519" t="e">
        <f t="shared" si="74"/>
        <v>#VALUE!</v>
      </c>
    </row>
    <row r="520" spans="1:11">
      <c r="A520" s="1"/>
      <c r="B520" t="e">
        <f t="shared" si="77"/>
        <v>#VALUE!</v>
      </c>
      <c r="C520" t="e">
        <f t="shared" si="78"/>
        <v>#VALUE!</v>
      </c>
      <c r="D520" t="str">
        <f t="shared" si="79"/>
        <v/>
      </c>
      <c r="E520" s="1" t="s">
        <v>2293</v>
      </c>
      <c r="F520">
        <f t="shared" si="80"/>
        <v>17</v>
      </c>
      <c r="G520">
        <f t="shared" si="75"/>
        <v>38</v>
      </c>
      <c r="H520" t="str">
        <f t="shared" si="76"/>
        <v>UI_OTA_illeagalMail</v>
      </c>
      <c r="I520">
        <f t="shared" ref="I520:I583" si="81">FIND("&gt;",E520)</f>
        <v>39</v>
      </c>
      <c r="J520">
        <f t="shared" ref="J520:J583" si="82" xml:space="preserve"> FIND("&lt;/",E520)</f>
        <v>48</v>
      </c>
      <c r="K520" t="str">
        <f t="shared" ref="K520:K583" si="83">IF(E520&lt;&gt;"", MID(E520,I520+1, J520-I520 - 1), "")</f>
        <v>不合法的電子信箱</v>
      </c>
    </row>
    <row r="521" spans="1:11">
      <c r="A521" s="1" t="s">
        <v>3044</v>
      </c>
      <c r="B521">
        <f t="shared" si="77"/>
        <v>17</v>
      </c>
      <c r="C521">
        <f t="shared" si="78"/>
        <v>38</v>
      </c>
      <c r="D521" t="str">
        <f t="shared" si="79"/>
        <v>wrong_password_cont</v>
      </c>
      <c r="E521" s="1" t="s">
        <v>2294</v>
      </c>
      <c r="F521">
        <f t="shared" si="80"/>
        <v>17</v>
      </c>
      <c r="G521">
        <f t="shared" si="75"/>
        <v>43</v>
      </c>
      <c r="H521" t="str">
        <f t="shared" si="76"/>
        <v>UI_OTA_illeagalMail_cont</v>
      </c>
      <c r="I521">
        <f t="shared" si="81"/>
        <v>44</v>
      </c>
      <c r="J521">
        <f t="shared" si="82"/>
        <v>58</v>
      </c>
      <c r="K521" t="str">
        <f t="shared" si="83"/>
        <v>您嘗試輸入自己的電子信箱.</v>
      </c>
    </row>
    <row r="522" spans="1:11">
      <c r="A522" s="1" t="s">
        <v>3045</v>
      </c>
      <c r="B522">
        <f t="shared" si="77"/>
        <v>17</v>
      </c>
      <c r="C522">
        <f t="shared" si="78"/>
        <v>28</v>
      </c>
      <c r="D522" t="str">
        <f t="shared" si="79"/>
        <v>BackupNow</v>
      </c>
      <c r="E522" s="1" t="s">
        <v>2295</v>
      </c>
      <c r="F522">
        <f t="shared" si="80"/>
        <v>17</v>
      </c>
      <c r="G522">
        <f t="shared" si="75"/>
        <v>37</v>
      </c>
      <c r="H522" t="str">
        <f t="shared" si="76"/>
        <v>UI_OTA_NotRegister</v>
      </c>
      <c r="I522">
        <f t="shared" si="81"/>
        <v>38</v>
      </c>
      <c r="J522">
        <f t="shared" si="82"/>
        <v>43</v>
      </c>
      <c r="K522" t="str">
        <f t="shared" si="83"/>
        <v>尚未註冊</v>
      </c>
    </row>
    <row r="523" spans="1:11">
      <c r="A523" s="1" t="s">
        <v>3046</v>
      </c>
      <c r="B523">
        <f t="shared" si="77"/>
        <v>17</v>
      </c>
      <c r="C523">
        <f t="shared" si="78"/>
        <v>29</v>
      </c>
      <c r="D523" t="str">
        <f t="shared" si="79"/>
        <v>BackupTime</v>
      </c>
      <c r="E523" s="1" t="s">
        <v>2296</v>
      </c>
      <c r="F523">
        <f t="shared" si="80"/>
        <v>17</v>
      </c>
      <c r="G523">
        <f t="shared" si="75"/>
        <v>42</v>
      </c>
      <c r="H523" t="str">
        <f t="shared" si="76"/>
        <v>UI_OTA_NotRegister_cont</v>
      </c>
      <c r="I523">
        <f t="shared" si="81"/>
        <v>43</v>
      </c>
      <c r="J523">
        <f t="shared" si="82"/>
        <v>67</v>
      </c>
      <c r="K523" t="str">
        <f t="shared" si="83"/>
        <v>您仍尚未註冊, 註冊後才能以雲端來管理使用者.</v>
      </c>
    </row>
    <row r="524" spans="1:11">
      <c r="A524" s="1" t="s">
        <v>3047</v>
      </c>
      <c r="B524">
        <f t="shared" si="77"/>
        <v>17</v>
      </c>
      <c r="C524">
        <f t="shared" si="78"/>
        <v>36</v>
      </c>
      <c r="D524" t="str">
        <f t="shared" si="79"/>
        <v>re_password_title</v>
      </c>
      <c r="E524" s="1" t="s">
        <v>2297</v>
      </c>
      <c r="F524">
        <f t="shared" si="80"/>
        <v>17</v>
      </c>
      <c r="G524">
        <f t="shared" si="75"/>
        <v>38</v>
      </c>
      <c r="H524" t="str">
        <f t="shared" si="76"/>
        <v>OTA_Tran_log_Delete</v>
      </c>
      <c r="I524">
        <f t="shared" si="81"/>
        <v>39</v>
      </c>
      <c r="J524">
        <f t="shared" si="82"/>
        <v>48</v>
      </c>
      <c r="K524" t="str">
        <f t="shared" si="83"/>
        <v>Cloud 刪除</v>
      </c>
    </row>
    <row r="525" spans="1:11">
      <c r="A525" s="1" t="s">
        <v>3049</v>
      </c>
      <c r="B525">
        <f t="shared" si="77"/>
        <v>17</v>
      </c>
      <c r="C525">
        <f t="shared" si="78"/>
        <v>35</v>
      </c>
      <c r="D525" t="str">
        <f t="shared" si="79"/>
        <v>re_password_cont</v>
      </c>
      <c r="E525" s="1" t="s">
        <v>2298</v>
      </c>
      <c r="F525">
        <f t="shared" si="80"/>
        <v>17</v>
      </c>
      <c r="G525">
        <f t="shared" si="75"/>
        <v>44</v>
      </c>
      <c r="H525" t="str">
        <f t="shared" si="76"/>
        <v>OTA_Tran_log_UnRecieveLog</v>
      </c>
      <c r="I525">
        <f t="shared" si="81"/>
        <v>45</v>
      </c>
      <c r="J525">
        <f t="shared" si="82"/>
        <v>53</v>
      </c>
      <c r="K525" t="str">
        <f t="shared" si="83"/>
        <v>尚未收到之記錄</v>
      </c>
    </row>
    <row r="526" spans="1:11">
      <c r="A526" s="1"/>
      <c r="B526" t="e">
        <f t="shared" si="77"/>
        <v>#VALUE!</v>
      </c>
      <c r="C526" t="e">
        <f t="shared" si="78"/>
        <v>#VALUE!</v>
      </c>
      <c r="D526" t="str">
        <f t="shared" si="79"/>
        <v/>
      </c>
      <c r="E526" s="1" t="s">
        <v>2299</v>
      </c>
      <c r="F526">
        <f t="shared" si="80"/>
        <v>17</v>
      </c>
      <c r="G526">
        <f t="shared" ref="G526:G589" si="84">FIND("""&gt;",E526)</f>
        <v>39</v>
      </c>
      <c r="H526" t="str">
        <f t="shared" ref="H526:H589" si="85">IF(E526&lt;&gt;"", MID(E526, F526 + 2, G526-F526-2), "")</f>
        <v>UI_OTA_CantBeUncheck</v>
      </c>
      <c r="I526">
        <f t="shared" si="81"/>
        <v>40</v>
      </c>
      <c r="J526">
        <f t="shared" si="82"/>
        <v>69</v>
      </c>
      <c r="K526" t="str">
        <f t="shared" si="83"/>
        <v>因刪除的命令已透過雲端送出, 此使用者不能解除刪除要求.</v>
      </c>
    </row>
    <row r="527" spans="1:11">
      <c r="A527" s="1"/>
      <c r="B527" t="e">
        <f t="shared" si="77"/>
        <v>#VALUE!</v>
      </c>
      <c r="C527" t="e">
        <f t="shared" si="78"/>
        <v>#VALUE!</v>
      </c>
      <c r="D527" t="str">
        <f t="shared" si="79"/>
        <v/>
      </c>
      <c r="E527" s="1" t="s">
        <v>2300</v>
      </c>
      <c r="F527">
        <f t="shared" si="80"/>
        <v>17</v>
      </c>
      <c r="G527">
        <f t="shared" si="84"/>
        <v>37</v>
      </c>
      <c r="H527" t="str">
        <f t="shared" si="85"/>
        <v>UI_OTA_DeleteByOTA</v>
      </c>
      <c r="I527">
        <f t="shared" si="81"/>
        <v>38</v>
      </c>
      <c r="J527">
        <f t="shared" si="82"/>
        <v>63</v>
      </c>
      <c r="K527" t="str">
        <f t="shared" si="83"/>
        <v>此使用者已透過雲端刪除, 請碰鎖來清除剩餘資料.</v>
      </c>
    </row>
    <row r="528" spans="1:11">
      <c r="A528" s="1"/>
      <c r="B528" t="e">
        <f t="shared" si="77"/>
        <v>#VALUE!</v>
      </c>
      <c r="C528" t="e">
        <f t="shared" si="78"/>
        <v>#VALUE!</v>
      </c>
      <c r="D528" t="str">
        <f t="shared" si="79"/>
        <v/>
      </c>
      <c r="E528" s="1" t="s">
        <v>2301</v>
      </c>
      <c r="F528">
        <f t="shared" si="80"/>
        <v>17</v>
      </c>
      <c r="G528">
        <f t="shared" si="84"/>
        <v>38</v>
      </c>
      <c r="H528" t="str">
        <f t="shared" si="85"/>
        <v>UI_OTA_CantBeSelect</v>
      </c>
      <c r="I528">
        <f t="shared" si="81"/>
        <v>39</v>
      </c>
      <c r="J528">
        <f t="shared" si="82"/>
        <v>53</v>
      </c>
      <c r="K528" t="str">
        <f t="shared" si="83"/>
        <v>此使用者正等待雲端的回應.</v>
      </c>
    </row>
    <row r="529" spans="1:11">
      <c r="A529" s="1" t="s">
        <v>3051</v>
      </c>
      <c r="B529">
        <f t="shared" si="77"/>
        <v>17</v>
      </c>
      <c r="C529">
        <f t="shared" si="78"/>
        <v>32</v>
      </c>
      <c r="D529" t="str">
        <f t="shared" si="79"/>
        <v>login_OK_cont</v>
      </c>
      <c r="E529" s="1" t="s">
        <v>2302</v>
      </c>
      <c r="F529">
        <f t="shared" si="80"/>
        <v>17</v>
      </c>
      <c r="G529">
        <f t="shared" si="84"/>
        <v>51</v>
      </c>
      <c r="H529" t="str">
        <f t="shared" si="85"/>
        <v>UI_NewAppCheck" formatted="false</v>
      </c>
      <c r="I529">
        <f t="shared" si="81"/>
        <v>52</v>
      </c>
      <c r="J529">
        <f t="shared" si="82"/>
        <v>76</v>
      </c>
      <c r="K529" t="str">
        <f t="shared" si="83"/>
        <v>目前 App 有一更新版, 請下載檔案並更新.</v>
      </c>
    </row>
    <row r="530" spans="1:11">
      <c r="A530" s="1"/>
      <c r="B530" t="e">
        <f t="shared" si="77"/>
        <v>#VALUE!</v>
      </c>
      <c r="C530" t="e">
        <f t="shared" si="78"/>
        <v>#VALUE!</v>
      </c>
      <c r="D530" t="str">
        <f t="shared" si="79"/>
        <v/>
      </c>
      <c r="E530" s="1" t="s">
        <v>1852</v>
      </c>
      <c r="F530" t="e">
        <f t="shared" si="80"/>
        <v>#VALUE!</v>
      </c>
      <c r="G530" t="e">
        <f t="shared" si="84"/>
        <v>#VALUE!</v>
      </c>
      <c r="H530" t="e">
        <f t="shared" si="85"/>
        <v>#VALUE!</v>
      </c>
      <c r="I530" t="e">
        <f t="shared" si="81"/>
        <v>#VALUE!</v>
      </c>
      <c r="J530" t="e">
        <f t="shared" si="82"/>
        <v>#VALUE!</v>
      </c>
      <c r="K530" t="e">
        <f t="shared" si="83"/>
        <v>#VALUE!</v>
      </c>
    </row>
    <row r="531" spans="1:11">
      <c r="A531" s="1" t="s">
        <v>3052</v>
      </c>
      <c r="B531">
        <f t="shared" si="77"/>
        <v>17</v>
      </c>
      <c r="C531">
        <f t="shared" si="78"/>
        <v>33</v>
      </c>
      <c r="D531" t="str">
        <f t="shared" si="79"/>
        <v>logout_OK_cont</v>
      </c>
      <c r="E531" s="1" t="s">
        <v>2303</v>
      </c>
      <c r="F531">
        <f t="shared" si="80"/>
        <v>17</v>
      </c>
      <c r="G531">
        <f t="shared" si="84"/>
        <v>33</v>
      </c>
      <c r="H531" t="str">
        <f t="shared" si="85"/>
        <v>UI_ObsoleteApp</v>
      </c>
      <c r="I531">
        <f t="shared" si="81"/>
        <v>34</v>
      </c>
      <c r="J531">
        <f t="shared" si="82"/>
        <v>65</v>
      </c>
      <c r="K531" t="str">
        <f t="shared" si="83"/>
        <v>您的App版本太舊, 可能在使用上會有問題, 請更新App.</v>
      </c>
    </row>
    <row r="532" spans="1:11">
      <c r="A532" s="1"/>
      <c r="B532" t="e">
        <f t="shared" si="77"/>
        <v>#VALUE!</v>
      </c>
      <c r="C532" t="e">
        <f t="shared" si="78"/>
        <v>#VALUE!</v>
      </c>
      <c r="D532" t="str">
        <f t="shared" si="79"/>
        <v/>
      </c>
      <c r="E532" s="2"/>
      <c r="F532" t="e">
        <f t="shared" si="80"/>
        <v>#VALUE!</v>
      </c>
      <c r="G532" t="e">
        <f t="shared" si="84"/>
        <v>#VALUE!</v>
      </c>
      <c r="H532" t="str">
        <f t="shared" si="85"/>
        <v/>
      </c>
      <c r="I532" t="e">
        <f t="shared" si="81"/>
        <v>#VALUE!</v>
      </c>
      <c r="J532" t="e">
        <f t="shared" si="82"/>
        <v>#VALUE!</v>
      </c>
      <c r="K532" t="str">
        <f t="shared" si="83"/>
        <v/>
      </c>
    </row>
    <row r="533" spans="1:11">
      <c r="A533" s="1" t="s">
        <v>3054</v>
      </c>
      <c r="B533">
        <f t="shared" si="77"/>
        <v>17</v>
      </c>
      <c r="C533">
        <f t="shared" si="78"/>
        <v>39</v>
      </c>
      <c r="D533" t="str">
        <f t="shared" si="79"/>
        <v>PWD_NoMatchCode_cont</v>
      </c>
      <c r="E533" s="1" t="s">
        <v>2304</v>
      </c>
      <c r="F533">
        <f t="shared" si="80"/>
        <v>17</v>
      </c>
      <c r="G533">
        <f t="shared" si="84"/>
        <v>35</v>
      </c>
      <c r="H533" t="str">
        <f t="shared" si="85"/>
        <v>UI_Re_registered</v>
      </c>
      <c r="I533">
        <f t="shared" si="81"/>
        <v>36</v>
      </c>
      <c r="J533">
        <f t="shared" si="82"/>
        <v>91</v>
      </c>
      <c r="K533" t="str">
        <f t="shared" si="83"/>
        <v>您註冊的信箱已被其它使用者重新註冊; 您在 Key Butler 的所有資料將被移除, 並回到剛安裝的狀態.</v>
      </c>
    </row>
    <row r="534" spans="1:11">
      <c r="A534" s="1"/>
      <c r="B534" t="e">
        <f t="shared" si="77"/>
        <v>#VALUE!</v>
      </c>
      <c r="C534" t="e">
        <f t="shared" si="78"/>
        <v>#VALUE!</v>
      </c>
      <c r="D534" t="str">
        <f t="shared" si="79"/>
        <v/>
      </c>
      <c r="E534" s="1" t="s">
        <v>2305</v>
      </c>
      <c r="F534">
        <f t="shared" si="80"/>
        <v>17</v>
      </c>
      <c r="G534">
        <f t="shared" si="84"/>
        <v>33</v>
      </c>
      <c r="H534" t="str">
        <f t="shared" si="85"/>
        <v>UI_OTA_Deleted</v>
      </c>
      <c r="I534">
        <f t="shared" si="81"/>
        <v>34</v>
      </c>
      <c r="J534">
        <f t="shared" si="82"/>
        <v>40</v>
      </c>
      <c r="K534" t="str">
        <f t="shared" si="83"/>
        <v>已雲端刪除</v>
      </c>
    </row>
    <row r="535" spans="1:11">
      <c r="A535" s="1" t="s">
        <v>3058</v>
      </c>
      <c r="B535">
        <f t="shared" si="77"/>
        <v>17</v>
      </c>
      <c r="C535">
        <f t="shared" si="78"/>
        <v>32</v>
      </c>
      <c r="D535" t="str">
        <f t="shared" si="79"/>
        <v>UploadOK_cont</v>
      </c>
      <c r="E535" s="1" t="s">
        <v>1852</v>
      </c>
      <c r="F535" t="e">
        <f t="shared" si="80"/>
        <v>#VALUE!</v>
      </c>
      <c r="G535" t="e">
        <f t="shared" si="84"/>
        <v>#VALUE!</v>
      </c>
      <c r="H535" t="e">
        <f t="shared" si="85"/>
        <v>#VALUE!</v>
      </c>
      <c r="I535" t="e">
        <f t="shared" si="81"/>
        <v>#VALUE!</v>
      </c>
      <c r="J535" t="e">
        <f t="shared" si="82"/>
        <v>#VALUE!</v>
      </c>
      <c r="K535" t="e">
        <f t="shared" si="83"/>
        <v>#VALUE!</v>
      </c>
    </row>
    <row r="536" spans="1:11">
      <c r="A536" s="1"/>
      <c r="B536" t="e">
        <f t="shared" si="77"/>
        <v>#VALUE!</v>
      </c>
      <c r="C536" t="e">
        <f t="shared" si="78"/>
        <v>#VALUE!</v>
      </c>
      <c r="D536" t="str">
        <f t="shared" si="79"/>
        <v/>
      </c>
      <c r="E536" s="1" t="s">
        <v>2306</v>
      </c>
      <c r="F536">
        <f t="shared" si="80"/>
        <v>17</v>
      </c>
      <c r="G536">
        <f t="shared" si="84"/>
        <v>34</v>
      </c>
      <c r="H536" t="str">
        <f t="shared" si="85"/>
        <v>UI_OldClientApp</v>
      </c>
      <c r="I536">
        <f t="shared" si="81"/>
        <v>35</v>
      </c>
      <c r="J536">
        <f t="shared" si="82"/>
        <v>43</v>
      </c>
      <c r="K536" t="str">
        <f t="shared" si="83"/>
        <v>請更新 App</v>
      </c>
    </row>
    <row r="537" spans="1:11">
      <c r="A537" s="1" t="s">
        <v>3060</v>
      </c>
      <c r="B537">
        <f t="shared" si="77"/>
        <v>17</v>
      </c>
      <c r="C537">
        <f t="shared" si="78"/>
        <v>37</v>
      </c>
      <c r="D537" t="str">
        <f t="shared" si="79"/>
        <v>ChangfePWD_OK_cont</v>
      </c>
      <c r="E537" s="1" t="s">
        <v>2307</v>
      </c>
      <c r="F537">
        <f t="shared" si="80"/>
        <v>17</v>
      </c>
      <c r="G537">
        <f t="shared" si="84"/>
        <v>39</v>
      </c>
      <c r="H537" t="str">
        <f t="shared" si="85"/>
        <v>UI_OldClientApp_cont</v>
      </c>
      <c r="I537">
        <f t="shared" si="81"/>
        <v>40</v>
      </c>
      <c r="J537">
        <f t="shared" si="82"/>
        <v>64</v>
      </c>
      <c r="K537" t="str">
        <f t="shared" si="83"/>
        <v>請使用者更新App至最新版本, 再執行此流程.</v>
      </c>
    </row>
    <row r="538" spans="1:11">
      <c r="A538" s="1"/>
      <c r="B538" t="e">
        <f t="shared" si="77"/>
        <v>#VALUE!</v>
      </c>
      <c r="C538" t="e">
        <f t="shared" si="78"/>
        <v>#VALUE!</v>
      </c>
      <c r="D538" t="str">
        <f t="shared" si="79"/>
        <v/>
      </c>
      <c r="E538" s="1" t="s">
        <v>1852</v>
      </c>
      <c r="F538" t="e">
        <f t="shared" si="80"/>
        <v>#VALUE!</v>
      </c>
      <c r="G538" t="e">
        <f t="shared" si="84"/>
        <v>#VALUE!</v>
      </c>
      <c r="H538" t="e">
        <f t="shared" si="85"/>
        <v>#VALUE!</v>
      </c>
      <c r="I538" t="e">
        <f t="shared" si="81"/>
        <v>#VALUE!</v>
      </c>
      <c r="J538" t="e">
        <f t="shared" si="82"/>
        <v>#VALUE!</v>
      </c>
      <c r="K538" t="e">
        <f t="shared" si="83"/>
        <v>#VALUE!</v>
      </c>
    </row>
    <row r="539" spans="1:11">
      <c r="A539" s="1"/>
      <c r="B539" t="e">
        <f t="shared" si="77"/>
        <v>#VALUE!</v>
      </c>
      <c r="C539" t="e">
        <f t="shared" si="78"/>
        <v>#VALUE!</v>
      </c>
      <c r="D539" t="str">
        <f t="shared" si="79"/>
        <v/>
      </c>
      <c r="E539" s="1" t="s">
        <v>2308</v>
      </c>
      <c r="F539">
        <f t="shared" si="80"/>
        <v>17</v>
      </c>
      <c r="G539">
        <f t="shared" si="84"/>
        <v>30</v>
      </c>
      <c r="H539" t="str">
        <f t="shared" si="85"/>
        <v>UI_NotClaim</v>
      </c>
      <c r="I539">
        <f t="shared" si="81"/>
        <v>31</v>
      </c>
      <c r="J539">
        <f t="shared" si="82"/>
        <v>38</v>
      </c>
      <c r="K539" t="str">
        <f t="shared" si="83"/>
        <v>尚未雲端同步</v>
      </c>
    </row>
    <row r="540" spans="1:11">
      <c r="A540" s="1" t="s">
        <v>207</v>
      </c>
      <c r="B540">
        <f t="shared" si="77"/>
        <v>17</v>
      </c>
      <c r="C540">
        <f t="shared" si="78"/>
        <v>33</v>
      </c>
      <c r="D540" t="str">
        <f t="shared" si="79"/>
        <v>ChangePassword</v>
      </c>
      <c r="E540" s="1" t="s">
        <v>2309</v>
      </c>
      <c r="F540">
        <f t="shared" si="80"/>
        <v>17</v>
      </c>
      <c r="G540">
        <f t="shared" si="84"/>
        <v>35</v>
      </c>
      <c r="H540" t="str">
        <f t="shared" si="85"/>
        <v>UI_NotClaim_cont</v>
      </c>
      <c r="I540">
        <f t="shared" si="81"/>
        <v>36</v>
      </c>
      <c r="J540">
        <f t="shared" si="82"/>
        <v>98</v>
      </c>
      <c r="K540" t="str">
        <f t="shared" si="83"/>
        <v>您於配對後有繼承到使用者名單, 包含使用手機的使用者, 但您尚未與雲端同步. 為避免無法預期的狀況, 請確認您的網路狀態.</v>
      </c>
    </row>
    <row r="541" spans="1:11">
      <c r="A541" s="1"/>
      <c r="B541" t="e">
        <f t="shared" si="77"/>
        <v>#VALUE!</v>
      </c>
      <c r="C541" t="e">
        <f t="shared" si="78"/>
        <v>#VALUE!</v>
      </c>
      <c r="D541" t="str">
        <f t="shared" si="79"/>
        <v/>
      </c>
      <c r="E541" s="1" t="s">
        <v>2310</v>
      </c>
      <c r="F541">
        <f t="shared" si="80"/>
        <v>17</v>
      </c>
      <c r="G541">
        <f t="shared" si="84"/>
        <v>45</v>
      </c>
      <c r="H541" t="str">
        <f t="shared" si="85"/>
        <v>UI_InhiretPhoneNotRegister</v>
      </c>
      <c r="I541">
        <f t="shared" si="81"/>
        <v>46</v>
      </c>
      <c r="J541">
        <f t="shared" si="82"/>
        <v>103</v>
      </c>
      <c r="K541" t="str">
        <f t="shared" si="83"/>
        <v>您於配對後有繼承到使用者名單, 包含使用手機的使用者, 但您尚未註冊雲端. 為避免無法預期的狀況, 請進行註冊.</v>
      </c>
    </row>
    <row r="542" spans="1:11">
      <c r="A542" s="1" t="s">
        <v>3061</v>
      </c>
      <c r="B542">
        <f t="shared" si="77"/>
        <v>17</v>
      </c>
      <c r="C542">
        <f t="shared" si="78"/>
        <v>37</v>
      </c>
      <c r="D542" t="str">
        <f t="shared" si="79"/>
        <v>download_fail_cont</v>
      </c>
      <c r="E542" s="1" t="s">
        <v>2311</v>
      </c>
      <c r="F542">
        <f t="shared" si="80"/>
        <v>17</v>
      </c>
      <c r="G542">
        <f t="shared" si="84"/>
        <v>32</v>
      </c>
      <c r="H542" t="str">
        <f t="shared" si="85"/>
        <v>UI_OTA_Ghoast</v>
      </c>
      <c r="I542">
        <f t="shared" si="81"/>
        <v>33</v>
      </c>
      <c r="J542">
        <f t="shared" si="82"/>
        <v>39</v>
      </c>
      <c r="K542" t="str">
        <f t="shared" si="83"/>
        <v>用戶已失效</v>
      </c>
    </row>
    <row r="543" spans="1:11">
      <c r="A543" s="1" t="s">
        <v>3055</v>
      </c>
      <c r="B543">
        <f t="shared" si="77"/>
        <v>17</v>
      </c>
      <c r="C543">
        <f t="shared" si="78"/>
        <v>35</v>
      </c>
      <c r="D543" t="str">
        <f t="shared" si="79"/>
        <v>noPassword_title</v>
      </c>
      <c r="E543" s="2"/>
      <c r="F543" t="e">
        <f t="shared" si="80"/>
        <v>#VALUE!</v>
      </c>
      <c r="G543" t="e">
        <f t="shared" si="84"/>
        <v>#VALUE!</v>
      </c>
      <c r="H543" t="str">
        <f t="shared" si="85"/>
        <v/>
      </c>
      <c r="I543" t="e">
        <f t="shared" si="81"/>
        <v>#VALUE!</v>
      </c>
      <c r="J543" t="e">
        <f t="shared" si="82"/>
        <v>#VALUE!</v>
      </c>
      <c r="K543" t="str">
        <f t="shared" si="83"/>
        <v/>
      </c>
    </row>
    <row r="544" spans="1:11">
      <c r="A544" s="1" t="s">
        <v>208</v>
      </c>
      <c r="B544">
        <f t="shared" si="77"/>
        <v>17</v>
      </c>
      <c r="C544">
        <f t="shared" si="78"/>
        <v>34</v>
      </c>
      <c r="D544" t="str">
        <f t="shared" si="79"/>
        <v>noPassword_cont</v>
      </c>
      <c r="E544" s="1" t="s">
        <v>2312</v>
      </c>
      <c r="F544">
        <f t="shared" si="80"/>
        <v>17</v>
      </c>
      <c r="G544">
        <f t="shared" si="84"/>
        <v>32</v>
      </c>
      <c r="H544" t="str">
        <f t="shared" si="85"/>
        <v>UI_ClientType</v>
      </c>
      <c r="I544">
        <f t="shared" si="81"/>
        <v>33</v>
      </c>
      <c r="J544">
        <f t="shared" si="82"/>
        <v>36</v>
      </c>
      <c r="K544" t="str">
        <f t="shared" si="83"/>
        <v>類型</v>
      </c>
    </row>
    <row r="545" spans="1:11">
      <c r="A545" s="1"/>
      <c r="B545" t="e">
        <f t="shared" si="77"/>
        <v>#VALUE!</v>
      </c>
      <c r="C545" t="e">
        <f t="shared" si="78"/>
        <v>#VALUE!</v>
      </c>
      <c r="D545" t="str">
        <f t="shared" si="79"/>
        <v/>
      </c>
      <c r="E545" s="1" t="s">
        <v>2313</v>
      </c>
      <c r="F545">
        <f t="shared" si="80"/>
        <v>17</v>
      </c>
      <c r="G545">
        <f t="shared" si="84"/>
        <v>31</v>
      </c>
      <c r="H545" t="str">
        <f t="shared" si="85"/>
        <v>UI_Type_Card</v>
      </c>
      <c r="I545">
        <f t="shared" si="81"/>
        <v>32</v>
      </c>
      <c r="J545">
        <f t="shared" si="82"/>
        <v>35</v>
      </c>
      <c r="K545" t="str">
        <f t="shared" si="83"/>
        <v>卡片</v>
      </c>
    </row>
    <row r="546" spans="1:11">
      <c r="A546" s="1" t="s">
        <v>3076</v>
      </c>
      <c r="B546">
        <f t="shared" si="77"/>
        <v>17</v>
      </c>
      <c r="C546">
        <f t="shared" si="78"/>
        <v>32</v>
      </c>
      <c r="D546" t="str">
        <f t="shared" si="79"/>
        <v>noBackup_cont</v>
      </c>
      <c r="E546" s="1" t="s">
        <v>2314</v>
      </c>
      <c r="F546">
        <f t="shared" si="80"/>
        <v>17</v>
      </c>
      <c r="G546">
        <f t="shared" si="84"/>
        <v>38</v>
      </c>
      <c r="H546" t="str">
        <f t="shared" si="85"/>
        <v>UI_Type_FingerPrint</v>
      </c>
      <c r="I546">
        <f t="shared" si="81"/>
        <v>39</v>
      </c>
      <c r="J546">
        <f t="shared" si="82"/>
        <v>42</v>
      </c>
      <c r="K546" t="str">
        <f t="shared" si="83"/>
        <v>指紋</v>
      </c>
    </row>
    <row r="547" spans="1:11">
      <c r="A547" s="1" t="s">
        <v>3064</v>
      </c>
      <c r="B547">
        <f t="shared" si="77"/>
        <v>17</v>
      </c>
      <c r="C547">
        <f t="shared" si="78"/>
        <v>38</v>
      </c>
      <c r="D547" t="str">
        <f t="shared" si="79"/>
        <v>PasswordFirst_title</v>
      </c>
      <c r="E547" s="1" t="s">
        <v>2315</v>
      </c>
      <c r="F547">
        <f t="shared" si="80"/>
        <v>17</v>
      </c>
      <c r="G547">
        <f t="shared" si="84"/>
        <v>35</v>
      </c>
      <c r="H547" t="str">
        <f t="shared" si="85"/>
        <v>UI_Type_Password</v>
      </c>
      <c r="I547">
        <f t="shared" si="81"/>
        <v>36</v>
      </c>
      <c r="J547">
        <f t="shared" si="82"/>
        <v>39</v>
      </c>
      <c r="K547" t="str">
        <f t="shared" si="83"/>
        <v>密碼</v>
      </c>
    </row>
    <row r="548" spans="1:11">
      <c r="A548" s="1" t="s">
        <v>3066</v>
      </c>
      <c r="B548">
        <f t="shared" si="77"/>
        <v>17</v>
      </c>
      <c r="C548">
        <f t="shared" si="78"/>
        <v>37</v>
      </c>
      <c r="D548" t="str">
        <f t="shared" si="79"/>
        <v>PasswordFirst_cont</v>
      </c>
      <c r="E548" s="1" t="s">
        <v>2316</v>
      </c>
      <c r="F548">
        <f t="shared" si="80"/>
        <v>17</v>
      </c>
      <c r="G548">
        <f t="shared" si="84"/>
        <v>31</v>
      </c>
      <c r="H548" t="str">
        <f t="shared" si="85"/>
        <v>UI_Type_Tech</v>
      </c>
      <c r="I548">
        <f t="shared" si="81"/>
        <v>32</v>
      </c>
      <c r="J548">
        <f t="shared" si="82"/>
        <v>41</v>
      </c>
      <c r="K548" t="str">
        <f t="shared" si="83"/>
        <v>密碼 (技術員)</v>
      </c>
    </row>
    <row r="549" spans="1:11">
      <c r="A549" s="1"/>
      <c r="B549" t="e">
        <f t="shared" si="77"/>
        <v>#VALUE!</v>
      </c>
      <c r="C549" t="e">
        <f t="shared" si="78"/>
        <v>#VALUE!</v>
      </c>
      <c r="D549" t="str">
        <f t="shared" si="79"/>
        <v/>
      </c>
      <c r="E549" s="1" t="s">
        <v>2317</v>
      </c>
      <c r="F549">
        <f t="shared" si="80"/>
        <v>17</v>
      </c>
      <c r="G549">
        <f t="shared" si="84"/>
        <v>30</v>
      </c>
      <c r="H549" t="str">
        <f t="shared" si="85"/>
        <v>UI_Type_OTA</v>
      </c>
      <c r="I549">
        <f t="shared" si="81"/>
        <v>31</v>
      </c>
      <c r="J549">
        <f t="shared" si="82"/>
        <v>37</v>
      </c>
      <c r="K549" t="str">
        <f t="shared" si="83"/>
        <v>已註冊手機</v>
      </c>
    </row>
    <row r="550" spans="1:11">
      <c r="A550" s="1"/>
      <c r="B550" t="e">
        <f t="shared" si="77"/>
        <v>#VALUE!</v>
      </c>
      <c r="C550" t="e">
        <f t="shared" si="78"/>
        <v>#VALUE!</v>
      </c>
      <c r="D550" t="str">
        <f t="shared" si="79"/>
        <v/>
      </c>
      <c r="E550" s="1" t="s">
        <v>2318</v>
      </c>
      <c r="F550">
        <f t="shared" si="80"/>
        <v>17</v>
      </c>
      <c r="G550">
        <f t="shared" si="84"/>
        <v>32</v>
      </c>
      <c r="H550" t="str">
        <f t="shared" si="85"/>
        <v>UI_Type_Phone</v>
      </c>
      <c r="I550">
        <f t="shared" si="81"/>
        <v>33</v>
      </c>
      <c r="J550">
        <f t="shared" si="82"/>
        <v>36</v>
      </c>
      <c r="K550" t="str">
        <f t="shared" si="83"/>
        <v>手機</v>
      </c>
    </row>
    <row r="551" spans="1:11">
      <c r="A551" s="1"/>
      <c r="B551" t="e">
        <f t="shared" si="77"/>
        <v>#VALUE!</v>
      </c>
      <c r="C551" t="e">
        <f t="shared" si="78"/>
        <v>#VALUE!</v>
      </c>
      <c r="D551" t="str">
        <f t="shared" si="79"/>
        <v/>
      </c>
      <c r="E551" s="1" t="s">
        <v>2319</v>
      </c>
      <c r="F551">
        <f t="shared" si="80"/>
        <v>17</v>
      </c>
      <c r="G551">
        <f t="shared" si="84"/>
        <v>34</v>
      </c>
      <c r="H551" t="str">
        <f t="shared" si="85"/>
        <v>UI_Type_Unknown</v>
      </c>
      <c r="I551">
        <f t="shared" si="81"/>
        <v>35</v>
      </c>
      <c r="J551">
        <f t="shared" si="82"/>
        <v>46</v>
      </c>
      <c r="K551" t="str">
        <f t="shared" si="83"/>
        <v>手機 (狀態待確認)</v>
      </c>
    </row>
    <row r="552" spans="1:11">
      <c r="A552" s="1"/>
      <c r="B552" t="e">
        <f t="shared" si="77"/>
        <v>#VALUE!</v>
      </c>
      <c r="C552" t="e">
        <f t="shared" si="78"/>
        <v>#VALUE!</v>
      </c>
      <c r="D552" t="str">
        <f t="shared" si="79"/>
        <v/>
      </c>
      <c r="E552" s="2"/>
      <c r="F552" t="e">
        <f t="shared" si="80"/>
        <v>#VALUE!</v>
      </c>
      <c r="G552" t="e">
        <f t="shared" si="84"/>
        <v>#VALUE!</v>
      </c>
      <c r="H552" t="str">
        <f t="shared" si="85"/>
        <v/>
      </c>
      <c r="I552" t="e">
        <f t="shared" si="81"/>
        <v>#VALUE!</v>
      </c>
      <c r="J552" t="e">
        <f t="shared" si="82"/>
        <v>#VALUE!</v>
      </c>
      <c r="K552" t="str">
        <f t="shared" si="83"/>
        <v/>
      </c>
    </row>
    <row r="553" spans="1:11">
      <c r="A553" s="1"/>
      <c r="B553" t="e">
        <f t="shared" si="77"/>
        <v>#VALUE!</v>
      </c>
      <c r="C553" t="e">
        <f t="shared" si="78"/>
        <v>#VALUE!</v>
      </c>
      <c r="D553" t="str">
        <f t="shared" si="79"/>
        <v/>
      </c>
      <c r="E553" s="1" t="s">
        <v>2320</v>
      </c>
      <c r="F553">
        <f t="shared" si="80"/>
        <v>17</v>
      </c>
      <c r="G553">
        <f t="shared" si="84"/>
        <v>34</v>
      </c>
      <c r="H553" t="str">
        <f t="shared" si="85"/>
        <v>UI_Pair_Warning</v>
      </c>
      <c r="I553">
        <f t="shared" si="81"/>
        <v>35</v>
      </c>
      <c r="J553">
        <f t="shared" si="82"/>
        <v>137</v>
      </c>
      <c r="K553" t="str">
        <f t="shared" si="83"/>
        <v>注意: \n如有原管理者經由 Beam 或雲端發出的新增 / 修改使用者權限尚未被開始使用, 在此配對動作後, 該指令將不會有作用. \n\n配對且同步完成後, 若有繼承到使用者, 請檢視使用者的狀態.</v>
      </c>
    </row>
    <row r="554" spans="1:11">
      <c r="A554" s="1"/>
      <c r="B554" t="e">
        <f t="shared" si="77"/>
        <v>#VALUE!</v>
      </c>
      <c r="C554" t="e">
        <f t="shared" si="78"/>
        <v>#VALUE!</v>
      </c>
      <c r="D554" t="str">
        <f t="shared" si="79"/>
        <v/>
      </c>
      <c r="E554" s="2"/>
      <c r="F554" t="e">
        <f t="shared" si="80"/>
        <v>#VALUE!</v>
      </c>
      <c r="G554" t="e">
        <f t="shared" si="84"/>
        <v>#VALUE!</v>
      </c>
      <c r="H554" t="str">
        <f t="shared" si="85"/>
        <v/>
      </c>
      <c r="I554" t="e">
        <f t="shared" si="81"/>
        <v>#VALUE!</v>
      </c>
      <c r="J554" t="e">
        <f t="shared" si="82"/>
        <v>#VALUE!</v>
      </c>
      <c r="K554" t="str">
        <f t="shared" si="83"/>
        <v/>
      </c>
    </row>
    <row r="555" spans="1:11">
      <c r="A555" s="1"/>
      <c r="B555" t="e">
        <f t="shared" si="77"/>
        <v>#VALUE!</v>
      </c>
      <c r="C555" t="e">
        <f t="shared" si="78"/>
        <v>#VALUE!</v>
      </c>
      <c r="D555" t="str">
        <f t="shared" si="79"/>
        <v/>
      </c>
      <c r="E555" s="1" t="s">
        <v>2321</v>
      </c>
      <c r="F555">
        <f t="shared" si="80"/>
        <v>17</v>
      </c>
      <c r="G555">
        <f t="shared" si="84"/>
        <v>38</v>
      </c>
      <c r="H555" t="str">
        <f t="shared" si="85"/>
        <v>UI_NoClaimLock_cont</v>
      </c>
      <c r="I555">
        <f t="shared" si="81"/>
        <v>39</v>
      </c>
      <c r="J555">
        <f t="shared" si="82"/>
        <v>72</v>
      </c>
      <c r="K555" t="str">
        <f t="shared" si="83"/>
        <v>您所管理的鎖尚未與雲端同步. 請確認您的網路狀態, 並再試一次.</v>
      </c>
    </row>
    <row r="556" spans="1:11">
      <c r="A556" s="1" t="s">
        <v>3063</v>
      </c>
      <c r="B556">
        <f t="shared" si="77"/>
        <v>17</v>
      </c>
      <c r="C556">
        <f t="shared" si="78"/>
        <v>43</v>
      </c>
      <c r="D556" t="str">
        <f t="shared" si="79"/>
        <v>WrongValidationCode_cont</v>
      </c>
      <c r="E556" s="1" t="s">
        <v>2322</v>
      </c>
      <c r="F556" t="e">
        <f t="shared" si="80"/>
        <v>#VALUE!</v>
      </c>
      <c r="G556" t="e">
        <f t="shared" si="84"/>
        <v>#VALUE!</v>
      </c>
      <c r="H556" t="e">
        <f t="shared" si="85"/>
        <v>#VALUE!</v>
      </c>
      <c r="I556">
        <f t="shared" si="81"/>
        <v>19</v>
      </c>
      <c r="J556" t="e">
        <f t="shared" si="82"/>
        <v>#VALUE!</v>
      </c>
      <c r="K556" t="e">
        <f t="shared" si="83"/>
        <v>#VALUE!</v>
      </c>
    </row>
    <row r="557" spans="1:11">
      <c r="A557" s="1" t="s">
        <v>209</v>
      </c>
      <c r="B557">
        <f t="shared" si="77"/>
        <v>17</v>
      </c>
      <c r="C557">
        <f t="shared" si="78"/>
        <v>26</v>
      </c>
      <c r="D557" t="str">
        <f t="shared" si="79"/>
        <v>NetCode</v>
      </c>
      <c r="E557" s="3" t="s">
        <v>2323</v>
      </c>
      <c r="F557">
        <f t="shared" si="80"/>
        <v>17</v>
      </c>
      <c r="G557">
        <f t="shared" si="84"/>
        <v>42</v>
      </c>
      <c r="H557" t="str">
        <f t="shared" si="85"/>
        <v>Tran_log_FingerAuthFail</v>
      </c>
      <c r="I557">
        <f t="shared" si="81"/>
        <v>43</v>
      </c>
      <c r="J557">
        <f t="shared" si="82"/>
        <v>51</v>
      </c>
      <c r="K557" t="str">
        <f t="shared" si="83"/>
        <v>未知指紋使用者</v>
      </c>
    </row>
    <row r="558" spans="1:11">
      <c r="A558" s="1" t="s">
        <v>210</v>
      </c>
      <c r="B558">
        <f t="shared" si="77"/>
        <v>17</v>
      </c>
      <c r="C558">
        <f t="shared" si="78"/>
        <v>27</v>
      </c>
      <c r="D558" t="str">
        <f t="shared" si="79"/>
        <v>VariCode</v>
      </c>
      <c r="E558" s="1" t="s">
        <v>2324</v>
      </c>
      <c r="F558">
        <f t="shared" si="80"/>
        <v>17</v>
      </c>
      <c r="G558">
        <f t="shared" si="84"/>
        <v>41</v>
      </c>
      <c r="H558" t="str">
        <f t="shared" si="85"/>
        <v>Tran_log_FingerAddFail</v>
      </c>
      <c r="I558">
        <f t="shared" si="81"/>
        <v>42</v>
      </c>
      <c r="J558">
        <f t="shared" si="82"/>
        <v>52</v>
      </c>
      <c r="K558" t="str">
        <f t="shared" si="83"/>
        <v>指紋使用者加入失敗</v>
      </c>
    </row>
    <row r="559" spans="1:11">
      <c r="A559" s="1" t="s">
        <v>211</v>
      </c>
      <c r="B559">
        <f t="shared" si="77"/>
        <v>17</v>
      </c>
      <c r="C559">
        <f t="shared" si="78"/>
        <v>35</v>
      </c>
      <c r="D559" t="str">
        <f t="shared" si="79"/>
        <v>NetCode_standard</v>
      </c>
      <c r="E559" s="2"/>
      <c r="F559" t="e">
        <f t="shared" si="80"/>
        <v>#VALUE!</v>
      </c>
      <c r="G559" t="e">
        <f t="shared" si="84"/>
        <v>#VALUE!</v>
      </c>
      <c r="H559" t="str">
        <f t="shared" si="85"/>
        <v/>
      </c>
      <c r="I559" t="e">
        <f t="shared" si="81"/>
        <v>#VALUE!</v>
      </c>
      <c r="J559" t="e">
        <f t="shared" si="82"/>
        <v>#VALUE!</v>
      </c>
      <c r="K559" t="str">
        <f t="shared" si="83"/>
        <v/>
      </c>
    </row>
    <row r="560" spans="1:11">
      <c r="A560" s="1" t="s">
        <v>212</v>
      </c>
      <c r="B560">
        <f t="shared" si="77"/>
        <v>17</v>
      </c>
      <c r="C560">
        <f t="shared" si="78"/>
        <v>39</v>
      </c>
      <c r="D560" t="str">
        <f t="shared" si="79"/>
        <v>NetCode_standard_all</v>
      </c>
      <c r="E560" s="1" t="s">
        <v>2325</v>
      </c>
      <c r="F560">
        <f t="shared" si="80"/>
        <v>17</v>
      </c>
      <c r="G560">
        <f t="shared" si="84"/>
        <v>29</v>
      </c>
      <c r="H560" t="str">
        <f t="shared" si="85"/>
        <v>Tran_Event</v>
      </c>
      <c r="I560">
        <f t="shared" si="81"/>
        <v>30</v>
      </c>
      <c r="J560">
        <f t="shared" si="82"/>
        <v>35</v>
      </c>
      <c r="K560" t="str">
        <f t="shared" si="83"/>
        <v>通知訊息</v>
      </c>
    </row>
    <row r="561" spans="1:11">
      <c r="A561" s="1" t="s">
        <v>213</v>
      </c>
      <c r="B561">
        <f t="shared" si="77"/>
        <v>17</v>
      </c>
      <c r="C561">
        <f t="shared" si="78"/>
        <v>39</v>
      </c>
      <c r="D561" t="str">
        <f t="shared" si="79"/>
        <v>NetCode_standard_one</v>
      </c>
      <c r="E561" s="1" t="s">
        <v>2326</v>
      </c>
      <c r="F561">
        <f t="shared" si="80"/>
        <v>17</v>
      </c>
      <c r="G561">
        <f t="shared" si="84"/>
        <v>41</v>
      </c>
      <c r="H561" t="str">
        <f t="shared" si="85"/>
        <v>Tran_DuplicateNM_title</v>
      </c>
      <c r="I561">
        <f t="shared" si="81"/>
        <v>42</v>
      </c>
      <c r="J561">
        <f t="shared" si="82"/>
        <v>47</v>
      </c>
      <c r="K561" t="str">
        <f t="shared" si="83"/>
        <v>命名重複</v>
      </c>
    </row>
    <row r="562" spans="1:11">
      <c r="A562" s="1" t="s">
        <v>214</v>
      </c>
      <c r="B562">
        <f t="shared" si="77"/>
        <v>17</v>
      </c>
      <c r="C562">
        <f t="shared" si="78"/>
        <v>35</v>
      </c>
      <c r="D562" t="str">
        <f t="shared" si="79"/>
        <v>NetCode_timezone</v>
      </c>
      <c r="E562" s="1" t="s">
        <v>2327</v>
      </c>
      <c r="F562">
        <f t="shared" si="80"/>
        <v>17</v>
      </c>
      <c r="G562">
        <f t="shared" si="84"/>
        <v>40</v>
      </c>
      <c r="H562" t="str">
        <f t="shared" si="85"/>
        <v>Tran_DuplicateNM_cont</v>
      </c>
      <c r="I562">
        <f t="shared" si="81"/>
        <v>41</v>
      </c>
      <c r="J562">
        <f t="shared" si="82"/>
        <v>65</v>
      </c>
      <c r="K562" t="str">
        <f t="shared" si="83"/>
        <v>您輸入的名字已經存在; 您是否要用此一名字 ?</v>
      </c>
    </row>
    <row r="563" spans="1:11">
      <c r="A563" s="1" t="s">
        <v>215</v>
      </c>
      <c r="B563">
        <f t="shared" si="77"/>
        <v>17</v>
      </c>
      <c r="C563">
        <f t="shared" si="78"/>
        <v>36</v>
      </c>
      <c r="D563" t="str">
        <f t="shared" si="79"/>
        <v>NetCode_startDate</v>
      </c>
      <c r="E563" s="1" t="s">
        <v>2328</v>
      </c>
      <c r="F563">
        <f t="shared" si="80"/>
        <v>17</v>
      </c>
      <c r="G563">
        <f t="shared" si="84"/>
        <v>44</v>
      </c>
      <c r="H563" t="str">
        <f t="shared" si="85"/>
        <v>Tran_DuplicateNM_noChange</v>
      </c>
      <c r="I563">
        <f t="shared" si="81"/>
        <v>45</v>
      </c>
      <c r="J563">
        <f t="shared" si="82"/>
        <v>68</v>
      </c>
      <c r="K563" t="str">
        <f t="shared" si="83"/>
        <v>您輸入的名字已經存在, 建議變更以避免混淆.</v>
      </c>
    </row>
    <row r="564" spans="1:11">
      <c r="A564" s="1" t="s">
        <v>216</v>
      </c>
      <c r="B564">
        <f t="shared" si="77"/>
        <v>17</v>
      </c>
      <c r="C564">
        <f t="shared" si="78"/>
        <v>33</v>
      </c>
      <c r="D564" t="str">
        <f t="shared" si="79"/>
        <v>NetCode_Du_Day</v>
      </c>
      <c r="E564" s="1" t="s">
        <v>1852</v>
      </c>
      <c r="F564" t="e">
        <f t="shared" si="80"/>
        <v>#VALUE!</v>
      </c>
      <c r="G564" t="e">
        <f t="shared" si="84"/>
        <v>#VALUE!</v>
      </c>
      <c r="H564" t="e">
        <f t="shared" si="85"/>
        <v>#VALUE!</v>
      </c>
      <c r="I564" t="e">
        <f t="shared" si="81"/>
        <v>#VALUE!</v>
      </c>
      <c r="J564" t="e">
        <f t="shared" si="82"/>
        <v>#VALUE!</v>
      </c>
      <c r="K564" t="e">
        <f t="shared" si="83"/>
        <v>#VALUE!</v>
      </c>
    </row>
    <row r="565" spans="1:11">
      <c r="A565" s="1" t="s">
        <v>217</v>
      </c>
      <c r="B565">
        <f t="shared" si="77"/>
        <v>17</v>
      </c>
      <c r="C565">
        <f t="shared" si="78"/>
        <v>34</v>
      </c>
      <c r="D565" t="str">
        <f t="shared" si="79"/>
        <v>NetCode_Du_Hour</v>
      </c>
      <c r="E565" s="1" t="s">
        <v>2329</v>
      </c>
      <c r="F565">
        <f t="shared" si="80"/>
        <v>17</v>
      </c>
      <c r="G565">
        <f t="shared" si="84"/>
        <v>31</v>
      </c>
      <c r="H565" t="str">
        <f t="shared" si="85"/>
        <v>Tran_Feature</v>
      </c>
      <c r="I565">
        <f t="shared" si="81"/>
        <v>32</v>
      </c>
      <c r="J565">
        <f t="shared" si="82"/>
        <v>39</v>
      </c>
      <c r="K565" t="str">
        <f t="shared" si="83"/>
        <v>開鎖通知設定</v>
      </c>
    </row>
    <row r="566" spans="1:11">
      <c r="A566" s="1" t="s">
        <v>218</v>
      </c>
      <c r="B566">
        <f t="shared" si="77"/>
        <v>17</v>
      </c>
      <c r="C566">
        <f t="shared" si="78"/>
        <v>36</v>
      </c>
      <c r="D566" t="str">
        <f t="shared" si="79"/>
        <v>NetCode_StartHour</v>
      </c>
      <c r="E566" s="1" t="s">
        <v>2330</v>
      </c>
      <c r="F566">
        <f t="shared" si="80"/>
        <v>17</v>
      </c>
      <c r="G566">
        <f t="shared" si="84"/>
        <v>38</v>
      </c>
      <c r="H566" t="str">
        <f t="shared" si="85"/>
        <v>Tran_ClientSetEvent</v>
      </c>
      <c r="I566">
        <f t="shared" si="81"/>
        <v>39</v>
      </c>
      <c r="J566">
        <f t="shared" si="82"/>
        <v>48</v>
      </c>
      <c r="K566" t="str">
        <f t="shared" si="83"/>
        <v>接受開門通知訊息</v>
      </c>
    </row>
    <row r="567" spans="1:11">
      <c r="A567" s="1" t="s">
        <v>219</v>
      </c>
      <c r="B567">
        <f t="shared" si="77"/>
        <v>17</v>
      </c>
      <c r="C567">
        <f t="shared" si="78"/>
        <v>29</v>
      </c>
      <c r="D567" t="str">
        <f t="shared" si="79"/>
        <v>Web_Source</v>
      </c>
      <c r="E567" s="1" t="s">
        <v>2331</v>
      </c>
      <c r="F567">
        <f t="shared" si="80"/>
        <v>17</v>
      </c>
      <c r="G567">
        <f t="shared" si="84"/>
        <v>35</v>
      </c>
      <c r="H567" t="str">
        <f t="shared" si="85"/>
        <v>Tran_EnableEvent</v>
      </c>
      <c r="I567">
        <f t="shared" si="81"/>
        <v>36</v>
      </c>
      <c r="J567">
        <f t="shared" si="82"/>
        <v>44</v>
      </c>
      <c r="K567" t="str">
        <f t="shared" si="83"/>
        <v>開啟此鎖的訊息</v>
      </c>
    </row>
    <row r="568" spans="1:11">
      <c r="A568" s="1" t="s">
        <v>220</v>
      </c>
      <c r="B568">
        <f t="shared" si="77"/>
        <v>17</v>
      </c>
      <c r="C568">
        <f t="shared" si="78"/>
        <v>42</v>
      </c>
      <c r="D568" t="str">
        <f t="shared" si="79"/>
        <v>Unsupport_Version_title</v>
      </c>
      <c r="E568" s="1" t="s">
        <v>2332</v>
      </c>
      <c r="F568">
        <f t="shared" si="80"/>
        <v>17</v>
      </c>
      <c r="G568">
        <f t="shared" si="84"/>
        <v>33</v>
      </c>
      <c r="H568" t="str">
        <f t="shared" si="85"/>
        <v>Tran_NextEvent</v>
      </c>
      <c r="I568">
        <f t="shared" si="81"/>
        <v>34</v>
      </c>
      <c r="J568">
        <f t="shared" si="82"/>
        <v>48</v>
      </c>
      <c r="K568" t="str">
        <f t="shared" si="83"/>
        <v>開啟新使用者的開門通知訊息</v>
      </c>
    </row>
    <row r="569" spans="1:11">
      <c r="A569" s="1" t="s">
        <v>221</v>
      </c>
      <c r="B569">
        <f t="shared" si="77"/>
        <v>17</v>
      </c>
      <c r="C569">
        <f t="shared" si="78"/>
        <v>41</v>
      </c>
      <c r="D569" t="str">
        <f t="shared" si="79"/>
        <v>Unsupport_Version_cont</v>
      </c>
      <c r="E569" s="1" t="s">
        <v>2333</v>
      </c>
      <c r="F569">
        <f t="shared" si="80"/>
        <v>17</v>
      </c>
      <c r="G569">
        <f t="shared" si="84"/>
        <v>38</v>
      </c>
      <c r="H569" t="str">
        <f t="shared" si="85"/>
        <v>Tran_EnableAllEvent</v>
      </c>
      <c r="I569">
        <f t="shared" si="81"/>
        <v>39</v>
      </c>
      <c r="J569">
        <f t="shared" si="82"/>
        <v>52</v>
      </c>
      <c r="K569" t="str">
        <f t="shared" si="83"/>
        <v>開啟此鎖所有使用者的訊息</v>
      </c>
    </row>
    <row r="570" spans="1:11">
      <c r="A570" s="1" t="s">
        <v>222</v>
      </c>
      <c r="B570">
        <f t="shared" si="77"/>
        <v>17</v>
      </c>
      <c r="C570">
        <f t="shared" si="78"/>
        <v>38</v>
      </c>
      <c r="D570" t="str">
        <f t="shared" si="79"/>
        <v>Unsupport_BLE_title</v>
      </c>
      <c r="E570" s="1" t="s">
        <v>2334</v>
      </c>
      <c r="F570">
        <f t="shared" si="80"/>
        <v>17</v>
      </c>
      <c r="G570">
        <f t="shared" si="84"/>
        <v>39</v>
      </c>
      <c r="H570" t="str">
        <f t="shared" si="85"/>
        <v>Tran_DisableAllEvent</v>
      </c>
      <c r="I570">
        <f t="shared" si="81"/>
        <v>40</v>
      </c>
      <c r="J570">
        <f t="shared" si="82"/>
        <v>53</v>
      </c>
      <c r="K570" t="str">
        <f t="shared" si="83"/>
        <v>關閉此鎖所有使用者的訊息</v>
      </c>
    </row>
    <row r="571" spans="1:11">
      <c r="A571" s="1" t="s">
        <v>223</v>
      </c>
      <c r="B571">
        <f t="shared" si="77"/>
        <v>17</v>
      </c>
      <c r="C571">
        <f t="shared" si="78"/>
        <v>37</v>
      </c>
      <c r="D571" t="str">
        <f t="shared" si="79"/>
        <v>Unsupport_BLE_cont</v>
      </c>
      <c r="E571" s="1" t="s">
        <v>2335</v>
      </c>
      <c r="F571">
        <f t="shared" si="80"/>
        <v>17</v>
      </c>
      <c r="G571">
        <f t="shared" si="84"/>
        <v>37</v>
      </c>
      <c r="H571" t="str">
        <f t="shared" si="85"/>
        <v>Tran_AccessExpired</v>
      </c>
      <c r="I571">
        <f t="shared" si="81"/>
        <v>38</v>
      </c>
      <c r="J571">
        <f t="shared" si="82"/>
        <v>53</v>
      </c>
      <c r="K571" t="str">
        <f t="shared" si="83"/>
        <v>&amp;#160; 目前暫無權限.</v>
      </c>
    </row>
    <row r="572" spans="1:11">
      <c r="A572" s="1"/>
      <c r="B572" t="e">
        <f t="shared" si="77"/>
        <v>#VALUE!</v>
      </c>
      <c r="C572" t="e">
        <f t="shared" si="78"/>
        <v>#VALUE!</v>
      </c>
      <c r="D572" t="str">
        <f t="shared" si="79"/>
        <v/>
      </c>
      <c r="E572" s="1" t="s">
        <v>2336</v>
      </c>
      <c r="F572">
        <f t="shared" si="80"/>
        <v>17</v>
      </c>
      <c r="G572">
        <f t="shared" si="84"/>
        <v>36</v>
      </c>
      <c r="H572" t="str">
        <f t="shared" si="85"/>
        <v>Tran_Lock_Feature</v>
      </c>
      <c r="I572">
        <f t="shared" si="81"/>
        <v>37</v>
      </c>
      <c r="J572">
        <f t="shared" si="82"/>
        <v>44</v>
      </c>
      <c r="K572" t="str">
        <f t="shared" si="83"/>
        <v>開鎖功能設定</v>
      </c>
    </row>
    <row r="573" spans="1:11">
      <c r="A573" s="1" t="s">
        <v>3164</v>
      </c>
      <c r="B573">
        <f t="shared" si="77"/>
        <v>17</v>
      </c>
      <c r="C573">
        <f t="shared" si="78"/>
        <v>35</v>
      </c>
      <c r="D573" t="str">
        <f t="shared" si="79"/>
        <v>ServerExcep_cont</v>
      </c>
      <c r="E573" s="1" t="s">
        <v>1852</v>
      </c>
      <c r="F573" t="e">
        <f t="shared" si="80"/>
        <v>#VALUE!</v>
      </c>
      <c r="G573" t="e">
        <f t="shared" si="84"/>
        <v>#VALUE!</v>
      </c>
      <c r="H573" t="e">
        <f t="shared" si="85"/>
        <v>#VALUE!</v>
      </c>
      <c r="I573" t="e">
        <f t="shared" si="81"/>
        <v>#VALUE!</v>
      </c>
      <c r="J573" t="e">
        <f t="shared" si="82"/>
        <v>#VALUE!</v>
      </c>
      <c r="K573" t="e">
        <f t="shared" si="83"/>
        <v>#VALUE!</v>
      </c>
    </row>
    <row r="574" spans="1:11">
      <c r="A574" s="1"/>
      <c r="B574" t="e">
        <f t="shared" si="77"/>
        <v>#VALUE!</v>
      </c>
      <c r="C574" t="e">
        <f t="shared" si="78"/>
        <v>#VALUE!</v>
      </c>
      <c r="D574" t="str">
        <f t="shared" si="79"/>
        <v/>
      </c>
      <c r="E574" s="1" t="s">
        <v>2337</v>
      </c>
      <c r="F574">
        <f t="shared" si="80"/>
        <v>17</v>
      </c>
      <c r="G574">
        <f t="shared" si="84"/>
        <v>57</v>
      </c>
      <c r="H574" t="str">
        <f t="shared" si="85"/>
        <v>Tran_ConfirmSetEvent" formatted="false</v>
      </c>
      <c r="I574">
        <f t="shared" si="81"/>
        <v>58</v>
      </c>
      <c r="J574">
        <f t="shared" si="82"/>
        <v>65</v>
      </c>
      <c r="K574" t="str">
        <f t="shared" si="83"/>
        <v>開啟通知訊息</v>
      </c>
    </row>
    <row r="575" spans="1:11">
      <c r="A575" s="1"/>
      <c r="B575" t="e">
        <f t="shared" si="77"/>
        <v>#VALUE!</v>
      </c>
      <c r="C575" t="e">
        <f t="shared" si="78"/>
        <v>#VALUE!</v>
      </c>
      <c r="D575" t="str">
        <f t="shared" si="79"/>
        <v/>
      </c>
      <c r="E575" s="1" t="s">
        <v>2338</v>
      </c>
      <c r="F575">
        <f t="shared" si="80"/>
        <v>17</v>
      </c>
      <c r="G575">
        <f t="shared" si="84"/>
        <v>62</v>
      </c>
      <c r="H575" t="str">
        <f t="shared" si="85"/>
        <v>Tran_ConfirmSetEvent_cont" formatted="false</v>
      </c>
      <c r="I575">
        <f t="shared" si="81"/>
        <v>63</v>
      </c>
      <c r="J575">
        <f t="shared" si="82"/>
        <v>90</v>
      </c>
      <c r="K575" t="str">
        <f t="shared" si="83"/>
        <v>請確認是否要開啟鎖所有使用者的開門通知訊息功能" ?</v>
      </c>
    </row>
    <row r="576" spans="1:11">
      <c r="A576" s="1"/>
      <c r="B576" t="e">
        <f t="shared" si="77"/>
        <v>#VALUE!</v>
      </c>
      <c r="C576" t="e">
        <f t="shared" si="78"/>
        <v>#VALUE!</v>
      </c>
      <c r="D576" t="str">
        <f t="shared" si="79"/>
        <v/>
      </c>
      <c r="E576" s="1" t="s">
        <v>2339</v>
      </c>
      <c r="F576">
        <f t="shared" si="80"/>
        <v>17</v>
      </c>
      <c r="G576">
        <f t="shared" si="84"/>
        <v>42</v>
      </c>
      <c r="H576" t="str">
        <f t="shared" si="85"/>
        <v>Tran_disConfirmSetEvent</v>
      </c>
      <c r="I576">
        <f t="shared" si="81"/>
        <v>43</v>
      </c>
      <c r="J576">
        <f t="shared" si="82"/>
        <v>50</v>
      </c>
      <c r="K576" t="str">
        <f t="shared" si="83"/>
        <v>關閉通知訊息</v>
      </c>
    </row>
    <row r="577" spans="1:11">
      <c r="A577" s="1" t="s">
        <v>3019</v>
      </c>
      <c r="B577">
        <f t="shared" si="77"/>
        <v>17</v>
      </c>
      <c r="C577">
        <f t="shared" si="78"/>
        <v>50</v>
      </c>
      <c r="D577" t="str">
        <f t="shared" si="79"/>
        <v>becoming_ghost_briefing_content</v>
      </c>
      <c r="E577" s="1" t="s">
        <v>2340</v>
      </c>
      <c r="F577">
        <f t="shared" si="80"/>
        <v>17</v>
      </c>
      <c r="G577">
        <f t="shared" si="84"/>
        <v>65</v>
      </c>
      <c r="H577" t="str">
        <f t="shared" si="85"/>
        <v>Tran_disConfirmSetEvent_cont" formatted="false</v>
      </c>
      <c r="I577">
        <f t="shared" si="81"/>
        <v>66</v>
      </c>
      <c r="J577">
        <f t="shared" si="82"/>
        <v>93</v>
      </c>
      <c r="K577" t="str">
        <f t="shared" si="83"/>
        <v>請確認是否要關閉鎖所有使用者的開門通知訊息功能" ?</v>
      </c>
    </row>
    <row r="578" spans="1:11">
      <c r="A578" s="1" t="s">
        <v>2987</v>
      </c>
      <c r="B578">
        <f t="shared" ref="B578:B641" si="86">FIND("=""",A578)</f>
        <v>17</v>
      </c>
      <c r="C578">
        <f t="shared" ref="C578:C641" si="87">FIND("""&gt;",A578)</f>
        <v>37</v>
      </c>
      <c r="D578" t="str">
        <f t="shared" ref="D578:D641" si="88">IF(A578&lt;&gt;"", MID(A578, B578 + 2, C578-B578-2), "")</f>
        <v>logout_alarm_title</v>
      </c>
      <c r="E578" s="1" t="s">
        <v>1852</v>
      </c>
      <c r="F578" t="e">
        <f t="shared" ref="F578:F641" si="89">FIND("=""",E578)</f>
        <v>#VALUE!</v>
      </c>
      <c r="G578" t="e">
        <f t="shared" si="84"/>
        <v>#VALUE!</v>
      </c>
      <c r="H578" t="e">
        <f t="shared" si="85"/>
        <v>#VALUE!</v>
      </c>
      <c r="I578" t="e">
        <f t="shared" si="81"/>
        <v>#VALUE!</v>
      </c>
      <c r="J578" t="e">
        <f t="shared" si="82"/>
        <v>#VALUE!</v>
      </c>
      <c r="K578" t="e">
        <f t="shared" si="83"/>
        <v>#VALUE!</v>
      </c>
    </row>
    <row r="579" spans="1:11">
      <c r="A579" s="1" t="s">
        <v>2988</v>
      </c>
      <c r="B579">
        <f t="shared" si="86"/>
        <v>17</v>
      </c>
      <c r="C579">
        <f t="shared" si="87"/>
        <v>36</v>
      </c>
      <c r="D579" t="str">
        <f t="shared" si="88"/>
        <v>logout_alarm_cont</v>
      </c>
      <c r="E579" s="1" t="s">
        <v>2341</v>
      </c>
      <c r="F579">
        <f t="shared" si="89"/>
        <v>17</v>
      </c>
      <c r="G579">
        <f t="shared" si="84"/>
        <v>34</v>
      </c>
      <c r="H579" t="str">
        <f t="shared" si="85"/>
        <v>UI_OTA_access_1</v>
      </c>
      <c r="I579">
        <f t="shared" si="81"/>
        <v>35</v>
      </c>
      <c r="J579">
        <f t="shared" si="82"/>
        <v>40</v>
      </c>
      <c r="K579" t="str">
        <f t="shared" si="83"/>
        <v>選一個鎖</v>
      </c>
    </row>
    <row r="580" spans="1:11">
      <c r="A580" s="1" t="s">
        <v>224</v>
      </c>
      <c r="B580">
        <f t="shared" si="86"/>
        <v>17</v>
      </c>
      <c r="C580">
        <f t="shared" si="87"/>
        <v>33</v>
      </c>
      <c r="D580" t="str">
        <f t="shared" si="88"/>
        <v>Gateway_Enable</v>
      </c>
      <c r="E580" s="1" t="s">
        <v>2342</v>
      </c>
      <c r="F580">
        <f t="shared" si="89"/>
        <v>17</v>
      </c>
      <c r="G580">
        <f t="shared" si="84"/>
        <v>34</v>
      </c>
      <c r="H580" t="str">
        <f t="shared" si="85"/>
        <v>UI_OTA_access_2</v>
      </c>
      <c r="I580">
        <f t="shared" si="81"/>
        <v>35</v>
      </c>
      <c r="J580">
        <f t="shared" si="82"/>
        <v>40</v>
      </c>
      <c r="K580" t="str">
        <f t="shared" si="83"/>
        <v>設定權限</v>
      </c>
    </row>
    <row r="581" spans="1:11">
      <c r="A581" s="1" t="s">
        <v>2989</v>
      </c>
      <c r="B581">
        <f t="shared" si="86"/>
        <v>17</v>
      </c>
      <c r="C581">
        <f t="shared" si="87"/>
        <v>39</v>
      </c>
      <c r="D581" t="str">
        <f t="shared" si="88"/>
        <v>Warm_SetupWifi_title</v>
      </c>
      <c r="E581" s="1" t="s">
        <v>2343</v>
      </c>
      <c r="F581">
        <f t="shared" si="89"/>
        <v>17</v>
      </c>
      <c r="G581">
        <f t="shared" si="84"/>
        <v>32</v>
      </c>
      <c r="H581" t="str">
        <f t="shared" si="85"/>
        <v>UI_OTA_SetMsg</v>
      </c>
      <c r="I581">
        <f t="shared" si="81"/>
        <v>33</v>
      </c>
      <c r="J581">
        <f t="shared" si="82"/>
        <v>38</v>
      </c>
      <c r="K581" t="str">
        <f t="shared" si="83"/>
        <v>輸入訊息</v>
      </c>
    </row>
    <row r="582" spans="1:11">
      <c r="A582" s="1" t="s">
        <v>2991</v>
      </c>
      <c r="B582">
        <f t="shared" si="86"/>
        <v>17</v>
      </c>
      <c r="C582">
        <f t="shared" si="87"/>
        <v>38</v>
      </c>
      <c r="D582" t="str">
        <f t="shared" si="88"/>
        <v>Warm_SetupWifi_cont</v>
      </c>
      <c r="E582" s="1" t="s">
        <v>2344</v>
      </c>
      <c r="F582">
        <f t="shared" si="89"/>
        <v>17</v>
      </c>
      <c r="G582">
        <f t="shared" si="84"/>
        <v>35</v>
      </c>
      <c r="H582" t="str">
        <f t="shared" si="85"/>
        <v>UI_OTA_ReadySend</v>
      </c>
      <c r="I582">
        <f t="shared" si="81"/>
        <v>36</v>
      </c>
      <c r="J582">
        <f t="shared" si="82"/>
        <v>41</v>
      </c>
      <c r="K582" t="str">
        <f t="shared" si="83"/>
        <v>準備傳送</v>
      </c>
    </row>
    <row r="583" spans="1:11">
      <c r="A583" s="1" t="s">
        <v>225</v>
      </c>
      <c r="B583">
        <f t="shared" si="86"/>
        <v>17</v>
      </c>
      <c r="C583">
        <f t="shared" si="87"/>
        <v>53</v>
      </c>
      <c r="D583" t="str">
        <f t="shared" si="88"/>
        <v>getNetCode_title" formatted="false</v>
      </c>
      <c r="E583" s="1" t="s">
        <v>150</v>
      </c>
      <c r="F583" t="e">
        <f t="shared" si="89"/>
        <v>#VALUE!</v>
      </c>
      <c r="G583" t="e">
        <f t="shared" si="84"/>
        <v>#VALUE!</v>
      </c>
      <c r="H583" t="e">
        <f t="shared" si="85"/>
        <v>#VALUE!</v>
      </c>
      <c r="I583">
        <f t="shared" si="81"/>
        <v>16</v>
      </c>
      <c r="J583" t="e">
        <f t="shared" si="82"/>
        <v>#VALUE!</v>
      </c>
      <c r="K583" t="e">
        <f t="shared" si="83"/>
        <v>#VALUE!</v>
      </c>
    </row>
    <row r="584" spans="1:11">
      <c r="A584" s="1" t="s">
        <v>226</v>
      </c>
      <c r="B584">
        <f t="shared" si="86"/>
        <v>17</v>
      </c>
      <c r="C584">
        <f t="shared" si="87"/>
        <v>52</v>
      </c>
      <c r="D584" t="str">
        <f t="shared" si="88"/>
        <v>getNetCode_cont" formatted="false</v>
      </c>
      <c r="E584" s="3" t="s">
        <v>2345</v>
      </c>
      <c r="F584">
        <f t="shared" si="89"/>
        <v>17</v>
      </c>
      <c r="G584">
        <f t="shared" si="84"/>
        <v>36</v>
      </c>
      <c r="H584" t="str">
        <f t="shared" si="85"/>
        <v>ble_not_supported</v>
      </c>
      <c r="I584">
        <f t="shared" ref="I584:I647" si="90">FIND("&gt;",E584)</f>
        <v>37</v>
      </c>
      <c r="J584">
        <f t="shared" ref="J584:J647" si="91" xml:space="preserve"> FIND("&lt;/",E584)</f>
        <v>51</v>
      </c>
      <c r="K584" t="str">
        <f t="shared" ref="K584:K647" si="92">IF(E584&lt;&gt;"", MID(E584,I584+1, J584-I584 - 1), "")</f>
        <v>本手機不支援 BLE 功能</v>
      </c>
    </row>
    <row r="585" spans="1:11">
      <c r="A585" s="1" t="s">
        <v>2992</v>
      </c>
      <c r="B585">
        <f t="shared" si="86"/>
        <v>17</v>
      </c>
      <c r="C585">
        <f t="shared" si="87"/>
        <v>38</v>
      </c>
      <c r="D585" t="str">
        <f t="shared" si="88"/>
        <v>changeNetCode_title</v>
      </c>
      <c r="E585" s="1" t="s">
        <v>2346</v>
      </c>
      <c r="F585">
        <f t="shared" si="89"/>
        <v>17</v>
      </c>
      <c r="G585">
        <f t="shared" si="84"/>
        <v>29</v>
      </c>
      <c r="H585" t="str">
        <f t="shared" si="85"/>
        <v>label_data</v>
      </c>
      <c r="I585">
        <f t="shared" si="90"/>
        <v>30</v>
      </c>
      <c r="J585">
        <f t="shared" si="91"/>
        <v>34</v>
      </c>
      <c r="K585" t="str">
        <f t="shared" si="92"/>
        <v>資料:</v>
      </c>
    </row>
    <row r="586" spans="1:11">
      <c r="A586" s="1" t="s">
        <v>2993</v>
      </c>
      <c r="B586">
        <f t="shared" si="86"/>
        <v>17</v>
      </c>
      <c r="C586">
        <f t="shared" si="87"/>
        <v>37</v>
      </c>
      <c r="D586" t="str">
        <f t="shared" si="88"/>
        <v>changeNetCode_cont</v>
      </c>
      <c r="E586" s="1" t="s">
        <v>151</v>
      </c>
      <c r="F586">
        <f t="shared" si="89"/>
        <v>17</v>
      </c>
      <c r="G586">
        <f t="shared" si="84"/>
        <v>39</v>
      </c>
      <c r="H586" t="str">
        <f t="shared" si="85"/>
        <v>label_device_address</v>
      </c>
      <c r="I586">
        <f t="shared" si="90"/>
        <v>40</v>
      </c>
      <c r="J586">
        <f t="shared" si="91"/>
        <v>56</v>
      </c>
      <c r="K586" t="str">
        <f t="shared" si="92"/>
        <v>Device address:</v>
      </c>
    </row>
    <row r="587" spans="1:11">
      <c r="A587" s="1"/>
      <c r="B587" t="e">
        <f t="shared" si="86"/>
        <v>#VALUE!</v>
      </c>
      <c r="C587" t="e">
        <f t="shared" si="87"/>
        <v>#VALUE!</v>
      </c>
      <c r="D587" t="str">
        <f t="shared" si="88"/>
        <v/>
      </c>
      <c r="E587" s="1" t="s">
        <v>152</v>
      </c>
      <c r="F587">
        <f t="shared" si="89"/>
        <v>17</v>
      </c>
      <c r="G587">
        <f t="shared" si="84"/>
        <v>30</v>
      </c>
      <c r="H587" t="str">
        <f t="shared" si="85"/>
        <v>label_state</v>
      </c>
      <c r="I587">
        <f t="shared" si="90"/>
        <v>31</v>
      </c>
      <c r="J587">
        <f t="shared" si="91"/>
        <v>38</v>
      </c>
      <c r="K587" t="str">
        <f t="shared" si="92"/>
        <v>State:</v>
      </c>
    </row>
    <row r="588" spans="1:11">
      <c r="A588" s="1" t="s">
        <v>2995</v>
      </c>
      <c r="B588">
        <f t="shared" si="86"/>
        <v>17</v>
      </c>
      <c r="C588">
        <f t="shared" si="87"/>
        <v>35</v>
      </c>
      <c r="D588" t="str">
        <f t="shared" si="88"/>
        <v>SyncNetCode_cont</v>
      </c>
      <c r="E588" s="1" t="s">
        <v>153</v>
      </c>
      <c r="F588">
        <f t="shared" si="89"/>
        <v>17</v>
      </c>
      <c r="G588">
        <f t="shared" si="84"/>
        <v>26</v>
      </c>
      <c r="H588" t="str">
        <f t="shared" si="85"/>
        <v>no_data</v>
      </c>
      <c r="I588">
        <f t="shared" si="90"/>
        <v>27</v>
      </c>
      <c r="J588">
        <f t="shared" si="91"/>
        <v>35</v>
      </c>
      <c r="K588" t="str">
        <f t="shared" si="92"/>
        <v>No data</v>
      </c>
    </row>
    <row r="589" spans="1:11">
      <c r="A589" s="1" t="s">
        <v>227</v>
      </c>
      <c r="B589">
        <f t="shared" si="86"/>
        <v>17</v>
      </c>
      <c r="C589">
        <f t="shared" si="87"/>
        <v>41</v>
      </c>
      <c r="D589" t="str">
        <f t="shared" si="88"/>
        <v>Tran_log_NetCodeUnlock</v>
      </c>
      <c r="E589" s="1" t="s">
        <v>154</v>
      </c>
      <c r="F589">
        <f t="shared" si="89"/>
        <v>17</v>
      </c>
      <c r="G589">
        <f t="shared" si="84"/>
        <v>28</v>
      </c>
      <c r="H589" t="str">
        <f t="shared" si="85"/>
        <v>connected</v>
      </c>
      <c r="I589">
        <f t="shared" si="90"/>
        <v>29</v>
      </c>
      <c r="J589">
        <f t="shared" si="91"/>
        <v>39</v>
      </c>
      <c r="K589" t="str">
        <f t="shared" si="92"/>
        <v>Connected</v>
      </c>
    </row>
    <row r="590" spans="1:11">
      <c r="A590" s="1" t="s">
        <v>228</v>
      </c>
      <c r="B590">
        <f t="shared" si="86"/>
        <v>17</v>
      </c>
      <c r="C590">
        <f t="shared" si="87"/>
        <v>32</v>
      </c>
      <c r="D590" t="str">
        <f t="shared" si="88"/>
        <v>Setup_NetCode</v>
      </c>
      <c r="E590" s="1" t="s">
        <v>155</v>
      </c>
      <c r="F590">
        <f t="shared" si="89"/>
        <v>17</v>
      </c>
      <c r="G590">
        <f t="shared" ref="G590:G653" si="93">FIND("""&gt;",E590)</f>
        <v>31</v>
      </c>
      <c r="H590" t="str">
        <f t="shared" ref="H590:H653" si="94">IF(E590&lt;&gt;"", MID(E590, F590 + 2, G590-F590-2), "")</f>
        <v>disconnected</v>
      </c>
      <c r="I590">
        <f t="shared" si="90"/>
        <v>32</v>
      </c>
      <c r="J590">
        <f t="shared" si="91"/>
        <v>45</v>
      </c>
      <c r="K590" t="str">
        <f t="shared" si="92"/>
        <v>Disconnected</v>
      </c>
    </row>
    <row r="591" spans="1:11">
      <c r="A591" s="1"/>
      <c r="B591" t="e">
        <f t="shared" si="86"/>
        <v>#VALUE!</v>
      </c>
      <c r="C591" t="e">
        <f t="shared" si="87"/>
        <v>#VALUE!</v>
      </c>
      <c r="D591" t="str">
        <f t="shared" si="88"/>
        <v/>
      </c>
      <c r="E591" s="1" t="s">
        <v>156</v>
      </c>
      <c r="F591">
        <f t="shared" si="89"/>
        <v>17</v>
      </c>
      <c r="G591">
        <f t="shared" si="93"/>
        <v>32</v>
      </c>
      <c r="H591" t="str">
        <f t="shared" si="94"/>
        <v>title_devices</v>
      </c>
      <c r="I591">
        <f t="shared" si="90"/>
        <v>33</v>
      </c>
      <c r="J591">
        <f t="shared" si="91"/>
        <v>49</v>
      </c>
      <c r="K591" t="str">
        <f t="shared" si="92"/>
        <v>BLE Device Scan</v>
      </c>
    </row>
    <row r="592" spans="1:11">
      <c r="A592" s="1" t="s">
        <v>2997</v>
      </c>
      <c r="B592">
        <f t="shared" si="86"/>
        <v>17</v>
      </c>
      <c r="C592">
        <f t="shared" si="87"/>
        <v>44</v>
      </c>
      <c r="D592" t="str">
        <f t="shared" si="88"/>
        <v>ValidateCode_Expired_cont</v>
      </c>
      <c r="E592" s="1" t="s">
        <v>157</v>
      </c>
      <c r="F592">
        <f t="shared" si="89"/>
        <v>17</v>
      </c>
      <c r="G592">
        <f t="shared" si="93"/>
        <v>48</v>
      </c>
      <c r="H592" t="str">
        <f t="shared" si="94"/>
        <v>error_bluetooth_not_supported</v>
      </c>
      <c r="I592">
        <f t="shared" si="90"/>
        <v>49</v>
      </c>
      <c r="J592">
        <f t="shared" si="91"/>
        <v>74</v>
      </c>
      <c r="K592" t="str">
        <f t="shared" si="92"/>
        <v>Bluetooth not supported.</v>
      </c>
    </row>
    <row r="593" spans="1:11">
      <c r="A593" s="2"/>
      <c r="B593" t="e">
        <f t="shared" si="86"/>
        <v>#VALUE!</v>
      </c>
      <c r="C593" t="e">
        <f t="shared" si="87"/>
        <v>#VALUE!</v>
      </c>
      <c r="D593" t="str">
        <f t="shared" si="88"/>
        <v/>
      </c>
      <c r="E593" s="1" t="s">
        <v>1852</v>
      </c>
      <c r="F593" t="e">
        <f t="shared" si="89"/>
        <v>#VALUE!</v>
      </c>
      <c r="G593" t="e">
        <f t="shared" si="93"/>
        <v>#VALUE!</v>
      </c>
      <c r="H593" t="e">
        <f t="shared" si="94"/>
        <v>#VALUE!</v>
      </c>
      <c r="I593" t="e">
        <f t="shared" si="90"/>
        <v>#VALUE!</v>
      </c>
      <c r="J593" t="e">
        <f t="shared" si="91"/>
        <v>#VALUE!</v>
      </c>
      <c r="K593" t="e">
        <f t="shared" si="92"/>
        <v>#VALUE!</v>
      </c>
    </row>
    <row r="594" spans="1:11">
      <c r="A594" s="1"/>
      <c r="B594" t="e">
        <f t="shared" si="86"/>
        <v>#VALUE!</v>
      </c>
      <c r="C594" t="e">
        <f t="shared" si="87"/>
        <v>#VALUE!</v>
      </c>
      <c r="D594" t="str">
        <f t="shared" si="88"/>
        <v/>
      </c>
      <c r="E594" s="1" t="s">
        <v>2347</v>
      </c>
      <c r="F594">
        <f t="shared" si="89"/>
        <v>17</v>
      </c>
      <c r="G594">
        <f t="shared" si="93"/>
        <v>33</v>
      </c>
      <c r="H594" t="str">
        <f t="shared" si="94"/>
        <v>unknown_device</v>
      </c>
      <c r="I594">
        <f t="shared" si="90"/>
        <v>34</v>
      </c>
      <c r="J594">
        <f t="shared" si="91"/>
        <v>49</v>
      </c>
      <c r="K594" t="str">
        <f t="shared" si="92"/>
        <v>Unknown device</v>
      </c>
    </row>
    <row r="595" spans="1:11">
      <c r="A595" s="1" t="s">
        <v>3070</v>
      </c>
      <c r="B595">
        <f t="shared" si="86"/>
        <v>17</v>
      </c>
      <c r="C595">
        <f t="shared" si="87"/>
        <v>39</v>
      </c>
      <c r="D595" t="str">
        <f t="shared" si="88"/>
        <v>Wifi_claim_pend_cont</v>
      </c>
      <c r="E595" s="1" t="s">
        <v>2348</v>
      </c>
      <c r="F595">
        <f t="shared" si="89"/>
        <v>17</v>
      </c>
      <c r="G595">
        <f t="shared" si="93"/>
        <v>41</v>
      </c>
      <c r="H595" t="str">
        <f t="shared" si="94"/>
        <v>unknown_characteristic</v>
      </c>
      <c r="I595">
        <f t="shared" si="90"/>
        <v>42</v>
      </c>
      <c r="J595">
        <f t="shared" si="91"/>
        <v>65</v>
      </c>
      <c r="K595" t="str">
        <f t="shared" si="92"/>
        <v>Unknown characteristic</v>
      </c>
    </row>
    <row r="596" spans="1:11">
      <c r="A596" s="1"/>
      <c r="B596" t="e">
        <f t="shared" si="86"/>
        <v>#VALUE!</v>
      </c>
      <c r="C596" t="e">
        <f t="shared" si="87"/>
        <v>#VALUE!</v>
      </c>
      <c r="D596" t="str">
        <f t="shared" si="88"/>
        <v/>
      </c>
      <c r="E596" s="1" t="s">
        <v>2349</v>
      </c>
      <c r="F596">
        <f t="shared" si="89"/>
        <v>17</v>
      </c>
      <c r="G596">
        <f t="shared" si="93"/>
        <v>34</v>
      </c>
      <c r="H596" t="str">
        <f t="shared" si="94"/>
        <v>unknown_service</v>
      </c>
      <c r="I596">
        <f t="shared" si="90"/>
        <v>35</v>
      </c>
      <c r="J596">
        <f t="shared" si="91"/>
        <v>51</v>
      </c>
      <c r="K596" t="str">
        <f t="shared" si="92"/>
        <v>Unknown service</v>
      </c>
    </row>
    <row r="597" spans="1:11">
      <c r="A597" s="1" t="s">
        <v>3068</v>
      </c>
      <c r="B597">
        <f t="shared" si="86"/>
        <v>17</v>
      </c>
      <c r="C597">
        <f t="shared" si="87"/>
        <v>36</v>
      </c>
      <c r="D597" t="str">
        <f t="shared" si="88"/>
        <v>Wifi_NoFound_cont</v>
      </c>
      <c r="E597" s="2"/>
      <c r="F597" t="e">
        <f t="shared" si="89"/>
        <v>#VALUE!</v>
      </c>
      <c r="G597" t="e">
        <f t="shared" si="93"/>
        <v>#VALUE!</v>
      </c>
      <c r="H597" t="str">
        <f t="shared" si="94"/>
        <v/>
      </c>
      <c r="I597" t="e">
        <f t="shared" si="90"/>
        <v>#VALUE!</v>
      </c>
      <c r="J597" t="e">
        <f t="shared" si="91"/>
        <v>#VALUE!</v>
      </c>
      <c r="K597" t="str">
        <f t="shared" si="92"/>
        <v/>
      </c>
    </row>
    <row r="598" spans="1:11">
      <c r="A598" s="1"/>
      <c r="B598" t="e">
        <f t="shared" si="86"/>
        <v>#VALUE!</v>
      </c>
      <c r="C598" t="e">
        <f t="shared" si="87"/>
        <v>#VALUE!</v>
      </c>
      <c r="D598" t="str">
        <f t="shared" si="88"/>
        <v/>
      </c>
      <c r="E598" s="1" t="s">
        <v>2350</v>
      </c>
      <c r="F598" t="e">
        <f t="shared" si="89"/>
        <v>#VALUE!</v>
      </c>
      <c r="G598" t="e">
        <f t="shared" si="93"/>
        <v>#VALUE!</v>
      </c>
      <c r="H598" t="e">
        <f t="shared" si="94"/>
        <v>#VALUE!</v>
      </c>
      <c r="I598">
        <f t="shared" si="90"/>
        <v>23</v>
      </c>
      <c r="J598" t="e">
        <f t="shared" si="91"/>
        <v>#VALUE!</v>
      </c>
      <c r="K598" t="e">
        <f t="shared" si="92"/>
        <v>#VALUE!</v>
      </c>
    </row>
    <row r="599" spans="1:11">
      <c r="A599" s="1"/>
      <c r="B599" t="e">
        <f t="shared" si="86"/>
        <v>#VALUE!</v>
      </c>
      <c r="C599" t="e">
        <f t="shared" si="87"/>
        <v>#VALUE!</v>
      </c>
      <c r="D599" t="str">
        <f t="shared" si="88"/>
        <v/>
      </c>
      <c r="E599" s="3" t="s">
        <v>2351</v>
      </c>
      <c r="F599">
        <f t="shared" si="89"/>
        <v>17</v>
      </c>
      <c r="G599">
        <f t="shared" si="93"/>
        <v>31</v>
      </c>
      <c r="H599" t="str">
        <f t="shared" si="94"/>
        <v>menu_connect</v>
      </c>
      <c r="I599">
        <f t="shared" si="90"/>
        <v>32</v>
      </c>
      <c r="J599">
        <f t="shared" si="91"/>
        <v>40</v>
      </c>
      <c r="K599" t="str">
        <f t="shared" si="92"/>
        <v>Connect</v>
      </c>
    </row>
    <row r="600" spans="1:11">
      <c r="A600" s="2"/>
      <c r="B600" t="e">
        <f t="shared" si="86"/>
        <v>#VALUE!</v>
      </c>
      <c r="C600" t="e">
        <f t="shared" si="87"/>
        <v>#VALUE!</v>
      </c>
      <c r="D600" t="str">
        <f t="shared" si="88"/>
        <v/>
      </c>
      <c r="E600" s="1" t="s">
        <v>2352</v>
      </c>
      <c r="F600">
        <f t="shared" si="89"/>
        <v>17</v>
      </c>
      <c r="G600">
        <f t="shared" si="93"/>
        <v>34</v>
      </c>
      <c r="H600" t="str">
        <f t="shared" si="94"/>
        <v>menu_disconnect</v>
      </c>
      <c r="I600">
        <f t="shared" si="90"/>
        <v>35</v>
      </c>
      <c r="J600">
        <f t="shared" si="91"/>
        <v>46</v>
      </c>
      <c r="K600" t="str">
        <f t="shared" si="92"/>
        <v>Disconnect</v>
      </c>
    </row>
    <row r="601" spans="1:11">
      <c r="A601" s="1" t="s">
        <v>229</v>
      </c>
      <c r="B601">
        <f t="shared" si="86"/>
        <v>17</v>
      </c>
      <c r="C601">
        <f t="shared" si="87"/>
        <v>36</v>
      </c>
      <c r="D601" t="str">
        <f t="shared" si="88"/>
        <v>No_NFC_Warn_title</v>
      </c>
      <c r="E601" s="1" t="s">
        <v>2353</v>
      </c>
      <c r="F601">
        <f t="shared" si="89"/>
        <v>17</v>
      </c>
      <c r="G601">
        <f t="shared" si="93"/>
        <v>28</v>
      </c>
      <c r="H601" t="str">
        <f t="shared" si="94"/>
        <v>menu_scan</v>
      </c>
      <c r="I601">
        <f t="shared" si="90"/>
        <v>29</v>
      </c>
      <c r="J601">
        <f t="shared" si="91"/>
        <v>34</v>
      </c>
      <c r="K601" t="str">
        <f t="shared" si="92"/>
        <v>Scan</v>
      </c>
    </row>
    <row r="602" spans="1:11">
      <c r="A602" s="1" t="s">
        <v>230</v>
      </c>
      <c r="B602">
        <f t="shared" si="86"/>
        <v>17</v>
      </c>
      <c r="C602">
        <f t="shared" si="87"/>
        <v>35</v>
      </c>
      <c r="D602" t="str">
        <f t="shared" si="88"/>
        <v>No_NFC_Warn_cont</v>
      </c>
      <c r="E602" s="1" t="s">
        <v>2354</v>
      </c>
      <c r="F602">
        <f t="shared" si="89"/>
        <v>17</v>
      </c>
      <c r="G602">
        <f t="shared" si="93"/>
        <v>28</v>
      </c>
      <c r="H602" t="str">
        <f t="shared" si="94"/>
        <v>menu_stop</v>
      </c>
      <c r="I602">
        <f t="shared" si="90"/>
        <v>29</v>
      </c>
      <c r="J602">
        <f t="shared" si="91"/>
        <v>34</v>
      </c>
      <c r="K602" t="str">
        <f t="shared" si="92"/>
        <v>Stop</v>
      </c>
    </row>
    <row r="603" spans="1:11">
      <c r="A603" s="2"/>
      <c r="B603" t="e">
        <f t="shared" si="86"/>
        <v>#VALUE!</v>
      </c>
      <c r="C603" t="e">
        <f t="shared" si="87"/>
        <v>#VALUE!</v>
      </c>
      <c r="D603" t="str">
        <f t="shared" si="88"/>
        <v/>
      </c>
      <c r="E603" s="1" t="s">
        <v>2355</v>
      </c>
      <c r="F603">
        <f t="shared" si="89"/>
        <v>17</v>
      </c>
      <c r="G603">
        <f t="shared" si="93"/>
        <v>32</v>
      </c>
      <c r="H603" t="str">
        <f t="shared" si="94"/>
        <v>intro_message</v>
      </c>
      <c r="I603">
        <f t="shared" si="90"/>
        <v>33</v>
      </c>
      <c r="J603" t="e">
        <f t="shared" si="91"/>
        <v>#VALUE!</v>
      </c>
      <c r="K603" t="e">
        <f t="shared" si="92"/>
        <v>#VALUE!</v>
      </c>
    </row>
    <row r="604" spans="1:11">
      <c r="A604" s="1" t="s">
        <v>2998</v>
      </c>
      <c r="B604">
        <f t="shared" si="86"/>
        <v>17</v>
      </c>
      <c r="C604">
        <f t="shared" si="87"/>
        <v>37</v>
      </c>
      <c r="D604" t="str">
        <f t="shared" si="88"/>
        <v>param_group1_title</v>
      </c>
      <c r="E604" s="1" t="s">
        <v>2356</v>
      </c>
      <c r="F604" t="e">
        <f t="shared" si="89"/>
        <v>#VALUE!</v>
      </c>
      <c r="G604" t="e">
        <f t="shared" si="93"/>
        <v>#VALUE!</v>
      </c>
      <c r="H604" t="e">
        <f t="shared" si="94"/>
        <v>#VALUE!</v>
      </c>
      <c r="I604" t="e">
        <f t="shared" si="90"/>
        <v>#VALUE!</v>
      </c>
      <c r="J604" t="e">
        <f t="shared" si="91"/>
        <v>#VALUE!</v>
      </c>
      <c r="K604" t="e">
        <f t="shared" si="92"/>
        <v>#VALUE!</v>
      </c>
    </row>
    <row r="605" spans="1:11">
      <c r="A605" s="1" t="s">
        <v>231</v>
      </c>
      <c r="B605">
        <f t="shared" si="86"/>
        <v>17</v>
      </c>
      <c r="C605">
        <f t="shared" si="87"/>
        <v>33</v>
      </c>
      <c r="D605" t="str">
        <f t="shared" si="88"/>
        <v>param_TypeCard</v>
      </c>
      <c r="E605" s="3" t="s">
        <v>2357</v>
      </c>
      <c r="F605" t="e">
        <f t="shared" si="89"/>
        <v>#VALUE!</v>
      </c>
      <c r="G605" t="e">
        <f t="shared" si="93"/>
        <v>#VALUE!</v>
      </c>
      <c r="H605" t="e">
        <f t="shared" si="94"/>
        <v>#VALUE!</v>
      </c>
      <c r="I605" t="e">
        <f t="shared" si="90"/>
        <v>#VALUE!</v>
      </c>
      <c r="J605" t="e">
        <f t="shared" si="91"/>
        <v>#VALUE!</v>
      </c>
      <c r="K605" t="e">
        <f t="shared" si="92"/>
        <v>#VALUE!</v>
      </c>
    </row>
    <row r="606" spans="1:11">
      <c r="A606" s="1" t="s">
        <v>232</v>
      </c>
      <c r="B606">
        <f t="shared" si="86"/>
        <v>17</v>
      </c>
      <c r="C606">
        <f t="shared" si="87"/>
        <v>33</v>
      </c>
      <c r="D606" t="str">
        <f t="shared" si="88"/>
        <v>param_TypeCode</v>
      </c>
      <c r="E606" s="2"/>
      <c r="F606" t="e">
        <f t="shared" si="89"/>
        <v>#VALUE!</v>
      </c>
      <c r="G606" t="e">
        <f t="shared" si="93"/>
        <v>#VALUE!</v>
      </c>
      <c r="H606" t="str">
        <f t="shared" si="94"/>
        <v/>
      </c>
      <c r="I606" t="e">
        <f t="shared" si="90"/>
        <v>#VALUE!</v>
      </c>
      <c r="J606" t="e">
        <f t="shared" si="91"/>
        <v>#VALUE!</v>
      </c>
      <c r="K606" t="str">
        <f t="shared" si="92"/>
        <v/>
      </c>
    </row>
    <row r="607" spans="1:11">
      <c r="A607" s="1" t="s">
        <v>233</v>
      </c>
      <c r="B607">
        <f t="shared" si="86"/>
        <v>17</v>
      </c>
      <c r="C607">
        <f t="shared" si="87"/>
        <v>36</v>
      </c>
      <c r="D607" t="str">
        <f t="shared" si="88"/>
        <v>param_TypeNetcode</v>
      </c>
      <c r="E607" s="3" t="s">
        <v>2358</v>
      </c>
      <c r="F607" t="e">
        <f t="shared" si="89"/>
        <v>#VALUE!</v>
      </c>
      <c r="G607" t="e">
        <f t="shared" si="93"/>
        <v>#VALUE!</v>
      </c>
      <c r="H607" t="e">
        <f t="shared" si="94"/>
        <v>#VALUE!</v>
      </c>
      <c r="I607" t="e">
        <f t="shared" si="90"/>
        <v>#VALUE!</v>
      </c>
      <c r="J607" t="e">
        <f t="shared" si="91"/>
        <v>#VALUE!</v>
      </c>
      <c r="K607" t="e">
        <f t="shared" si="92"/>
        <v>#VALUE!</v>
      </c>
    </row>
    <row r="608" spans="1:11">
      <c r="A608" s="2"/>
      <c r="B608" t="e">
        <f t="shared" si="86"/>
        <v>#VALUE!</v>
      </c>
      <c r="C608" t="e">
        <f t="shared" si="87"/>
        <v>#VALUE!</v>
      </c>
      <c r="D608" t="str">
        <f t="shared" si="88"/>
        <v/>
      </c>
      <c r="E608" s="3" t="s">
        <v>2359</v>
      </c>
      <c r="F608" t="e">
        <f t="shared" si="89"/>
        <v>#VALUE!</v>
      </c>
      <c r="G608" t="e">
        <f t="shared" si="93"/>
        <v>#VALUE!</v>
      </c>
      <c r="H608" t="e">
        <f t="shared" si="94"/>
        <v>#VALUE!</v>
      </c>
      <c r="I608" t="e">
        <f t="shared" si="90"/>
        <v>#VALUE!</v>
      </c>
      <c r="J608" t="e">
        <f t="shared" si="91"/>
        <v>#VALUE!</v>
      </c>
      <c r="K608" t="e">
        <f t="shared" si="92"/>
        <v>#VALUE!</v>
      </c>
    </row>
    <row r="609" spans="1:11">
      <c r="A609" s="1" t="s">
        <v>3144</v>
      </c>
      <c r="B609">
        <f t="shared" si="86"/>
        <v>17</v>
      </c>
      <c r="C609">
        <f t="shared" si="87"/>
        <v>34</v>
      </c>
      <c r="D609" t="str">
        <f t="shared" si="88"/>
        <v>FW_Update_title</v>
      </c>
      <c r="E609" s="3" t="s">
        <v>2360</v>
      </c>
      <c r="F609" t="e">
        <f t="shared" si="89"/>
        <v>#VALUE!</v>
      </c>
      <c r="G609" t="e">
        <f t="shared" si="93"/>
        <v>#VALUE!</v>
      </c>
      <c r="H609" t="e">
        <f t="shared" si="94"/>
        <v>#VALUE!</v>
      </c>
      <c r="I609">
        <f t="shared" si="90"/>
        <v>11</v>
      </c>
      <c r="J609" t="e">
        <f t="shared" si="91"/>
        <v>#VALUE!</v>
      </c>
      <c r="K609" t="e">
        <f t="shared" si="92"/>
        <v>#VALUE!</v>
      </c>
    </row>
    <row r="610" spans="1:11">
      <c r="A610" s="1" t="s">
        <v>3007</v>
      </c>
      <c r="B610">
        <f t="shared" si="86"/>
        <v>17</v>
      </c>
      <c r="C610">
        <f t="shared" si="87"/>
        <v>33</v>
      </c>
      <c r="D610" t="str">
        <f t="shared" si="88"/>
        <v>FW_Update_cont</v>
      </c>
      <c r="E610" s="3" t="s">
        <v>2361</v>
      </c>
      <c r="F610" t="e">
        <f t="shared" si="89"/>
        <v>#VALUE!</v>
      </c>
      <c r="G610" t="e">
        <f t="shared" si="93"/>
        <v>#VALUE!</v>
      </c>
      <c r="H610" t="e">
        <f t="shared" si="94"/>
        <v>#VALUE!</v>
      </c>
      <c r="I610">
        <f t="shared" si="90"/>
        <v>13</v>
      </c>
      <c r="J610">
        <f t="shared" si="91"/>
        <v>5</v>
      </c>
      <c r="K610" t="e">
        <f t="shared" si="92"/>
        <v>#VALUE!</v>
      </c>
    </row>
    <row r="611" spans="1:11">
      <c r="A611" s="1" t="s">
        <v>234</v>
      </c>
      <c r="B611">
        <f t="shared" si="86"/>
        <v>17</v>
      </c>
      <c r="C611">
        <f t="shared" si="87"/>
        <v>37</v>
      </c>
      <c r="D611" t="str">
        <f t="shared" si="88"/>
        <v>FW_Update_OK_title</v>
      </c>
      <c r="E611" s="2"/>
      <c r="F611" t="e">
        <f t="shared" si="89"/>
        <v>#VALUE!</v>
      </c>
      <c r="G611" t="e">
        <f t="shared" si="93"/>
        <v>#VALUE!</v>
      </c>
      <c r="H611" t="str">
        <f t="shared" si="94"/>
        <v/>
      </c>
      <c r="I611" t="e">
        <f t="shared" si="90"/>
        <v>#VALUE!</v>
      </c>
      <c r="J611" t="e">
        <f t="shared" si="91"/>
        <v>#VALUE!</v>
      </c>
      <c r="K611" t="str">
        <f t="shared" si="92"/>
        <v/>
      </c>
    </row>
    <row r="612" spans="1:11">
      <c r="A612" s="1" t="s">
        <v>3000</v>
      </c>
      <c r="B612">
        <f t="shared" si="86"/>
        <v>17</v>
      </c>
      <c r="C612">
        <f t="shared" si="87"/>
        <v>36</v>
      </c>
      <c r="D612" t="str">
        <f t="shared" si="88"/>
        <v>FW_Update_OK_cont</v>
      </c>
      <c r="E612" s="1" t="s">
        <v>2362</v>
      </c>
      <c r="F612">
        <f t="shared" si="89"/>
        <v>17</v>
      </c>
      <c r="G612">
        <f t="shared" si="93"/>
        <v>34</v>
      </c>
      <c r="H612" t="str">
        <f t="shared" si="94"/>
        <v>menu_title_lock</v>
      </c>
      <c r="I612">
        <f t="shared" si="90"/>
        <v>35</v>
      </c>
      <c r="J612">
        <f t="shared" si="91"/>
        <v>38</v>
      </c>
      <c r="K612" t="str">
        <f t="shared" si="92"/>
        <v>鎖具</v>
      </c>
    </row>
    <row r="613" spans="1:11">
      <c r="A613" s="2"/>
      <c r="B613" t="e">
        <f t="shared" si="86"/>
        <v>#VALUE!</v>
      </c>
      <c r="C613" t="e">
        <f t="shared" si="87"/>
        <v>#VALUE!</v>
      </c>
      <c r="D613" t="str">
        <f t="shared" si="88"/>
        <v/>
      </c>
      <c r="E613" s="1" t="s">
        <v>2363</v>
      </c>
      <c r="F613">
        <f t="shared" si="89"/>
        <v>17</v>
      </c>
      <c r="G613">
        <f t="shared" si="93"/>
        <v>36</v>
      </c>
      <c r="H613" t="str">
        <f t="shared" si="94"/>
        <v>menu_title_client</v>
      </c>
      <c r="I613">
        <f t="shared" si="90"/>
        <v>37</v>
      </c>
      <c r="J613">
        <f t="shared" si="91"/>
        <v>41</v>
      </c>
      <c r="K613" t="str">
        <f t="shared" si="92"/>
        <v>使用者</v>
      </c>
    </row>
    <row r="614" spans="1:11">
      <c r="A614" s="1" t="s">
        <v>3001</v>
      </c>
      <c r="B614">
        <f t="shared" si="86"/>
        <v>17</v>
      </c>
      <c r="C614">
        <f t="shared" si="87"/>
        <v>37</v>
      </c>
      <c r="D614" t="str">
        <f t="shared" si="88"/>
        <v>param_group2_title</v>
      </c>
      <c r="E614" s="1" t="s">
        <v>2364</v>
      </c>
      <c r="F614">
        <f t="shared" si="89"/>
        <v>17</v>
      </c>
      <c r="G614">
        <f t="shared" si="93"/>
        <v>35</v>
      </c>
      <c r="H614" t="str">
        <f t="shared" si="94"/>
        <v>menu_title_event</v>
      </c>
      <c r="I614">
        <f t="shared" si="90"/>
        <v>36</v>
      </c>
      <c r="J614">
        <f t="shared" si="91"/>
        <v>39</v>
      </c>
      <c r="K614" t="str">
        <f t="shared" si="92"/>
        <v>訊息</v>
      </c>
    </row>
    <row r="615" spans="1:11">
      <c r="A615" s="1" t="s">
        <v>235</v>
      </c>
      <c r="B615">
        <f t="shared" si="86"/>
        <v>17</v>
      </c>
      <c r="C615">
        <f t="shared" si="87"/>
        <v>42</v>
      </c>
      <c r="D615" t="str">
        <f t="shared" si="88"/>
        <v>param_day_lockout_title</v>
      </c>
      <c r="E615" s="1" t="s">
        <v>2365</v>
      </c>
      <c r="F615">
        <f t="shared" si="89"/>
        <v>17</v>
      </c>
      <c r="G615">
        <f t="shared" si="93"/>
        <v>37</v>
      </c>
      <c r="H615" t="str">
        <f t="shared" si="94"/>
        <v>menu_title_Setting</v>
      </c>
      <c r="I615">
        <f t="shared" si="90"/>
        <v>38</v>
      </c>
      <c r="J615">
        <f t="shared" si="91"/>
        <v>41</v>
      </c>
      <c r="K615" t="str">
        <f t="shared" si="92"/>
        <v>設定</v>
      </c>
    </row>
    <row r="616" spans="1:11">
      <c r="A616" s="1" t="s">
        <v>3005</v>
      </c>
      <c r="B616">
        <f t="shared" si="86"/>
        <v>17</v>
      </c>
      <c r="C616">
        <f t="shared" si="87"/>
        <v>34</v>
      </c>
      <c r="D616" t="str">
        <f t="shared" si="88"/>
        <v>param_code_free</v>
      </c>
      <c r="E616" s="1" t="s">
        <v>2366</v>
      </c>
      <c r="F616">
        <f t="shared" si="89"/>
        <v>17</v>
      </c>
      <c r="G616">
        <f t="shared" si="93"/>
        <v>40</v>
      </c>
      <c r="H616" t="str">
        <f t="shared" si="94"/>
        <v>title_activity_bipass</v>
      </c>
      <c r="I616">
        <f t="shared" si="90"/>
        <v>41</v>
      </c>
      <c r="J616">
        <f t="shared" si="91"/>
        <v>50</v>
      </c>
      <c r="K616" t="str">
        <f t="shared" si="92"/>
        <v>Settings</v>
      </c>
    </row>
    <row r="617" spans="1:11">
      <c r="A617" s="1" t="s">
        <v>236</v>
      </c>
      <c r="B617">
        <f t="shared" si="86"/>
        <v>17</v>
      </c>
      <c r="C617">
        <f t="shared" si="87"/>
        <v>35</v>
      </c>
      <c r="D617" t="str">
        <f t="shared" si="88"/>
        <v>code_free_action</v>
      </c>
      <c r="E617" s="2"/>
      <c r="F617" t="e">
        <f t="shared" si="89"/>
        <v>#VALUE!</v>
      </c>
      <c r="G617" t="e">
        <f t="shared" si="93"/>
        <v>#VALUE!</v>
      </c>
      <c r="H617" t="str">
        <f t="shared" si="94"/>
        <v/>
      </c>
      <c r="I617" t="e">
        <f t="shared" si="90"/>
        <v>#VALUE!</v>
      </c>
      <c r="J617" t="e">
        <f t="shared" si="91"/>
        <v>#VALUE!</v>
      </c>
      <c r="K617" t="str">
        <f t="shared" si="92"/>
        <v/>
      </c>
    </row>
    <row r="618" spans="1:11">
      <c r="A618" s="1" t="s">
        <v>3002</v>
      </c>
      <c r="B618">
        <f t="shared" si="86"/>
        <v>17</v>
      </c>
      <c r="C618">
        <f t="shared" si="87"/>
        <v>39</v>
      </c>
      <c r="D618" t="str">
        <f t="shared" si="88"/>
        <v>code_free_RestoreAll</v>
      </c>
      <c r="E618" s="1" t="s">
        <v>2367</v>
      </c>
      <c r="F618">
        <f t="shared" si="89"/>
        <v>17</v>
      </c>
      <c r="G618">
        <f t="shared" si="93"/>
        <v>25</v>
      </c>
      <c r="H618" t="str">
        <f t="shared" si="94"/>
        <v>NoLock</v>
      </c>
      <c r="I618">
        <f t="shared" si="90"/>
        <v>26</v>
      </c>
      <c r="J618">
        <f t="shared" si="91"/>
        <v>43</v>
      </c>
      <c r="K618" t="str">
        <f t="shared" si="92"/>
        <v>\n\n目前沒有任何鎖的使用權限</v>
      </c>
    </row>
    <row r="619" spans="1:11">
      <c r="A619" s="1" t="s">
        <v>3003</v>
      </c>
      <c r="B619">
        <f t="shared" si="86"/>
        <v>17</v>
      </c>
      <c r="C619">
        <f t="shared" si="87"/>
        <v>39</v>
      </c>
      <c r="D619" t="str">
        <f t="shared" si="88"/>
        <v>code_free_SuspendAll</v>
      </c>
      <c r="E619" s="1" t="s">
        <v>2368</v>
      </c>
      <c r="F619">
        <f t="shared" si="89"/>
        <v>17</v>
      </c>
      <c r="G619">
        <f t="shared" si="93"/>
        <v>30</v>
      </c>
      <c r="H619" t="str">
        <f t="shared" si="94"/>
        <v>NoLock_cont</v>
      </c>
      <c r="I619">
        <f t="shared" si="90"/>
        <v>31</v>
      </c>
      <c r="J619">
        <f t="shared" si="91"/>
        <v>68</v>
      </c>
      <c r="K619" t="str">
        <f t="shared" si="92"/>
        <v>\n\n您可以按下右上角的加號來加入新的鎖，或者經由您的朋友取得電子鑰匙</v>
      </c>
    </row>
    <row r="620" spans="1:11">
      <c r="A620" s="1" t="s">
        <v>237</v>
      </c>
      <c r="B620">
        <f t="shared" si="86"/>
        <v>17</v>
      </c>
      <c r="C620">
        <f t="shared" si="87"/>
        <v>41</v>
      </c>
      <c r="D620" t="str">
        <f t="shared" si="88"/>
        <v>code_free_ActionChoose</v>
      </c>
      <c r="E620" s="1" t="s">
        <v>2369</v>
      </c>
      <c r="F620">
        <f t="shared" si="89"/>
        <v>17</v>
      </c>
      <c r="G620">
        <f t="shared" si="93"/>
        <v>27</v>
      </c>
      <c r="H620" t="str">
        <f t="shared" si="94"/>
        <v>NoClient</v>
      </c>
      <c r="I620">
        <f t="shared" si="90"/>
        <v>28</v>
      </c>
      <c r="J620">
        <f t="shared" si="91"/>
        <v>40</v>
      </c>
      <c r="K620" t="str">
        <f t="shared" si="92"/>
        <v>\n\n目前沒有使用者</v>
      </c>
    </row>
    <row r="621" spans="1:11">
      <c r="A621" s="1" t="s">
        <v>238</v>
      </c>
      <c r="B621">
        <f t="shared" si="86"/>
        <v>17</v>
      </c>
      <c r="C621">
        <f t="shared" si="87"/>
        <v>28</v>
      </c>
      <c r="D621" t="str">
        <f t="shared" si="88"/>
        <v>DST_title</v>
      </c>
      <c r="E621" s="1" t="s">
        <v>2370</v>
      </c>
      <c r="F621">
        <f t="shared" si="89"/>
        <v>17</v>
      </c>
      <c r="G621">
        <f t="shared" si="93"/>
        <v>32</v>
      </c>
      <c r="H621" t="str">
        <f t="shared" si="94"/>
        <v>NoClient_cont</v>
      </c>
      <c r="I621">
        <f t="shared" si="90"/>
        <v>33</v>
      </c>
      <c r="J621">
        <f t="shared" si="91"/>
        <v>64</v>
      </c>
      <c r="K621" t="str">
        <f t="shared" si="92"/>
        <v>\n\n若您有身為管理員身份的鎖具, 可以在此加入新的使用者</v>
      </c>
    </row>
    <row r="622" spans="1:11">
      <c r="A622" s="1" t="s">
        <v>3008</v>
      </c>
      <c r="B622">
        <f t="shared" si="86"/>
        <v>17</v>
      </c>
      <c r="C622">
        <f t="shared" si="87"/>
        <v>32</v>
      </c>
      <c r="D622" t="str">
        <f t="shared" si="88"/>
        <v>Change_Master</v>
      </c>
      <c r="E622" s="1" t="s">
        <v>2371</v>
      </c>
      <c r="F622">
        <f t="shared" si="89"/>
        <v>17</v>
      </c>
      <c r="G622">
        <f t="shared" si="93"/>
        <v>31</v>
      </c>
      <c r="H622" t="str">
        <f t="shared" si="94"/>
        <v>menu_NoEvent</v>
      </c>
      <c r="I622">
        <f t="shared" si="90"/>
        <v>32</v>
      </c>
      <c r="J622">
        <f t="shared" si="91"/>
        <v>43</v>
      </c>
      <c r="K622" t="str">
        <f t="shared" si="92"/>
        <v>\n\n目前沒有訊息</v>
      </c>
    </row>
    <row r="623" spans="1:11">
      <c r="A623" s="1" t="s">
        <v>239</v>
      </c>
      <c r="B623">
        <f t="shared" si="86"/>
        <v>17</v>
      </c>
      <c r="C623">
        <f t="shared" si="87"/>
        <v>35</v>
      </c>
      <c r="D623" t="str">
        <f t="shared" si="88"/>
        <v>Change_SubMaster</v>
      </c>
      <c r="E623" s="1" t="s">
        <v>2372</v>
      </c>
      <c r="F623">
        <f t="shared" si="89"/>
        <v>17</v>
      </c>
      <c r="G623">
        <f t="shared" si="93"/>
        <v>36</v>
      </c>
      <c r="H623" t="str">
        <f t="shared" si="94"/>
        <v>menu_NoEvent_cont</v>
      </c>
      <c r="I623">
        <f t="shared" si="90"/>
        <v>37</v>
      </c>
      <c r="J623">
        <f t="shared" si="91"/>
        <v>54</v>
      </c>
      <c r="K623" t="str">
        <f t="shared" si="92"/>
        <v>\n\n所有重要的訊息會放在此處</v>
      </c>
    </row>
    <row r="624" spans="1:11">
      <c r="A624" s="1" t="s">
        <v>240</v>
      </c>
      <c r="B624">
        <f t="shared" si="86"/>
        <v>17</v>
      </c>
      <c r="C624">
        <f t="shared" si="87"/>
        <v>35</v>
      </c>
      <c r="D624" t="str">
        <f t="shared" si="88"/>
        <v>Delete_SubMaster</v>
      </c>
      <c r="E624" s="2"/>
      <c r="F624" t="e">
        <f t="shared" si="89"/>
        <v>#VALUE!</v>
      </c>
      <c r="G624" t="e">
        <f t="shared" si="93"/>
        <v>#VALUE!</v>
      </c>
      <c r="H624" t="str">
        <f t="shared" si="94"/>
        <v/>
      </c>
      <c r="I624" t="e">
        <f t="shared" si="90"/>
        <v>#VALUE!</v>
      </c>
      <c r="J624" t="e">
        <f t="shared" si="91"/>
        <v>#VALUE!</v>
      </c>
      <c r="K624" t="str">
        <f t="shared" si="92"/>
        <v/>
      </c>
    </row>
    <row r="625" spans="1:11">
      <c r="A625" s="1" t="s">
        <v>241</v>
      </c>
      <c r="B625">
        <f t="shared" si="86"/>
        <v>17</v>
      </c>
      <c r="C625">
        <f t="shared" si="87"/>
        <v>33</v>
      </c>
      <c r="D625" t="str">
        <f t="shared" si="88"/>
        <v>Emergency_Open</v>
      </c>
      <c r="E625" s="1" t="s">
        <v>2373</v>
      </c>
      <c r="F625">
        <f t="shared" si="89"/>
        <v>17</v>
      </c>
      <c r="G625">
        <f t="shared" si="93"/>
        <v>29</v>
      </c>
      <c r="H625" t="str">
        <f t="shared" si="94"/>
        <v>slide_info</v>
      </c>
      <c r="I625">
        <f t="shared" si="90"/>
        <v>30</v>
      </c>
      <c r="J625">
        <f t="shared" si="91"/>
        <v>33</v>
      </c>
      <c r="K625" t="str">
        <f t="shared" si="92"/>
        <v>資訊</v>
      </c>
    </row>
    <row r="626" spans="1:11">
      <c r="A626" s="1" t="s">
        <v>242</v>
      </c>
      <c r="B626">
        <f t="shared" si="86"/>
        <v>17</v>
      </c>
      <c r="C626">
        <f t="shared" si="87"/>
        <v>31</v>
      </c>
      <c r="D626" t="str">
        <f t="shared" si="88"/>
        <v>Illumination</v>
      </c>
      <c r="E626" s="1" t="s">
        <v>2374</v>
      </c>
      <c r="F626">
        <f t="shared" si="89"/>
        <v>17</v>
      </c>
      <c r="G626">
        <f t="shared" si="93"/>
        <v>31</v>
      </c>
      <c r="H626" t="str">
        <f t="shared" si="94"/>
        <v>slide_search</v>
      </c>
      <c r="I626">
        <f t="shared" si="90"/>
        <v>32</v>
      </c>
      <c r="J626">
        <f t="shared" si="91"/>
        <v>35</v>
      </c>
      <c r="K626" t="str">
        <f t="shared" si="92"/>
        <v>搜尋</v>
      </c>
    </row>
    <row r="627" spans="1:11">
      <c r="A627" s="6" t="s">
        <v>1814</v>
      </c>
      <c r="B627">
        <f t="shared" si="86"/>
        <v>17</v>
      </c>
      <c r="C627">
        <f t="shared" si="87"/>
        <v>27</v>
      </c>
      <c r="D627" t="str">
        <f t="shared" si="88"/>
        <v>Lockdown</v>
      </c>
      <c r="E627" s="1" t="s">
        <v>2375</v>
      </c>
      <c r="F627">
        <f t="shared" si="89"/>
        <v>17</v>
      </c>
      <c r="G627">
        <f t="shared" si="93"/>
        <v>29</v>
      </c>
      <c r="H627" t="str">
        <f t="shared" si="94"/>
        <v>slide_logs</v>
      </c>
      <c r="I627">
        <f t="shared" si="90"/>
        <v>30</v>
      </c>
      <c r="J627">
        <f t="shared" si="91"/>
        <v>33</v>
      </c>
      <c r="K627" t="str">
        <f t="shared" si="92"/>
        <v>紀錄</v>
      </c>
    </row>
    <row r="628" spans="1:11">
      <c r="A628" s="1" t="s">
        <v>3009</v>
      </c>
      <c r="B628">
        <f t="shared" si="86"/>
        <v>17</v>
      </c>
      <c r="C628">
        <f t="shared" si="87"/>
        <v>29</v>
      </c>
      <c r="D628" t="str">
        <f t="shared" si="88"/>
        <v>LockStatus</v>
      </c>
      <c r="E628" s="1" t="s">
        <v>2376</v>
      </c>
      <c r="F628">
        <f t="shared" si="89"/>
        <v>17</v>
      </c>
      <c r="G628">
        <f t="shared" si="93"/>
        <v>29</v>
      </c>
      <c r="H628" t="str">
        <f t="shared" si="94"/>
        <v>slide_sync</v>
      </c>
      <c r="I628">
        <f t="shared" si="90"/>
        <v>30</v>
      </c>
      <c r="J628">
        <f t="shared" si="91"/>
        <v>33</v>
      </c>
      <c r="K628" t="str">
        <f t="shared" si="92"/>
        <v>同步</v>
      </c>
    </row>
    <row r="629" spans="1:11">
      <c r="A629" s="1" t="s">
        <v>3010</v>
      </c>
      <c r="B629">
        <f t="shared" si="86"/>
        <v>17</v>
      </c>
      <c r="C629">
        <f t="shared" si="87"/>
        <v>30</v>
      </c>
      <c r="D629" t="str">
        <f t="shared" si="88"/>
        <v>RelockDelay</v>
      </c>
      <c r="E629" s="1" t="s">
        <v>2377</v>
      </c>
      <c r="F629">
        <f t="shared" si="89"/>
        <v>17</v>
      </c>
      <c r="G629">
        <f t="shared" si="93"/>
        <v>31</v>
      </c>
      <c r="H629" t="str">
        <f t="shared" si="94"/>
        <v>slide_delete</v>
      </c>
      <c r="I629">
        <f t="shared" si="90"/>
        <v>32</v>
      </c>
      <c r="J629">
        <f t="shared" si="91"/>
        <v>35</v>
      </c>
      <c r="K629" t="str">
        <f t="shared" si="92"/>
        <v>刪除</v>
      </c>
    </row>
    <row r="630" spans="1:11">
      <c r="A630" s="1" t="s">
        <v>243</v>
      </c>
      <c r="B630">
        <f t="shared" si="86"/>
        <v>17</v>
      </c>
      <c r="C630">
        <f t="shared" si="87"/>
        <v>33</v>
      </c>
      <c r="D630" t="str">
        <f t="shared" si="88"/>
        <v>Client_Restore</v>
      </c>
      <c r="E630" s="1" t="s">
        <v>2378</v>
      </c>
      <c r="F630">
        <f t="shared" si="89"/>
        <v>17</v>
      </c>
      <c r="G630">
        <f t="shared" si="93"/>
        <v>29</v>
      </c>
      <c r="H630" t="str">
        <f t="shared" si="94"/>
        <v>slide_wifi</v>
      </c>
      <c r="I630">
        <f t="shared" si="90"/>
        <v>30</v>
      </c>
      <c r="J630">
        <f t="shared" si="91"/>
        <v>33</v>
      </c>
      <c r="K630" t="str">
        <f t="shared" si="92"/>
        <v>遠端</v>
      </c>
    </row>
    <row r="631" spans="1:11">
      <c r="A631" s="1" t="s">
        <v>244</v>
      </c>
      <c r="B631">
        <f t="shared" si="86"/>
        <v>17</v>
      </c>
      <c r="C631">
        <f t="shared" si="87"/>
        <v>33</v>
      </c>
      <c r="D631" t="str">
        <f t="shared" si="88"/>
        <v>Client_Suspend</v>
      </c>
      <c r="E631" s="2"/>
      <c r="F631" t="e">
        <f t="shared" si="89"/>
        <v>#VALUE!</v>
      </c>
      <c r="G631" t="e">
        <f t="shared" si="93"/>
        <v>#VALUE!</v>
      </c>
      <c r="H631" t="str">
        <f t="shared" si="94"/>
        <v/>
      </c>
      <c r="I631" t="e">
        <f t="shared" si="90"/>
        <v>#VALUE!</v>
      </c>
      <c r="J631" t="e">
        <f t="shared" si="91"/>
        <v>#VALUE!</v>
      </c>
      <c r="K631" t="str">
        <f t="shared" si="92"/>
        <v/>
      </c>
    </row>
    <row r="632" spans="1:11">
      <c r="A632" s="1" t="s">
        <v>3027</v>
      </c>
      <c r="B632">
        <f t="shared" si="86"/>
        <v>17</v>
      </c>
      <c r="C632">
        <f t="shared" si="87"/>
        <v>39</v>
      </c>
      <c r="D632" t="str">
        <f t="shared" si="88"/>
        <v>Incompatible_Command</v>
      </c>
      <c r="E632" s="1" t="s">
        <v>2379</v>
      </c>
      <c r="F632">
        <f t="shared" si="89"/>
        <v>17</v>
      </c>
      <c r="G632">
        <f t="shared" si="93"/>
        <v>33</v>
      </c>
      <c r="H632" t="str">
        <f t="shared" si="94"/>
        <v>ShowPair_title</v>
      </c>
      <c r="I632">
        <f t="shared" si="90"/>
        <v>34</v>
      </c>
      <c r="J632">
        <f t="shared" si="91"/>
        <v>38</v>
      </c>
      <c r="K632" t="str">
        <f t="shared" si="92"/>
        <v>搜尋中</v>
      </c>
    </row>
    <row r="633" spans="1:11">
      <c r="A633" s="1"/>
      <c r="B633" t="e">
        <f t="shared" si="86"/>
        <v>#VALUE!</v>
      </c>
      <c r="C633" t="e">
        <f t="shared" si="87"/>
        <v>#VALUE!</v>
      </c>
      <c r="D633" t="str">
        <f t="shared" si="88"/>
        <v/>
      </c>
      <c r="E633" s="1" t="s">
        <v>2380</v>
      </c>
      <c r="F633">
        <f t="shared" si="89"/>
        <v>17</v>
      </c>
      <c r="G633">
        <f t="shared" si="93"/>
        <v>32</v>
      </c>
      <c r="H633" t="str">
        <f t="shared" si="94"/>
        <v>ShowPair_cont</v>
      </c>
      <c r="I633">
        <f t="shared" si="90"/>
        <v>33</v>
      </c>
      <c r="J633">
        <f t="shared" si="91"/>
        <v>59</v>
      </c>
      <c r="K633" t="str">
        <f t="shared" si="92"/>
        <v>請進入鎖的設定模式, 並將手機移到鎖旁以進行配對.</v>
      </c>
    </row>
    <row r="634" spans="1:11">
      <c r="A634" s="1" t="s">
        <v>245</v>
      </c>
      <c r="B634">
        <f t="shared" si="86"/>
        <v>17</v>
      </c>
      <c r="C634">
        <f t="shared" si="87"/>
        <v>39</v>
      </c>
      <c r="D634" t="str">
        <f t="shared" si="88"/>
        <v>ParamIlliminate_none</v>
      </c>
      <c r="E634" s="1" t="s">
        <v>2381</v>
      </c>
      <c r="F634">
        <f t="shared" si="89"/>
        <v>17</v>
      </c>
      <c r="G634">
        <f t="shared" si="93"/>
        <v>35</v>
      </c>
      <c r="H634" t="str">
        <f t="shared" si="94"/>
        <v>ShowUnlock_title</v>
      </c>
      <c r="I634">
        <f t="shared" si="90"/>
        <v>36</v>
      </c>
      <c r="J634">
        <f t="shared" si="91"/>
        <v>46</v>
      </c>
      <c r="K634" t="str">
        <f t="shared" si="92"/>
        <v>開鎖中......</v>
      </c>
    </row>
    <row r="635" spans="1:11">
      <c r="A635" s="1" t="s">
        <v>3012</v>
      </c>
      <c r="B635">
        <f t="shared" si="86"/>
        <v>17</v>
      </c>
      <c r="C635">
        <f t="shared" si="87"/>
        <v>40</v>
      </c>
      <c r="D635" t="str">
        <f t="shared" si="88"/>
        <v>ParamIlliminate_press</v>
      </c>
      <c r="E635" s="1" t="s">
        <v>2382</v>
      </c>
      <c r="F635">
        <f t="shared" si="89"/>
        <v>17</v>
      </c>
      <c r="G635">
        <f t="shared" si="93"/>
        <v>29</v>
      </c>
      <c r="H635" t="str">
        <f t="shared" si="94"/>
        <v>AutoUnlock</v>
      </c>
      <c r="I635">
        <f t="shared" si="90"/>
        <v>30</v>
      </c>
      <c r="J635">
        <f t="shared" si="91"/>
        <v>46</v>
      </c>
      <c r="K635" t="str">
        <f t="shared" si="92"/>
        <v>開啟自動開鎖功能(須個別設定)</v>
      </c>
    </row>
    <row r="636" spans="1:11">
      <c r="A636" s="1" t="s">
        <v>246</v>
      </c>
      <c r="B636">
        <f t="shared" si="86"/>
        <v>17</v>
      </c>
      <c r="C636">
        <f t="shared" si="87"/>
        <v>44</v>
      </c>
      <c r="D636" t="str">
        <f t="shared" si="88"/>
        <v>ParamIlliminate_proximity</v>
      </c>
      <c r="E636" s="1" t="s">
        <v>2383</v>
      </c>
      <c r="F636">
        <f t="shared" si="89"/>
        <v>17</v>
      </c>
      <c r="G636">
        <f t="shared" si="93"/>
        <v>36</v>
      </c>
      <c r="H636" t="str">
        <f t="shared" si="94"/>
        <v>AutoUnlock_single</v>
      </c>
      <c r="I636">
        <f t="shared" si="90"/>
        <v>37</v>
      </c>
      <c r="J636">
        <f t="shared" si="91"/>
        <v>42</v>
      </c>
      <c r="K636" t="str">
        <f t="shared" si="92"/>
        <v>自動開門</v>
      </c>
    </row>
    <row r="637" spans="1:11">
      <c r="A637" s="1" t="s">
        <v>247</v>
      </c>
      <c r="B637">
        <f t="shared" si="86"/>
        <v>17</v>
      </c>
      <c r="C637">
        <f t="shared" si="87"/>
        <v>30</v>
      </c>
      <c r="D637" t="str">
        <f t="shared" si="88"/>
        <v>AR_Standard</v>
      </c>
      <c r="E637" s="2"/>
      <c r="F637" t="e">
        <f t="shared" si="89"/>
        <v>#VALUE!</v>
      </c>
      <c r="G637" t="e">
        <f t="shared" si="93"/>
        <v>#VALUE!</v>
      </c>
      <c r="H637" t="str">
        <f t="shared" si="94"/>
        <v/>
      </c>
      <c r="I637" t="e">
        <f t="shared" si="90"/>
        <v>#VALUE!</v>
      </c>
      <c r="J637" t="e">
        <f t="shared" si="91"/>
        <v>#VALUE!</v>
      </c>
      <c r="K637" t="str">
        <f t="shared" si="92"/>
        <v/>
      </c>
    </row>
    <row r="638" spans="1:11">
      <c r="A638" s="1" t="s">
        <v>248</v>
      </c>
      <c r="B638">
        <f t="shared" si="86"/>
        <v>17</v>
      </c>
      <c r="C638">
        <f t="shared" si="87"/>
        <v>32</v>
      </c>
      <c r="D638" t="str">
        <f t="shared" si="88"/>
        <v>AR_Technician</v>
      </c>
      <c r="E638" s="1" t="s">
        <v>2384</v>
      </c>
      <c r="F638">
        <f t="shared" si="89"/>
        <v>17</v>
      </c>
      <c r="G638">
        <f t="shared" si="93"/>
        <v>31</v>
      </c>
      <c r="H638" t="str">
        <f t="shared" si="94"/>
        <v>IPA_Card_Fob</v>
      </c>
      <c r="I638">
        <f t="shared" si="90"/>
        <v>32</v>
      </c>
      <c r="J638">
        <f t="shared" si="91"/>
        <v>35</v>
      </c>
      <c r="K638" t="str">
        <f t="shared" si="92"/>
        <v>卡片</v>
      </c>
    </row>
    <row r="639" spans="1:11">
      <c r="A639" s="1" t="s">
        <v>249</v>
      </c>
      <c r="B639">
        <f t="shared" si="86"/>
        <v>17</v>
      </c>
      <c r="C639">
        <f t="shared" si="87"/>
        <v>26</v>
      </c>
      <c r="D639" t="str">
        <f t="shared" si="88"/>
        <v>AR_Type</v>
      </c>
      <c r="E639" s="1" t="s">
        <v>2385</v>
      </c>
      <c r="F639">
        <f t="shared" si="89"/>
        <v>17</v>
      </c>
      <c r="G639">
        <f t="shared" si="93"/>
        <v>30</v>
      </c>
      <c r="H639" t="str">
        <f t="shared" si="94"/>
        <v>IPA_SetLock</v>
      </c>
      <c r="I639">
        <f t="shared" si="90"/>
        <v>31</v>
      </c>
      <c r="J639">
        <f t="shared" si="91"/>
        <v>36</v>
      </c>
      <c r="K639" t="str">
        <f t="shared" si="92"/>
        <v>設置鎖具</v>
      </c>
    </row>
    <row r="640" spans="1:11">
      <c r="A640" s="1"/>
      <c r="B640" t="e">
        <f t="shared" si="86"/>
        <v>#VALUE!</v>
      </c>
      <c r="C640" t="e">
        <f t="shared" si="87"/>
        <v>#VALUE!</v>
      </c>
      <c r="D640" t="str">
        <f t="shared" si="88"/>
        <v/>
      </c>
      <c r="E640" s="1" t="s">
        <v>2386</v>
      </c>
      <c r="F640">
        <f t="shared" si="89"/>
        <v>17</v>
      </c>
      <c r="G640">
        <f t="shared" si="93"/>
        <v>31</v>
      </c>
      <c r="H640" t="str">
        <f t="shared" si="94"/>
        <v>IPA_SyncLock</v>
      </c>
      <c r="I640">
        <f t="shared" si="90"/>
        <v>32</v>
      </c>
      <c r="J640">
        <f t="shared" si="91"/>
        <v>40</v>
      </c>
      <c r="K640" t="str">
        <f t="shared" si="92"/>
        <v>取得使用者資料</v>
      </c>
    </row>
    <row r="641" spans="1:11">
      <c r="A641" s="1" t="s">
        <v>250</v>
      </c>
      <c r="B641">
        <f t="shared" si="86"/>
        <v>17</v>
      </c>
      <c r="C641">
        <f t="shared" si="87"/>
        <v>33</v>
      </c>
      <c r="D641" t="str">
        <f t="shared" si="88"/>
        <v>access_pattern</v>
      </c>
      <c r="E641" s="1" t="s">
        <v>2387</v>
      </c>
      <c r="F641">
        <f t="shared" si="89"/>
        <v>17</v>
      </c>
      <c r="G641">
        <f t="shared" si="93"/>
        <v>33</v>
      </c>
      <c r="H641" t="str">
        <f t="shared" si="94"/>
        <v>IPA_SearchLock</v>
      </c>
      <c r="I641">
        <f t="shared" si="90"/>
        <v>34</v>
      </c>
      <c r="J641">
        <f t="shared" si="91"/>
        <v>47</v>
      </c>
      <c r="K641" t="str">
        <f t="shared" si="92"/>
        <v>正在設置鎖具以加入使用者</v>
      </c>
    </row>
    <row r="642" spans="1:11">
      <c r="A642" s="1" t="s">
        <v>3015</v>
      </c>
      <c r="B642">
        <f t="shared" ref="B642:B705" si="95">FIND("=""",A642)</f>
        <v>17</v>
      </c>
      <c r="C642">
        <f t="shared" ref="C642:C705" si="96">FIND("""&gt;",A642)</f>
        <v>27</v>
      </c>
      <c r="D642" t="str">
        <f t="shared" ref="D642:D705" si="97">IF(A642&lt;&gt;"", MID(A642, B642 + 2, C642-B642-2), "")</f>
        <v>LockBusy</v>
      </c>
      <c r="E642" s="1" t="s">
        <v>2388</v>
      </c>
      <c r="F642">
        <f t="shared" ref="F642:F705" si="98">FIND("=""",E642)</f>
        <v>17</v>
      </c>
      <c r="G642">
        <f t="shared" si="93"/>
        <v>36</v>
      </c>
      <c r="H642" t="str">
        <f t="shared" si="94"/>
        <v>IPA_AddCard_title</v>
      </c>
      <c r="I642">
        <f t="shared" si="90"/>
        <v>37</v>
      </c>
      <c r="J642">
        <f t="shared" si="91"/>
        <v>44</v>
      </c>
      <c r="K642" t="str">
        <f t="shared" si="92"/>
        <v>加入卡使用者</v>
      </c>
    </row>
    <row r="643" spans="1:11">
      <c r="A643" s="1" t="s">
        <v>3014</v>
      </c>
      <c r="B643">
        <f t="shared" si="95"/>
        <v>17</v>
      </c>
      <c r="C643">
        <f t="shared" si="96"/>
        <v>32</v>
      </c>
      <c r="D643" t="str">
        <f t="shared" si="97"/>
        <v>LockBusy_cont</v>
      </c>
      <c r="E643" s="1" t="s">
        <v>172</v>
      </c>
      <c r="F643">
        <f t="shared" si="98"/>
        <v>17</v>
      </c>
      <c r="G643">
        <f t="shared" si="93"/>
        <v>36</v>
      </c>
      <c r="H643" t="str">
        <f t="shared" si="94"/>
        <v>IPA_AddCard_cont1</v>
      </c>
      <c r="I643">
        <f t="shared" si="90"/>
        <v>37</v>
      </c>
      <c r="J643">
        <f t="shared" si="91"/>
        <v>72</v>
      </c>
      <c r="K643" t="str">
        <f t="shared" si="92"/>
        <v>Use client\'s card to tap the lock</v>
      </c>
    </row>
    <row r="644" spans="1:11">
      <c r="A644" s="1" t="s">
        <v>3016</v>
      </c>
      <c r="B644">
        <f t="shared" si="95"/>
        <v>17</v>
      </c>
      <c r="C644">
        <f t="shared" si="96"/>
        <v>37</v>
      </c>
      <c r="D644" t="str">
        <f t="shared" si="97"/>
        <v>Access_ActivateQty</v>
      </c>
      <c r="E644" s="2"/>
      <c r="F644" t="e">
        <f t="shared" si="98"/>
        <v>#VALUE!</v>
      </c>
      <c r="G644" t="e">
        <f t="shared" si="93"/>
        <v>#VALUE!</v>
      </c>
      <c r="H644" t="str">
        <f t="shared" si="94"/>
        <v/>
      </c>
      <c r="I644" t="e">
        <f t="shared" si="90"/>
        <v>#VALUE!</v>
      </c>
      <c r="J644" t="e">
        <f t="shared" si="91"/>
        <v>#VALUE!</v>
      </c>
      <c r="K644" t="str">
        <f t="shared" si="92"/>
        <v/>
      </c>
    </row>
    <row r="645" spans="1:11">
      <c r="A645" s="1" t="s">
        <v>3017</v>
      </c>
      <c r="B645">
        <f t="shared" si="95"/>
        <v>17</v>
      </c>
      <c r="C645">
        <f t="shared" si="96"/>
        <v>38</v>
      </c>
      <c r="D645" t="str">
        <f t="shared" si="97"/>
        <v>LoginByOthers_title</v>
      </c>
      <c r="E645" s="1" t="s">
        <v>2389</v>
      </c>
      <c r="F645">
        <f t="shared" si="98"/>
        <v>17</v>
      </c>
      <c r="G645">
        <f t="shared" si="93"/>
        <v>39</v>
      </c>
      <c r="H645" t="str">
        <f t="shared" si="94"/>
        <v>Msg_FieldWrong_title</v>
      </c>
      <c r="I645">
        <f t="shared" si="90"/>
        <v>40</v>
      </c>
      <c r="J645">
        <f t="shared" si="91"/>
        <v>45</v>
      </c>
      <c r="K645" t="str">
        <f t="shared" si="92"/>
        <v>欄位空白</v>
      </c>
    </row>
    <row r="646" spans="1:11">
      <c r="A646" s="1" t="s">
        <v>3022</v>
      </c>
      <c r="B646">
        <f t="shared" si="95"/>
        <v>17</v>
      </c>
      <c r="C646">
        <f t="shared" si="96"/>
        <v>37</v>
      </c>
      <c r="D646" t="str">
        <f t="shared" si="97"/>
        <v>LoginByOthers_cont</v>
      </c>
      <c r="E646" s="1" t="s">
        <v>2390</v>
      </c>
      <c r="F646">
        <f t="shared" si="98"/>
        <v>17</v>
      </c>
      <c r="G646">
        <f t="shared" si="93"/>
        <v>38</v>
      </c>
      <c r="H646" t="str">
        <f t="shared" si="94"/>
        <v>Msg_FieldWrong_cont</v>
      </c>
      <c r="I646">
        <f t="shared" si="90"/>
        <v>39</v>
      </c>
      <c r="J646">
        <f t="shared" si="91"/>
        <v>49</v>
      </c>
      <c r="K646" t="str">
        <f t="shared" si="92"/>
        <v>請輸入一個電子信箱</v>
      </c>
    </row>
    <row r="647" spans="1:11">
      <c r="A647" s="2"/>
      <c r="B647" t="e">
        <f t="shared" si="95"/>
        <v>#VALUE!</v>
      </c>
      <c r="C647" t="e">
        <f t="shared" si="96"/>
        <v>#VALUE!</v>
      </c>
      <c r="D647" t="str">
        <f t="shared" si="97"/>
        <v/>
      </c>
      <c r="E647" s="1" t="s">
        <v>2391</v>
      </c>
      <c r="F647">
        <f t="shared" si="98"/>
        <v>17</v>
      </c>
      <c r="G647">
        <f t="shared" si="93"/>
        <v>42</v>
      </c>
      <c r="H647" t="str">
        <f t="shared" si="94"/>
        <v>Msg_FieldWrong_DIN_cont</v>
      </c>
      <c r="I647">
        <f t="shared" si="90"/>
        <v>43</v>
      </c>
      <c r="J647">
        <f t="shared" si="91"/>
        <v>53</v>
      </c>
      <c r="K647" t="str">
        <f t="shared" si="92"/>
        <v>請輸入 DIN 值</v>
      </c>
    </row>
    <row r="648" spans="1:11">
      <c r="A648" s="1" t="s">
        <v>2945</v>
      </c>
      <c r="B648">
        <f t="shared" si="95"/>
        <v>17</v>
      </c>
      <c r="C648">
        <f t="shared" si="96"/>
        <v>38</v>
      </c>
      <c r="D648" t="str">
        <f t="shared" si="97"/>
        <v>Tran_log_FW_upgrade</v>
      </c>
      <c r="E648" s="1" t="s">
        <v>2392</v>
      </c>
      <c r="F648">
        <f t="shared" si="98"/>
        <v>17</v>
      </c>
      <c r="G648">
        <f t="shared" si="93"/>
        <v>43</v>
      </c>
      <c r="H648" t="str">
        <f t="shared" si="94"/>
        <v>Msg_FieldWrong_Code_cont</v>
      </c>
      <c r="I648">
        <f t="shared" ref="I648:I711" si="99">FIND("&gt;",E648)</f>
        <v>44</v>
      </c>
      <c r="J648">
        <f t="shared" ref="J648:J711" si="100" xml:space="preserve"> FIND("&lt;/",E648)</f>
        <v>51</v>
      </c>
      <c r="K648" t="str">
        <f t="shared" ref="K648:K711" si="101">IF(E648&lt;&gt;"", MID(E648,I648+1, J648-I648 - 1), "")</f>
        <v>請為密碼命名</v>
      </c>
    </row>
    <row r="649" spans="1:11">
      <c r="A649" s="1"/>
      <c r="B649" t="e">
        <f t="shared" si="95"/>
        <v>#VALUE!</v>
      </c>
      <c r="C649" t="e">
        <f t="shared" si="96"/>
        <v>#VALUE!</v>
      </c>
      <c r="D649" t="str">
        <f t="shared" si="97"/>
        <v/>
      </c>
      <c r="E649" s="1" t="s">
        <v>3032</v>
      </c>
      <c r="F649">
        <f t="shared" si="98"/>
        <v>17</v>
      </c>
      <c r="G649">
        <f t="shared" si="93"/>
        <v>46</v>
      </c>
      <c r="H649" t="str">
        <f t="shared" si="94"/>
        <v>Msg_FieldWrong_General_cont</v>
      </c>
      <c r="I649">
        <f t="shared" si="99"/>
        <v>47</v>
      </c>
      <c r="J649">
        <f t="shared" si="100"/>
        <v>66</v>
      </c>
      <c r="K649" t="str">
        <f t="shared" si="101"/>
        <v>欄位不可空白, 請輸入適當的欄位資料</v>
      </c>
    </row>
    <row r="650" spans="1:11">
      <c r="A650" s="1" t="s">
        <v>251</v>
      </c>
      <c r="B650">
        <f t="shared" si="95"/>
        <v>17</v>
      </c>
      <c r="C650">
        <f t="shared" si="96"/>
        <v>43</v>
      </c>
      <c r="D650" t="str">
        <f t="shared" si="97"/>
        <v>Tran_log_GuestcodeUnlock</v>
      </c>
      <c r="E650" s="1" t="s">
        <v>2393</v>
      </c>
      <c r="F650">
        <f t="shared" si="98"/>
        <v>17</v>
      </c>
      <c r="G650">
        <f t="shared" si="93"/>
        <v>33</v>
      </c>
      <c r="H650" t="str">
        <f t="shared" si="94"/>
        <v>SyncWifi_title</v>
      </c>
      <c r="I650">
        <f t="shared" si="99"/>
        <v>34</v>
      </c>
      <c r="J650">
        <f t="shared" si="100"/>
        <v>41</v>
      </c>
      <c r="K650" t="str">
        <f t="shared" si="101"/>
        <v>網路參數同步</v>
      </c>
    </row>
    <row r="651" spans="1:11">
      <c r="A651" s="1" t="s">
        <v>252</v>
      </c>
      <c r="B651">
        <f t="shared" si="95"/>
        <v>17</v>
      </c>
      <c r="C651">
        <f t="shared" si="96"/>
        <v>46</v>
      </c>
      <c r="D651" t="str">
        <f t="shared" si="97"/>
        <v>Tran_log_GuescodeRegistered</v>
      </c>
      <c r="E651" s="1" t="s">
        <v>2394</v>
      </c>
      <c r="F651">
        <f t="shared" si="98"/>
        <v>17</v>
      </c>
      <c r="G651">
        <f t="shared" si="93"/>
        <v>32</v>
      </c>
      <c r="H651" t="str">
        <f t="shared" si="94"/>
        <v>SyncWifi_cont</v>
      </c>
      <c r="I651">
        <f t="shared" si="99"/>
        <v>33</v>
      </c>
      <c r="J651">
        <f t="shared" si="100"/>
        <v>50</v>
      </c>
      <c r="K651" t="str">
        <f t="shared" si="101"/>
        <v>網路參數同步中\n 進度: 0%</v>
      </c>
    </row>
    <row r="652" spans="1:11">
      <c r="A652" s="1" t="s">
        <v>253</v>
      </c>
      <c r="B652">
        <f t="shared" si="95"/>
        <v>17</v>
      </c>
      <c r="C652">
        <f t="shared" si="96"/>
        <v>44</v>
      </c>
      <c r="D652" t="str">
        <f t="shared" si="97"/>
        <v>Tran_log_GuestcodeCleared</v>
      </c>
      <c r="E652" s="1" t="s">
        <v>2395</v>
      </c>
      <c r="F652">
        <f t="shared" si="98"/>
        <v>17</v>
      </c>
      <c r="G652">
        <f t="shared" si="93"/>
        <v>33</v>
      </c>
      <c r="H652" t="str">
        <f t="shared" si="94"/>
        <v>SyncOnly_title</v>
      </c>
      <c r="I652">
        <f t="shared" si="99"/>
        <v>34</v>
      </c>
      <c r="J652">
        <f t="shared" si="100"/>
        <v>40</v>
      </c>
      <c r="K652" t="str">
        <f t="shared" si="101"/>
        <v>資料同步中</v>
      </c>
    </row>
    <row r="653" spans="1:11">
      <c r="A653" s="1" t="s">
        <v>254</v>
      </c>
      <c r="B653">
        <f t="shared" si="95"/>
        <v>17</v>
      </c>
      <c r="C653">
        <f t="shared" si="96"/>
        <v>47</v>
      </c>
      <c r="D653" t="str">
        <f t="shared" si="97"/>
        <v>Tran_log_GuestcodePrefixSset</v>
      </c>
      <c r="E653" s="1" t="s">
        <v>2396</v>
      </c>
      <c r="F653">
        <f t="shared" si="98"/>
        <v>17</v>
      </c>
      <c r="G653">
        <f t="shared" si="93"/>
        <v>32</v>
      </c>
      <c r="H653" t="str">
        <f t="shared" si="94"/>
        <v>SyncOnly_cont</v>
      </c>
      <c r="I653">
        <f t="shared" si="99"/>
        <v>33</v>
      </c>
      <c r="J653">
        <f t="shared" si="100"/>
        <v>42</v>
      </c>
      <c r="K653" t="str">
        <f t="shared" si="101"/>
        <v>請稍後.....</v>
      </c>
    </row>
    <row r="654" spans="1:11">
      <c r="A654" s="1" t="s">
        <v>255</v>
      </c>
      <c r="B654">
        <f t="shared" si="95"/>
        <v>17</v>
      </c>
      <c r="C654">
        <f t="shared" si="96"/>
        <v>32</v>
      </c>
      <c r="D654" t="str">
        <f t="shared" si="97"/>
        <v>BLE_133_title</v>
      </c>
      <c r="E654" s="1" t="s">
        <v>2397</v>
      </c>
      <c r="F654">
        <f t="shared" si="98"/>
        <v>17</v>
      </c>
      <c r="G654">
        <f t="shared" ref="G654:G717" si="102">FIND("""&gt;",E654)</f>
        <v>27</v>
      </c>
      <c r="H654" t="str">
        <f t="shared" ref="H654:H717" si="103">IF(E654&lt;&gt;"", MID(E654, F654 + 2, G654-F654-2), "")</f>
        <v>SyncDone</v>
      </c>
      <c r="I654">
        <f t="shared" si="99"/>
        <v>28</v>
      </c>
      <c r="J654">
        <f t="shared" si="100"/>
        <v>38</v>
      </c>
      <c r="K654" t="str">
        <f t="shared" si="101"/>
        <v>手機資料已與鎖同步</v>
      </c>
    </row>
    <row r="655" spans="1:11">
      <c r="A655" s="1" t="s">
        <v>3024</v>
      </c>
      <c r="B655">
        <f t="shared" si="95"/>
        <v>17</v>
      </c>
      <c r="C655">
        <f t="shared" si="96"/>
        <v>31</v>
      </c>
      <c r="D655" t="str">
        <f t="shared" si="97"/>
        <v>BLE_133_cont</v>
      </c>
      <c r="E655" s="1" t="s">
        <v>2398</v>
      </c>
      <c r="F655">
        <f t="shared" si="98"/>
        <v>17</v>
      </c>
      <c r="G655">
        <f t="shared" si="102"/>
        <v>37</v>
      </c>
      <c r="H655" t="str">
        <f t="shared" si="103"/>
        <v>Msg_EmptyCode_cont</v>
      </c>
      <c r="I655">
        <f t="shared" si="99"/>
        <v>38</v>
      </c>
      <c r="J655">
        <f t="shared" si="100"/>
        <v>47</v>
      </c>
      <c r="K655" t="str">
        <f t="shared" si="101"/>
        <v>請輸入一個密碼值</v>
      </c>
    </row>
    <row r="656" spans="1:11">
      <c r="A656" s="1" t="s">
        <v>256</v>
      </c>
      <c r="B656">
        <f t="shared" si="95"/>
        <v>17</v>
      </c>
      <c r="C656">
        <f t="shared" si="96"/>
        <v>35</v>
      </c>
      <c r="D656" t="str">
        <f t="shared" si="97"/>
        <v>Tran_log_Suspend</v>
      </c>
      <c r="E656" s="2"/>
      <c r="F656" t="e">
        <f t="shared" si="98"/>
        <v>#VALUE!</v>
      </c>
      <c r="G656" t="e">
        <f t="shared" si="102"/>
        <v>#VALUE!</v>
      </c>
      <c r="H656" t="str">
        <f t="shared" si="103"/>
        <v/>
      </c>
      <c r="I656" t="e">
        <f t="shared" si="99"/>
        <v>#VALUE!</v>
      </c>
      <c r="J656" t="e">
        <f t="shared" si="100"/>
        <v>#VALUE!</v>
      </c>
      <c r="K656" t="str">
        <f t="shared" si="101"/>
        <v/>
      </c>
    </row>
    <row r="657" spans="1:11">
      <c r="A657" s="1" t="s">
        <v>257</v>
      </c>
      <c r="B657">
        <f t="shared" si="95"/>
        <v>17</v>
      </c>
      <c r="C657">
        <f t="shared" si="96"/>
        <v>35</v>
      </c>
      <c r="D657" t="str">
        <f t="shared" si="97"/>
        <v>Tran_log_Restore</v>
      </c>
      <c r="E657" s="1" t="s">
        <v>2399</v>
      </c>
      <c r="F657">
        <f t="shared" si="98"/>
        <v>17</v>
      </c>
      <c r="G657">
        <f t="shared" si="102"/>
        <v>36</v>
      </c>
      <c r="H657" t="str">
        <f t="shared" si="103"/>
        <v>CodeSuccess_title</v>
      </c>
      <c r="I657">
        <f t="shared" si="99"/>
        <v>37</v>
      </c>
      <c r="J657">
        <f t="shared" si="100"/>
        <v>40</v>
      </c>
      <c r="K657" t="str">
        <f t="shared" si="101"/>
        <v>成功</v>
      </c>
    </row>
    <row r="658" spans="1:11">
      <c r="A658" s="2"/>
      <c r="B658" t="e">
        <f t="shared" si="95"/>
        <v>#VALUE!</v>
      </c>
      <c r="C658" t="e">
        <f t="shared" si="96"/>
        <v>#VALUE!</v>
      </c>
      <c r="D658" t="str">
        <f t="shared" si="97"/>
        <v/>
      </c>
      <c r="E658" s="1" t="s">
        <v>2400</v>
      </c>
      <c r="F658">
        <f t="shared" si="98"/>
        <v>17</v>
      </c>
      <c r="G658">
        <f t="shared" si="102"/>
        <v>35</v>
      </c>
      <c r="H658" t="str">
        <f t="shared" si="103"/>
        <v>CodeSuccess_cont</v>
      </c>
      <c r="I658">
        <f t="shared" si="99"/>
        <v>36</v>
      </c>
      <c r="J658">
        <f t="shared" si="100"/>
        <v>44</v>
      </c>
      <c r="K658" t="str">
        <f t="shared" si="101"/>
        <v>您的需求已送出</v>
      </c>
    </row>
    <row r="659" spans="1:11">
      <c r="A659" s="1" t="s">
        <v>258</v>
      </c>
      <c r="B659">
        <f t="shared" si="95"/>
        <v>17</v>
      </c>
      <c r="C659">
        <f t="shared" si="96"/>
        <v>33</v>
      </c>
      <c r="D659" t="str">
        <f t="shared" si="97"/>
        <v>Netcode_Option</v>
      </c>
      <c r="E659" s="1" t="s">
        <v>180</v>
      </c>
      <c r="F659" t="e">
        <f t="shared" si="98"/>
        <v>#VALUE!</v>
      </c>
      <c r="G659" t="e">
        <f t="shared" si="102"/>
        <v>#VALUE!</v>
      </c>
      <c r="H659" t="e">
        <f t="shared" si="103"/>
        <v>#VALUE!</v>
      </c>
      <c r="I659">
        <f t="shared" si="99"/>
        <v>17</v>
      </c>
      <c r="J659" t="e">
        <f t="shared" si="100"/>
        <v>#VALUE!</v>
      </c>
      <c r="K659" t="e">
        <f t="shared" si="101"/>
        <v>#VALUE!</v>
      </c>
    </row>
    <row r="660" spans="1:11">
      <c r="A660" s="2"/>
      <c r="B660" t="e">
        <f t="shared" si="95"/>
        <v>#VALUE!</v>
      </c>
      <c r="C660" t="e">
        <f t="shared" si="96"/>
        <v>#VALUE!</v>
      </c>
      <c r="D660" t="str">
        <f t="shared" si="97"/>
        <v/>
      </c>
      <c r="E660" s="3" t="s">
        <v>2401</v>
      </c>
      <c r="F660">
        <f t="shared" si="98"/>
        <v>17</v>
      </c>
      <c r="G660">
        <f t="shared" si="102"/>
        <v>30</v>
      </c>
      <c r="H660" t="str">
        <f t="shared" si="103"/>
        <v>Wifi_Enable</v>
      </c>
      <c r="I660">
        <f t="shared" si="99"/>
        <v>31</v>
      </c>
      <c r="J660">
        <f t="shared" si="100"/>
        <v>37</v>
      </c>
      <c r="K660" t="str">
        <f t="shared" si="101"/>
        <v>Wi-Fi</v>
      </c>
    </row>
    <row r="661" spans="1:11">
      <c r="A661" s="1" t="s">
        <v>259</v>
      </c>
      <c r="B661">
        <f t="shared" si="95"/>
        <v>17</v>
      </c>
      <c r="C661">
        <f t="shared" si="96"/>
        <v>28</v>
      </c>
      <c r="D661" t="str">
        <f t="shared" si="97"/>
        <v>GuestCode</v>
      </c>
      <c r="E661" s="1" t="s">
        <v>2402</v>
      </c>
      <c r="F661">
        <f t="shared" si="98"/>
        <v>17</v>
      </c>
      <c r="G661">
        <f t="shared" si="102"/>
        <v>35</v>
      </c>
      <c r="H661" t="str">
        <f t="shared" si="103"/>
        <v>Wifi_LastConnect</v>
      </c>
      <c r="I661">
        <f t="shared" si="99"/>
        <v>36</v>
      </c>
      <c r="J661">
        <f t="shared" si="100"/>
        <v>49</v>
      </c>
      <c r="K661" t="str">
        <f t="shared" si="101"/>
        <v>Wi-Fi 最近連線時間</v>
      </c>
    </row>
    <row r="662" spans="1:11">
      <c r="A662" s="1" t="s">
        <v>3025</v>
      </c>
      <c r="B662">
        <f t="shared" si="95"/>
        <v>17</v>
      </c>
      <c r="C662">
        <f t="shared" si="96"/>
        <v>34</v>
      </c>
      <c r="D662" t="str">
        <f t="shared" si="97"/>
        <v>ChangeGuestCode</v>
      </c>
      <c r="E662" s="1" t="s">
        <v>2403</v>
      </c>
      <c r="F662">
        <f t="shared" si="98"/>
        <v>17</v>
      </c>
      <c r="G662">
        <f t="shared" si="102"/>
        <v>28</v>
      </c>
      <c r="H662" t="str">
        <f t="shared" si="103"/>
        <v>Wifi_SSID</v>
      </c>
      <c r="I662">
        <f t="shared" si="99"/>
        <v>29</v>
      </c>
      <c r="J662">
        <f t="shared" si="100"/>
        <v>40</v>
      </c>
      <c r="K662" t="str">
        <f t="shared" si="101"/>
        <v>Wi-Fi 網路名稱</v>
      </c>
    </row>
    <row r="663" spans="1:11">
      <c r="A663" s="1" t="s">
        <v>260</v>
      </c>
      <c r="B663">
        <f t="shared" si="95"/>
        <v>17</v>
      </c>
      <c r="C663">
        <f t="shared" si="96"/>
        <v>34</v>
      </c>
      <c r="D663" t="str">
        <f t="shared" si="97"/>
        <v>DeleteGuestCode</v>
      </c>
      <c r="E663" s="1" t="s">
        <v>2404</v>
      </c>
      <c r="F663">
        <f t="shared" si="98"/>
        <v>17</v>
      </c>
      <c r="G663">
        <f t="shared" si="102"/>
        <v>30</v>
      </c>
      <c r="H663" t="str">
        <f t="shared" si="103"/>
        <v>Wifi_Status</v>
      </c>
      <c r="I663">
        <f t="shared" si="99"/>
        <v>31</v>
      </c>
      <c r="J663">
        <f t="shared" si="100"/>
        <v>43</v>
      </c>
      <c r="K663" t="str">
        <f t="shared" si="101"/>
        <v>檢查 Wi-Fi 狀態</v>
      </c>
    </row>
    <row r="664" spans="1:11">
      <c r="A664" s="1" t="s">
        <v>261</v>
      </c>
      <c r="B664">
        <f t="shared" si="95"/>
        <v>17</v>
      </c>
      <c r="C664">
        <f t="shared" si="96"/>
        <v>35</v>
      </c>
      <c r="D664" t="str">
        <f t="shared" si="97"/>
        <v>DisableGuestCode</v>
      </c>
      <c r="E664" s="1" t="s">
        <v>2405</v>
      </c>
      <c r="F664">
        <f t="shared" si="98"/>
        <v>17</v>
      </c>
      <c r="G664">
        <f t="shared" si="102"/>
        <v>26</v>
      </c>
      <c r="H664" t="str">
        <f t="shared" si="103"/>
        <v>Wifi_OK</v>
      </c>
      <c r="I664">
        <f t="shared" si="99"/>
        <v>27</v>
      </c>
      <c r="J664">
        <f t="shared" si="100"/>
        <v>67</v>
      </c>
      <c r="K664" t="str">
        <f t="shared" si="101"/>
        <v>鎖具已與網路連線, Gateway正在做連線處理, 請稍後.\n進度: 66%</v>
      </c>
    </row>
    <row r="665" spans="1:11">
      <c r="A665" s="2"/>
      <c r="B665" t="e">
        <f t="shared" si="95"/>
        <v>#VALUE!</v>
      </c>
      <c r="C665" t="e">
        <f t="shared" si="96"/>
        <v>#VALUE!</v>
      </c>
      <c r="D665" t="str">
        <f t="shared" si="97"/>
        <v/>
      </c>
      <c r="E665" s="1" t="s">
        <v>2406</v>
      </c>
      <c r="F665">
        <f t="shared" si="98"/>
        <v>17</v>
      </c>
      <c r="G665">
        <f t="shared" si="102"/>
        <v>29</v>
      </c>
      <c r="H665" t="str">
        <f t="shared" si="103"/>
        <v>Wifi_Check</v>
      </c>
      <c r="I665">
        <f t="shared" si="99"/>
        <v>30</v>
      </c>
      <c r="J665">
        <f t="shared" si="100"/>
        <v>77</v>
      </c>
      <c r="K665" t="str">
        <f t="shared" si="101"/>
        <v>請按下Gateway的設定鍵, 鎖具會嘗試透過 AP 與網路連線 ....\n進度: 33%</v>
      </c>
    </row>
    <row r="666" spans="1:11">
      <c r="A666" s="1" t="s">
        <v>262</v>
      </c>
      <c r="B666">
        <f t="shared" si="95"/>
        <v>17</v>
      </c>
      <c r="C666">
        <f t="shared" si="96"/>
        <v>31</v>
      </c>
      <c r="D666" t="str">
        <f t="shared" si="97"/>
        <v>GatewayModel</v>
      </c>
      <c r="E666" s="1" t="s">
        <v>2407</v>
      </c>
      <c r="F666">
        <f t="shared" si="98"/>
        <v>17</v>
      </c>
      <c r="G666">
        <f t="shared" si="102"/>
        <v>34</v>
      </c>
      <c r="H666" t="str">
        <f t="shared" si="103"/>
        <v>Wifi_Fail_title</v>
      </c>
      <c r="I666">
        <f t="shared" si="99"/>
        <v>35</v>
      </c>
      <c r="J666">
        <f t="shared" si="100"/>
        <v>42</v>
      </c>
      <c r="K666" t="str">
        <f t="shared" si="101"/>
        <v>網路連線失敗</v>
      </c>
    </row>
    <row r="667" spans="1:11">
      <c r="A667" s="1" t="s">
        <v>3086</v>
      </c>
      <c r="B667">
        <f t="shared" si="95"/>
        <v>17</v>
      </c>
      <c r="C667">
        <f t="shared" si="96"/>
        <v>28</v>
      </c>
      <c r="D667" t="str">
        <f t="shared" si="97"/>
        <v>GatewayFW</v>
      </c>
      <c r="E667" s="1" t="s">
        <v>2408</v>
      </c>
      <c r="F667">
        <f t="shared" si="98"/>
        <v>17</v>
      </c>
      <c r="G667">
        <f t="shared" si="102"/>
        <v>33</v>
      </c>
      <c r="H667" t="str">
        <f t="shared" si="103"/>
        <v>Wifi_Fail_cont</v>
      </c>
      <c r="I667">
        <f t="shared" si="99"/>
        <v>34</v>
      </c>
      <c r="J667">
        <f t="shared" si="100"/>
        <v>51</v>
      </c>
      <c r="K667" t="str">
        <f t="shared" si="101"/>
        <v xml:space="preserve"> AP 的 SSID 或密碼錯誤</v>
      </c>
    </row>
    <row r="668" spans="1:11">
      <c r="A668" s="1" t="s">
        <v>263</v>
      </c>
      <c r="B668">
        <f t="shared" si="95"/>
        <v>17</v>
      </c>
      <c r="C668">
        <f t="shared" si="96"/>
        <v>30</v>
      </c>
      <c r="D668" t="str">
        <f t="shared" si="97"/>
        <v>GatewayCode</v>
      </c>
      <c r="E668" s="1" t="s">
        <v>2409</v>
      </c>
      <c r="F668">
        <f t="shared" si="98"/>
        <v>17</v>
      </c>
      <c r="G668">
        <f t="shared" si="102"/>
        <v>39</v>
      </c>
      <c r="H668" t="str">
        <f t="shared" si="103"/>
        <v>Wifi_NotEnable_title</v>
      </c>
      <c r="I668">
        <f t="shared" si="99"/>
        <v>40</v>
      </c>
      <c r="J668">
        <f t="shared" si="100"/>
        <v>51</v>
      </c>
      <c r="K668" t="str">
        <f t="shared" si="101"/>
        <v>Wi-Fi 功能關閉</v>
      </c>
    </row>
    <row r="669" spans="1:11">
      <c r="A669" s="1" t="s">
        <v>264</v>
      </c>
      <c r="B669">
        <f t="shared" si="95"/>
        <v>17</v>
      </c>
      <c r="C669">
        <f t="shared" si="96"/>
        <v>28</v>
      </c>
      <c r="D669" t="str">
        <f t="shared" si="97"/>
        <v>GatewayID</v>
      </c>
      <c r="E669" s="1" t="s">
        <v>2410</v>
      </c>
      <c r="F669">
        <f t="shared" si="98"/>
        <v>17</v>
      </c>
      <c r="G669">
        <f t="shared" si="102"/>
        <v>38</v>
      </c>
      <c r="H669" t="str">
        <f t="shared" si="103"/>
        <v>Wifi_NotEnable_cont</v>
      </c>
      <c r="I669">
        <f t="shared" si="99"/>
        <v>39</v>
      </c>
      <c r="J669">
        <f t="shared" si="100"/>
        <v>79</v>
      </c>
      <c r="K669" t="str">
        <f t="shared" si="101"/>
        <v>Wi-Fi 功能已被關閉, 請至此鎖具的 "資訊" 頁面中開啟Wi-Fi 功能</v>
      </c>
    </row>
    <row r="670" spans="1:11">
      <c r="A670" s="1" t="s">
        <v>265</v>
      </c>
      <c r="B670">
        <f t="shared" si="95"/>
        <v>17</v>
      </c>
      <c r="C670">
        <f t="shared" si="96"/>
        <v>29</v>
      </c>
      <c r="D670" t="str">
        <f t="shared" si="97"/>
        <v>GatewayMac</v>
      </c>
      <c r="E670" s="2"/>
      <c r="F670" t="e">
        <f t="shared" si="98"/>
        <v>#VALUE!</v>
      </c>
      <c r="G670" t="e">
        <f t="shared" si="102"/>
        <v>#VALUE!</v>
      </c>
      <c r="H670" t="str">
        <f t="shared" si="103"/>
        <v/>
      </c>
      <c r="I670" t="e">
        <f t="shared" si="99"/>
        <v>#VALUE!</v>
      </c>
      <c r="J670" t="e">
        <f t="shared" si="100"/>
        <v>#VALUE!</v>
      </c>
      <c r="K670" t="str">
        <f t="shared" si="101"/>
        <v/>
      </c>
    </row>
    <row r="671" spans="1:11">
      <c r="A671" s="1" t="s">
        <v>266</v>
      </c>
      <c r="B671">
        <f t="shared" si="95"/>
        <v>17</v>
      </c>
      <c r="C671">
        <f t="shared" si="96"/>
        <v>34</v>
      </c>
      <c r="D671" t="str">
        <f t="shared" si="97"/>
        <v>GatewayDiagnose</v>
      </c>
      <c r="E671" s="1" t="s">
        <v>2411</v>
      </c>
      <c r="F671">
        <f t="shared" si="98"/>
        <v>17</v>
      </c>
      <c r="G671">
        <f t="shared" si="102"/>
        <v>33</v>
      </c>
      <c r="H671" t="str">
        <f t="shared" si="103"/>
        <v>Wifi_InputSSID</v>
      </c>
      <c r="I671">
        <f t="shared" si="99"/>
        <v>34</v>
      </c>
      <c r="J671">
        <f t="shared" si="100"/>
        <v>45</v>
      </c>
      <c r="K671" t="str">
        <f t="shared" si="101"/>
        <v>Wi-Fi 網路名稱</v>
      </c>
    </row>
    <row r="672" spans="1:11">
      <c r="A672" s="1"/>
      <c r="B672" t="e">
        <f t="shared" si="95"/>
        <v>#VALUE!</v>
      </c>
      <c r="C672" t="e">
        <f t="shared" si="96"/>
        <v>#VALUE!</v>
      </c>
      <c r="D672" t="str">
        <f t="shared" si="97"/>
        <v/>
      </c>
      <c r="E672" s="1" t="s">
        <v>2412</v>
      </c>
      <c r="F672">
        <f t="shared" si="98"/>
        <v>17</v>
      </c>
      <c r="G672">
        <f t="shared" si="102"/>
        <v>33</v>
      </c>
      <c r="H672" t="str">
        <f t="shared" si="103"/>
        <v>Wifi_InputPass</v>
      </c>
      <c r="I672">
        <f t="shared" si="99"/>
        <v>34</v>
      </c>
      <c r="J672">
        <f t="shared" si="100"/>
        <v>45</v>
      </c>
      <c r="K672" t="str">
        <f t="shared" si="101"/>
        <v>Wi-Fi 網路密碼</v>
      </c>
    </row>
    <row r="673" spans="1:11">
      <c r="A673" s="1"/>
      <c r="B673" t="e">
        <f t="shared" si="95"/>
        <v>#VALUE!</v>
      </c>
      <c r="C673" t="e">
        <f t="shared" si="96"/>
        <v>#VALUE!</v>
      </c>
      <c r="D673" t="str">
        <f t="shared" si="97"/>
        <v/>
      </c>
      <c r="E673" s="1" t="s">
        <v>2413</v>
      </c>
      <c r="F673">
        <f t="shared" si="98"/>
        <v>17</v>
      </c>
      <c r="G673">
        <f t="shared" si="102"/>
        <v>28</v>
      </c>
      <c r="H673" t="str">
        <f t="shared" si="103"/>
        <v>Wifi_Sync</v>
      </c>
      <c r="I673">
        <f t="shared" si="99"/>
        <v>29</v>
      </c>
      <c r="J673">
        <f t="shared" si="100"/>
        <v>34</v>
      </c>
      <c r="K673" t="str">
        <f t="shared" si="101"/>
        <v>與鎖同步</v>
      </c>
    </row>
    <row r="674" spans="1:11">
      <c r="A674" s="1" t="s">
        <v>3075</v>
      </c>
      <c r="B674">
        <f t="shared" si="95"/>
        <v>17</v>
      </c>
      <c r="C674">
        <f t="shared" si="96"/>
        <v>34</v>
      </c>
      <c r="D674" t="str">
        <f t="shared" si="97"/>
        <v>Wifi_SendRemote</v>
      </c>
      <c r="E674" s="1" t="s">
        <v>2414</v>
      </c>
      <c r="F674">
        <f t="shared" si="98"/>
        <v>17</v>
      </c>
      <c r="G674">
        <f t="shared" si="102"/>
        <v>34</v>
      </c>
      <c r="H674" t="str">
        <f t="shared" si="103"/>
        <v>Wifi_SendRemote</v>
      </c>
      <c r="I674">
        <f t="shared" si="99"/>
        <v>35</v>
      </c>
      <c r="J674">
        <f t="shared" si="100"/>
        <v>38</v>
      </c>
      <c r="K674" t="str">
        <f t="shared" si="101"/>
        <v>送出</v>
      </c>
    </row>
    <row r="675" spans="1:11">
      <c r="A675" s="1" t="s">
        <v>267</v>
      </c>
      <c r="B675">
        <f t="shared" si="95"/>
        <v>17</v>
      </c>
      <c r="C675">
        <f t="shared" si="96"/>
        <v>34</v>
      </c>
      <c r="D675" t="str">
        <f t="shared" si="97"/>
        <v>SetupNewGateway</v>
      </c>
      <c r="E675" s="1" t="s">
        <v>2415</v>
      </c>
      <c r="F675">
        <f t="shared" si="98"/>
        <v>17</v>
      </c>
      <c r="G675">
        <f t="shared" si="102"/>
        <v>30</v>
      </c>
      <c r="H675" t="str">
        <f t="shared" si="103"/>
        <v>ClientPhone</v>
      </c>
      <c r="I675">
        <f t="shared" si="99"/>
        <v>31</v>
      </c>
      <c r="J675">
        <f t="shared" si="100"/>
        <v>34</v>
      </c>
      <c r="K675" t="str">
        <f t="shared" si="101"/>
        <v>手機</v>
      </c>
    </row>
    <row r="676" spans="1:11">
      <c r="A676" s="1" t="s">
        <v>268</v>
      </c>
      <c r="B676">
        <f t="shared" si="95"/>
        <v>17</v>
      </c>
      <c r="C676">
        <f t="shared" si="96"/>
        <v>31</v>
      </c>
      <c r="D676" t="str">
        <f t="shared" si="97"/>
        <v>ExistGateway</v>
      </c>
      <c r="E676" s="1" t="s">
        <v>2416</v>
      </c>
      <c r="F676">
        <f t="shared" si="98"/>
        <v>17</v>
      </c>
      <c r="G676">
        <f t="shared" si="102"/>
        <v>29</v>
      </c>
      <c r="H676" t="str">
        <f t="shared" si="103"/>
        <v>ClientCard</v>
      </c>
      <c r="I676">
        <f t="shared" si="99"/>
        <v>30</v>
      </c>
      <c r="J676">
        <f t="shared" si="100"/>
        <v>32</v>
      </c>
      <c r="K676" t="str">
        <f t="shared" si="101"/>
        <v>卡</v>
      </c>
    </row>
    <row r="677" spans="1:11">
      <c r="A677" s="1" t="s">
        <v>269</v>
      </c>
      <c r="B677">
        <f t="shared" si="95"/>
        <v>17</v>
      </c>
      <c r="C677">
        <f t="shared" si="96"/>
        <v>33</v>
      </c>
      <c r="D677" t="str">
        <f t="shared" si="97"/>
        <v>ReleaseGateway</v>
      </c>
      <c r="E677" s="1" t="s">
        <v>2417</v>
      </c>
      <c r="F677">
        <f t="shared" si="98"/>
        <v>17</v>
      </c>
      <c r="G677">
        <f t="shared" si="102"/>
        <v>33</v>
      </c>
      <c r="H677" t="str">
        <f t="shared" si="103"/>
        <v>ClientPassword</v>
      </c>
      <c r="I677">
        <f t="shared" si="99"/>
        <v>34</v>
      </c>
      <c r="J677">
        <f t="shared" si="100"/>
        <v>37</v>
      </c>
      <c r="K677" t="str">
        <f t="shared" si="101"/>
        <v>密碼</v>
      </c>
    </row>
    <row r="678" spans="1:11">
      <c r="A678" s="1"/>
      <c r="B678" t="e">
        <f t="shared" si="95"/>
        <v>#VALUE!</v>
      </c>
      <c r="C678" t="e">
        <f t="shared" si="96"/>
        <v>#VALUE!</v>
      </c>
      <c r="D678" t="str">
        <f t="shared" si="97"/>
        <v/>
      </c>
      <c r="E678" s="1" t="s">
        <v>2418</v>
      </c>
      <c r="F678">
        <f t="shared" si="98"/>
        <v>17</v>
      </c>
      <c r="G678">
        <f t="shared" si="102"/>
        <v>37</v>
      </c>
      <c r="H678" t="str">
        <f t="shared" si="103"/>
        <v>ClientChoose_title</v>
      </c>
      <c r="I678">
        <f t="shared" si="99"/>
        <v>38</v>
      </c>
      <c r="J678">
        <f t="shared" si="100"/>
        <v>44</v>
      </c>
      <c r="K678" t="str">
        <f t="shared" si="101"/>
        <v>使用者類型</v>
      </c>
    </row>
    <row r="679" spans="1:11">
      <c r="A679" s="1"/>
      <c r="B679" t="e">
        <f t="shared" si="95"/>
        <v>#VALUE!</v>
      </c>
      <c r="C679" t="e">
        <f t="shared" si="96"/>
        <v>#VALUE!</v>
      </c>
      <c r="D679" t="str">
        <f t="shared" si="97"/>
        <v/>
      </c>
      <c r="E679" s="1" t="s">
        <v>2419</v>
      </c>
      <c r="F679">
        <f t="shared" si="98"/>
        <v>17</v>
      </c>
      <c r="G679">
        <f t="shared" si="102"/>
        <v>31</v>
      </c>
      <c r="H679" t="str">
        <f t="shared" si="103"/>
        <v>IPA_ClientNM</v>
      </c>
      <c r="I679">
        <f t="shared" si="99"/>
        <v>32</v>
      </c>
      <c r="J679">
        <f t="shared" si="100"/>
        <v>39</v>
      </c>
      <c r="K679" t="str">
        <f t="shared" si="101"/>
        <v>使用者名稱:</v>
      </c>
    </row>
    <row r="680" spans="1:11">
      <c r="A680" s="1"/>
      <c r="B680" t="e">
        <f t="shared" si="95"/>
        <v>#VALUE!</v>
      </c>
      <c r="C680" t="e">
        <f t="shared" si="96"/>
        <v>#VALUE!</v>
      </c>
      <c r="D680" t="str">
        <f t="shared" si="97"/>
        <v/>
      </c>
      <c r="E680" s="1" t="s">
        <v>1852</v>
      </c>
      <c r="F680" t="e">
        <f t="shared" si="98"/>
        <v>#VALUE!</v>
      </c>
      <c r="G680" t="e">
        <f t="shared" si="102"/>
        <v>#VALUE!</v>
      </c>
      <c r="H680" t="e">
        <f t="shared" si="103"/>
        <v>#VALUE!</v>
      </c>
      <c r="I680" t="e">
        <f t="shared" si="99"/>
        <v>#VALUE!</v>
      </c>
      <c r="J680" t="e">
        <f t="shared" si="100"/>
        <v>#VALUE!</v>
      </c>
      <c r="K680" t="e">
        <f t="shared" si="101"/>
        <v>#VALUE!</v>
      </c>
    </row>
    <row r="681" spans="1:11">
      <c r="A681" s="1" t="s">
        <v>270</v>
      </c>
      <c r="B681">
        <f t="shared" si="95"/>
        <v>17</v>
      </c>
      <c r="C681">
        <f t="shared" si="96"/>
        <v>38</v>
      </c>
      <c r="D681" t="str">
        <f t="shared" si="97"/>
        <v>DayLightSave_Enable</v>
      </c>
      <c r="E681" s="1" t="s">
        <v>2420</v>
      </c>
      <c r="F681">
        <f t="shared" si="98"/>
        <v>17</v>
      </c>
      <c r="G681">
        <f t="shared" si="102"/>
        <v>48</v>
      </c>
      <c r="H681" t="str">
        <f t="shared" si="103"/>
        <v>IPA_EdtCode" formatted="false</v>
      </c>
      <c r="I681">
        <f t="shared" si="99"/>
        <v>49</v>
      </c>
      <c r="J681">
        <f t="shared" si="100"/>
        <v>67</v>
      </c>
      <c r="K681" t="str">
        <f t="shared" si="101"/>
        <v>密碼字母: %s 密碼長度: %s</v>
      </c>
    </row>
    <row r="682" spans="1:11">
      <c r="A682" s="1" t="s">
        <v>271</v>
      </c>
      <c r="B682">
        <f t="shared" si="95"/>
        <v>17</v>
      </c>
      <c r="C682">
        <f t="shared" si="96"/>
        <v>39</v>
      </c>
      <c r="D682" t="str">
        <f t="shared" si="97"/>
        <v>DayLightSave_EndDate</v>
      </c>
      <c r="E682" s="1" t="s">
        <v>2421</v>
      </c>
      <c r="F682">
        <f t="shared" si="98"/>
        <v>17</v>
      </c>
      <c r="G682">
        <f t="shared" si="102"/>
        <v>34</v>
      </c>
      <c r="H682" t="str">
        <f t="shared" si="103"/>
        <v>IPA_ConfirmCode</v>
      </c>
      <c r="I682">
        <f t="shared" si="99"/>
        <v>35</v>
      </c>
      <c r="J682">
        <f t="shared" si="100"/>
        <v>40</v>
      </c>
      <c r="K682" t="str">
        <f t="shared" si="101"/>
        <v>密碼確認</v>
      </c>
    </row>
    <row r="683" spans="1:11">
      <c r="A683" s="1"/>
      <c r="B683" t="e">
        <f t="shared" si="95"/>
        <v>#VALUE!</v>
      </c>
      <c r="C683" t="e">
        <f t="shared" si="96"/>
        <v>#VALUE!</v>
      </c>
      <c r="D683" t="str">
        <f t="shared" si="97"/>
        <v/>
      </c>
      <c r="E683" s="2"/>
      <c r="F683" t="e">
        <f t="shared" si="98"/>
        <v>#VALUE!</v>
      </c>
      <c r="G683" t="e">
        <f t="shared" si="102"/>
        <v>#VALUE!</v>
      </c>
      <c r="H683" t="str">
        <f t="shared" si="103"/>
        <v/>
      </c>
      <c r="I683" t="e">
        <f t="shared" si="99"/>
        <v>#VALUE!</v>
      </c>
      <c r="J683" t="e">
        <f t="shared" si="100"/>
        <v>#VALUE!</v>
      </c>
      <c r="K683" t="str">
        <f t="shared" si="101"/>
        <v/>
      </c>
    </row>
    <row r="684" spans="1:11">
      <c r="A684" s="1" t="s">
        <v>272</v>
      </c>
      <c r="B684">
        <f t="shared" si="95"/>
        <v>17</v>
      </c>
      <c r="C684">
        <f t="shared" si="96"/>
        <v>32</v>
      </c>
      <c r="D684" t="str">
        <f t="shared" si="97"/>
        <v>Daylight_None</v>
      </c>
      <c r="E684" s="1" t="s">
        <v>1852</v>
      </c>
      <c r="F684" t="e">
        <f t="shared" si="98"/>
        <v>#VALUE!</v>
      </c>
      <c r="G684" t="e">
        <f t="shared" si="102"/>
        <v>#VALUE!</v>
      </c>
      <c r="H684" t="e">
        <f t="shared" si="103"/>
        <v>#VALUE!</v>
      </c>
      <c r="I684" t="e">
        <f t="shared" si="99"/>
        <v>#VALUE!</v>
      </c>
      <c r="J684" t="e">
        <f t="shared" si="100"/>
        <v>#VALUE!</v>
      </c>
      <c r="K684" t="e">
        <f t="shared" si="101"/>
        <v>#VALUE!</v>
      </c>
    </row>
    <row r="685" spans="1:11">
      <c r="A685" s="1" t="s">
        <v>273</v>
      </c>
      <c r="B685">
        <f t="shared" si="95"/>
        <v>17</v>
      </c>
      <c r="C685">
        <f t="shared" si="96"/>
        <v>32</v>
      </c>
      <c r="D685" t="str">
        <f t="shared" si="97"/>
        <v>Daylight_Save</v>
      </c>
      <c r="E685" s="1" t="s">
        <v>2422</v>
      </c>
      <c r="F685">
        <f t="shared" si="98"/>
        <v>17</v>
      </c>
      <c r="G685">
        <f t="shared" si="102"/>
        <v>36</v>
      </c>
      <c r="H685" t="str">
        <f t="shared" si="103"/>
        <v>IPA_EdtCode_title</v>
      </c>
      <c r="I685">
        <f t="shared" si="99"/>
        <v>37</v>
      </c>
      <c r="J685">
        <f t="shared" si="100"/>
        <v>45</v>
      </c>
      <c r="K685" t="str">
        <f t="shared" si="101"/>
        <v>密碼使用者設定</v>
      </c>
    </row>
    <row r="686" spans="1:11">
      <c r="A686" s="1" t="s">
        <v>274</v>
      </c>
      <c r="B686">
        <f t="shared" si="95"/>
        <v>17</v>
      </c>
      <c r="C686">
        <f t="shared" si="96"/>
        <v>35</v>
      </c>
      <c r="D686" t="str">
        <f t="shared" si="97"/>
        <v>Daylight_default</v>
      </c>
      <c r="E686" s="1" t="s">
        <v>2423</v>
      </c>
      <c r="F686">
        <f t="shared" si="98"/>
        <v>17</v>
      </c>
      <c r="G686">
        <f t="shared" si="102"/>
        <v>40</v>
      </c>
      <c r="H686" t="str">
        <f t="shared" si="103"/>
        <v>IPA_NoMatchCode_title</v>
      </c>
      <c r="I686">
        <f t="shared" si="99"/>
        <v>41</v>
      </c>
      <c r="J686">
        <f t="shared" si="100"/>
        <v>47</v>
      </c>
      <c r="K686" t="str">
        <f t="shared" si="101"/>
        <v>密碼不一致</v>
      </c>
    </row>
    <row r="687" spans="1:11">
      <c r="A687" s="1"/>
      <c r="B687" t="e">
        <f t="shared" si="95"/>
        <v>#VALUE!</v>
      </c>
      <c r="C687" t="e">
        <f t="shared" si="96"/>
        <v>#VALUE!</v>
      </c>
      <c r="D687" t="str">
        <f t="shared" si="97"/>
        <v/>
      </c>
      <c r="E687" s="1" t="s">
        <v>2424</v>
      </c>
      <c r="F687">
        <f t="shared" si="98"/>
        <v>17</v>
      </c>
      <c r="G687">
        <f t="shared" si="102"/>
        <v>39</v>
      </c>
      <c r="H687" t="str">
        <f t="shared" si="103"/>
        <v>IPA_NoMatchCode_cont</v>
      </c>
      <c r="I687">
        <f t="shared" si="99"/>
        <v>40</v>
      </c>
      <c r="J687">
        <f t="shared" si="100"/>
        <v>54</v>
      </c>
      <c r="K687" t="str">
        <f t="shared" si="101"/>
        <v>您所輸入的兩個密碼並不一致</v>
      </c>
    </row>
    <row r="688" spans="1:11">
      <c r="A688" s="1"/>
      <c r="B688" t="e">
        <f t="shared" si="95"/>
        <v>#VALUE!</v>
      </c>
      <c r="C688" t="e">
        <f t="shared" si="96"/>
        <v>#VALUE!</v>
      </c>
      <c r="D688" t="str">
        <f t="shared" si="97"/>
        <v/>
      </c>
      <c r="E688" s="1" t="s">
        <v>2425</v>
      </c>
      <c r="F688">
        <f t="shared" si="98"/>
        <v>17</v>
      </c>
      <c r="G688">
        <f t="shared" si="102"/>
        <v>39</v>
      </c>
      <c r="H688" t="str">
        <f t="shared" si="103"/>
        <v>IPA_CodeLength_title</v>
      </c>
      <c r="I688">
        <f t="shared" si="99"/>
        <v>40</v>
      </c>
      <c r="J688">
        <f t="shared" si="100"/>
        <v>46</v>
      </c>
      <c r="K688" t="str">
        <f t="shared" si="101"/>
        <v>長度不合法</v>
      </c>
    </row>
    <row r="689" spans="1:11">
      <c r="A689" s="2"/>
      <c r="B689" t="e">
        <f t="shared" si="95"/>
        <v>#VALUE!</v>
      </c>
      <c r="C689" t="e">
        <f t="shared" si="96"/>
        <v>#VALUE!</v>
      </c>
      <c r="D689" t="str">
        <f t="shared" si="97"/>
        <v/>
      </c>
      <c r="E689" s="1" t="s">
        <v>2426</v>
      </c>
      <c r="F689">
        <f t="shared" si="98"/>
        <v>17</v>
      </c>
      <c r="G689">
        <f t="shared" si="102"/>
        <v>56</v>
      </c>
      <c r="H689" t="str">
        <f t="shared" si="103"/>
        <v>IPA_CodeLength_cont" formatted="false</v>
      </c>
      <c r="I689">
        <f t="shared" si="99"/>
        <v>57</v>
      </c>
      <c r="J689">
        <f t="shared" si="100"/>
        <v>69</v>
      </c>
      <c r="K689" t="str">
        <f t="shared" si="101"/>
        <v>密碼長度範圍為  %s</v>
      </c>
    </row>
    <row r="690" spans="1:11">
      <c r="A690" s="2"/>
      <c r="B690" t="e">
        <f t="shared" si="95"/>
        <v>#VALUE!</v>
      </c>
      <c r="C690" t="e">
        <f t="shared" si="96"/>
        <v>#VALUE!</v>
      </c>
      <c r="D690" t="str">
        <f t="shared" si="97"/>
        <v/>
      </c>
      <c r="E690" s="1" t="s">
        <v>2427</v>
      </c>
      <c r="F690">
        <f t="shared" si="98"/>
        <v>17</v>
      </c>
      <c r="G690">
        <f t="shared" si="102"/>
        <v>38</v>
      </c>
      <c r="H690" t="str">
        <f t="shared" si="103"/>
        <v>IPA_CodeScope_title</v>
      </c>
      <c r="I690">
        <f t="shared" si="99"/>
        <v>39</v>
      </c>
      <c r="J690">
        <f t="shared" si="100"/>
        <v>45</v>
      </c>
      <c r="K690" t="str">
        <f t="shared" si="101"/>
        <v>無效的字元</v>
      </c>
    </row>
    <row r="691" spans="1:11">
      <c r="A691" s="1"/>
      <c r="B691" t="e">
        <f t="shared" si="95"/>
        <v>#VALUE!</v>
      </c>
      <c r="C691" t="e">
        <f t="shared" si="96"/>
        <v>#VALUE!</v>
      </c>
      <c r="D691" t="str">
        <f t="shared" si="97"/>
        <v/>
      </c>
      <c r="E691" s="1" t="s">
        <v>2428</v>
      </c>
      <c r="F691">
        <f t="shared" si="98"/>
        <v>17</v>
      </c>
      <c r="G691">
        <f t="shared" si="102"/>
        <v>55</v>
      </c>
      <c r="H691" t="str">
        <f t="shared" si="103"/>
        <v>IPA_CodeScope_cont" formatted="false</v>
      </c>
      <c r="I691">
        <f t="shared" si="99"/>
        <v>56</v>
      </c>
      <c r="J691">
        <f t="shared" si="100"/>
        <v>88</v>
      </c>
      <c r="K691" t="str">
        <f t="shared" si="101"/>
        <v>The cdoe should only contain %s</v>
      </c>
    </row>
    <row r="692" spans="1:11">
      <c r="A692" s="1" t="s">
        <v>275</v>
      </c>
      <c r="B692">
        <f t="shared" si="95"/>
        <v>17</v>
      </c>
      <c r="C692">
        <f t="shared" si="96"/>
        <v>34</v>
      </c>
      <c r="D692" t="str">
        <f t="shared" si="97"/>
        <v>NoPassword_cont</v>
      </c>
      <c r="E692" s="1" t="s">
        <v>2429</v>
      </c>
      <c r="F692">
        <f t="shared" si="98"/>
        <v>17</v>
      </c>
      <c r="G692">
        <f t="shared" si="102"/>
        <v>42</v>
      </c>
      <c r="H692" t="str">
        <f t="shared" si="103"/>
        <v>IPA_DuplicateCode_title</v>
      </c>
      <c r="I692">
        <f t="shared" si="99"/>
        <v>43</v>
      </c>
      <c r="J692">
        <f t="shared" si="100"/>
        <v>48</v>
      </c>
      <c r="K692" t="str">
        <f t="shared" si="101"/>
        <v>密碼重複</v>
      </c>
    </row>
    <row r="693" spans="1:11">
      <c r="A693" s="2"/>
      <c r="B693" t="e">
        <f t="shared" si="95"/>
        <v>#VALUE!</v>
      </c>
      <c r="C693" t="e">
        <f t="shared" si="96"/>
        <v>#VALUE!</v>
      </c>
      <c r="D693" t="str">
        <f t="shared" si="97"/>
        <v/>
      </c>
      <c r="E693" s="1" t="s">
        <v>2430</v>
      </c>
      <c r="F693">
        <f t="shared" si="98"/>
        <v>17</v>
      </c>
      <c r="G693">
        <f t="shared" si="102"/>
        <v>42</v>
      </c>
      <c r="H693" t="str">
        <f t="shared" si="103"/>
        <v>IPA_DuplicateCode_cont1</v>
      </c>
      <c r="I693">
        <f t="shared" si="99"/>
        <v>43</v>
      </c>
      <c r="J693">
        <f t="shared" si="100"/>
        <v>61</v>
      </c>
      <c r="K693" t="str">
        <f t="shared" si="101"/>
        <v>鎖具裡有一個密碼與您輸入的密碼相同</v>
      </c>
    </row>
    <row r="694" spans="1:11">
      <c r="A694" s="2"/>
      <c r="B694" t="e">
        <f t="shared" si="95"/>
        <v>#VALUE!</v>
      </c>
      <c r="C694" t="e">
        <f t="shared" si="96"/>
        <v>#VALUE!</v>
      </c>
      <c r="D694" t="str">
        <f t="shared" si="97"/>
        <v/>
      </c>
      <c r="E694" s="1" t="s">
        <v>2431</v>
      </c>
      <c r="F694">
        <f t="shared" si="98"/>
        <v>17</v>
      </c>
      <c r="G694">
        <f t="shared" si="102"/>
        <v>37</v>
      </c>
      <c r="H694" t="str">
        <f t="shared" si="103"/>
        <v>IPA_CodeDone_title</v>
      </c>
      <c r="I694">
        <f t="shared" si="99"/>
        <v>38</v>
      </c>
      <c r="J694">
        <f t="shared" si="100"/>
        <v>43</v>
      </c>
      <c r="K694" t="str">
        <f t="shared" si="101"/>
        <v>加入成功</v>
      </c>
    </row>
    <row r="695" spans="1:11">
      <c r="A695" s="1" t="s">
        <v>276</v>
      </c>
      <c r="B695">
        <f t="shared" si="95"/>
        <v>17</v>
      </c>
      <c r="C695">
        <f t="shared" si="96"/>
        <v>35</v>
      </c>
      <c r="D695" t="str">
        <f t="shared" si="97"/>
        <v>GatewayAdd_title</v>
      </c>
      <c r="E695" s="1" t="s">
        <v>2432</v>
      </c>
      <c r="F695">
        <f t="shared" si="98"/>
        <v>17</v>
      </c>
      <c r="G695">
        <f t="shared" si="102"/>
        <v>36</v>
      </c>
      <c r="H695" t="str">
        <f t="shared" si="103"/>
        <v>IPA_CodeDone_cont</v>
      </c>
      <c r="I695">
        <f t="shared" si="99"/>
        <v>37</v>
      </c>
      <c r="J695">
        <f t="shared" si="100"/>
        <v>51</v>
      </c>
      <c r="K695" t="str">
        <f t="shared" si="101"/>
        <v>您已成功加入一個密碼使用者</v>
      </c>
    </row>
    <row r="696" spans="1:11">
      <c r="A696" s="1"/>
      <c r="B696" t="e">
        <f t="shared" si="95"/>
        <v>#VALUE!</v>
      </c>
      <c r="C696" t="e">
        <f t="shared" si="96"/>
        <v>#VALUE!</v>
      </c>
      <c r="D696" t="str">
        <f t="shared" si="97"/>
        <v/>
      </c>
      <c r="E696" s="1" t="s">
        <v>2433</v>
      </c>
      <c r="F696">
        <f t="shared" si="98"/>
        <v>17</v>
      </c>
      <c r="G696">
        <f t="shared" si="102"/>
        <v>37</v>
      </c>
      <c r="H696" t="str">
        <f t="shared" si="103"/>
        <v>IPA_CodeFail_title</v>
      </c>
      <c r="I696">
        <f t="shared" si="99"/>
        <v>38</v>
      </c>
      <c r="J696">
        <f t="shared" si="100"/>
        <v>45</v>
      </c>
      <c r="K696" t="str">
        <f t="shared" si="101"/>
        <v>密碼加入失敗</v>
      </c>
    </row>
    <row r="697" spans="1:11">
      <c r="A697" s="1"/>
      <c r="B697" t="e">
        <f t="shared" si="95"/>
        <v>#VALUE!</v>
      </c>
      <c r="C697" t="e">
        <f t="shared" si="96"/>
        <v>#VALUE!</v>
      </c>
      <c r="D697" t="str">
        <f t="shared" si="97"/>
        <v/>
      </c>
      <c r="E697" s="1" t="s">
        <v>2434</v>
      </c>
      <c r="F697">
        <f t="shared" si="98"/>
        <v>17</v>
      </c>
      <c r="G697">
        <f t="shared" si="102"/>
        <v>36</v>
      </c>
      <c r="H697" t="str">
        <f t="shared" si="103"/>
        <v>IPA_CodeFail_cont</v>
      </c>
      <c r="I697">
        <f t="shared" si="99"/>
        <v>37</v>
      </c>
      <c r="J697">
        <f t="shared" si="100"/>
        <v>49</v>
      </c>
      <c r="K697" t="str">
        <f t="shared" si="101"/>
        <v>您所輸入的密碼無法加入</v>
      </c>
    </row>
    <row r="698" spans="1:11">
      <c r="A698" s="1"/>
      <c r="B698" t="e">
        <f t="shared" si="95"/>
        <v>#VALUE!</v>
      </c>
      <c r="C698" t="e">
        <f t="shared" si="96"/>
        <v>#VALUE!</v>
      </c>
      <c r="D698" t="str">
        <f t="shared" si="97"/>
        <v/>
      </c>
      <c r="E698" s="1" t="s">
        <v>1852</v>
      </c>
      <c r="F698" t="e">
        <f t="shared" si="98"/>
        <v>#VALUE!</v>
      </c>
      <c r="G698" t="e">
        <f t="shared" si="102"/>
        <v>#VALUE!</v>
      </c>
      <c r="H698" t="e">
        <f t="shared" si="103"/>
        <v>#VALUE!</v>
      </c>
      <c r="I698" t="e">
        <f t="shared" si="99"/>
        <v>#VALUE!</v>
      </c>
      <c r="J698" t="e">
        <f t="shared" si="100"/>
        <v>#VALUE!</v>
      </c>
      <c r="K698" t="e">
        <f t="shared" si="101"/>
        <v>#VALUE!</v>
      </c>
    </row>
    <row r="699" spans="1:11">
      <c r="A699" s="2"/>
      <c r="B699" t="e">
        <f t="shared" si="95"/>
        <v>#VALUE!</v>
      </c>
      <c r="C699" t="e">
        <f t="shared" si="96"/>
        <v>#VALUE!</v>
      </c>
      <c r="D699" t="str">
        <f t="shared" si="97"/>
        <v/>
      </c>
      <c r="E699" s="1" t="s">
        <v>2435</v>
      </c>
      <c r="F699">
        <f t="shared" si="98"/>
        <v>17</v>
      </c>
      <c r="G699">
        <f t="shared" si="102"/>
        <v>35</v>
      </c>
      <c r="H699" t="str">
        <f t="shared" si="103"/>
        <v>remote_unlocking</v>
      </c>
      <c r="I699">
        <f t="shared" si="99"/>
        <v>36</v>
      </c>
      <c r="J699">
        <f t="shared" si="100"/>
        <v>41</v>
      </c>
      <c r="K699" t="str">
        <f t="shared" si="101"/>
        <v>遠端開門</v>
      </c>
    </row>
    <row r="700" spans="1:11">
      <c r="A700" s="1"/>
      <c r="B700" t="e">
        <f t="shared" si="95"/>
        <v>#VALUE!</v>
      </c>
      <c r="C700" t="e">
        <f t="shared" si="96"/>
        <v>#VALUE!</v>
      </c>
      <c r="D700" t="str">
        <f t="shared" si="97"/>
        <v/>
      </c>
      <c r="E700" s="1" t="s">
        <v>2436</v>
      </c>
      <c r="F700">
        <f t="shared" si="98"/>
        <v>17</v>
      </c>
      <c r="G700">
        <f t="shared" si="102"/>
        <v>29</v>
      </c>
      <c r="H700" t="str">
        <f t="shared" si="103"/>
        <v>remote_add</v>
      </c>
      <c r="I700">
        <f t="shared" si="99"/>
        <v>30</v>
      </c>
      <c r="J700">
        <f t="shared" si="100"/>
        <v>35</v>
      </c>
      <c r="K700" t="str">
        <f t="shared" si="101"/>
        <v>遠端加入</v>
      </c>
    </row>
    <row r="701" spans="1:11">
      <c r="A701" s="1" t="s">
        <v>279</v>
      </c>
      <c r="B701">
        <f t="shared" si="95"/>
        <v>17</v>
      </c>
      <c r="C701">
        <f t="shared" si="96"/>
        <v>54</v>
      </c>
      <c r="D701" t="str">
        <f t="shared" si="97"/>
        <v>GatewayAddOK_cont" formatted="false</v>
      </c>
      <c r="E701" s="1" t="s">
        <v>2437</v>
      </c>
      <c r="F701">
        <f t="shared" si="98"/>
        <v>17</v>
      </c>
      <c r="G701">
        <f t="shared" si="102"/>
        <v>32</v>
      </c>
      <c r="H701" t="str">
        <f t="shared" si="103"/>
        <v>remote_delete</v>
      </c>
      <c r="I701">
        <f t="shared" si="99"/>
        <v>33</v>
      </c>
      <c r="J701">
        <f t="shared" si="100"/>
        <v>37</v>
      </c>
      <c r="K701" t="str">
        <f t="shared" si="101"/>
        <v>已刪除</v>
      </c>
    </row>
    <row r="702" spans="1:11">
      <c r="A702" s="1"/>
      <c r="B702" t="e">
        <f t="shared" si="95"/>
        <v>#VALUE!</v>
      </c>
      <c r="C702" t="e">
        <f t="shared" si="96"/>
        <v>#VALUE!</v>
      </c>
      <c r="D702" t="str">
        <f t="shared" si="97"/>
        <v/>
      </c>
      <c r="E702" s="1" t="s">
        <v>2438</v>
      </c>
      <c r="F702">
        <f t="shared" si="98"/>
        <v>17</v>
      </c>
      <c r="G702">
        <f t="shared" si="102"/>
        <v>36</v>
      </c>
      <c r="H702" t="str">
        <f t="shared" si="103"/>
        <v>RemoteCancel_Warn</v>
      </c>
      <c r="I702">
        <f t="shared" si="99"/>
        <v>37</v>
      </c>
      <c r="J702">
        <f t="shared" si="100"/>
        <v>54</v>
      </c>
      <c r="K702" t="str">
        <f t="shared" si="101"/>
        <v>您確定要取消遠端開鎖的要求嗎 ?</v>
      </c>
    </row>
    <row r="703" spans="1:11">
      <c r="A703" s="1" t="s">
        <v>3077</v>
      </c>
      <c r="B703">
        <f t="shared" si="95"/>
        <v>17</v>
      </c>
      <c r="C703">
        <f t="shared" si="96"/>
        <v>56</v>
      </c>
      <c r="D703" t="str">
        <f t="shared" si="97"/>
        <v>GatewayAddFail_cont" formatted="false</v>
      </c>
      <c r="E703" s="1" t="s">
        <v>2439</v>
      </c>
      <c r="F703">
        <f t="shared" si="98"/>
        <v>17</v>
      </c>
      <c r="G703">
        <f t="shared" si="102"/>
        <v>36</v>
      </c>
      <c r="H703" t="str">
        <f t="shared" si="103"/>
        <v>AutoUnlockWarning</v>
      </c>
      <c r="I703">
        <f t="shared" si="99"/>
        <v>37</v>
      </c>
      <c r="J703">
        <f t="shared" si="100"/>
        <v>148</v>
      </c>
      <c r="K703" t="str">
        <f t="shared" si="101"/>
        <v>此功能啟用後, 即使您的手機位於屋內, 若其與鎖具的距離尚在藍芽能溝通的範圍內, 則當鎖具的前門面板被碰觸時仍會開門. \n\n某些智慧型裝罝不相容於此功能. 如果您發現App在啟用此功能後工作不正常, 請將此功能關閉.</v>
      </c>
    </row>
    <row r="704" spans="1:11">
      <c r="A704" s="1"/>
      <c r="B704" t="e">
        <f t="shared" si="95"/>
        <v>#VALUE!</v>
      </c>
      <c r="C704" t="e">
        <f t="shared" si="96"/>
        <v>#VALUE!</v>
      </c>
      <c r="D704" t="str">
        <f t="shared" si="97"/>
        <v/>
      </c>
      <c r="E704" s="1" t="s">
        <v>2440</v>
      </c>
      <c r="F704">
        <f t="shared" si="98"/>
        <v>17</v>
      </c>
      <c r="G704">
        <f t="shared" si="102"/>
        <v>39</v>
      </c>
      <c r="H704" t="str">
        <f t="shared" si="103"/>
        <v>AutoUnlock_GPS_title</v>
      </c>
      <c r="I704">
        <f t="shared" si="99"/>
        <v>40</v>
      </c>
      <c r="J704">
        <f t="shared" si="100"/>
        <v>45</v>
      </c>
      <c r="K704" t="str">
        <f t="shared" si="101"/>
        <v>運作方式</v>
      </c>
    </row>
    <row r="705" spans="1:11">
      <c r="A705" s="1"/>
      <c r="B705" t="e">
        <f t="shared" si="95"/>
        <v>#VALUE!</v>
      </c>
      <c r="C705" t="e">
        <f t="shared" si="96"/>
        <v>#VALUE!</v>
      </c>
      <c r="D705" t="str">
        <f t="shared" si="97"/>
        <v/>
      </c>
      <c r="E705" s="1" t="s">
        <v>2441</v>
      </c>
      <c r="F705">
        <f t="shared" si="98"/>
        <v>17</v>
      </c>
      <c r="G705">
        <f t="shared" si="102"/>
        <v>38</v>
      </c>
      <c r="H705" t="str">
        <f t="shared" si="103"/>
        <v>AutoUnlock_GPS_cont</v>
      </c>
      <c r="I705">
        <f t="shared" si="99"/>
        <v>39</v>
      </c>
      <c r="J705">
        <f t="shared" si="100"/>
        <v>66</v>
      </c>
      <c r="K705" t="str">
        <f t="shared" si="101"/>
        <v>當您離開鎖一段距離後, 下次靠近時鎖具就會自動開啟.</v>
      </c>
    </row>
    <row r="706" spans="1:11">
      <c r="A706" s="1"/>
      <c r="B706" t="e">
        <f t="shared" ref="B706:B769" si="104">FIND("=""",A706)</f>
        <v>#VALUE!</v>
      </c>
      <c r="C706" t="e">
        <f t="shared" ref="C706:C769" si="105">FIND("""&gt;",A706)</f>
        <v>#VALUE!</v>
      </c>
      <c r="D706" t="str">
        <f t="shared" ref="D706:D769" si="106">IF(A706&lt;&gt;"", MID(A706, B706 + 2, C706-B706-2), "")</f>
        <v/>
      </c>
      <c r="E706" s="1" t="s">
        <v>2442</v>
      </c>
      <c r="F706">
        <f t="shared" ref="F706:F769" si="107">FIND("=""",E706)</f>
        <v>17</v>
      </c>
      <c r="G706">
        <f t="shared" si="102"/>
        <v>39</v>
      </c>
      <c r="H706" t="str">
        <f t="shared" si="103"/>
        <v>AutoUnlock_GPS_cont2</v>
      </c>
      <c r="I706">
        <f t="shared" si="99"/>
        <v>40</v>
      </c>
      <c r="J706">
        <f t="shared" si="100"/>
        <v>87</v>
      </c>
      <c r="K706" t="str">
        <f t="shared" si="101"/>
        <v>某些智慧型裝罝不相容於此功能. 如果您發現App在啟用此功能後工作不正常, 請將此功能關閉.</v>
      </c>
    </row>
    <row r="707" spans="1:11">
      <c r="A707" s="1"/>
      <c r="B707" t="e">
        <f t="shared" si="104"/>
        <v>#VALUE!</v>
      </c>
      <c r="C707" t="e">
        <f t="shared" si="105"/>
        <v>#VALUE!</v>
      </c>
      <c r="D707" t="str">
        <f t="shared" si="106"/>
        <v/>
      </c>
      <c r="E707" s="2"/>
      <c r="F707" t="e">
        <f t="shared" si="107"/>
        <v>#VALUE!</v>
      </c>
      <c r="G707" t="e">
        <f t="shared" si="102"/>
        <v>#VALUE!</v>
      </c>
      <c r="H707" t="str">
        <f t="shared" si="103"/>
        <v/>
      </c>
      <c r="I707" t="e">
        <f t="shared" si="99"/>
        <v>#VALUE!</v>
      </c>
      <c r="J707" t="e">
        <f t="shared" si="100"/>
        <v>#VALUE!</v>
      </c>
      <c r="K707" t="str">
        <f t="shared" si="101"/>
        <v/>
      </c>
    </row>
    <row r="708" spans="1:11">
      <c r="A708" s="1"/>
      <c r="B708" t="e">
        <f t="shared" si="104"/>
        <v>#VALUE!</v>
      </c>
      <c r="C708" t="e">
        <f t="shared" si="105"/>
        <v>#VALUE!</v>
      </c>
      <c r="D708" t="str">
        <f t="shared" si="106"/>
        <v/>
      </c>
      <c r="E708" s="2"/>
      <c r="F708" t="e">
        <f t="shared" si="107"/>
        <v>#VALUE!</v>
      </c>
      <c r="G708" t="e">
        <f t="shared" si="102"/>
        <v>#VALUE!</v>
      </c>
      <c r="H708" t="str">
        <f t="shared" si="103"/>
        <v/>
      </c>
      <c r="I708" t="e">
        <f t="shared" si="99"/>
        <v>#VALUE!</v>
      </c>
      <c r="J708" t="e">
        <f t="shared" si="100"/>
        <v>#VALUE!</v>
      </c>
      <c r="K708" t="str">
        <f t="shared" si="101"/>
        <v/>
      </c>
    </row>
    <row r="709" spans="1:11">
      <c r="A709" s="1" t="s">
        <v>3078</v>
      </c>
      <c r="B709">
        <f t="shared" si="104"/>
        <v>17</v>
      </c>
      <c r="C709">
        <f t="shared" si="105"/>
        <v>38</v>
      </c>
      <c r="D709" t="str">
        <f t="shared" si="106"/>
        <v>GatewayDelete_title</v>
      </c>
      <c r="E709" s="1" t="s">
        <v>194</v>
      </c>
      <c r="F709" t="e">
        <f t="shared" si="107"/>
        <v>#VALUE!</v>
      </c>
      <c r="G709" t="e">
        <f t="shared" si="102"/>
        <v>#VALUE!</v>
      </c>
      <c r="H709" t="e">
        <f t="shared" si="103"/>
        <v>#VALUE!</v>
      </c>
      <c r="I709">
        <f t="shared" si="99"/>
        <v>31</v>
      </c>
      <c r="J709" t="e">
        <f t="shared" si="100"/>
        <v>#VALUE!</v>
      </c>
      <c r="K709" t="e">
        <f t="shared" si="101"/>
        <v>#VALUE!</v>
      </c>
    </row>
    <row r="710" spans="1:11">
      <c r="A710" s="1"/>
      <c r="B710" t="e">
        <f t="shared" si="104"/>
        <v>#VALUE!</v>
      </c>
      <c r="C710" t="e">
        <f t="shared" si="105"/>
        <v>#VALUE!</v>
      </c>
      <c r="D710" t="str">
        <f t="shared" si="106"/>
        <v/>
      </c>
      <c r="E710" s="3" t="s">
        <v>2443</v>
      </c>
      <c r="F710">
        <f t="shared" si="107"/>
        <v>17</v>
      </c>
      <c r="G710">
        <f t="shared" si="102"/>
        <v>55</v>
      </c>
      <c r="H710" t="str">
        <f t="shared" si="103"/>
        <v>AutoUnlock_Success" formatted="false</v>
      </c>
      <c r="I710">
        <f t="shared" si="99"/>
        <v>56</v>
      </c>
      <c r="J710">
        <f t="shared" si="100"/>
        <v>66</v>
      </c>
      <c r="K710" t="str">
        <f t="shared" si="101"/>
        <v>自動開門 (%s)</v>
      </c>
    </row>
    <row r="711" spans="1:11">
      <c r="A711" s="1" t="s">
        <v>280</v>
      </c>
      <c r="B711">
        <f t="shared" si="104"/>
        <v>17</v>
      </c>
      <c r="C711">
        <f t="shared" si="105"/>
        <v>29</v>
      </c>
      <c r="D711" t="str">
        <f t="shared" si="106"/>
        <v>access_key</v>
      </c>
      <c r="E711" s="1" t="s">
        <v>2444</v>
      </c>
      <c r="F711">
        <f t="shared" si="107"/>
        <v>17</v>
      </c>
      <c r="G711">
        <f t="shared" si="102"/>
        <v>59</v>
      </c>
      <c r="H711" t="str">
        <f t="shared" si="103"/>
        <v>AutoUnlock_InvalidRSSI" formatted="false</v>
      </c>
      <c r="I711">
        <f t="shared" si="99"/>
        <v>60</v>
      </c>
      <c r="J711">
        <f t="shared" si="100"/>
        <v>74</v>
      </c>
      <c r="K711" t="str">
        <f t="shared" si="101"/>
        <v>自動開門超出範圍 (%s)</v>
      </c>
    </row>
    <row r="712" spans="1:11">
      <c r="A712" s="1" t="s">
        <v>281</v>
      </c>
      <c r="B712">
        <f t="shared" si="104"/>
        <v>17</v>
      </c>
      <c r="C712">
        <f t="shared" si="105"/>
        <v>56</v>
      </c>
      <c r="D712" t="str">
        <f t="shared" si="106"/>
        <v>delete_lock_gateway" formatted="false</v>
      </c>
      <c r="E712" s="1" t="s">
        <v>2445</v>
      </c>
      <c r="F712">
        <f t="shared" si="107"/>
        <v>17</v>
      </c>
      <c r="G712">
        <f t="shared" si="102"/>
        <v>49</v>
      </c>
      <c r="H712" t="str">
        <f t="shared" si="103"/>
        <v>DenounceLock" formatted="false</v>
      </c>
      <c r="I712">
        <f t="shared" ref="I712:I775" si="108">FIND("&gt;",E712)</f>
        <v>50</v>
      </c>
      <c r="J712">
        <f t="shared" ref="J712:J775" si="109" xml:space="preserve"> FIND("&lt;/",E712)</f>
        <v>65</v>
      </c>
      <c r="K712" t="str">
        <f t="shared" ref="K712:K775" si="110">IF(E712&lt;&gt;"", MID(E712,I712+1, J712-I712 - 1), "")</f>
        <v>您的鎖已被取消權限 (%s)</v>
      </c>
    </row>
    <row r="713" spans="1:11">
      <c r="A713" s="2"/>
      <c r="B713" t="e">
        <f t="shared" si="104"/>
        <v>#VALUE!</v>
      </c>
      <c r="C713" t="e">
        <f t="shared" si="105"/>
        <v>#VALUE!</v>
      </c>
      <c r="D713" t="str">
        <f t="shared" si="106"/>
        <v/>
      </c>
      <c r="E713" s="2"/>
      <c r="F713" t="e">
        <f t="shared" si="107"/>
        <v>#VALUE!</v>
      </c>
      <c r="G713" t="e">
        <f t="shared" si="102"/>
        <v>#VALUE!</v>
      </c>
      <c r="H713" t="str">
        <f t="shared" si="103"/>
        <v/>
      </c>
      <c r="I713" t="e">
        <f t="shared" si="108"/>
        <v>#VALUE!</v>
      </c>
      <c r="J713" t="e">
        <f t="shared" si="109"/>
        <v>#VALUE!</v>
      </c>
      <c r="K713" t="str">
        <f t="shared" si="110"/>
        <v/>
      </c>
    </row>
    <row r="714" spans="1:11">
      <c r="A714" s="1" t="s">
        <v>3085</v>
      </c>
      <c r="B714">
        <f t="shared" si="104"/>
        <v>17</v>
      </c>
      <c r="C714">
        <f t="shared" si="105"/>
        <v>46</v>
      </c>
      <c r="D714" t="str">
        <f t="shared" si="106"/>
        <v>GW_FW_New" formatted="false</v>
      </c>
      <c r="E714" s="2"/>
      <c r="F714" t="e">
        <f t="shared" si="107"/>
        <v>#VALUE!</v>
      </c>
      <c r="G714" t="e">
        <f t="shared" si="102"/>
        <v>#VALUE!</v>
      </c>
      <c r="H714" t="str">
        <f t="shared" si="103"/>
        <v/>
      </c>
      <c r="I714" t="e">
        <f t="shared" si="108"/>
        <v>#VALUE!</v>
      </c>
      <c r="J714" t="e">
        <f t="shared" si="109"/>
        <v>#VALUE!</v>
      </c>
      <c r="K714" t="str">
        <f t="shared" si="110"/>
        <v/>
      </c>
    </row>
    <row r="715" spans="1:11">
      <c r="A715" s="1"/>
      <c r="B715" t="e">
        <f t="shared" si="104"/>
        <v>#VALUE!</v>
      </c>
      <c r="C715" t="e">
        <f t="shared" si="105"/>
        <v>#VALUE!</v>
      </c>
      <c r="D715" t="str">
        <f t="shared" si="106"/>
        <v/>
      </c>
      <c r="E715" s="1" t="s">
        <v>197</v>
      </c>
      <c r="F715" t="e">
        <f t="shared" si="107"/>
        <v>#VALUE!</v>
      </c>
      <c r="G715" t="e">
        <f t="shared" si="102"/>
        <v>#VALUE!</v>
      </c>
      <c r="H715" t="e">
        <f t="shared" si="103"/>
        <v>#VALUE!</v>
      </c>
      <c r="I715">
        <f t="shared" si="108"/>
        <v>30</v>
      </c>
      <c r="J715" t="e">
        <f t="shared" si="109"/>
        <v>#VALUE!</v>
      </c>
      <c r="K715" t="e">
        <f t="shared" si="110"/>
        <v>#VALUE!</v>
      </c>
    </row>
    <row r="716" spans="1:11">
      <c r="A716" s="1"/>
      <c r="B716" t="e">
        <f t="shared" si="104"/>
        <v>#VALUE!</v>
      </c>
      <c r="C716" t="e">
        <f t="shared" si="105"/>
        <v>#VALUE!</v>
      </c>
      <c r="D716" t="str">
        <f t="shared" si="106"/>
        <v/>
      </c>
      <c r="E716" s="3" t="s">
        <v>2446</v>
      </c>
      <c r="F716">
        <f t="shared" si="107"/>
        <v>17</v>
      </c>
      <c r="G716">
        <f t="shared" si="102"/>
        <v>56</v>
      </c>
      <c r="H716" t="str">
        <f t="shared" si="103"/>
        <v>WifiAddPasswordFail" formatted="false</v>
      </c>
      <c r="I716">
        <f t="shared" si="108"/>
        <v>57</v>
      </c>
      <c r="J716">
        <f t="shared" si="109"/>
        <v>67</v>
      </c>
      <c r="K716" t="str">
        <f t="shared" si="110"/>
        <v>%s無法加入到%s</v>
      </c>
    </row>
    <row r="717" spans="1:11">
      <c r="A717" s="1" t="s">
        <v>3079</v>
      </c>
      <c r="B717">
        <f t="shared" si="104"/>
        <v>17</v>
      </c>
      <c r="C717">
        <f t="shared" si="105"/>
        <v>31</v>
      </c>
      <c r="D717" t="str">
        <f t="shared" si="106"/>
        <v>Adding_Check</v>
      </c>
      <c r="E717" s="1" t="s">
        <v>2447</v>
      </c>
      <c r="F717">
        <f t="shared" si="107"/>
        <v>17</v>
      </c>
      <c r="G717">
        <f t="shared" si="102"/>
        <v>55</v>
      </c>
      <c r="H717" t="str">
        <f t="shared" si="103"/>
        <v>AddPasswordNoEntry" formatted="false</v>
      </c>
      <c r="I717">
        <f t="shared" si="108"/>
        <v>56</v>
      </c>
      <c r="J717">
        <f t="shared" si="109"/>
        <v>67</v>
      </c>
      <c r="K717" t="str">
        <f t="shared" si="110"/>
        <v>鎖的客戶容量已達上限</v>
      </c>
    </row>
    <row r="718" spans="1:11">
      <c r="A718" s="1" t="s">
        <v>286</v>
      </c>
      <c r="B718">
        <f t="shared" si="104"/>
        <v>17</v>
      </c>
      <c r="C718">
        <f t="shared" si="105"/>
        <v>40</v>
      </c>
      <c r="D718" t="str">
        <f t="shared" si="106"/>
        <v>Tran_log_REM_1_UNLOCK</v>
      </c>
      <c r="E718" s="1" t="s">
        <v>2448</v>
      </c>
      <c r="F718">
        <f t="shared" si="107"/>
        <v>17</v>
      </c>
      <c r="G718">
        <f t="shared" ref="G718:G781" si="111">FIND("""&gt;",E718)</f>
        <v>60</v>
      </c>
      <c r="H718" t="str">
        <f t="shared" ref="H718:H781" si="112">IF(E718&lt;&gt;"", MID(E718, F718 + 2, G718-F718-2), "")</f>
        <v>AddPasswordFIDCollision" formatted="false</v>
      </c>
      <c r="I718">
        <f t="shared" si="108"/>
        <v>61</v>
      </c>
      <c r="J718">
        <f t="shared" si="109"/>
        <v>69</v>
      </c>
      <c r="K718" t="str">
        <f t="shared" si="110"/>
        <v>客戶的ID重複</v>
      </c>
    </row>
    <row r="719" spans="1:11">
      <c r="A719" s="1" t="s">
        <v>287</v>
      </c>
      <c r="B719">
        <f t="shared" si="104"/>
        <v>17</v>
      </c>
      <c r="C719">
        <f t="shared" si="105"/>
        <v>44</v>
      </c>
      <c r="D719" t="str">
        <f t="shared" si="106"/>
        <v>Tran_log_REM_2_FIRE_ALARM</v>
      </c>
      <c r="E719" s="1" t="s">
        <v>2449</v>
      </c>
      <c r="F719">
        <f t="shared" si="107"/>
        <v>17</v>
      </c>
      <c r="G719">
        <f t="shared" si="111"/>
        <v>65</v>
      </c>
      <c r="H719" t="str">
        <f t="shared" si="112"/>
        <v>AddPasswordUnsopportedLength" formatted="false</v>
      </c>
      <c r="I719">
        <f t="shared" si="108"/>
        <v>66</v>
      </c>
      <c r="J719">
        <f t="shared" si="109"/>
        <v>77</v>
      </c>
      <c r="K719" t="str">
        <f t="shared" si="110"/>
        <v>客戶的密碼長度不正確</v>
      </c>
    </row>
    <row r="720" spans="1:11">
      <c r="A720" s="1" t="s">
        <v>288</v>
      </c>
      <c r="B720">
        <f t="shared" si="104"/>
        <v>17</v>
      </c>
      <c r="C720">
        <f t="shared" si="105"/>
        <v>45</v>
      </c>
      <c r="D720" t="str">
        <f t="shared" si="106"/>
        <v>Tran_log_REM_2_FIRE_CANCEL</v>
      </c>
      <c r="E720" s="1" t="s">
        <v>2450</v>
      </c>
      <c r="F720">
        <f t="shared" si="107"/>
        <v>17</v>
      </c>
      <c r="G720">
        <f t="shared" si="111"/>
        <v>57</v>
      </c>
      <c r="H720" t="str">
        <f t="shared" si="112"/>
        <v>AddPasswordDuplicate" formatted="false</v>
      </c>
      <c r="I720">
        <f t="shared" si="108"/>
        <v>58</v>
      </c>
      <c r="J720">
        <f t="shared" si="109"/>
        <v>66</v>
      </c>
      <c r="K720" t="str">
        <f t="shared" si="110"/>
        <v>客戶的密碼重複</v>
      </c>
    </row>
    <row r="721" spans="1:11">
      <c r="A721" s="1" t="s">
        <v>289</v>
      </c>
      <c r="B721">
        <f t="shared" si="104"/>
        <v>17</v>
      </c>
      <c r="C721">
        <f t="shared" si="105"/>
        <v>43</v>
      </c>
      <c r="D721" t="str">
        <f t="shared" si="106"/>
        <v>Tran_log_SET_MASTER_CODE</v>
      </c>
      <c r="E721" s="2"/>
      <c r="F721" t="e">
        <f t="shared" si="107"/>
        <v>#VALUE!</v>
      </c>
      <c r="G721" t="e">
        <f t="shared" si="111"/>
        <v>#VALUE!</v>
      </c>
      <c r="H721" t="str">
        <f t="shared" si="112"/>
        <v/>
      </c>
      <c r="I721" t="e">
        <f t="shared" si="108"/>
        <v>#VALUE!</v>
      </c>
      <c r="J721" t="e">
        <f t="shared" si="109"/>
        <v>#VALUE!</v>
      </c>
      <c r="K721" t="str">
        <f t="shared" si="110"/>
        <v/>
      </c>
    </row>
    <row r="722" spans="1:11">
      <c r="A722" s="1" t="s">
        <v>3026</v>
      </c>
      <c r="B722">
        <f t="shared" si="104"/>
        <v>17</v>
      </c>
      <c r="C722">
        <f t="shared" si="105"/>
        <v>47</v>
      </c>
      <c r="D722" t="str">
        <f t="shared" si="106"/>
        <v>Tran_log_SET_SUB_MASTER_CODE</v>
      </c>
      <c r="E722" s="1" t="s">
        <v>2451</v>
      </c>
      <c r="F722">
        <f t="shared" si="107"/>
        <v>17</v>
      </c>
      <c r="G722">
        <f t="shared" si="111"/>
        <v>54</v>
      </c>
      <c r="H722" t="str">
        <f t="shared" si="112"/>
        <v>xxx_unlocking_xxx" formatted="false</v>
      </c>
      <c r="I722">
        <f t="shared" si="108"/>
        <v>55</v>
      </c>
      <c r="J722">
        <f t="shared" si="109"/>
        <v>62</v>
      </c>
      <c r="K722" t="str">
        <f t="shared" si="110"/>
        <v>%s開啟%s</v>
      </c>
    </row>
    <row r="723" spans="1:11">
      <c r="A723" s="1" t="s">
        <v>290</v>
      </c>
      <c r="B723">
        <f t="shared" si="104"/>
        <v>17</v>
      </c>
      <c r="C723">
        <f t="shared" si="105"/>
        <v>38</v>
      </c>
      <c r="D723" t="str">
        <f t="shared" si="106"/>
        <v>GatewayManage_title</v>
      </c>
      <c r="E723" s="1" t="s">
        <v>2452</v>
      </c>
      <c r="F723">
        <f t="shared" si="107"/>
        <v>17</v>
      </c>
      <c r="G723">
        <f t="shared" si="111"/>
        <v>64</v>
      </c>
      <c r="H723" t="str">
        <f t="shared" si="112"/>
        <v>xxx_has_access_denied_event" formatted="false</v>
      </c>
      <c r="I723">
        <f t="shared" si="108"/>
        <v>65</v>
      </c>
      <c r="J723">
        <f t="shared" si="109"/>
        <v>77</v>
      </c>
      <c r="K723" t="str">
        <f t="shared" si="110"/>
        <v>%s有一筆禁止通行事件</v>
      </c>
    </row>
    <row r="724" spans="1:11">
      <c r="A724" s="1" t="s">
        <v>291</v>
      </c>
      <c r="B724">
        <f t="shared" si="104"/>
        <v>17</v>
      </c>
      <c r="C724">
        <f t="shared" si="105"/>
        <v>35</v>
      </c>
      <c r="D724" t="str">
        <f t="shared" si="106"/>
        <v>GatewaySet_title</v>
      </c>
      <c r="E724" s="1" t="s">
        <v>2453</v>
      </c>
      <c r="F724">
        <f t="shared" si="107"/>
        <v>17</v>
      </c>
      <c r="G724">
        <f t="shared" si="111"/>
        <v>55</v>
      </c>
      <c r="H724" t="str">
        <f t="shared" si="112"/>
        <v>xxx_has_denied_xxx" formatted="false</v>
      </c>
      <c r="I724">
        <f t="shared" si="108"/>
        <v>56</v>
      </c>
      <c r="J724">
        <f t="shared" si="109"/>
        <v>67</v>
      </c>
      <c r="K724" t="str">
        <f t="shared" si="110"/>
        <v>%s暫時拒絕%s進出</v>
      </c>
    </row>
    <row r="725" spans="1:11">
      <c r="A725" s="1"/>
      <c r="B725" t="e">
        <f t="shared" si="104"/>
        <v>#VALUE!</v>
      </c>
      <c r="C725" t="e">
        <f t="shared" si="105"/>
        <v>#VALUE!</v>
      </c>
      <c r="D725" t="str">
        <f t="shared" si="106"/>
        <v/>
      </c>
      <c r="E725" s="1" t="s">
        <v>2454</v>
      </c>
      <c r="F725">
        <f t="shared" si="107"/>
        <v>17</v>
      </c>
      <c r="G725">
        <f t="shared" si="111"/>
        <v>60</v>
      </c>
      <c r="H725" t="str">
        <f t="shared" si="112"/>
        <v>remote_unlocking_on_xxx" formatted="false</v>
      </c>
      <c r="I725">
        <f t="shared" si="108"/>
        <v>61</v>
      </c>
      <c r="J725">
        <f t="shared" si="109"/>
        <v>72</v>
      </c>
      <c r="K725" t="str">
        <f t="shared" si="110"/>
        <v>遠端開門已在%s執行</v>
      </c>
    </row>
    <row r="726" spans="1:11">
      <c r="A726" s="1" t="s">
        <v>292</v>
      </c>
      <c r="B726">
        <f t="shared" si="104"/>
        <v>17</v>
      </c>
      <c r="C726">
        <f t="shared" si="105"/>
        <v>37</v>
      </c>
      <c r="D726" t="str">
        <f t="shared" si="106"/>
        <v>GatewayAdd_titleUI</v>
      </c>
      <c r="E726" s="2"/>
      <c r="F726" t="e">
        <f t="shared" si="107"/>
        <v>#VALUE!</v>
      </c>
      <c r="G726" t="e">
        <f t="shared" si="111"/>
        <v>#VALUE!</v>
      </c>
      <c r="H726" t="str">
        <f t="shared" si="112"/>
        <v/>
      </c>
      <c r="I726" t="e">
        <f t="shared" si="108"/>
        <v>#VALUE!</v>
      </c>
      <c r="J726" t="e">
        <f t="shared" si="109"/>
        <v>#VALUE!</v>
      </c>
      <c r="K726" t="str">
        <f t="shared" si="110"/>
        <v/>
      </c>
    </row>
    <row r="727" spans="1:11">
      <c r="A727" s="1" t="s">
        <v>293</v>
      </c>
      <c r="B727">
        <f t="shared" si="104"/>
        <v>17</v>
      </c>
      <c r="C727">
        <f t="shared" si="105"/>
        <v>30</v>
      </c>
      <c r="D727" t="str">
        <f t="shared" si="106"/>
        <v>GatewayName</v>
      </c>
      <c r="E727" s="1" t="s">
        <v>2455</v>
      </c>
      <c r="F727">
        <f t="shared" si="107"/>
        <v>17</v>
      </c>
      <c r="G727">
        <f t="shared" si="111"/>
        <v>30</v>
      </c>
      <c r="H727" t="str">
        <f t="shared" si="112"/>
        <v>batt_status</v>
      </c>
      <c r="I727">
        <f t="shared" si="108"/>
        <v>31</v>
      </c>
      <c r="J727">
        <f t="shared" si="109"/>
        <v>36</v>
      </c>
      <c r="K727" t="str">
        <f t="shared" si="110"/>
        <v>電池狀態</v>
      </c>
    </row>
    <row r="728" spans="1:11">
      <c r="A728" s="1" t="s">
        <v>3074</v>
      </c>
      <c r="B728">
        <f t="shared" si="104"/>
        <v>17</v>
      </c>
      <c r="C728">
        <f t="shared" si="105"/>
        <v>43</v>
      </c>
      <c r="D728" t="str">
        <f t="shared" si="106"/>
        <v>Msg_FieldWrong_Wifi_cont</v>
      </c>
      <c r="E728" s="2"/>
      <c r="F728" t="e">
        <f t="shared" si="107"/>
        <v>#VALUE!</v>
      </c>
      <c r="G728" t="e">
        <f t="shared" si="111"/>
        <v>#VALUE!</v>
      </c>
      <c r="H728" t="str">
        <f t="shared" si="112"/>
        <v/>
      </c>
      <c r="I728" t="e">
        <f t="shared" si="108"/>
        <v>#VALUE!</v>
      </c>
      <c r="J728" t="e">
        <f t="shared" si="109"/>
        <v>#VALUE!</v>
      </c>
      <c r="K728" t="str">
        <f t="shared" si="110"/>
        <v/>
      </c>
    </row>
    <row r="729" spans="1:11">
      <c r="A729" s="1"/>
      <c r="B729" t="e">
        <f t="shared" si="104"/>
        <v>#VALUE!</v>
      </c>
      <c r="C729" t="e">
        <f t="shared" si="105"/>
        <v>#VALUE!</v>
      </c>
      <c r="D729" t="str">
        <f t="shared" si="106"/>
        <v/>
      </c>
      <c r="E729" s="1" t="s">
        <v>200</v>
      </c>
      <c r="F729" t="e">
        <f t="shared" si="107"/>
        <v>#VALUE!</v>
      </c>
      <c r="G729" t="e">
        <f t="shared" si="111"/>
        <v>#VALUE!</v>
      </c>
      <c r="H729" t="e">
        <f t="shared" si="112"/>
        <v>#VALUE!</v>
      </c>
      <c r="I729">
        <f t="shared" si="108"/>
        <v>29</v>
      </c>
      <c r="J729" t="e">
        <f t="shared" si="109"/>
        <v>#VALUE!</v>
      </c>
      <c r="K729" t="e">
        <f t="shared" si="110"/>
        <v>#VALUE!</v>
      </c>
    </row>
    <row r="730" spans="1:11">
      <c r="A730" s="1"/>
      <c r="B730" t="e">
        <f t="shared" si="104"/>
        <v>#VALUE!</v>
      </c>
      <c r="C730" t="e">
        <f t="shared" si="105"/>
        <v>#VALUE!</v>
      </c>
      <c r="D730" t="str">
        <f t="shared" si="106"/>
        <v/>
      </c>
      <c r="E730" s="3" t="s">
        <v>2456</v>
      </c>
      <c r="F730">
        <f t="shared" si="107"/>
        <v>17</v>
      </c>
      <c r="G730">
        <f t="shared" si="111"/>
        <v>26</v>
      </c>
      <c r="H730" t="str">
        <f t="shared" si="112"/>
        <v>sign_in</v>
      </c>
      <c r="I730">
        <f t="shared" si="108"/>
        <v>27</v>
      </c>
      <c r="J730">
        <f t="shared" si="109"/>
        <v>30</v>
      </c>
      <c r="K730" t="str">
        <f t="shared" si="110"/>
        <v>登入</v>
      </c>
    </row>
    <row r="731" spans="1:11">
      <c r="A731" s="1"/>
      <c r="B731" t="e">
        <f t="shared" si="104"/>
        <v>#VALUE!</v>
      </c>
      <c r="C731" t="e">
        <f t="shared" si="105"/>
        <v>#VALUE!</v>
      </c>
      <c r="D731" t="str">
        <f t="shared" si="106"/>
        <v/>
      </c>
      <c r="E731" s="1" t="s">
        <v>2457</v>
      </c>
      <c r="F731">
        <f t="shared" si="107"/>
        <v>17</v>
      </c>
      <c r="G731">
        <f t="shared" si="111"/>
        <v>25</v>
      </c>
      <c r="H731" t="str">
        <f t="shared" si="112"/>
        <v>logout</v>
      </c>
      <c r="I731">
        <f t="shared" si="108"/>
        <v>26</v>
      </c>
      <c r="J731">
        <f t="shared" si="109"/>
        <v>29</v>
      </c>
      <c r="K731" t="str">
        <f t="shared" si="110"/>
        <v>登出</v>
      </c>
    </row>
    <row r="732" spans="1:11">
      <c r="A732" s="1"/>
      <c r="B732" t="e">
        <f t="shared" si="104"/>
        <v>#VALUE!</v>
      </c>
      <c r="C732" t="e">
        <f t="shared" si="105"/>
        <v>#VALUE!</v>
      </c>
      <c r="D732" t="str">
        <f t="shared" si="106"/>
        <v/>
      </c>
      <c r="E732" s="1" t="s">
        <v>2458</v>
      </c>
      <c r="F732">
        <f t="shared" si="107"/>
        <v>17</v>
      </c>
      <c r="G732">
        <f t="shared" si="111"/>
        <v>33</v>
      </c>
      <c r="H732" t="str">
        <f t="shared" si="112"/>
        <v>create_account</v>
      </c>
      <c r="I732">
        <f t="shared" si="108"/>
        <v>34</v>
      </c>
      <c r="J732">
        <f t="shared" si="109"/>
        <v>39</v>
      </c>
      <c r="K732" t="str">
        <f t="shared" si="110"/>
        <v>註冊帳號</v>
      </c>
    </row>
    <row r="733" spans="1:11">
      <c r="A733" s="1"/>
      <c r="B733" t="e">
        <f t="shared" si="104"/>
        <v>#VALUE!</v>
      </c>
      <c r="C733" t="e">
        <f t="shared" si="105"/>
        <v>#VALUE!</v>
      </c>
      <c r="D733" t="str">
        <f t="shared" si="106"/>
        <v/>
      </c>
      <c r="E733" s="1" t="s">
        <v>2459</v>
      </c>
      <c r="F733">
        <f t="shared" si="107"/>
        <v>17</v>
      </c>
      <c r="G733">
        <f t="shared" si="111"/>
        <v>34</v>
      </c>
      <c r="H733" t="str">
        <f t="shared" si="112"/>
        <v>forgot_password</v>
      </c>
      <c r="I733">
        <f t="shared" si="108"/>
        <v>35</v>
      </c>
      <c r="J733">
        <f t="shared" si="109"/>
        <v>40</v>
      </c>
      <c r="K733" t="str">
        <f t="shared" si="110"/>
        <v>忘記密碼</v>
      </c>
    </row>
    <row r="734" spans="1:11">
      <c r="A734" s="1" t="s">
        <v>295</v>
      </c>
      <c r="B734">
        <f t="shared" si="104"/>
        <v>17</v>
      </c>
      <c r="C734">
        <f t="shared" si="105"/>
        <v>35</v>
      </c>
      <c r="D734" t="str">
        <f t="shared" si="106"/>
        <v>ifttt_secret_key</v>
      </c>
      <c r="E734" s="1" t="s">
        <v>2460</v>
      </c>
      <c r="F734">
        <f t="shared" si="107"/>
        <v>17</v>
      </c>
      <c r="G734">
        <f t="shared" si="111"/>
        <v>35</v>
      </c>
      <c r="H734" t="str">
        <f t="shared" si="112"/>
        <v>current_password</v>
      </c>
      <c r="I734">
        <f t="shared" si="108"/>
        <v>36</v>
      </c>
      <c r="J734">
        <f t="shared" si="109"/>
        <v>41</v>
      </c>
      <c r="K734" t="str">
        <f t="shared" si="110"/>
        <v>目前密碼</v>
      </c>
    </row>
    <row r="735" spans="1:11">
      <c r="A735" s="1" t="s">
        <v>3072</v>
      </c>
      <c r="B735">
        <f t="shared" si="104"/>
        <v>17</v>
      </c>
      <c r="C735">
        <f t="shared" si="105"/>
        <v>38</v>
      </c>
      <c r="D735" t="str">
        <f t="shared" si="106"/>
        <v>ifttt_maker_channel</v>
      </c>
      <c r="E735" s="1" t="s">
        <v>2461</v>
      </c>
      <c r="F735">
        <f t="shared" si="107"/>
        <v>17</v>
      </c>
      <c r="G735">
        <f t="shared" si="111"/>
        <v>33</v>
      </c>
      <c r="H735" t="str">
        <f t="shared" si="112"/>
        <v>input_password</v>
      </c>
      <c r="I735">
        <f t="shared" si="108"/>
        <v>34</v>
      </c>
      <c r="J735">
        <f t="shared" si="109"/>
        <v>37</v>
      </c>
      <c r="K735" t="str">
        <f t="shared" si="110"/>
        <v>密碼</v>
      </c>
    </row>
    <row r="736" spans="1:11">
      <c r="A736" s="1" t="s">
        <v>297</v>
      </c>
      <c r="B736">
        <f t="shared" si="104"/>
        <v>17</v>
      </c>
      <c r="C736">
        <f t="shared" si="105"/>
        <v>43</v>
      </c>
      <c r="D736" t="str">
        <f t="shared" si="106"/>
        <v>ifttt_maker_channel_cont</v>
      </c>
      <c r="E736" s="1" t="s">
        <v>2462</v>
      </c>
      <c r="F736">
        <f t="shared" si="107"/>
        <v>17</v>
      </c>
      <c r="G736">
        <f t="shared" si="111"/>
        <v>35</v>
      </c>
      <c r="H736" t="str">
        <f t="shared" si="112"/>
        <v>confirm_password</v>
      </c>
      <c r="I736">
        <f t="shared" si="108"/>
        <v>36</v>
      </c>
      <c r="J736">
        <f t="shared" si="109"/>
        <v>44</v>
      </c>
      <c r="K736" t="str">
        <f t="shared" si="110"/>
        <v>再輸入一次密碼</v>
      </c>
    </row>
    <row r="737" spans="1:11">
      <c r="A737" s="1" t="s">
        <v>298</v>
      </c>
      <c r="B737">
        <f t="shared" si="104"/>
        <v>17</v>
      </c>
      <c r="C737">
        <f t="shared" si="105"/>
        <v>36</v>
      </c>
      <c r="D737" t="str">
        <f t="shared" si="106"/>
        <v>ifttt_self_unlock</v>
      </c>
      <c r="E737" s="1" t="s">
        <v>2463</v>
      </c>
      <c r="F737">
        <f t="shared" si="107"/>
        <v>17</v>
      </c>
      <c r="G737">
        <f t="shared" si="111"/>
        <v>29</v>
      </c>
      <c r="H737" t="str">
        <f t="shared" si="112"/>
        <v>EnablePass</v>
      </c>
      <c r="I737">
        <f t="shared" si="108"/>
        <v>30</v>
      </c>
      <c r="J737">
        <f t="shared" si="109"/>
        <v>35</v>
      </c>
      <c r="K737" t="str">
        <f t="shared" si="110"/>
        <v>建立密碼</v>
      </c>
    </row>
    <row r="738" spans="1:11">
      <c r="A738" s="1" t="s">
        <v>299</v>
      </c>
      <c r="B738">
        <f t="shared" si="104"/>
        <v>17</v>
      </c>
      <c r="C738">
        <f t="shared" si="105"/>
        <v>36</v>
      </c>
      <c r="D738" t="str">
        <f t="shared" si="106"/>
        <v>ifttt_event_title</v>
      </c>
      <c r="E738" s="1" t="s">
        <v>2464</v>
      </c>
      <c r="F738">
        <f t="shared" si="107"/>
        <v>17</v>
      </c>
      <c r="G738">
        <f t="shared" si="111"/>
        <v>28</v>
      </c>
      <c r="H738" t="str">
        <f t="shared" si="112"/>
        <v>BackCloud</v>
      </c>
      <c r="I738">
        <f t="shared" si="108"/>
        <v>29</v>
      </c>
      <c r="J738">
        <f t="shared" si="109"/>
        <v>35</v>
      </c>
      <c r="K738" t="str">
        <f t="shared" si="110"/>
        <v>備份至雲端</v>
      </c>
    </row>
    <row r="739" spans="1:11">
      <c r="A739" s="1" t="s">
        <v>3053</v>
      </c>
      <c r="B739">
        <f t="shared" si="104"/>
        <v>17</v>
      </c>
      <c r="C739">
        <f t="shared" si="105"/>
        <v>35</v>
      </c>
      <c r="D739" t="str">
        <f t="shared" si="106"/>
        <v>ifttt_event_lock</v>
      </c>
      <c r="E739" s="1" t="s">
        <v>2465</v>
      </c>
      <c r="F739">
        <f t="shared" si="107"/>
        <v>17</v>
      </c>
      <c r="G739">
        <f t="shared" si="111"/>
        <v>32</v>
      </c>
      <c r="H739" t="str">
        <f t="shared" si="112"/>
        <v>register_next</v>
      </c>
      <c r="I739">
        <f t="shared" si="108"/>
        <v>33</v>
      </c>
      <c r="J739">
        <f t="shared" si="109"/>
        <v>37</v>
      </c>
      <c r="K739" t="str">
        <f t="shared" si="110"/>
        <v>下一步</v>
      </c>
    </row>
    <row r="740" spans="1:11">
      <c r="A740" s="1" t="s">
        <v>301</v>
      </c>
      <c r="B740">
        <f t="shared" si="104"/>
        <v>17</v>
      </c>
      <c r="C740">
        <f t="shared" si="105"/>
        <v>34</v>
      </c>
      <c r="D740" t="str">
        <f t="shared" si="106"/>
        <v>ifttt_lock_cont</v>
      </c>
      <c r="E740" s="1" t="s">
        <v>2466</v>
      </c>
      <c r="F740">
        <f t="shared" si="107"/>
        <v>17</v>
      </c>
      <c r="G740">
        <f t="shared" si="111"/>
        <v>46</v>
      </c>
      <c r="H740" t="str">
        <f t="shared" si="112"/>
        <v>register_but_password_title</v>
      </c>
      <c r="I740">
        <f t="shared" si="108"/>
        <v>47</v>
      </c>
      <c r="J740">
        <f t="shared" si="109"/>
        <v>54</v>
      </c>
      <c r="K740" t="str">
        <f t="shared" si="110"/>
        <v>帳號註冊失敗</v>
      </c>
    </row>
    <row r="741" spans="1:11">
      <c r="A741" s="1" t="s">
        <v>302</v>
      </c>
      <c r="B741">
        <f t="shared" si="104"/>
        <v>17</v>
      </c>
      <c r="C741">
        <f t="shared" si="105"/>
        <v>31</v>
      </c>
      <c r="D741" t="str">
        <f t="shared" si="106"/>
        <v>ifttt_denied</v>
      </c>
      <c r="E741" s="1" t="s">
        <v>2467</v>
      </c>
      <c r="F741">
        <f t="shared" si="107"/>
        <v>17</v>
      </c>
      <c r="G741">
        <f t="shared" si="111"/>
        <v>45</v>
      </c>
      <c r="H741" t="str">
        <f t="shared" si="112"/>
        <v>register_but_password_cont</v>
      </c>
      <c r="I741">
        <f t="shared" si="108"/>
        <v>46</v>
      </c>
      <c r="J741">
        <f t="shared" si="109"/>
        <v>81</v>
      </c>
      <c r="K741" t="str">
        <f t="shared" si="110"/>
        <v>此一帳號已有密碼, 不可重複建立. 請用 "登入" 方式登入此帳號.</v>
      </c>
    </row>
    <row r="742" spans="1:11">
      <c r="A742" s="1" t="s">
        <v>303</v>
      </c>
      <c r="B742">
        <f t="shared" si="104"/>
        <v>17</v>
      </c>
      <c r="C742">
        <f t="shared" si="105"/>
        <v>37</v>
      </c>
      <c r="D742" t="str">
        <f t="shared" si="106"/>
        <v>ifttt_event_denied</v>
      </c>
      <c r="E742" s="1" t="s">
        <v>2468</v>
      </c>
      <c r="F742">
        <f t="shared" si="107"/>
        <v>17</v>
      </c>
      <c r="G742">
        <f t="shared" si="111"/>
        <v>35</v>
      </c>
      <c r="H742" t="str">
        <f t="shared" si="112"/>
        <v>no_account_title</v>
      </c>
      <c r="I742">
        <f t="shared" si="108"/>
        <v>36</v>
      </c>
      <c r="J742">
        <f t="shared" si="109"/>
        <v>42</v>
      </c>
      <c r="K742" t="str">
        <f t="shared" si="110"/>
        <v>帳號不存在</v>
      </c>
    </row>
    <row r="743" spans="1:11">
      <c r="A743" s="1" t="s">
        <v>304</v>
      </c>
      <c r="B743">
        <f t="shared" si="104"/>
        <v>17</v>
      </c>
      <c r="C743">
        <f t="shared" si="105"/>
        <v>36</v>
      </c>
      <c r="D743" t="str">
        <f t="shared" si="106"/>
        <v>ifttt_denied_cont</v>
      </c>
      <c r="E743" s="1" t="s">
        <v>2469</v>
      </c>
      <c r="F743">
        <f t="shared" si="107"/>
        <v>17</v>
      </c>
      <c r="G743">
        <f t="shared" si="111"/>
        <v>34</v>
      </c>
      <c r="H743" t="str">
        <f t="shared" si="112"/>
        <v>no_account_cont</v>
      </c>
      <c r="I743">
        <f t="shared" si="108"/>
        <v>35</v>
      </c>
      <c r="J743">
        <f t="shared" si="109"/>
        <v>57</v>
      </c>
      <c r="K743" t="str">
        <f t="shared" si="110"/>
        <v>您所輸入的帳號並不存在或帳號沒有設定密碼.</v>
      </c>
    </row>
    <row r="744" spans="1:11">
      <c r="A744" s="1" t="s">
        <v>3073</v>
      </c>
      <c r="B744">
        <f t="shared" si="104"/>
        <v>17</v>
      </c>
      <c r="C744">
        <f t="shared" si="105"/>
        <v>30</v>
      </c>
      <c r="D744" t="str">
        <f t="shared" si="106"/>
        <v>ifttt_title</v>
      </c>
      <c r="E744" s="1" t="s">
        <v>2470</v>
      </c>
      <c r="F744">
        <f t="shared" si="107"/>
        <v>17</v>
      </c>
      <c r="G744">
        <f t="shared" si="111"/>
        <v>39</v>
      </c>
      <c r="H744" t="str">
        <f t="shared" si="112"/>
        <v>wrong_password_title</v>
      </c>
      <c r="I744">
        <f t="shared" si="108"/>
        <v>40</v>
      </c>
      <c r="J744">
        <f t="shared" si="109"/>
        <v>45</v>
      </c>
      <c r="K744" t="str">
        <f t="shared" si="110"/>
        <v>密碼錯誤</v>
      </c>
    </row>
    <row r="745" spans="1:11">
      <c r="A745" s="1" t="s">
        <v>306</v>
      </c>
      <c r="B745">
        <f t="shared" si="104"/>
        <v>17</v>
      </c>
      <c r="C745">
        <f t="shared" si="105"/>
        <v>42</v>
      </c>
      <c r="D745" t="str">
        <f t="shared" si="106"/>
        <v>ifttt_noSecretKey_title</v>
      </c>
      <c r="E745" s="1" t="s">
        <v>2471</v>
      </c>
      <c r="F745">
        <f t="shared" si="107"/>
        <v>17</v>
      </c>
      <c r="G745">
        <f t="shared" si="111"/>
        <v>38</v>
      </c>
      <c r="H745" t="str">
        <f t="shared" si="112"/>
        <v>wrong_password_cont</v>
      </c>
      <c r="I745">
        <f t="shared" si="108"/>
        <v>39</v>
      </c>
      <c r="J745">
        <f t="shared" si="109"/>
        <v>52</v>
      </c>
      <c r="K745" t="str">
        <f t="shared" si="110"/>
        <v>密碼錯誤, 請再確認一次</v>
      </c>
    </row>
    <row r="746" spans="1:11">
      <c r="A746" s="1" t="s">
        <v>3080</v>
      </c>
      <c r="B746">
        <f t="shared" si="104"/>
        <v>17</v>
      </c>
      <c r="C746">
        <f t="shared" si="105"/>
        <v>41</v>
      </c>
      <c r="D746" t="str">
        <f t="shared" si="106"/>
        <v>ifttt_noSecretKey_cont</v>
      </c>
      <c r="E746" s="1" t="s">
        <v>2472</v>
      </c>
      <c r="F746">
        <f t="shared" si="107"/>
        <v>17</v>
      </c>
      <c r="G746">
        <f t="shared" si="111"/>
        <v>28</v>
      </c>
      <c r="H746" t="str">
        <f t="shared" si="112"/>
        <v>BackupNow</v>
      </c>
      <c r="I746">
        <f t="shared" si="108"/>
        <v>29</v>
      </c>
      <c r="J746">
        <f t="shared" si="109"/>
        <v>37</v>
      </c>
      <c r="K746" t="str">
        <f t="shared" si="110"/>
        <v>備份資料至雲端</v>
      </c>
    </row>
    <row r="747" spans="1:11">
      <c r="A747" s="1" t="s">
        <v>3081</v>
      </c>
      <c r="B747">
        <f t="shared" si="104"/>
        <v>17</v>
      </c>
      <c r="C747">
        <f t="shared" si="105"/>
        <v>41</v>
      </c>
      <c r="D747" t="str">
        <f t="shared" si="106"/>
        <v>ifttt_paste_secret_key</v>
      </c>
      <c r="E747" s="1" t="s">
        <v>2473</v>
      </c>
      <c r="F747">
        <f t="shared" si="107"/>
        <v>17</v>
      </c>
      <c r="G747">
        <f t="shared" si="111"/>
        <v>29</v>
      </c>
      <c r="H747" t="str">
        <f t="shared" si="112"/>
        <v>BackupTime</v>
      </c>
      <c r="I747">
        <f t="shared" si="108"/>
        <v>30</v>
      </c>
      <c r="J747">
        <f t="shared" si="109"/>
        <v>39</v>
      </c>
      <c r="K747" t="str">
        <f t="shared" si="110"/>
        <v xml:space="preserve">上次備份時間: </v>
      </c>
    </row>
    <row r="748" spans="1:11">
      <c r="A748" s="1" t="s">
        <v>3082</v>
      </c>
      <c r="B748">
        <f t="shared" si="104"/>
        <v>17</v>
      </c>
      <c r="C748">
        <f t="shared" si="105"/>
        <v>48</v>
      </c>
      <c r="D748" t="str">
        <f t="shared" si="106"/>
        <v>GW_Denounce" formatted="false</v>
      </c>
      <c r="E748" s="1" t="s">
        <v>2474</v>
      </c>
      <c r="F748">
        <f t="shared" si="107"/>
        <v>17</v>
      </c>
      <c r="G748">
        <f t="shared" si="111"/>
        <v>36</v>
      </c>
      <c r="H748" t="str">
        <f t="shared" si="112"/>
        <v>re_password_title</v>
      </c>
      <c r="I748">
        <f t="shared" si="108"/>
        <v>37</v>
      </c>
      <c r="J748">
        <f t="shared" si="109"/>
        <v>42</v>
      </c>
      <c r="K748" t="str">
        <f t="shared" si="110"/>
        <v>重送密碼</v>
      </c>
    </row>
    <row r="749" spans="1:11">
      <c r="A749" s="1"/>
      <c r="B749" t="e">
        <f t="shared" si="104"/>
        <v>#VALUE!</v>
      </c>
      <c r="C749" t="e">
        <f t="shared" si="105"/>
        <v>#VALUE!</v>
      </c>
      <c r="D749" t="str">
        <f t="shared" si="106"/>
        <v/>
      </c>
      <c r="E749" s="1" t="s">
        <v>2475</v>
      </c>
      <c r="F749">
        <f t="shared" si="107"/>
        <v>17</v>
      </c>
      <c r="G749">
        <f t="shared" si="111"/>
        <v>35</v>
      </c>
      <c r="H749" t="str">
        <f t="shared" si="112"/>
        <v>re_password_cont</v>
      </c>
      <c r="I749">
        <f t="shared" si="108"/>
        <v>36</v>
      </c>
      <c r="J749">
        <f t="shared" si="109"/>
        <v>60</v>
      </c>
      <c r="K749" t="str">
        <f t="shared" si="110"/>
        <v>新密碼已送至您所註冊的信箱, 請用新密碼登入.</v>
      </c>
    </row>
    <row r="750" spans="1:11">
      <c r="A750" s="1"/>
      <c r="B750" t="e">
        <f t="shared" si="104"/>
        <v>#VALUE!</v>
      </c>
      <c r="C750" t="e">
        <f t="shared" si="105"/>
        <v>#VALUE!</v>
      </c>
      <c r="D750" t="str">
        <f t="shared" si="106"/>
        <v/>
      </c>
      <c r="E750" s="1" t="s">
        <v>2476</v>
      </c>
      <c r="F750">
        <f t="shared" si="107"/>
        <v>17</v>
      </c>
      <c r="G750">
        <f t="shared" si="111"/>
        <v>36</v>
      </c>
      <c r="H750" t="str">
        <f t="shared" si="112"/>
        <v>wrong_email_title</v>
      </c>
      <c r="I750">
        <f t="shared" si="108"/>
        <v>37</v>
      </c>
      <c r="J750">
        <f t="shared" si="109"/>
        <v>42</v>
      </c>
      <c r="K750" t="str">
        <f t="shared" si="110"/>
        <v>信箱錯誤</v>
      </c>
    </row>
    <row r="751" spans="1:11">
      <c r="A751" s="1" t="s">
        <v>3083</v>
      </c>
      <c r="B751">
        <f t="shared" si="104"/>
        <v>17</v>
      </c>
      <c r="C751">
        <f t="shared" si="105"/>
        <v>38</v>
      </c>
      <c r="D751" t="str">
        <f t="shared" si="106"/>
        <v>TooManyRequest_cont</v>
      </c>
      <c r="E751" s="1" t="s">
        <v>2477</v>
      </c>
      <c r="F751">
        <f t="shared" si="107"/>
        <v>17</v>
      </c>
      <c r="G751">
        <f t="shared" si="111"/>
        <v>35</v>
      </c>
      <c r="H751" t="str">
        <f t="shared" si="112"/>
        <v>wrong_email_cont</v>
      </c>
      <c r="I751">
        <f t="shared" si="108"/>
        <v>36</v>
      </c>
      <c r="J751">
        <f t="shared" si="109"/>
        <v>49</v>
      </c>
      <c r="K751" t="str">
        <f t="shared" si="110"/>
        <v>您所輸入的信箱並不存在.</v>
      </c>
    </row>
    <row r="752" spans="1:11">
      <c r="A752" s="1" t="s">
        <v>3087</v>
      </c>
      <c r="B752">
        <f t="shared" si="104"/>
        <v>17</v>
      </c>
      <c r="C752">
        <f t="shared" si="105"/>
        <v>39</v>
      </c>
      <c r="D752" t="str">
        <f t="shared" si="106"/>
        <v>GatewayFW_sent_title</v>
      </c>
      <c r="E752" s="1" t="s">
        <v>2478</v>
      </c>
      <c r="F752">
        <f t="shared" si="107"/>
        <v>17</v>
      </c>
      <c r="G752">
        <f t="shared" si="111"/>
        <v>33</v>
      </c>
      <c r="H752" t="str">
        <f t="shared" si="112"/>
        <v>login_OK_title</v>
      </c>
      <c r="I752">
        <f t="shared" si="108"/>
        <v>34</v>
      </c>
      <c r="J752">
        <f t="shared" si="109"/>
        <v>39</v>
      </c>
      <c r="K752" t="str">
        <f t="shared" si="110"/>
        <v>登入成功</v>
      </c>
    </row>
    <row r="753" spans="1:11">
      <c r="A753" s="1" t="s">
        <v>3084</v>
      </c>
      <c r="B753">
        <f t="shared" si="104"/>
        <v>17</v>
      </c>
      <c r="C753">
        <f t="shared" si="105"/>
        <v>38</v>
      </c>
      <c r="D753" t="str">
        <f t="shared" si="106"/>
        <v>GatewayFW_sent_cont</v>
      </c>
      <c r="E753" s="1" t="s">
        <v>2479</v>
      </c>
      <c r="F753">
        <f t="shared" si="107"/>
        <v>17</v>
      </c>
      <c r="G753">
        <f t="shared" si="111"/>
        <v>32</v>
      </c>
      <c r="H753" t="str">
        <f t="shared" si="112"/>
        <v>login_OK_cont</v>
      </c>
      <c r="I753">
        <f t="shared" si="108"/>
        <v>33</v>
      </c>
      <c r="J753">
        <f t="shared" si="109"/>
        <v>43</v>
      </c>
      <c r="K753" t="str">
        <f t="shared" si="110"/>
        <v>您已成功登入帳號.</v>
      </c>
    </row>
    <row r="754" spans="1:11">
      <c r="A754" s="1" t="s">
        <v>3088</v>
      </c>
      <c r="B754">
        <f t="shared" si="104"/>
        <v>17</v>
      </c>
      <c r="C754">
        <f t="shared" si="105"/>
        <v>56</v>
      </c>
      <c r="D754" t="str">
        <f t="shared" si="106"/>
        <v>GatewayFW_OnUpgrade" formatted="false</v>
      </c>
      <c r="E754" s="1" t="s">
        <v>2480</v>
      </c>
      <c r="F754">
        <f t="shared" si="107"/>
        <v>17</v>
      </c>
      <c r="G754">
        <f t="shared" si="111"/>
        <v>34</v>
      </c>
      <c r="H754" t="str">
        <f t="shared" si="112"/>
        <v>logout_OK_title</v>
      </c>
      <c r="I754">
        <f t="shared" si="108"/>
        <v>35</v>
      </c>
      <c r="J754">
        <f t="shared" si="109"/>
        <v>40</v>
      </c>
      <c r="K754" t="str">
        <f t="shared" si="110"/>
        <v>登出成功</v>
      </c>
    </row>
    <row r="755" spans="1:11">
      <c r="A755" s="2"/>
      <c r="B755" t="e">
        <f t="shared" si="104"/>
        <v>#VALUE!</v>
      </c>
      <c r="C755" t="e">
        <f t="shared" si="105"/>
        <v>#VALUE!</v>
      </c>
      <c r="D755" t="str">
        <f t="shared" si="106"/>
        <v/>
      </c>
      <c r="E755" s="1" t="s">
        <v>2481</v>
      </c>
      <c r="F755">
        <f t="shared" si="107"/>
        <v>17</v>
      </c>
      <c r="G755">
        <f t="shared" si="111"/>
        <v>33</v>
      </c>
      <c r="H755" t="str">
        <f t="shared" si="112"/>
        <v>logout_OK_cont</v>
      </c>
      <c r="I755">
        <f t="shared" si="108"/>
        <v>34</v>
      </c>
      <c r="J755">
        <f t="shared" si="109"/>
        <v>44</v>
      </c>
      <c r="K755" t="str">
        <f t="shared" si="110"/>
        <v>您已成功登出帳號.</v>
      </c>
    </row>
    <row r="756" spans="1:11">
      <c r="A756" s="1"/>
      <c r="B756" t="e">
        <f t="shared" si="104"/>
        <v>#VALUE!</v>
      </c>
      <c r="C756" t="e">
        <f t="shared" si="105"/>
        <v>#VALUE!</v>
      </c>
      <c r="D756" t="str">
        <f t="shared" si="106"/>
        <v/>
      </c>
      <c r="E756" s="1" t="s">
        <v>2482</v>
      </c>
      <c r="F756">
        <f t="shared" si="107"/>
        <v>17</v>
      </c>
      <c r="G756">
        <f t="shared" si="111"/>
        <v>40</v>
      </c>
      <c r="H756" t="str">
        <f t="shared" si="112"/>
        <v>PWD_NoMatchCode_title</v>
      </c>
      <c r="I756">
        <f t="shared" si="108"/>
        <v>41</v>
      </c>
      <c r="J756">
        <f t="shared" si="109"/>
        <v>46</v>
      </c>
      <c r="K756" t="str">
        <f t="shared" si="110"/>
        <v>密碼錯誤</v>
      </c>
    </row>
    <row r="757" spans="1:11">
      <c r="A757" s="1"/>
      <c r="B757" t="e">
        <f t="shared" si="104"/>
        <v>#VALUE!</v>
      </c>
      <c r="C757" t="e">
        <f t="shared" si="105"/>
        <v>#VALUE!</v>
      </c>
      <c r="D757" t="str">
        <f t="shared" si="106"/>
        <v/>
      </c>
      <c r="E757" s="1" t="s">
        <v>2483</v>
      </c>
      <c r="F757">
        <f t="shared" si="107"/>
        <v>17</v>
      </c>
      <c r="G757">
        <f t="shared" si="111"/>
        <v>39</v>
      </c>
      <c r="H757" t="str">
        <f t="shared" si="112"/>
        <v>PWD_NoMatchCode_cont</v>
      </c>
      <c r="I757">
        <f t="shared" si="108"/>
        <v>40</v>
      </c>
      <c r="J757">
        <f t="shared" si="109"/>
        <v>55</v>
      </c>
      <c r="K757" t="str">
        <f t="shared" si="110"/>
        <v>您所輸入的兩個密碼並不一致.</v>
      </c>
    </row>
    <row r="758" spans="1:11">
      <c r="A758" s="1" t="s">
        <v>3092</v>
      </c>
      <c r="B758">
        <f t="shared" si="104"/>
        <v>17</v>
      </c>
      <c r="C758">
        <f t="shared" si="105"/>
        <v>42</v>
      </c>
      <c r="D758" t="str">
        <f t="shared" si="106"/>
        <v>GPS_FailGetLocate_title</v>
      </c>
      <c r="E758" s="1" t="s">
        <v>2484</v>
      </c>
      <c r="F758">
        <f t="shared" si="107"/>
        <v>17</v>
      </c>
      <c r="G758">
        <f t="shared" si="111"/>
        <v>33</v>
      </c>
      <c r="H758" t="str">
        <f t="shared" si="112"/>
        <v>UploadOK_title</v>
      </c>
      <c r="I758">
        <f t="shared" si="108"/>
        <v>34</v>
      </c>
      <c r="J758">
        <f t="shared" si="109"/>
        <v>39</v>
      </c>
      <c r="K758" t="str">
        <f t="shared" si="110"/>
        <v>上傳完成</v>
      </c>
    </row>
    <row r="759" spans="1:11">
      <c r="A759" s="1" t="s">
        <v>3094</v>
      </c>
      <c r="B759">
        <f t="shared" si="104"/>
        <v>17</v>
      </c>
      <c r="C759">
        <f t="shared" si="105"/>
        <v>41</v>
      </c>
      <c r="D759" t="str">
        <f t="shared" si="106"/>
        <v>GPS_FailGetLocate_cont</v>
      </c>
      <c r="E759" s="1" t="s">
        <v>2485</v>
      </c>
      <c r="F759">
        <f t="shared" si="107"/>
        <v>17</v>
      </c>
      <c r="G759">
        <f t="shared" si="111"/>
        <v>32</v>
      </c>
      <c r="H759" t="str">
        <f t="shared" si="112"/>
        <v>UploadOK_cont</v>
      </c>
      <c r="I759">
        <f t="shared" si="108"/>
        <v>33</v>
      </c>
      <c r="J759">
        <f t="shared" si="109"/>
        <v>45</v>
      </c>
      <c r="K759" t="str">
        <f t="shared" si="110"/>
        <v>所有資料已與雲端同步.</v>
      </c>
    </row>
    <row r="760" spans="1:11">
      <c r="A760" s="1" t="s">
        <v>3091</v>
      </c>
      <c r="B760">
        <f t="shared" si="104"/>
        <v>17</v>
      </c>
      <c r="C760">
        <f t="shared" si="105"/>
        <v>28</v>
      </c>
      <c r="D760" t="str">
        <f t="shared" si="106"/>
        <v>GatewayNM</v>
      </c>
      <c r="E760" s="1" t="s">
        <v>2486</v>
      </c>
      <c r="F760">
        <f t="shared" si="107"/>
        <v>17</v>
      </c>
      <c r="G760">
        <f t="shared" si="111"/>
        <v>38</v>
      </c>
      <c r="H760" t="str">
        <f t="shared" si="112"/>
        <v>ChangfePWD_OK_title</v>
      </c>
      <c r="I760">
        <f t="shared" si="108"/>
        <v>39</v>
      </c>
      <c r="J760">
        <f t="shared" si="109"/>
        <v>44</v>
      </c>
      <c r="K760" t="str">
        <f t="shared" si="110"/>
        <v>更新成功</v>
      </c>
    </row>
    <row r="761" spans="1:11">
      <c r="A761" s="1" t="s">
        <v>311</v>
      </c>
      <c r="B761">
        <f t="shared" si="104"/>
        <v>17</v>
      </c>
      <c r="C761">
        <f t="shared" si="105"/>
        <v>41</v>
      </c>
      <c r="D761" t="str">
        <f t="shared" si="106"/>
        <v>Gateway_MaxCount_title</v>
      </c>
      <c r="E761" s="1" t="s">
        <v>2487</v>
      </c>
      <c r="F761">
        <f t="shared" si="107"/>
        <v>17</v>
      </c>
      <c r="G761">
        <f t="shared" si="111"/>
        <v>37</v>
      </c>
      <c r="H761" t="str">
        <f t="shared" si="112"/>
        <v>ChangfePWD_OK_cont</v>
      </c>
      <c r="I761">
        <f t="shared" si="108"/>
        <v>38</v>
      </c>
      <c r="J761">
        <f t="shared" si="109"/>
        <v>48</v>
      </c>
      <c r="K761" t="str">
        <f t="shared" si="110"/>
        <v>您已成功更新密碼.</v>
      </c>
    </row>
    <row r="762" spans="1:11">
      <c r="A762" s="1" t="s">
        <v>3090</v>
      </c>
      <c r="B762">
        <f t="shared" si="104"/>
        <v>17</v>
      </c>
      <c r="C762">
        <f t="shared" si="105"/>
        <v>58</v>
      </c>
      <c r="D762" t="str">
        <f t="shared" si="106"/>
        <v>Gateway_MaxCount_cont" formatted="false</v>
      </c>
      <c r="E762" s="1" t="s">
        <v>2488</v>
      </c>
      <c r="F762">
        <f t="shared" si="107"/>
        <v>17</v>
      </c>
      <c r="G762">
        <f t="shared" si="111"/>
        <v>38</v>
      </c>
      <c r="H762" t="str">
        <f t="shared" si="112"/>
        <v>CreateAccount_title</v>
      </c>
      <c r="I762">
        <f t="shared" si="108"/>
        <v>39</v>
      </c>
      <c r="J762">
        <f t="shared" si="109"/>
        <v>48</v>
      </c>
      <c r="K762" t="str">
        <f t="shared" si="110"/>
        <v>使用註冊帳號模式</v>
      </c>
    </row>
    <row r="763" spans="1:11">
      <c r="A763" s="1" t="s">
        <v>312</v>
      </c>
      <c r="B763">
        <f t="shared" si="104"/>
        <v>17</v>
      </c>
      <c r="C763">
        <f t="shared" si="105"/>
        <v>55</v>
      </c>
      <c r="D763" t="str">
        <f t="shared" si="106"/>
        <v>GPS_Unlock_Success" formatted="false</v>
      </c>
      <c r="E763" s="1" t="s">
        <v>2489</v>
      </c>
      <c r="F763">
        <f t="shared" si="107"/>
        <v>17</v>
      </c>
      <c r="G763">
        <f t="shared" si="111"/>
        <v>37</v>
      </c>
      <c r="H763" t="str">
        <f t="shared" si="112"/>
        <v>CreateAccount_cont</v>
      </c>
      <c r="I763">
        <f t="shared" si="108"/>
        <v>38</v>
      </c>
      <c r="J763">
        <f t="shared" si="109"/>
        <v>58</v>
      </c>
      <c r="K763" t="str">
        <f t="shared" si="110"/>
        <v>此一帳號尚未註冊, 請先註冊此一帳號.</v>
      </c>
    </row>
    <row r="764" spans="1:11">
      <c r="A764" s="1" t="s">
        <v>313</v>
      </c>
      <c r="B764">
        <f t="shared" si="104"/>
        <v>17</v>
      </c>
      <c r="C764">
        <f t="shared" si="105"/>
        <v>36</v>
      </c>
      <c r="D764" t="str">
        <f t="shared" si="106"/>
        <v>LockNotScan_title</v>
      </c>
      <c r="E764" s="1" t="s">
        <v>2490</v>
      </c>
      <c r="F764">
        <f t="shared" si="107"/>
        <v>17</v>
      </c>
      <c r="G764">
        <f t="shared" si="111"/>
        <v>33</v>
      </c>
      <c r="H764" t="str">
        <f t="shared" si="112"/>
        <v>ChangePassword</v>
      </c>
      <c r="I764">
        <f t="shared" si="108"/>
        <v>34</v>
      </c>
      <c r="J764">
        <f t="shared" si="109"/>
        <v>39</v>
      </c>
      <c r="K764" t="str">
        <f t="shared" si="110"/>
        <v>變更密碼</v>
      </c>
    </row>
    <row r="765" spans="1:11">
      <c r="A765" s="1" t="s">
        <v>3128</v>
      </c>
      <c r="B765">
        <f t="shared" si="104"/>
        <v>17</v>
      </c>
      <c r="C765">
        <f t="shared" si="105"/>
        <v>35</v>
      </c>
      <c r="D765" t="str">
        <f t="shared" si="106"/>
        <v>LockNotScan_cont</v>
      </c>
      <c r="E765" s="1" t="s">
        <v>2491</v>
      </c>
      <c r="F765">
        <f t="shared" si="107"/>
        <v>17</v>
      </c>
      <c r="G765">
        <f t="shared" si="111"/>
        <v>38</v>
      </c>
      <c r="H765" t="str">
        <f t="shared" si="112"/>
        <v>download_fail_title</v>
      </c>
      <c r="I765">
        <f t="shared" si="108"/>
        <v>39</v>
      </c>
      <c r="J765">
        <f t="shared" si="109"/>
        <v>45</v>
      </c>
      <c r="K765" t="str">
        <f t="shared" si="110"/>
        <v>下載失敗!</v>
      </c>
    </row>
    <row r="766" spans="1:11">
      <c r="A766" s="2"/>
      <c r="B766" t="e">
        <f t="shared" si="104"/>
        <v>#VALUE!</v>
      </c>
      <c r="C766" t="e">
        <f t="shared" si="105"/>
        <v>#VALUE!</v>
      </c>
      <c r="D766" t="str">
        <f t="shared" si="106"/>
        <v/>
      </c>
      <c r="E766" s="1" t="s">
        <v>2492</v>
      </c>
      <c r="F766">
        <f t="shared" si="107"/>
        <v>17</v>
      </c>
      <c r="G766">
        <f t="shared" si="111"/>
        <v>37</v>
      </c>
      <c r="H766" t="str">
        <f t="shared" si="112"/>
        <v>download_fail_cont</v>
      </c>
      <c r="I766">
        <f t="shared" si="108"/>
        <v>38</v>
      </c>
      <c r="J766">
        <f t="shared" si="109"/>
        <v>53</v>
      </c>
      <c r="K766" t="str">
        <f t="shared" si="110"/>
        <v>資料下載失敗, 請再試一次.</v>
      </c>
    </row>
    <row r="767" spans="1:11">
      <c r="A767" s="1" t="s">
        <v>314</v>
      </c>
      <c r="B767">
        <f t="shared" si="104"/>
        <v>17</v>
      </c>
      <c r="C767">
        <f t="shared" si="105"/>
        <v>32</v>
      </c>
      <c r="D767" t="str">
        <f t="shared" si="106"/>
        <v>UI_DeleteLock</v>
      </c>
      <c r="E767" s="1" t="s">
        <v>2493</v>
      </c>
      <c r="F767">
        <f t="shared" si="107"/>
        <v>17</v>
      </c>
      <c r="G767">
        <f t="shared" si="111"/>
        <v>35</v>
      </c>
      <c r="H767" t="str">
        <f t="shared" si="112"/>
        <v>noPassword_title</v>
      </c>
      <c r="I767">
        <f t="shared" si="108"/>
        <v>36</v>
      </c>
      <c r="J767">
        <f t="shared" si="109"/>
        <v>41</v>
      </c>
      <c r="K767" t="str">
        <f t="shared" si="110"/>
        <v>警告 !</v>
      </c>
    </row>
    <row r="768" spans="1:11">
      <c r="A768" s="1" t="s">
        <v>315</v>
      </c>
      <c r="B768">
        <f t="shared" si="104"/>
        <v>17</v>
      </c>
      <c r="C768">
        <f t="shared" si="105"/>
        <v>31</v>
      </c>
      <c r="D768" t="str">
        <f t="shared" si="106"/>
        <v>ShareNetCode</v>
      </c>
      <c r="E768" s="1" t="s">
        <v>2494</v>
      </c>
      <c r="F768">
        <f t="shared" si="107"/>
        <v>17</v>
      </c>
      <c r="G768">
        <f t="shared" si="111"/>
        <v>34</v>
      </c>
      <c r="H768" t="str">
        <f t="shared" si="112"/>
        <v>noPassword_cont</v>
      </c>
      <c r="I768">
        <f t="shared" si="108"/>
        <v>35</v>
      </c>
      <c r="J768">
        <f t="shared" si="109"/>
        <v>107</v>
      </c>
      <c r="K768" t="str">
        <f t="shared" si="110"/>
        <v>如果您沒有勾選 "建立密碼" , 您將無法使用 "備份至雲端" 功能. 且若有其他人可進入您的信箱, 則此一帳號可被其他人用您的信箱重複註冊.</v>
      </c>
    </row>
    <row r="769" spans="1:11">
      <c r="A769" s="1" t="s">
        <v>316</v>
      </c>
      <c r="B769">
        <f t="shared" si="104"/>
        <v>17</v>
      </c>
      <c r="C769">
        <f t="shared" si="105"/>
        <v>33</v>
      </c>
      <c r="D769" t="str">
        <f t="shared" si="106"/>
        <v>slide_act_lock</v>
      </c>
      <c r="E769" s="1" t="s">
        <v>2495</v>
      </c>
      <c r="F769">
        <f t="shared" si="107"/>
        <v>17</v>
      </c>
      <c r="G769">
        <f t="shared" si="111"/>
        <v>33</v>
      </c>
      <c r="H769" t="str">
        <f t="shared" si="112"/>
        <v>noBackup_title</v>
      </c>
      <c r="I769">
        <f t="shared" si="108"/>
        <v>34</v>
      </c>
      <c r="J769">
        <f t="shared" si="109"/>
        <v>39</v>
      </c>
      <c r="K769" t="str">
        <f t="shared" si="110"/>
        <v>警告 !</v>
      </c>
    </row>
    <row r="770" spans="1:11">
      <c r="A770" s="1" t="s">
        <v>3004</v>
      </c>
      <c r="B770">
        <f t="shared" ref="B770:B833" si="113">FIND("=""",A770)</f>
        <v>17</v>
      </c>
      <c r="C770">
        <f t="shared" ref="C770:C833" si="114">FIND("""&gt;",A770)</f>
        <v>36</v>
      </c>
      <c r="D770" t="str">
        <f t="shared" ref="D770:D833" si="115">IF(A770&lt;&gt;"", MID(A770, B770 + 2, C770-B770-2), "")</f>
        <v>LockAct_DeleteAll</v>
      </c>
      <c r="E770" s="1" t="s">
        <v>2496</v>
      </c>
      <c r="F770">
        <f t="shared" ref="F770:F833" si="116">FIND("=""",E770)</f>
        <v>17</v>
      </c>
      <c r="G770">
        <f t="shared" si="111"/>
        <v>32</v>
      </c>
      <c r="H770" t="str">
        <f t="shared" si="112"/>
        <v>noBackup_cont</v>
      </c>
      <c r="I770">
        <f t="shared" si="108"/>
        <v>33</v>
      </c>
      <c r="J770">
        <f t="shared" si="109"/>
        <v>68</v>
      </c>
      <c r="K770" t="str">
        <f t="shared" si="110"/>
        <v>如果您沒有勾選 "備份至雲端", 您將無法將您的帳號資料備份至雲端.</v>
      </c>
    </row>
    <row r="771" spans="1:11">
      <c r="A771" s="1"/>
      <c r="B771" t="e">
        <f t="shared" si="113"/>
        <v>#VALUE!</v>
      </c>
      <c r="C771" t="e">
        <f t="shared" si="114"/>
        <v>#VALUE!</v>
      </c>
      <c r="D771" t="str">
        <f t="shared" si="115"/>
        <v/>
      </c>
      <c r="E771" s="1" t="s">
        <v>2497</v>
      </c>
      <c r="F771">
        <f t="shared" si="116"/>
        <v>17</v>
      </c>
      <c r="G771">
        <f t="shared" si="111"/>
        <v>38</v>
      </c>
      <c r="H771" t="str">
        <f t="shared" si="112"/>
        <v>PasswordFirst_title</v>
      </c>
      <c r="I771">
        <f t="shared" si="108"/>
        <v>39</v>
      </c>
      <c r="J771">
        <f t="shared" si="109"/>
        <v>46</v>
      </c>
      <c r="K771" t="str">
        <f t="shared" si="110"/>
        <v>密碼尚未建立</v>
      </c>
    </row>
    <row r="772" spans="1:11">
      <c r="A772" s="1" t="s">
        <v>3098</v>
      </c>
      <c r="B772">
        <f t="shared" si="113"/>
        <v>17</v>
      </c>
      <c r="C772">
        <f t="shared" si="114"/>
        <v>31</v>
      </c>
      <c r="D772" t="str">
        <f t="shared" si="115"/>
        <v>AddNewClient</v>
      </c>
      <c r="E772" s="1" t="s">
        <v>2498</v>
      </c>
      <c r="F772">
        <f t="shared" si="116"/>
        <v>17</v>
      </c>
      <c r="G772">
        <f t="shared" si="111"/>
        <v>37</v>
      </c>
      <c r="H772" t="str">
        <f t="shared" si="112"/>
        <v>PasswordFirst_cont</v>
      </c>
      <c r="I772">
        <f t="shared" si="108"/>
        <v>38</v>
      </c>
      <c r="J772">
        <f t="shared" si="109"/>
        <v>63</v>
      </c>
      <c r="K772" t="str">
        <f t="shared" si="110"/>
        <v>在勾選 "備份至雲端" 功能前, 請先建立密碼.</v>
      </c>
    </row>
    <row r="773" spans="1:11">
      <c r="A773" s="1" t="s">
        <v>3030</v>
      </c>
      <c r="B773">
        <f t="shared" si="113"/>
        <v>17</v>
      </c>
      <c r="C773">
        <f t="shared" si="114"/>
        <v>44</v>
      </c>
      <c r="D773" t="str">
        <f t="shared" si="115"/>
        <v>param_group_administrator</v>
      </c>
      <c r="E773" s="1" t="s">
        <v>2499</v>
      </c>
      <c r="F773">
        <f t="shared" si="116"/>
        <v>17</v>
      </c>
      <c r="G773">
        <f t="shared" si="111"/>
        <v>38</v>
      </c>
      <c r="H773" t="str">
        <f t="shared" si="112"/>
        <v>BackupDisable_title</v>
      </c>
      <c r="I773">
        <f t="shared" si="108"/>
        <v>39</v>
      </c>
      <c r="J773">
        <f t="shared" si="109"/>
        <v>47</v>
      </c>
      <c r="K773" t="str">
        <f t="shared" si="110"/>
        <v>備份功能已取消</v>
      </c>
    </row>
    <row r="774" spans="1:11">
      <c r="A774" s="1" t="s">
        <v>318</v>
      </c>
      <c r="B774">
        <f t="shared" si="113"/>
        <v>17</v>
      </c>
      <c r="C774">
        <f t="shared" si="114"/>
        <v>31</v>
      </c>
      <c r="D774" t="str">
        <f t="shared" si="115"/>
        <v>NetCode_mode</v>
      </c>
      <c r="E774" s="1" t="s">
        <v>2500</v>
      </c>
      <c r="F774">
        <f t="shared" si="116"/>
        <v>17</v>
      </c>
      <c r="G774">
        <f t="shared" si="111"/>
        <v>37</v>
      </c>
      <c r="H774" t="str">
        <f t="shared" si="112"/>
        <v>BackupDisable_cont</v>
      </c>
      <c r="I774">
        <f t="shared" si="108"/>
        <v>38</v>
      </c>
      <c r="J774">
        <f t="shared" si="109"/>
        <v>56</v>
      </c>
      <c r="K774" t="str">
        <f t="shared" si="110"/>
        <v>備份功能已被取消, 請再確認一次.</v>
      </c>
    </row>
    <row r="775" spans="1:11">
      <c r="A775" s="1" t="s">
        <v>319</v>
      </c>
      <c r="B775">
        <f t="shared" si="113"/>
        <v>17</v>
      </c>
      <c r="C775">
        <f t="shared" si="114"/>
        <v>29</v>
      </c>
      <c r="D775" t="str">
        <f t="shared" si="115"/>
        <v>DelNetCode</v>
      </c>
      <c r="E775" s="1" t="s">
        <v>2501</v>
      </c>
      <c r="F775">
        <f t="shared" si="116"/>
        <v>17</v>
      </c>
      <c r="G775">
        <f t="shared" si="111"/>
        <v>40</v>
      </c>
      <c r="H775" t="str">
        <f t="shared" si="112"/>
        <v>PasswordDisable_title</v>
      </c>
      <c r="I775">
        <f t="shared" si="108"/>
        <v>41</v>
      </c>
      <c r="J775">
        <f t="shared" si="109"/>
        <v>48</v>
      </c>
      <c r="K775" t="str">
        <f t="shared" si="110"/>
        <v>密碼尚未建立</v>
      </c>
    </row>
    <row r="776" spans="1:11">
      <c r="A776" s="1" t="s">
        <v>320</v>
      </c>
      <c r="B776">
        <f t="shared" si="113"/>
        <v>17</v>
      </c>
      <c r="C776">
        <f t="shared" si="114"/>
        <v>32</v>
      </c>
      <c r="D776" t="str">
        <f t="shared" si="115"/>
        <v>VariCode_mode</v>
      </c>
      <c r="E776" s="1" t="s">
        <v>2502</v>
      </c>
      <c r="F776">
        <f t="shared" si="116"/>
        <v>17</v>
      </c>
      <c r="G776">
        <f t="shared" si="111"/>
        <v>39</v>
      </c>
      <c r="H776" t="str">
        <f t="shared" si="112"/>
        <v>PasswordDisable_cont</v>
      </c>
      <c r="I776">
        <f t="shared" ref="I776:I839" si="117">FIND("&gt;",E776)</f>
        <v>40</v>
      </c>
      <c r="J776">
        <f t="shared" ref="J776:J839" si="118" xml:space="preserve"> FIND("&lt;/",E776)</f>
        <v>56</v>
      </c>
      <c r="K776" t="str">
        <f t="shared" ref="K776:K839" si="119">IF(E776&lt;&gt;"", MID(E776,I776+1, J776-I776 - 1), "")</f>
        <v>密碼尚未建立, 請再確認一次.</v>
      </c>
    </row>
    <row r="777" spans="1:11">
      <c r="A777" s="1" t="s">
        <v>3096</v>
      </c>
      <c r="B777">
        <f t="shared" si="113"/>
        <v>17</v>
      </c>
      <c r="C777">
        <f t="shared" si="114"/>
        <v>30</v>
      </c>
      <c r="D777" t="str">
        <f t="shared" si="115"/>
        <v>DelVariCode</v>
      </c>
      <c r="E777" s="1" t="s">
        <v>2503</v>
      </c>
      <c r="F777">
        <f t="shared" si="116"/>
        <v>17</v>
      </c>
      <c r="G777">
        <f t="shared" si="111"/>
        <v>36</v>
      </c>
      <c r="H777" t="str">
        <f t="shared" si="112"/>
        <v>SetWifi_AfterPair</v>
      </c>
      <c r="I777">
        <f t="shared" si="117"/>
        <v>37</v>
      </c>
      <c r="J777">
        <f t="shared" si="118"/>
        <v>66</v>
      </c>
      <c r="K777" t="str">
        <f t="shared" si="119"/>
        <v>配對作業已完成, 您現在要進行 Wifi 網路設定嗎 ?</v>
      </c>
    </row>
    <row r="778" spans="1:11">
      <c r="A778" s="1" t="s">
        <v>1815</v>
      </c>
      <c r="B778">
        <f t="shared" si="113"/>
        <v>17</v>
      </c>
      <c r="C778">
        <f t="shared" si="114"/>
        <v>37</v>
      </c>
      <c r="D778" t="str">
        <f t="shared" si="115"/>
        <v>Param_access_title</v>
      </c>
      <c r="E778" s="1" t="s">
        <v>2504</v>
      </c>
      <c r="F778">
        <f t="shared" si="116"/>
        <v>17</v>
      </c>
      <c r="G778">
        <f t="shared" si="111"/>
        <v>39</v>
      </c>
      <c r="H778" t="str">
        <f t="shared" si="112"/>
        <v>SetGateway_AfterPair</v>
      </c>
      <c r="I778">
        <f t="shared" si="117"/>
        <v>40</v>
      </c>
      <c r="J778">
        <f t="shared" si="118"/>
        <v>72</v>
      </c>
      <c r="K778" t="str">
        <f t="shared" si="119"/>
        <v>配對作業已完成, 您現在要進行 Geteway 網路設定嗎 ?</v>
      </c>
    </row>
    <row r="779" spans="1:11">
      <c r="A779" s="1" t="s">
        <v>321</v>
      </c>
      <c r="B779">
        <f t="shared" si="113"/>
        <v>17</v>
      </c>
      <c r="C779">
        <f t="shared" si="114"/>
        <v>34</v>
      </c>
      <c r="D779" t="str">
        <f t="shared" si="115"/>
        <v>Param_led_title</v>
      </c>
      <c r="E779" s="1" t="s">
        <v>2505</v>
      </c>
      <c r="F779">
        <f t="shared" si="116"/>
        <v>17</v>
      </c>
      <c r="G779">
        <f t="shared" si="111"/>
        <v>44</v>
      </c>
      <c r="H779" t="str">
        <f t="shared" si="112"/>
        <v>WrongValidationCode_title</v>
      </c>
      <c r="I779">
        <f t="shared" si="117"/>
        <v>45</v>
      </c>
      <c r="J779">
        <f t="shared" si="118"/>
        <v>51</v>
      </c>
      <c r="K779" t="str">
        <f t="shared" si="119"/>
        <v>認證碼錯誤</v>
      </c>
    </row>
    <row r="780" spans="1:11">
      <c r="A780" s="1" t="s">
        <v>322</v>
      </c>
      <c r="B780">
        <f t="shared" si="113"/>
        <v>17</v>
      </c>
      <c r="C780">
        <f t="shared" si="114"/>
        <v>37</v>
      </c>
      <c r="D780" t="str">
        <f t="shared" si="115"/>
        <v>Param_others_title</v>
      </c>
      <c r="E780" s="1" t="s">
        <v>2506</v>
      </c>
      <c r="F780">
        <f t="shared" si="116"/>
        <v>17</v>
      </c>
      <c r="G780">
        <f t="shared" si="111"/>
        <v>43</v>
      </c>
      <c r="H780" t="str">
        <f t="shared" si="112"/>
        <v>WrongValidationCode_cont</v>
      </c>
      <c r="I780">
        <f t="shared" si="117"/>
        <v>44</v>
      </c>
      <c r="J780">
        <f t="shared" si="118"/>
        <v>58</v>
      </c>
      <c r="K780" t="str">
        <f t="shared" si="119"/>
        <v>您所輸入的認證碼無法辨識.</v>
      </c>
    </row>
    <row r="781" spans="1:11">
      <c r="A781" s="1"/>
      <c r="B781" t="e">
        <f t="shared" si="113"/>
        <v>#VALUE!</v>
      </c>
      <c r="C781" t="e">
        <f t="shared" si="114"/>
        <v>#VALUE!</v>
      </c>
      <c r="D781" t="str">
        <f t="shared" si="115"/>
        <v/>
      </c>
      <c r="E781" s="1" t="s">
        <v>209</v>
      </c>
      <c r="F781">
        <f t="shared" si="116"/>
        <v>17</v>
      </c>
      <c r="G781">
        <f t="shared" si="111"/>
        <v>26</v>
      </c>
      <c r="H781" t="str">
        <f t="shared" si="112"/>
        <v>NetCode</v>
      </c>
      <c r="I781">
        <f t="shared" si="117"/>
        <v>27</v>
      </c>
      <c r="J781">
        <f t="shared" si="118"/>
        <v>35</v>
      </c>
      <c r="K781" t="str">
        <f t="shared" si="119"/>
        <v>NetCode</v>
      </c>
    </row>
    <row r="782" spans="1:11">
      <c r="A782" s="1" t="s">
        <v>323</v>
      </c>
      <c r="B782">
        <f t="shared" si="113"/>
        <v>17</v>
      </c>
      <c r="C782">
        <f t="shared" si="114"/>
        <v>36</v>
      </c>
      <c r="D782" t="str">
        <f t="shared" si="115"/>
        <v>auto_unlock_touch</v>
      </c>
      <c r="E782" s="1" t="s">
        <v>2507</v>
      </c>
      <c r="F782">
        <f t="shared" si="116"/>
        <v>17</v>
      </c>
      <c r="G782">
        <f t="shared" ref="G782:G845" si="120">FIND("""&gt;",E782)</f>
        <v>27</v>
      </c>
      <c r="H782" t="str">
        <f t="shared" ref="H782:H845" si="121">IF(E782&lt;&gt;"", MID(E782, F782 + 2, G782-F782-2), "")</f>
        <v>VariCode</v>
      </c>
      <c r="I782">
        <f t="shared" si="117"/>
        <v>28</v>
      </c>
      <c r="J782">
        <f t="shared" si="118"/>
        <v>32</v>
      </c>
      <c r="K782" t="str">
        <f t="shared" si="119"/>
        <v>演算碼</v>
      </c>
    </row>
    <row r="783" spans="1:11">
      <c r="A783" s="1" t="s">
        <v>3095</v>
      </c>
      <c r="B783">
        <f t="shared" si="113"/>
        <v>17</v>
      </c>
      <c r="C783">
        <f t="shared" si="114"/>
        <v>34</v>
      </c>
      <c r="D783" t="str">
        <f t="shared" si="115"/>
        <v>auto_unlock_gps</v>
      </c>
      <c r="E783" s="1" t="s">
        <v>2508</v>
      </c>
      <c r="F783">
        <f t="shared" si="116"/>
        <v>17</v>
      </c>
      <c r="G783">
        <f t="shared" si="120"/>
        <v>35</v>
      </c>
      <c r="H783" t="str">
        <f t="shared" si="121"/>
        <v>NetCode_standard</v>
      </c>
      <c r="I783">
        <f t="shared" si="117"/>
        <v>36</v>
      </c>
      <c r="J783">
        <f t="shared" si="118"/>
        <v>45</v>
      </c>
      <c r="K783" t="str">
        <f t="shared" si="119"/>
        <v>標準 (含兩者)</v>
      </c>
    </row>
    <row r="784" spans="1:11">
      <c r="A784" s="1"/>
      <c r="B784" t="e">
        <f t="shared" si="113"/>
        <v>#VALUE!</v>
      </c>
      <c r="C784" t="e">
        <f t="shared" si="114"/>
        <v>#VALUE!</v>
      </c>
      <c r="D784" t="str">
        <f t="shared" si="115"/>
        <v/>
      </c>
      <c r="E784" s="1" t="s">
        <v>2509</v>
      </c>
      <c r="F784">
        <f t="shared" si="116"/>
        <v>17</v>
      </c>
      <c r="G784">
        <f t="shared" si="120"/>
        <v>39</v>
      </c>
      <c r="H784" t="str">
        <f t="shared" si="121"/>
        <v>NetCode_standard_all</v>
      </c>
      <c r="I784">
        <f t="shared" si="117"/>
        <v>40</v>
      </c>
      <c r="J784">
        <f t="shared" si="118"/>
        <v>50</v>
      </c>
      <c r="K784" t="str">
        <f t="shared" si="119"/>
        <v>標準 (任何時間)</v>
      </c>
    </row>
    <row r="785" spans="1:11">
      <c r="A785" s="1" t="s">
        <v>324</v>
      </c>
      <c r="B785">
        <f t="shared" si="113"/>
        <v>17</v>
      </c>
      <c r="C785">
        <f t="shared" si="114"/>
        <v>40</v>
      </c>
      <c r="D785" t="str">
        <f t="shared" si="115"/>
        <v>auto_unlock_constrain</v>
      </c>
      <c r="E785" s="1" t="s">
        <v>2510</v>
      </c>
      <c r="F785">
        <f t="shared" si="116"/>
        <v>17</v>
      </c>
      <c r="G785">
        <f t="shared" si="120"/>
        <v>39</v>
      </c>
      <c r="H785" t="str">
        <f t="shared" si="121"/>
        <v>NetCode_standard_one</v>
      </c>
      <c r="I785">
        <f t="shared" si="117"/>
        <v>40</v>
      </c>
      <c r="J785">
        <f t="shared" si="118"/>
        <v>48</v>
      </c>
      <c r="K785" t="str">
        <f t="shared" si="119"/>
        <v>標準 (單次)</v>
      </c>
    </row>
    <row r="786" spans="1:11">
      <c r="A786" s="1"/>
      <c r="B786" t="e">
        <f t="shared" si="113"/>
        <v>#VALUE!</v>
      </c>
      <c r="C786" t="e">
        <f t="shared" si="114"/>
        <v>#VALUE!</v>
      </c>
      <c r="D786" t="str">
        <f t="shared" si="115"/>
        <v/>
      </c>
      <c r="E786" s="1" t="s">
        <v>2511</v>
      </c>
      <c r="F786">
        <f t="shared" si="116"/>
        <v>17</v>
      </c>
      <c r="G786">
        <f t="shared" si="120"/>
        <v>35</v>
      </c>
      <c r="H786" t="str">
        <f t="shared" si="121"/>
        <v>NetCode_timezone</v>
      </c>
      <c r="I786">
        <f t="shared" si="117"/>
        <v>36</v>
      </c>
      <c r="J786">
        <f t="shared" si="118"/>
        <v>39</v>
      </c>
      <c r="K786" t="str">
        <f t="shared" si="119"/>
        <v>時區</v>
      </c>
    </row>
    <row r="787" spans="1:11">
      <c r="A787" s="1" t="s">
        <v>325</v>
      </c>
      <c r="B787">
        <f t="shared" si="113"/>
        <v>17</v>
      </c>
      <c r="C787">
        <f t="shared" si="114"/>
        <v>31</v>
      </c>
      <c r="D787" t="str">
        <f t="shared" si="115"/>
        <v>gps_location</v>
      </c>
      <c r="E787" s="1" t="s">
        <v>2512</v>
      </c>
      <c r="F787">
        <f t="shared" si="116"/>
        <v>17</v>
      </c>
      <c r="G787">
        <f t="shared" si="120"/>
        <v>36</v>
      </c>
      <c r="H787" t="str">
        <f t="shared" si="121"/>
        <v>NetCode_startDate</v>
      </c>
      <c r="I787">
        <f t="shared" si="117"/>
        <v>37</v>
      </c>
      <c r="J787">
        <f t="shared" si="118"/>
        <v>42</v>
      </c>
      <c r="K787" t="str">
        <f t="shared" si="119"/>
        <v>開始日期</v>
      </c>
    </row>
    <row r="788" spans="1:11">
      <c r="A788" s="1" t="s">
        <v>326</v>
      </c>
      <c r="B788">
        <f t="shared" si="113"/>
        <v>17</v>
      </c>
      <c r="C788">
        <f t="shared" si="114"/>
        <v>26</v>
      </c>
      <c r="D788" t="str">
        <f t="shared" si="115"/>
        <v>EndHour</v>
      </c>
      <c r="E788" s="1" t="s">
        <v>2513</v>
      </c>
      <c r="F788">
        <f t="shared" si="116"/>
        <v>17</v>
      </c>
      <c r="G788">
        <f t="shared" si="120"/>
        <v>33</v>
      </c>
      <c r="H788" t="str">
        <f t="shared" si="121"/>
        <v>NetCode_Du_Day</v>
      </c>
      <c r="I788">
        <f t="shared" si="117"/>
        <v>34</v>
      </c>
      <c r="J788">
        <f t="shared" si="118"/>
        <v>39</v>
      </c>
      <c r="K788" t="str">
        <f t="shared" si="119"/>
        <v>持續天數</v>
      </c>
    </row>
    <row r="789" spans="1:11">
      <c r="A789" s="1" t="s">
        <v>3101</v>
      </c>
      <c r="B789">
        <f t="shared" si="113"/>
        <v>17</v>
      </c>
      <c r="C789">
        <f t="shared" si="114"/>
        <v>31</v>
      </c>
      <c r="D789" t="str">
        <f t="shared" si="115"/>
        <v>ReLock_Delay</v>
      </c>
      <c r="E789" s="1" t="s">
        <v>2514</v>
      </c>
      <c r="F789">
        <f t="shared" si="116"/>
        <v>17</v>
      </c>
      <c r="G789">
        <f t="shared" si="120"/>
        <v>34</v>
      </c>
      <c r="H789" t="str">
        <f t="shared" si="121"/>
        <v>NetCode_Du_Hour</v>
      </c>
      <c r="I789">
        <f t="shared" si="117"/>
        <v>35</v>
      </c>
      <c r="J789">
        <f t="shared" si="118"/>
        <v>41</v>
      </c>
      <c r="K789" t="str">
        <f t="shared" si="119"/>
        <v>持續小時數</v>
      </c>
    </row>
    <row r="790" spans="1:11">
      <c r="A790" s="1" t="s">
        <v>327</v>
      </c>
      <c r="B790">
        <f t="shared" si="113"/>
        <v>17</v>
      </c>
      <c r="C790">
        <f t="shared" si="114"/>
        <v>30</v>
      </c>
      <c r="D790" t="str">
        <f t="shared" si="115"/>
        <v>NetCode_URM</v>
      </c>
      <c r="E790" s="1" t="s">
        <v>2515</v>
      </c>
      <c r="F790">
        <f t="shared" si="116"/>
        <v>17</v>
      </c>
      <c r="G790">
        <f t="shared" si="120"/>
        <v>36</v>
      </c>
      <c r="H790" t="str">
        <f t="shared" si="121"/>
        <v>NetCode_StartHour</v>
      </c>
      <c r="I790">
        <f t="shared" si="117"/>
        <v>37</v>
      </c>
      <c r="J790">
        <f t="shared" si="118"/>
        <v>42</v>
      </c>
      <c r="K790" t="str">
        <f t="shared" si="119"/>
        <v>開始時數</v>
      </c>
    </row>
    <row r="791" spans="1:11">
      <c r="A791" s="1" t="s">
        <v>328</v>
      </c>
      <c r="B791">
        <f t="shared" si="113"/>
        <v>17</v>
      </c>
      <c r="C791">
        <f t="shared" si="114"/>
        <v>30</v>
      </c>
      <c r="D791" t="str">
        <f t="shared" si="115"/>
        <v>NetCode_ACC</v>
      </c>
      <c r="E791" s="1" t="s">
        <v>2516</v>
      </c>
      <c r="F791">
        <f t="shared" si="116"/>
        <v>17</v>
      </c>
      <c r="G791">
        <f t="shared" si="120"/>
        <v>29</v>
      </c>
      <c r="H791" t="str">
        <f t="shared" si="121"/>
        <v>Web_Source</v>
      </c>
      <c r="I791">
        <f t="shared" si="117"/>
        <v>30</v>
      </c>
      <c r="J791">
        <f t="shared" si="118"/>
        <v>35</v>
      </c>
      <c r="K791" t="str">
        <f t="shared" si="119"/>
        <v>法律資訊</v>
      </c>
    </row>
    <row r="792" spans="1:11">
      <c r="A792" s="1" t="s">
        <v>3100</v>
      </c>
      <c r="B792">
        <f t="shared" si="113"/>
        <v>17</v>
      </c>
      <c r="C792">
        <f t="shared" si="114"/>
        <v>32</v>
      </c>
      <c r="D792" t="str">
        <f t="shared" si="115"/>
        <v>IPA_SetupInfo</v>
      </c>
      <c r="E792" s="1" t="s">
        <v>2517</v>
      </c>
      <c r="F792">
        <f t="shared" si="116"/>
        <v>17</v>
      </c>
      <c r="G792">
        <f t="shared" si="120"/>
        <v>42</v>
      </c>
      <c r="H792" t="str">
        <f t="shared" si="121"/>
        <v>Unsupport_Version_title</v>
      </c>
      <c r="I792">
        <f t="shared" si="117"/>
        <v>43</v>
      </c>
      <c r="J792">
        <f t="shared" si="118"/>
        <v>49</v>
      </c>
      <c r="K792" t="str">
        <f t="shared" si="119"/>
        <v>版本不支援</v>
      </c>
    </row>
    <row r="793" spans="1:11">
      <c r="A793" s="1" t="s">
        <v>329</v>
      </c>
      <c r="B793">
        <f t="shared" si="113"/>
        <v>17</v>
      </c>
      <c r="C793">
        <f t="shared" si="114"/>
        <v>28</v>
      </c>
      <c r="D793" t="str">
        <f t="shared" si="115"/>
        <v>IPA_Step1</v>
      </c>
      <c r="E793" s="1" t="s">
        <v>2518</v>
      </c>
      <c r="F793">
        <f t="shared" si="116"/>
        <v>17</v>
      </c>
      <c r="G793">
        <f t="shared" si="120"/>
        <v>41</v>
      </c>
      <c r="H793" t="str">
        <f t="shared" si="121"/>
        <v>Unsupport_Version_cont</v>
      </c>
      <c r="I793">
        <f t="shared" si="117"/>
        <v>42</v>
      </c>
      <c r="J793">
        <f t="shared" si="118"/>
        <v>117</v>
      </c>
      <c r="K793" t="str">
        <f t="shared" si="119"/>
        <v>您手機上的 Android 版本並不支援 BLE 功能. 此 App 要求最低的 Android 版本必須在 4.3 以上. 請再確認您的系統版本.</v>
      </c>
    </row>
    <row r="794" spans="1:11">
      <c r="A794" s="1" t="s">
        <v>330</v>
      </c>
      <c r="B794">
        <f t="shared" si="113"/>
        <v>17</v>
      </c>
      <c r="C794">
        <f t="shared" si="114"/>
        <v>28</v>
      </c>
      <c r="D794" t="str">
        <f t="shared" si="115"/>
        <v>IPA_Step2</v>
      </c>
      <c r="E794" s="1" t="s">
        <v>2519</v>
      </c>
      <c r="F794">
        <f t="shared" si="116"/>
        <v>17</v>
      </c>
      <c r="G794">
        <f t="shared" si="120"/>
        <v>38</v>
      </c>
      <c r="H794" t="str">
        <f t="shared" si="121"/>
        <v>Unsupport_BLE_title</v>
      </c>
      <c r="I794">
        <f t="shared" si="117"/>
        <v>39</v>
      </c>
      <c r="J794">
        <f t="shared" si="118"/>
        <v>48</v>
      </c>
      <c r="K794" t="str">
        <f t="shared" si="119"/>
        <v>無 BLE 功能</v>
      </c>
    </row>
    <row r="795" spans="1:11">
      <c r="A795" s="1" t="s">
        <v>331</v>
      </c>
      <c r="B795">
        <f t="shared" si="113"/>
        <v>17</v>
      </c>
      <c r="C795">
        <f t="shared" si="114"/>
        <v>28</v>
      </c>
      <c r="D795" t="str">
        <f t="shared" si="115"/>
        <v>IPA_Step3</v>
      </c>
      <c r="E795" s="1" t="s">
        <v>2520</v>
      </c>
      <c r="F795">
        <f t="shared" si="116"/>
        <v>17</v>
      </c>
      <c r="G795">
        <f t="shared" si="120"/>
        <v>37</v>
      </c>
      <c r="H795" t="str">
        <f t="shared" si="121"/>
        <v>Unsupport_BLE_cont</v>
      </c>
      <c r="I795">
        <f t="shared" si="117"/>
        <v>38</v>
      </c>
      <c r="J795">
        <f t="shared" si="118"/>
        <v>75</v>
      </c>
      <c r="K795" t="str">
        <f t="shared" si="119"/>
        <v>您手機並不支援 BLE 功能, 此 App 需有 BLE 功能才能運作.</v>
      </c>
    </row>
    <row r="796" spans="1:11">
      <c r="A796" s="1"/>
      <c r="B796" t="e">
        <f t="shared" si="113"/>
        <v>#VALUE!</v>
      </c>
      <c r="C796" t="e">
        <f t="shared" si="114"/>
        <v>#VALUE!</v>
      </c>
      <c r="D796" t="str">
        <f t="shared" si="115"/>
        <v/>
      </c>
      <c r="E796" s="1" t="s">
        <v>2521</v>
      </c>
      <c r="F796">
        <f t="shared" si="116"/>
        <v>17</v>
      </c>
      <c r="G796">
        <f t="shared" si="120"/>
        <v>36</v>
      </c>
      <c r="H796" t="str">
        <f t="shared" si="121"/>
        <v>ServerExcep_title</v>
      </c>
      <c r="I796">
        <f t="shared" si="117"/>
        <v>37</v>
      </c>
      <c r="J796">
        <f t="shared" si="118"/>
        <v>42</v>
      </c>
      <c r="K796" t="str">
        <f t="shared" si="119"/>
        <v>再試一次</v>
      </c>
    </row>
    <row r="797" spans="1:11">
      <c r="A797" s="1"/>
      <c r="B797" t="e">
        <f t="shared" si="113"/>
        <v>#VALUE!</v>
      </c>
      <c r="C797" t="e">
        <f t="shared" si="114"/>
        <v>#VALUE!</v>
      </c>
      <c r="D797" t="str">
        <f t="shared" si="115"/>
        <v/>
      </c>
      <c r="E797" s="1" t="s">
        <v>2522</v>
      </c>
      <c r="F797">
        <f t="shared" si="116"/>
        <v>17</v>
      </c>
      <c r="G797">
        <f t="shared" si="120"/>
        <v>35</v>
      </c>
      <c r="H797" t="str">
        <f t="shared" si="121"/>
        <v>ServerExcep_cont</v>
      </c>
      <c r="I797">
        <f t="shared" si="117"/>
        <v>36</v>
      </c>
      <c r="J797">
        <f t="shared" si="118"/>
        <v>53</v>
      </c>
      <c r="K797" t="str">
        <f t="shared" si="119"/>
        <v>備份作業沒有成功, 請再試一次.</v>
      </c>
    </row>
    <row r="798" spans="1:11">
      <c r="A798" s="1" t="s">
        <v>332</v>
      </c>
      <c r="B798">
        <f t="shared" si="113"/>
        <v>17</v>
      </c>
      <c r="C798">
        <f t="shared" si="114"/>
        <v>36</v>
      </c>
      <c r="D798" t="str">
        <f t="shared" si="115"/>
        <v>GPS_location_done</v>
      </c>
      <c r="E798" s="1" t="s">
        <v>2523</v>
      </c>
      <c r="F798">
        <f t="shared" si="116"/>
        <v>17</v>
      </c>
      <c r="G798">
        <f t="shared" si="120"/>
        <v>35</v>
      </c>
      <c r="H798" t="str">
        <f t="shared" si="121"/>
        <v>Mail_error_title</v>
      </c>
      <c r="I798">
        <f t="shared" si="117"/>
        <v>36</v>
      </c>
      <c r="J798">
        <f t="shared" si="118"/>
        <v>43</v>
      </c>
      <c r="K798" t="str">
        <f t="shared" si="119"/>
        <v>信箱無法辨識</v>
      </c>
    </row>
    <row r="799" spans="1:11">
      <c r="A799" s="1" t="s">
        <v>333</v>
      </c>
      <c r="B799">
        <f t="shared" si="113"/>
        <v>17</v>
      </c>
      <c r="C799">
        <f t="shared" si="114"/>
        <v>35</v>
      </c>
      <c r="D799" t="str">
        <f t="shared" si="115"/>
        <v>GPS_location_not</v>
      </c>
      <c r="E799" s="1" t="s">
        <v>2524</v>
      </c>
      <c r="F799">
        <f t="shared" si="116"/>
        <v>17</v>
      </c>
      <c r="G799">
        <f t="shared" si="120"/>
        <v>34</v>
      </c>
      <c r="H799" t="str">
        <f t="shared" si="121"/>
        <v>Mail_error_cont</v>
      </c>
      <c r="I799">
        <f t="shared" si="117"/>
        <v>35</v>
      </c>
      <c r="J799">
        <f t="shared" si="118"/>
        <v>48</v>
      </c>
      <c r="K799" t="str">
        <f t="shared" si="119"/>
        <v>您所輸入的信箱無法辨識.</v>
      </c>
    </row>
    <row r="800" spans="1:11">
      <c r="A800" s="1" t="s">
        <v>334</v>
      </c>
      <c r="B800">
        <f t="shared" si="113"/>
        <v>17</v>
      </c>
      <c r="C800">
        <f t="shared" si="114"/>
        <v>29</v>
      </c>
      <c r="D800" t="str">
        <f t="shared" si="115"/>
        <v>phone_user</v>
      </c>
      <c r="E800" s="1" t="s">
        <v>2525</v>
      </c>
      <c r="F800">
        <f t="shared" si="116"/>
        <v>17</v>
      </c>
      <c r="G800">
        <f t="shared" si="120"/>
        <v>48</v>
      </c>
      <c r="H800" t="str">
        <f t="shared" si="121"/>
        <v>becoming_ghost_briefing_title</v>
      </c>
      <c r="I800">
        <f t="shared" si="117"/>
        <v>49</v>
      </c>
      <c r="J800">
        <f t="shared" si="118"/>
        <v>56</v>
      </c>
      <c r="K800" t="str">
        <f t="shared" si="119"/>
        <v>帳號重新登入</v>
      </c>
    </row>
    <row r="801" spans="1:11">
      <c r="A801" s="1" t="s">
        <v>3099</v>
      </c>
      <c r="B801">
        <f t="shared" si="113"/>
        <v>17</v>
      </c>
      <c r="C801">
        <f t="shared" si="114"/>
        <v>32</v>
      </c>
      <c r="D801" t="str">
        <f t="shared" si="115"/>
        <v>active_period</v>
      </c>
      <c r="E801" s="1" t="s">
        <v>2526</v>
      </c>
      <c r="F801">
        <f t="shared" si="116"/>
        <v>17</v>
      </c>
      <c r="G801">
        <f t="shared" si="120"/>
        <v>50</v>
      </c>
      <c r="H801" t="str">
        <f t="shared" si="121"/>
        <v>becoming_ghost_briefing_content</v>
      </c>
      <c r="I801">
        <f t="shared" si="117"/>
        <v>51</v>
      </c>
      <c r="J801">
        <f t="shared" si="118"/>
        <v>68</v>
      </c>
      <c r="K801" t="str">
        <f t="shared" si="119"/>
        <v>您的帳號已在另一支手機重新登入.</v>
      </c>
    </row>
    <row r="802" spans="1:11">
      <c r="A802" s="1" t="s">
        <v>335</v>
      </c>
      <c r="B802">
        <f t="shared" si="113"/>
        <v>17</v>
      </c>
      <c r="C802">
        <f t="shared" si="114"/>
        <v>28</v>
      </c>
      <c r="D802" t="str">
        <f t="shared" si="115"/>
        <v>enter_msg</v>
      </c>
      <c r="E802" s="1" t="s">
        <v>2527</v>
      </c>
      <c r="F802">
        <f t="shared" si="116"/>
        <v>17</v>
      </c>
      <c r="G802">
        <f t="shared" si="120"/>
        <v>37</v>
      </c>
      <c r="H802" t="str">
        <f t="shared" si="121"/>
        <v>logout_alarm_title</v>
      </c>
      <c r="I802">
        <f t="shared" si="117"/>
        <v>38</v>
      </c>
      <c r="J802">
        <f t="shared" si="118"/>
        <v>43</v>
      </c>
      <c r="K802" t="str">
        <f t="shared" si="119"/>
        <v>登出確認</v>
      </c>
    </row>
    <row r="803" spans="1:11">
      <c r="A803" s="1" t="s">
        <v>336</v>
      </c>
      <c r="B803">
        <f t="shared" si="113"/>
        <v>17</v>
      </c>
      <c r="C803">
        <f t="shared" si="114"/>
        <v>31</v>
      </c>
      <c r="D803" t="str">
        <f t="shared" si="115"/>
        <v>edit_user_nm</v>
      </c>
      <c r="E803" s="1" t="s">
        <v>2528</v>
      </c>
      <c r="F803">
        <f t="shared" si="116"/>
        <v>17</v>
      </c>
      <c r="G803">
        <f t="shared" si="120"/>
        <v>36</v>
      </c>
      <c r="H803" t="str">
        <f t="shared" si="121"/>
        <v>logout_alarm_cont</v>
      </c>
      <c r="I803">
        <f t="shared" si="117"/>
        <v>37</v>
      </c>
      <c r="J803">
        <f t="shared" si="118"/>
        <v>50</v>
      </c>
      <c r="K803" t="str">
        <f t="shared" si="119"/>
        <v>您確定要登出此一帳號 ?</v>
      </c>
    </row>
    <row r="804" spans="1:11">
      <c r="A804" s="1" t="s">
        <v>337</v>
      </c>
      <c r="B804">
        <f t="shared" si="113"/>
        <v>17</v>
      </c>
      <c r="C804">
        <f t="shared" si="114"/>
        <v>30</v>
      </c>
      <c r="D804" t="str">
        <f t="shared" si="115"/>
        <v>day_lockout</v>
      </c>
      <c r="E804" s="1" t="s">
        <v>2529</v>
      </c>
      <c r="F804">
        <f t="shared" si="116"/>
        <v>17</v>
      </c>
      <c r="G804">
        <f t="shared" si="120"/>
        <v>33</v>
      </c>
      <c r="H804" t="str">
        <f t="shared" si="121"/>
        <v>Gateway_Enable</v>
      </c>
      <c r="I804">
        <f t="shared" si="117"/>
        <v>34</v>
      </c>
      <c r="J804">
        <f t="shared" si="118"/>
        <v>44</v>
      </c>
      <c r="K804" t="str">
        <f t="shared" si="119"/>
        <v>Gateway管理</v>
      </c>
    </row>
    <row r="805" spans="1:11">
      <c r="A805" s="1" t="s">
        <v>338</v>
      </c>
      <c r="B805">
        <f t="shared" si="113"/>
        <v>17</v>
      </c>
      <c r="C805">
        <f t="shared" si="114"/>
        <v>26</v>
      </c>
      <c r="D805" t="str">
        <f t="shared" si="115"/>
        <v>Warning</v>
      </c>
      <c r="E805" s="1" t="s">
        <v>2530</v>
      </c>
      <c r="F805">
        <f t="shared" si="116"/>
        <v>17</v>
      </c>
      <c r="G805">
        <f t="shared" si="120"/>
        <v>39</v>
      </c>
      <c r="H805" t="str">
        <f t="shared" si="121"/>
        <v>Warm_SetupWifi_title</v>
      </c>
      <c r="I805">
        <f t="shared" si="117"/>
        <v>40</v>
      </c>
      <c r="J805">
        <f t="shared" si="118"/>
        <v>45</v>
      </c>
      <c r="K805" t="str">
        <f t="shared" si="119"/>
        <v>設定確認</v>
      </c>
    </row>
    <row r="806" spans="1:11">
      <c r="A806" s="1" t="s">
        <v>339</v>
      </c>
      <c r="B806">
        <f t="shared" si="113"/>
        <v>17</v>
      </c>
      <c r="C806">
        <f t="shared" si="114"/>
        <v>32</v>
      </c>
      <c r="D806" t="str">
        <f t="shared" si="115"/>
        <v>First_UpArrow</v>
      </c>
      <c r="E806" s="1" t="s">
        <v>2531</v>
      </c>
      <c r="F806">
        <f t="shared" si="116"/>
        <v>17</v>
      </c>
      <c r="G806">
        <f t="shared" si="120"/>
        <v>38</v>
      </c>
      <c r="H806" t="str">
        <f t="shared" si="121"/>
        <v>Warm_SetupWifi_cont</v>
      </c>
      <c r="I806">
        <f t="shared" si="117"/>
        <v>39</v>
      </c>
      <c r="J806">
        <f t="shared" si="118"/>
        <v>111</v>
      </c>
      <c r="K806" t="str">
        <f t="shared" si="119"/>
        <v xml:space="preserve">您之前已完成Gateway設定, 重做Gateway設定將會清除之前的資料, 未生效的命令也會一併失效, 您確認要重做Gateway設定 ? </v>
      </c>
    </row>
    <row r="807" spans="1:11">
      <c r="A807" s="1" t="s">
        <v>340</v>
      </c>
      <c r="B807">
        <f t="shared" si="113"/>
        <v>17</v>
      </c>
      <c r="C807">
        <f t="shared" si="114"/>
        <v>34</v>
      </c>
      <c r="D807" t="str">
        <f t="shared" si="115"/>
        <v>First_LeftArrow</v>
      </c>
      <c r="E807" s="1" t="s">
        <v>2532</v>
      </c>
      <c r="F807">
        <f t="shared" si="116"/>
        <v>17</v>
      </c>
      <c r="G807">
        <f t="shared" si="120"/>
        <v>53</v>
      </c>
      <c r="H807" t="str">
        <f t="shared" si="121"/>
        <v>getNetCode_title" formatted="false</v>
      </c>
      <c r="I807">
        <f t="shared" si="117"/>
        <v>54</v>
      </c>
      <c r="J807">
        <f t="shared" si="118"/>
        <v>59</v>
      </c>
      <c r="K807" t="str">
        <f t="shared" si="119"/>
        <v>產生%s</v>
      </c>
    </row>
    <row r="808" spans="1:11">
      <c r="A808" s="1" t="s">
        <v>3145</v>
      </c>
      <c r="B808">
        <f t="shared" si="113"/>
        <v>17</v>
      </c>
      <c r="C808">
        <f t="shared" si="114"/>
        <v>32</v>
      </c>
      <c r="D808" t="str">
        <f t="shared" si="115"/>
        <v>UnderDownload</v>
      </c>
      <c r="E808" s="1" t="s">
        <v>2533</v>
      </c>
      <c r="F808">
        <f t="shared" si="116"/>
        <v>17</v>
      </c>
      <c r="G808">
        <f t="shared" si="120"/>
        <v>52</v>
      </c>
      <c r="H808" t="str">
        <f t="shared" si="121"/>
        <v>getNetCode_cont" formatted="false</v>
      </c>
      <c r="I808">
        <f t="shared" si="117"/>
        <v>53</v>
      </c>
      <c r="J808">
        <f t="shared" si="118"/>
        <v>65</v>
      </c>
      <c r="K808" t="str">
        <f t="shared" si="119"/>
        <v>%s的值為:\n %s</v>
      </c>
    </row>
    <row r="809" spans="1:11">
      <c r="A809" s="1" t="s">
        <v>3105</v>
      </c>
      <c r="B809">
        <f t="shared" si="113"/>
        <v>17</v>
      </c>
      <c r="C809">
        <f t="shared" si="114"/>
        <v>35</v>
      </c>
      <c r="D809" t="str">
        <f t="shared" si="115"/>
        <v>advertise_status</v>
      </c>
      <c r="E809" s="1" t="s">
        <v>2534</v>
      </c>
      <c r="F809">
        <f t="shared" si="116"/>
        <v>17</v>
      </c>
      <c r="G809">
        <f t="shared" si="120"/>
        <v>38</v>
      </c>
      <c r="H809" t="str">
        <f t="shared" si="121"/>
        <v>changeNetCode_title</v>
      </c>
      <c r="I809">
        <f t="shared" si="117"/>
        <v>39</v>
      </c>
      <c r="J809">
        <f t="shared" si="118"/>
        <v>47</v>
      </c>
      <c r="K809" t="str">
        <f t="shared" si="119"/>
        <v>變更演算碼設定</v>
      </c>
    </row>
    <row r="810" spans="1:11">
      <c r="A810" s="1" t="s">
        <v>341</v>
      </c>
      <c r="B810">
        <f t="shared" si="113"/>
        <v>17</v>
      </c>
      <c r="C810">
        <f t="shared" si="114"/>
        <v>32</v>
      </c>
      <c r="D810" t="str">
        <f t="shared" si="115"/>
        <v>del_all_event</v>
      </c>
      <c r="E810" s="1" t="s">
        <v>2535</v>
      </c>
      <c r="F810">
        <f t="shared" si="116"/>
        <v>17</v>
      </c>
      <c r="G810">
        <f t="shared" si="120"/>
        <v>37</v>
      </c>
      <c r="H810" t="str">
        <f t="shared" si="121"/>
        <v>changeNetCode_cont</v>
      </c>
      <c r="I810">
        <f t="shared" si="117"/>
        <v>38</v>
      </c>
      <c r="J810">
        <f t="shared" si="118"/>
        <v>78</v>
      </c>
      <c r="K810" t="str">
        <f t="shared" si="119"/>
        <v>在變更演算碼設定後, 您必須先與鎖同步才能再產生演算碼, 您是否要進行變更 ?</v>
      </c>
    </row>
    <row r="811" spans="1:11">
      <c r="A811" s="1" t="s">
        <v>3103</v>
      </c>
      <c r="B811">
        <f t="shared" si="113"/>
        <v>17</v>
      </c>
      <c r="C811">
        <f t="shared" si="114"/>
        <v>37</v>
      </c>
      <c r="D811" t="str">
        <f t="shared" si="115"/>
        <v>delete_all_content</v>
      </c>
      <c r="E811" s="1" t="s">
        <v>2536</v>
      </c>
      <c r="F811">
        <f t="shared" si="116"/>
        <v>17</v>
      </c>
      <c r="G811">
        <f t="shared" si="120"/>
        <v>36</v>
      </c>
      <c r="H811" t="str">
        <f t="shared" si="121"/>
        <v>SyncNetCode_title</v>
      </c>
      <c r="I811">
        <f t="shared" si="117"/>
        <v>37</v>
      </c>
      <c r="J811">
        <f t="shared" si="118"/>
        <v>44</v>
      </c>
      <c r="K811" t="str">
        <f t="shared" si="119"/>
        <v>請先與鎖同步</v>
      </c>
    </row>
    <row r="812" spans="1:11">
      <c r="A812" s="1" t="s">
        <v>342</v>
      </c>
      <c r="B812">
        <f t="shared" si="113"/>
        <v>17</v>
      </c>
      <c r="C812">
        <f t="shared" si="114"/>
        <v>32</v>
      </c>
      <c r="D812" t="str">
        <f t="shared" si="115"/>
        <v>Model_Version</v>
      </c>
      <c r="E812" s="1" t="s">
        <v>2537</v>
      </c>
      <c r="F812">
        <f t="shared" si="116"/>
        <v>17</v>
      </c>
      <c r="G812">
        <f t="shared" si="120"/>
        <v>35</v>
      </c>
      <c r="H812" t="str">
        <f t="shared" si="121"/>
        <v>SyncNetCode_cont</v>
      </c>
      <c r="I812">
        <f t="shared" si="117"/>
        <v>36</v>
      </c>
      <c r="J812">
        <f t="shared" si="118"/>
        <v>69</v>
      </c>
      <c r="K812" t="str">
        <f t="shared" si="119"/>
        <v>在演算碼設定變更後, 您必須先與鎖同步後, 才能重新產生演算碼.</v>
      </c>
    </row>
    <row r="813" spans="1:11">
      <c r="A813" s="1" t="s">
        <v>343</v>
      </c>
      <c r="B813">
        <f t="shared" si="113"/>
        <v>17</v>
      </c>
      <c r="C813">
        <f t="shared" si="114"/>
        <v>35</v>
      </c>
      <c r="D813" t="str">
        <f t="shared" si="115"/>
        <v>netcode_generate</v>
      </c>
      <c r="E813" s="1" t="s">
        <v>2538</v>
      </c>
      <c r="F813">
        <f t="shared" si="116"/>
        <v>17</v>
      </c>
      <c r="G813">
        <f t="shared" si="120"/>
        <v>41</v>
      </c>
      <c r="H813" t="str">
        <f t="shared" si="121"/>
        <v>Tran_log_NetCodeUnlock</v>
      </c>
      <c r="I813">
        <f t="shared" si="117"/>
        <v>42</v>
      </c>
      <c r="J813">
        <f t="shared" si="118"/>
        <v>47</v>
      </c>
      <c r="K813" t="str">
        <f t="shared" si="119"/>
        <v>%s開門</v>
      </c>
    </row>
    <row r="814" spans="1:11">
      <c r="A814" s="1"/>
      <c r="B814" t="e">
        <f t="shared" si="113"/>
        <v>#VALUE!</v>
      </c>
      <c r="C814" t="e">
        <f t="shared" si="114"/>
        <v>#VALUE!</v>
      </c>
      <c r="D814" t="str">
        <f t="shared" si="115"/>
        <v/>
      </c>
      <c r="E814" s="1" t="s">
        <v>2539</v>
      </c>
      <c r="F814">
        <f t="shared" si="116"/>
        <v>17</v>
      </c>
      <c r="G814">
        <f t="shared" si="120"/>
        <v>32</v>
      </c>
      <c r="H814" t="str">
        <f t="shared" si="121"/>
        <v>Setup_NetCode</v>
      </c>
      <c r="I814">
        <f t="shared" si="117"/>
        <v>33</v>
      </c>
      <c r="J814">
        <f t="shared" si="118"/>
        <v>39</v>
      </c>
      <c r="K814" t="str">
        <f t="shared" si="119"/>
        <v>演算碼設定</v>
      </c>
    </row>
    <row r="815" spans="1:11">
      <c r="A815" s="1" t="s">
        <v>344</v>
      </c>
      <c r="B815">
        <f t="shared" si="113"/>
        <v>17</v>
      </c>
      <c r="C815">
        <f t="shared" si="114"/>
        <v>29</v>
      </c>
      <c r="D815" t="str">
        <f t="shared" si="115"/>
        <v>EditLockNM</v>
      </c>
      <c r="E815" s="1" t="s">
        <v>2540</v>
      </c>
      <c r="F815">
        <f t="shared" si="116"/>
        <v>17</v>
      </c>
      <c r="G815">
        <f t="shared" si="120"/>
        <v>45</v>
      </c>
      <c r="H815" t="str">
        <f t="shared" si="121"/>
        <v>ValidateCode_Expired_title</v>
      </c>
      <c r="I815">
        <f t="shared" si="117"/>
        <v>46</v>
      </c>
      <c r="J815">
        <f t="shared" si="118"/>
        <v>53</v>
      </c>
      <c r="K815" t="str">
        <f t="shared" si="119"/>
        <v>認證碼已過期</v>
      </c>
    </row>
    <row r="816" spans="1:11">
      <c r="A816" s="1" t="s">
        <v>345</v>
      </c>
      <c r="B816">
        <f t="shared" si="113"/>
        <v>17</v>
      </c>
      <c r="C816">
        <f t="shared" si="114"/>
        <v>34</v>
      </c>
      <c r="D816" t="str">
        <f t="shared" si="115"/>
        <v>Wifi_Issue_cont</v>
      </c>
      <c r="E816" s="1" t="s">
        <v>2541</v>
      </c>
      <c r="F816">
        <f t="shared" si="116"/>
        <v>17</v>
      </c>
      <c r="G816">
        <f t="shared" si="120"/>
        <v>44</v>
      </c>
      <c r="H816" t="str">
        <f t="shared" si="121"/>
        <v>ValidateCode_Expired_cont</v>
      </c>
      <c r="I816">
        <f t="shared" si="117"/>
        <v>45</v>
      </c>
      <c r="J816">
        <f t="shared" si="118"/>
        <v>69</v>
      </c>
      <c r="K816" t="str">
        <f t="shared" si="119"/>
        <v xml:space="preserve">認證碼已過期, 請按 "重送認證碼" 按鈕. </v>
      </c>
    </row>
    <row r="817" spans="1:11">
      <c r="A817" s="1" t="s">
        <v>346</v>
      </c>
      <c r="B817">
        <f t="shared" si="113"/>
        <v>17</v>
      </c>
      <c r="C817">
        <f t="shared" si="114"/>
        <v>31</v>
      </c>
      <c r="D817" t="str">
        <f t="shared" si="115"/>
        <v>rssi_shorter</v>
      </c>
      <c r="E817" s="2"/>
      <c r="F817" t="e">
        <f t="shared" si="116"/>
        <v>#VALUE!</v>
      </c>
      <c r="G817" t="e">
        <f t="shared" si="120"/>
        <v>#VALUE!</v>
      </c>
      <c r="H817" t="str">
        <f t="shared" si="121"/>
        <v/>
      </c>
      <c r="I817" t="e">
        <f t="shared" si="117"/>
        <v>#VALUE!</v>
      </c>
      <c r="J817" t="e">
        <f t="shared" si="118"/>
        <v>#VALUE!</v>
      </c>
      <c r="K817" t="str">
        <f t="shared" si="119"/>
        <v/>
      </c>
    </row>
    <row r="818" spans="1:11">
      <c r="A818" s="1" t="s">
        <v>347</v>
      </c>
      <c r="B818">
        <f t="shared" si="113"/>
        <v>17</v>
      </c>
      <c r="C818">
        <f t="shared" si="114"/>
        <v>30</v>
      </c>
      <c r="D818" t="str">
        <f t="shared" si="115"/>
        <v>rssi_longer</v>
      </c>
      <c r="E818" s="1" t="s">
        <v>2542</v>
      </c>
      <c r="F818">
        <f t="shared" si="116"/>
        <v>17</v>
      </c>
      <c r="G818">
        <f t="shared" si="120"/>
        <v>40</v>
      </c>
      <c r="H818" t="str">
        <f t="shared" si="121"/>
        <v>Wifi_claim_pend_title</v>
      </c>
      <c r="I818">
        <f t="shared" si="117"/>
        <v>41</v>
      </c>
      <c r="J818">
        <f t="shared" si="118"/>
        <v>47</v>
      </c>
      <c r="K818" t="str">
        <f t="shared" si="119"/>
        <v>網路設定中</v>
      </c>
    </row>
    <row r="819" spans="1:11">
      <c r="A819" s="1" t="s">
        <v>348</v>
      </c>
      <c r="B819">
        <f t="shared" si="113"/>
        <v>17</v>
      </c>
      <c r="C819">
        <f t="shared" si="114"/>
        <v>30</v>
      </c>
      <c r="D819" t="str">
        <f t="shared" si="115"/>
        <v>lock_locate</v>
      </c>
      <c r="E819" s="1" t="s">
        <v>2543</v>
      </c>
      <c r="F819">
        <f t="shared" si="116"/>
        <v>17</v>
      </c>
      <c r="G819">
        <f t="shared" si="120"/>
        <v>39</v>
      </c>
      <c r="H819" t="str">
        <f t="shared" si="121"/>
        <v>Wifi_claim_pend_cont</v>
      </c>
      <c r="I819">
        <f t="shared" si="117"/>
        <v>40</v>
      </c>
      <c r="J819">
        <f t="shared" si="118"/>
        <v>73</v>
      </c>
      <c r="K819" t="str">
        <f t="shared" si="119"/>
        <v>鎖具已經連線到網際網路，但是雲端伺服器出現問題，請稍候再試一次。</v>
      </c>
    </row>
    <row r="820" spans="1:11">
      <c r="A820" s="1" t="s">
        <v>349</v>
      </c>
      <c r="B820">
        <f t="shared" si="113"/>
        <v>17</v>
      </c>
      <c r="C820">
        <f t="shared" si="114"/>
        <v>41</v>
      </c>
      <c r="D820" t="str">
        <f t="shared" si="115"/>
        <v>Tran_log_LOCK_DOOR_JAM</v>
      </c>
      <c r="E820" s="1" t="s">
        <v>2544</v>
      </c>
      <c r="F820">
        <f t="shared" si="116"/>
        <v>17</v>
      </c>
      <c r="G820">
        <f t="shared" si="120"/>
        <v>37</v>
      </c>
      <c r="H820" t="str">
        <f t="shared" si="121"/>
        <v>Wifi_NoFound_title</v>
      </c>
      <c r="I820">
        <f t="shared" si="117"/>
        <v>38</v>
      </c>
      <c r="J820">
        <f t="shared" si="118"/>
        <v>49</v>
      </c>
      <c r="K820" t="str">
        <f t="shared" si="119"/>
        <v>找不到 SSID !</v>
      </c>
    </row>
    <row r="821" spans="1:11">
      <c r="A821" s="1" t="s">
        <v>350</v>
      </c>
      <c r="B821">
        <f t="shared" si="113"/>
        <v>17</v>
      </c>
      <c r="C821">
        <f t="shared" si="114"/>
        <v>43</v>
      </c>
      <c r="D821" t="str">
        <f t="shared" si="115"/>
        <v>Tran_log_TIMED_AUTO_LOCK</v>
      </c>
      <c r="E821" s="1" t="s">
        <v>2545</v>
      </c>
      <c r="F821">
        <f t="shared" si="116"/>
        <v>17</v>
      </c>
      <c r="G821">
        <f t="shared" si="120"/>
        <v>36</v>
      </c>
      <c r="H821" t="str">
        <f t="shared" si="121"/>
        <v>Wifi_NoFound_cont</v>
      </c>
      <c r="I821">
        <f t="shared" si="117"/>
        <v>37</v>
      </c>
      <c r="J821">
        <f t="shared" si="118"/>
        <v>60</v>
      </c>
      <c r="K821" t="str">
        <f t="shared" si="119"/>
        <v>無法找到您所輸入的 SSID, 請再試一次.</v>
      </c>
    </row>
    <row r="822" spans="1:11">
      <c r="A822" s="1" t="s">
        <v>351</v>
      </c>
      <c r="B822">
        <f t="shared" si="113"/>
        <v>17</v>
      </c>
      <c r="C822">
        <f t="shared" si="114"/>
        <v>58</v>
      </c>
      <c r="D822" t="str">
        <f t="shared" si="115"/>
        <v>Tran_log_UNLOCK_DOOR_LOW_BAT_SKIP_MOTOR</v>
      </c>
      <c r="E822" s="1" t="s">
        <v>2546</v>
      </c>
      <c r="F822">
        <f t="shared" si="116"/>
        <v>17</v>
      </c>
      <c r="G822">
        <f t="shared" si="120"/>
        <v>29</v>
      </c>
      <c r="H822" t="str">
        <f t="shared" si="121"/>
        <v>Wifi_Setup</v>
      </c>
      <c r="I822">
        <f t="shared" si="117"/>
        <v>30</v>
      </c>
      <c r="J822">
        <f t="shared" si="118"/>
        <v>39</v>
      </c>
      <c r="K822" t="str">
        <f t="shared" si="119"/>
        <v>設定 Wi-Fi</v>
      </c>
    </row>
    <row r="823" spans="1:11">
      <c r="A823" s="1" t="s">
        <v>352</v>
      </c>
      <c r="B823">
        <f t="shared" si="113"/>
        <v>17</v>
      </c>
      <c r="C823">
        <f t="shared" si="114"/>
        <v>56</v>
      </c>
      <c r="D823" t="str">
        <f t="shared" si="115"/>
        <v>Tran_log_LOCK_DOOR_LOW_BAT_SKIP_MOTOR</v>
      </c>
      <c r="E823" s="1" t="s">
        <v>2547</v>
      </c>
      <c r="F823">
        <f t="shared" si="116"/>
        <v>17</v>
      </c>
      <c r="G823">
        <f t="shared" si="120"/>
        <v>28</v>
      </c>
      <c r="H823" t="str">
        <f t="shared" si="121"/>
        <v>Wifi_Type</v>
      </c>
      <c r="I823">
        <f t="shared" si="117"/>
        <v>29</v>
      </c>
      <c r="J823">
        <f t="shared" si="118"/>
        <v>38</v>
      </c>
      <c r="K823" t="str">
        <f t="shared" si="119"/>
        <v>Wi-Fi 類型</v>
      </c>
    </row>
    <row r="824" spans="1:11">
      <c r="A824" s="1" t="s">
        <v>353</v>
      </c>
      <c r="B824">
        <f t="shared" si="113"/>
        <v>17</v>
      </c>
      <c r="C824">
        <f t="shared" si="114"/>
        <v>53</v>
      </c>
      <c r="D824" t="str">
        <f t="shared" si="115"/>
        <v>Tran_log_AUTH_LOGIN_NUMBER_EXPIRED</v>
      </c>
      <c r="E824" s="2"/>
      <c r="F824" t="e">
        <f t="shared" si="116"/>
        <v>#VALUE!</v>
      </c>
      <c r="G824" t="e">
        <f t="shared" si="120"/>
        <v>#VALUE!</v>
      </c>
      <c r="H824" t="str">
        <f t="shared" si="121"/>
        <v/>
      </c>
      <c r="I824" t="e">
        <f t="shared" si="117"/>
        <v>#VALUE!</v>
      </c>
      <c r="J824" t="e">
        <f t="shared" si="118"/>
        <v>#VALUE!</v>
      </c>
      <c r="K824" t="str">
        <f t="shared" si="119"/>
        <v/>
      </c>
    </row>
    <row r="825" spans="1:11">
      <c r="A825" s="1" t="s">
        <v>354</v>
      </c>
      <c r="B825">
        <f t="shared" si="113"/>
        <v>17</v>
      </c>
      <c r="C825">
        <f t="shared" si="114"/>
        <v>43</v>
      </c>
      <c r="D825" t="str">
        <f t="shared" si="115"/>
        <v>Tran_log_UNLOCK_DOOR_JAM</v>
      </c>
      <c r="E825" s="1" t="s">
        <v>2548</v>
      </c>
      <c r="F825">
        <f t="shared" si="116"/>
        <v>17</v>
      </c>
      <c r="G825">
        <f t="shared" si="120"/>
        <v>36</v>
      </c>
      <c r="H825" t="str">
        <f t="shared" si="121"/>
        <v>No_NFC_Warn_title</v>
      </c>
      <c r="I825">
        <f t="shared" si="117"/>
        <v>37</v>
      </c>
      <c r="J825">
        <f t="shared" si="118"/>
        <v>45</v>
      </c>
      <c r="K825" t="str">
        <f t="shared" si="119"/>
        <v>不支援 NFC</v>
      </c>
    </row>
    <row r="826" spans="1:11">
      <c r="A826" s="1" t="s">
        <v>355</v>
      </c>
      <c r="B826">
        <f t="shared" si="113"/>
        <v>17</v>
      </c>
      <c r="C826">
        <f t="shared" si="114"/>
        <v>44</v>
      </c>
      <c r="D826" t="str">
        <f t="shared" si="115"/>
        <v>Tran_log_REMOTE_LOCK_DOOR</v>
      </c>
      <c r="E826" s="1" t="s">
        <v>2549</v>
      </c>
      <c r="F826">
        <f t="shared" si="116"/>
        <v>17</v>
      </c>
      <c r="G826">
        <f t="shared" si="120"/>
        <v>35</v>
      </c>
      <c r="H826" t="str">
        <f t="shared" si="121"/>
        <v>No_NFC_Warn_cont</v>
      </c>
      <c r="I826">
        <f t="shared" si="117"/>
        <v>36</v>
      </c>
      <c r="J826">
        <f t="shared" si="118"/>
        <v>47</v>
      </c>
      <c r="K826" t="str">
        <f t="shared" si="119"/>
        <v>此版本不支援 NFC</v>
      </c>
    </row>
    <row r="827" spans="1:11">
      <c r="A827" s="1" t="s">
        <v>356</v>
      </c>
      <c r="B827">
        <f t="shared" si="113"/>
        <v>17</v>
      </c>
      <c r="C827">
        <f t="shared" si="114"/>
        <v>36</v>
      </c>
      <c r="D827" t="str">
        <f t="shared" si="115"/>
        <v>Param_auto_relock</v>
      </c>
      <c r="E827" s="2"/>
      <c r="F827" t="e">
        <f t="shared" si="116"/>
        <v>#VALUE!</v>
      </c>
      <c r="G827" t="e">
        <f t="shared" si="120"/>
        <v>#VALUE!</v>
      </c>
      <c r="H827" t="str">
        <f t="shared" si="121"/>
        <v/>
      </c>
      <c r="I827" t="e">
        <f t="shared" si="117"/>
        <v>#VALUE!</v>
      </c>
      <c r="J827" t="e">
        <f t="shared" si="118"/>
        <v>#VALUE!</v>
      </c>
      <c r="K827" t="str">
        <f t="shared" si="119"/>
        <v/>
      </c>
    </row>
    <row r="828" spans="1:11">
      <c r="A828" s="1" t="s">
        <v>357</v>
      </c>
      <c r="B828">
        <f t="shared" si="113"/>
        <v>17</v>
      </c>
      <c r="C828">
        <f t="shared" si="114"/>
        <v>42</v>
      </c>
      <c r="D828" t="str">
        <f t="shared" si="115"/>
        <v>Param_auto_relock_delay</v>
      </c>
      <c r="E828" s="1" t="s">
        <v>2550</v>
      </c>
      <c r="F828">
        <f t="shared" si="116"/>
        <v>17</v>
      </c>
      <c r="G828">
        <f t="shared" si="120"/>
        <v>37</v>
      </c>
      <c r="H828" t="str">
        <f t="shared" si="121"/>
        <v>param_group1_title</v>
      </c>
      <c r="I828">
        <f t="shared" si="117"/>
        <v>38</v>
      </c>
      <c r="J828">
        <f t="shared" si="118"/>
        <v>44</v>
      </c>
      <c r="K828" t="str">
        <f t="shared" si="119"/>
        <v>功能選擇:</v>
      </c>
    </row>
    <row r="829" spans="1:11">
      <c r="A829" s="1" t="s">
        <v>358</v>
      </c>
      <c r="B829">
        <f t="shared" si="113"/>
        <v>17</v>
      </c>
      <c r="C829">
        <f t="shared" si="114"/>
        <v>25</v>
      </c>
      <c r="D829" t="str">
        <f t="shared" si="115"/>
        <v>Second</v>
      </c>
      <c r="E829" s="1" t="s">
        <v>2551</v>
      </c>
      <c r="F829">
        <f t="shared" si="116"/>
        <v>17</v>
      </c>
      <c r="G829">
        <f t="shared" si="120"/>
        <v>33</v>
      </c>
      <c r="H829" t="str">
        <f t="shared" si="121"/>
        <v>param_TypeCard</v>
      </c>
      <c r="I829">
        <f t="shared" si="117"/>
        <v>34</v>
      </c>
      <c r="J829">
        <f t="shared" si="118"/>
        <v>37</v>
      </c>
      <c r="K829" t="str">
        <f t="shared" si="119"/>
        <v>卡片</v>
      </c>
    </row>
    <row r="830" spans="1:11">
      <c r="A830" s="1" t="s">
        <v>359</v>
      </c>
      <c r="B830">
        <f t="shared" si="113"/>
        <v>17</v>
      </c>
      <c r="C830">
        <f t="shared" si="114"/>
        <v>40</v>
      </c>
      <c r="D830" t="str">
        <f t="shared" si="115"/>
        <v>Tran_log_one_tap_lock</v>
      </c>
      <c r="E830" s="1" t="s">
        <v>2552</v>
      </c>
      <c r="F830">
        <f t="shared" si="116"/>
        <v>17</v>
      </c>
      <c r="G830">
        <f t="shared" si="120"/>
        <v>33</v>
      </c>
      <c r="H830" t="str">
        <f t="shared" si="121"/>
        <v>param_TypeCode</v>
      </c>
      <c r="I830">
        <f t="shared" si="117"/>
        <v>34</v>
      </c>
      <c r="J830">
        <f t="shared" si="118"/>
        <v>37</v>
      </c>
      <c r="K830" t="str">
        <f t="shared" si="119"/>
        <v>密碼</v>
      </c>
    </row>
    <row r="831" spans="1:11">
      <c r="A831" s="1" t="s">
        <v>360</v>
      </c>
      <c r="B831">
        <f t="shared" si="113"/>
        <v>17</v>
      </c>
      <c r="C831">
        <f t="shared" si="114"/>
        <v>28</v>
      </c>
      <c r="D831" t="str">
        <f t="shared" si="115"/>
        <v>rssi_Test</v>
      </c>
      <c r="E831" s="1" t="s">
        <v>2553</v>
      </c>
      <c r="F831">
        <f t="shared" si="116"/>
        <v>17</v>
      </c>
      <c r="G831">
        <f t="shared" si="120"/>
        <v>36</v>
      </c>
      <c r="H831" t="str">
        <f t="shared" si="121"/>
        <v>param_TypeNetcode</v>
      </c>
      <c r="I831">
        <f t="shared" si="117"/>
        <v>37</v>
      </c>
      <c r="J831">
        <f t="shared" si="118"/>
        <v>45</v>
      </c>
      <c r="K831" t="str">
        <f t="shared" si="119"/>
        <v>Netcode</v>
      </c>
    </row>
    <row r="832" spans="1:11">
      <c r="A832" s="1" t="s">
        <v>361</v>
      </c>
      <c r="B832">
        <f t="shared" si="113"/>
        <v>17</v>
      </c>
      <c r="C832">
        <f t="shared" si="114"/>
        <v>40</v>
      </c>
      <c r="D832" t="str">
        <f t="shared" si="115"/>
        <v>rssi_outofRange_title</v>
      </c>
      <c r="E832" s="2"/>
      <c r="F832" t="e">
        <f t="shared" si="116"/>
        <v>#VALUE!</v>
      </c>
      <c r="G832" t="e">
        <f t="shared" si="120"/>
        <v>#VALUE!</v>
      </c>
      <c r="H832" t="str">
        <f t="shared" si="121"/>
        <v/>
      </c>
      <c r="I832" t="e">
        <f t="shared" si="117"/>
        <v>#VALUE!</v>
      </c>
      <c r="J832" t="e">
        <f t="shared" si="118"/>
        <v>#VALUE!</v>
      </c>
      <c r="K832" t="str">
        <f t="shared" si="119"/>
        <v/>
      </c>
    </row>
    <row r="833" spans="1:11">
      <c r="A833" s="1" t="s">
        <v>3107</v>
      </c>
      <c r="B833">
        <f t="shared" si="113"/>
        <v>17</v>
      </c>
      <c r="C833">
        <f t="shared" si="114"/>
        <v>39</v>
      </c>
      <c r="D833" t="str">
        <f t="shared" si="115"/>
        <v>rssi_outofRange_cont</v>
      </c>
      <c r="E833" s="1" t="s">
        <v>2554</v>
      </c>
      <c r="F833">
        <f t="shared" si="116"/>
        <v>17</v>
      </c>
      <c r="G833">
        <f t="shared" si="120"/>
        <v>34</v>
      </c>
      <c r="H833" t="str">
        <f t="shared" si="121"/>
        <v>FW_Update_title</v>
      </c>
      <c r="I833">
        <f t="shared" si="117"/>
        <v>35</v>
      </c>
      <c r="J833">
        <f t="shared" si="118"/>
        <v>40</v>
      </c>
      <c r="K833" t="str">
        <f t="shared" si="119"/>
        <v>韌體更新</v>
      </c>
    </row>
    <row r="834" spans="1:11">
      <c r="A834" s="1" t="s">
        <v>362</v>
      </c>
      <c r="B834">
        <f t="shared" ref="B834:B897" si="122">FIND("=""",A834)</f>
        <v>17</v>
      </c>
      <c r="C834">
        <f t="shared" ref="C834:C897" si="123">FIND("""&gt;",A834)</f>
        <v>35</v>
      </c>
      <c r="D834" t="str">
        <f t="shared" ref="D834:D897" si="124">IF(A834&lt;&gt;"", MID(A834, B834 + 2, C834-B834-2), "")</f>
        <v>rssi_match_title</v>
      </c>
      <c r="E834" s="1" t="s">
        <v>2555</v>
      </c>
      <c r="F834">
        <f t="shared" ref="F834:F897" si="125">FIND("=""",E834)</f>
        <v>17</v>
      </c>
      <c r="G834">
        <f t="shared" si="120"/>
        <v>33</v>
      </c>
      <c r="H834" t="str">
        <f t="shared" si="121"/>
        <v>FW_Update_cont</v>
      </c>
      <c r="I834">
        <f t="shared" si="117"/>
        <v>34</v>
      </c>
      <c r="J834">
        <f t="shared" si="118"/>
        <v>62</v>
      </c>
      <c r="K834" t="str">
        <f t="shared" si="119"/>
        <v>請進入鎖的設定模式, 並將手機移到鎖旁以進行韌體更新.</v>
      </c>
    </row>
    <row r="835" spans="1:11">
      <c r="A835" s="1" t="s">
        <v>3108</v>
      </c>
      <c r="B835">
        <f t="shared" si="122"/>
        <v>17</v>
      </c>
      <c r="C835">
        <f t="shared" si="123"/>
        <v>34</v>
      </c>
      <c r="D835" t="str">
        <f t="shared" si="124"/>
        <v>rssi_match_cont</v>
      </c>
      <c r="E835" s="1" t="s">
        <v>2556</v>
      </c>
      <c r="F835">
        <f t="shared" si="125"/>
        <v>17</v>
      </c>
      <c r="G835">
        <f t="shared" si="120"/>
        <v>37</v>
      </c>
      <c r="H835" t="str">
        <f t="shared" si="121"/>
        <v>FW_Update_OK_title</v>
      </c>
      <c r="I835">
        <f t="shared" si="117"/>
        <v>38</v>
      </c>
      <c r="J835">
        <f t="shared" si="118"/>
        <v>45</v>
      </c>
      <c r="K835" t="str">
        <f t="shared" si="119"/>
        <v>正在更新韌體</v>
      </c>
    </row>
    <row r="836" spans="1:11">
      <c r="A836" s="1" t="s">
        <v>3110</v>
      </c>
      <c r="B836">
        <f t="shared" si="122"/>
        <v>17</v>
      </c>
      <c r="C836">
        <f t="shared" si="123"/>
        <v>31</v>
      </c>
      <c r="D836" t="str">
        <f t="shared" si="124"/>
        <v>rssi_suggest</v>
      </c>
      <c r="E836" s="1" t="s">
        <v>2557</v>
      </c>
      <c r="F836">
        <f t="shared" si="125"/>
        <v>17</v>
      </c>
      <c r="G836">
        <f t="shared" si="120"/>
        <v>36</v>
      </c>
      <c r="H836" t="str">
        <f t="shared" si="121"/>
        <v>FW_Update_OK_cont</v>
      </c>
      <c r="I836">
        <f t="shared" si="117"/>
        <v>37</v>
      </c>
      <c r="J836">
        <f t="shared" si="118"/>
        <v>69</v>
      </c>
      <c r="K836" t="str">
        <f t="shared" si="119"/>
        <v>韌體已經成功傳送至鎖具，燒錄韌體需要幾分鐘的時間。請靜候...</v>
      </c>
    </row>
    <row r="837" spans="1:11">
      <c r="A837" s="1" t="s">
        <v>363</v>
      </c>
      <c r="B837">
        <f t="shared" si="122"/>
        <v>17</v>
      </c>
      <c r="C837">
        <f t="shared" si="123"/>
        <v>52</v>
      </c>
      <c r="D837" t="str">
        <f t="shared" si="124"/>
        <v>OutOfRange_Auto" formatted="false</v>
      </c>
      <c r="E837" s="1" t="s">
        <v>1852</v>
      </c>
      <c r="F837" t="e">
        <f t="shared" si="125"/>
        <v>#VALUE!</v>
      </c>
      <c r="G837" t="e">
        <f t="shared" si="120"/>
        <v>#VALUE!</v>
      </c>
      <c r="H837" t="e">
        <f t="shared" si="121"/>
        <v>#VALUE!</v>
      </c>
      <c r="I837" t="e">
        <f t="shared" si="117"/>
        <v>#VALUE!</v>
      </c>
      <c r="J837" t="e">
        <f t="shared" si="118"/>
        <v>#VALUE!</v>
      </c>
      <c r="K837" t="e">
        <f t="shared" si="119"/>
        <v>#VALUE!</v>
      </c>
    </row>
    <row r="838" spans="1:11">
      <c r="A838" s="1" t="s">
        <v>364</v>
      </c>
      <c r="B838">
        <f t="shared" si="122"/>
        <v>17</v>
      </c>
      <c r="C838">
        <f t="shared" si="123"/>
        <v>38</v>
      </c>
      <c r="D838" t="str">
        <f t="shared" si="124"/>
        <v>ifttt_others_unlock</v>
      </c>
      <c r="E838" s="1" t="s">
        <v>2558</v>
      </c>
      <c r="F838">
        <f t="shared" si="125"/>
        <v>17</v>
      </c>
      <c r="G838">
        <f t="shared" si="120"/>
        <v>37</v>
      </c>
      <c r="H838" t="str">
        <f t="shared" si="121"/>
        <v>param_group2_title</v>
      </c>
      <c r="I838">
        <f t="shared" si="117"/>
        <v>38</v>
      </c>
      <c r="J838">
        <f t="shared" si="118"/>
        <v>43</v>
      </c>
      <c r="K838" t="str">
        <f t="shared" si="119"/>
        <v>日封鎖:</v>
      </c>
    </row>
    <row r="839" spans="1:11">
      <c r="A839" s="1" t="s">
        <v>365</v>
      </c>
      <c r="B839">
        <f t="shared" si="122"/>
        <v>17</v>
      </c>
      <c r="C839">
        <f t="shared" si="123"/>
        <v>42</v>
      </c>
      <c r="D839" t="str">
        <f t="shared" si="124"/>
        <v>ifttt_event_others_lock</v>
      </c>
      <c r="E839" s="1" t="s">
        <v>235</v>
      </c>
      <c r="F839">
        <f t="shared" si="125"/>
        <v>17</v>
      </c>
      <c r="G839">
        <f t="shared" si="120"/>
        <v>42</v>
      </c>
      <c r="H839" t="str">
        <f t="shared" si="121"/>
        <v>param_day_lockout_title</v>
      </c>
      <c r="I839">
        <f t="shared" si="117"/>
        <v>43</v>
      </c>
      <c r="J839">
        <f t="shared" si="118"/>
        <v>57</v>
      </c>
      <c r="K839" t="str">
        <f t="shared" si="119"/>
        <v>00:00 - 24:00</v>
      </c>
    </row>
    <row r="840" spans="1:11">
      <c r="A840" s="1" t="s">
        <v>366</v>
      </c>
      <c r="B840">
        <f t="shared" si="122"/>
        <v>17</v>
      </c>
      <c r="C840">
        <f t="shared" si="123"/>
        <v>40</v>
      </c>
      <c r="D840" t="str">
        <f t="shared" si="124"/>
        <v>ifttt_other_lock_cont</v>
      </c>
      <c r="E840" s="1" t="s">
        <v>2559</v>
      </c>
      <c r="F840">
        <f t="shared" si="125"/>
        <v>17</v>
      </c>
      <c r="G840">
        <f t="shared" si="120"/>
        <v>34</v>
      </c>
      <c r="H840" t="str">
        <f t="shared" si="121"/>
        <v>param_code_free</v>
      </c>
      <c r="I840">
        <f t="shared" ref="I840:I903" si="126">FIND("&gt;",E840)</f>
        <v>35</v>
      </c>
      <c r="J840">
        <f t="shared" ref="J840:J903" si="127" xml:space="preserve"> FIND("&lt;/",E840)</f>
        <v>42</v>
      </c>
      <c r="K840" t="str">
        <f t="shared" ref="K840:K903" si="128">IF(E840&lt;&gt;"", MID(E840,I840+1, J840-I840 - 1), "")</f>
        <v>自由通道模式</v>
      </c>
    </row>
    <row r="841" spans="1:11">
      <c r="A841" s="1" t="s">
        <v>367</v>
      </c>
      <c r="B841">
        <f t="shared" si="122"/>
        <v>17</v>
      </c>
      <c r="C841">
        <f t="shared" si="123"/>
        <v>35</v>
      </c>
      <c r="D841" t="str">
        <f t="shared" si="124"/>
        <v>UI_JoinTime_time</v>
      </c>
      <c r="E841" s="1" t="s">
        <v>2560</v>
      </c>
      <c r="F841">
        <f t="shared" si="125"/>
        <v>17</v>
      </c>
      <c r="G841">
        <f t="shared" si="120"/>
        <v>35</v>
      </c>
      <c r="H841" t="str">
        <f t="shared" si="121"/>
        <v>code_free_action</v>
      </c>
      <c r="I841">
        <f t="shared" si="126"/>
        <v>36</v>
      </c>
      <c r="J841">
        <f t="shared" si="127"/>
        <v>39</v>
      </c>
      <c r="K841" t="str">
        <f t="shared" si="128"/>
        <v>動作</v>
      </c>
    </row>
    <row r="842" spans="1:11">
      <c r="A842" s="1" t="s">
        <v>368</v>
      </c>
      <c r="B842">
        <f t="shared" si="122"/>
        <v>17</v>
      </c>
      <c r="C842">
        <f t="shared" si="123"/>
        <v>31</v>
      </c>
      <c r="D842" t="str">
        <f t="shared" si="124"/>
        <v>UI_Suspended</v>
      </c>
      <c r="E842" s="1" t="s">
        <v>2561</v>
      </c>
      <c r="F842">
        <f t="shared" si="125"/>
        <v>17</v>
      </c>
      <c r="G842">
        <f t="shared" si="120"/>
        <v>39</v>
      </c>
      <c r="H842" t="str">
        <f t="shared" si="121"/>
        <v>code_free_RestoreAll</v>
      </c>
      <c r="I842">
        <f t="shared" si="126"/>
        <v>40</v>
      </c>
      <c r="J842">
        <f t="shared" si="127"/>
        <v>49</v>
      </c>
      <c r="K842" t="str">
        <f t="shared" si="128"/>
        <v>啟動所有通行週期</v>
      </c>
    </row>
    <row r="843" spans="1:11">
      <c r="A843" s="1" t="s">
        <v>369</v>
      </c>
      <c r="B843">
        <f t="shared" si="122"/>
        <v>17</v>
      </c>
      <c r="C843">
        <f t="shared" si="123"/>
        <v>32</v>
      </c>
      <c r="D843" t="str">
        <f t="shared" si="124"/>
        <v>UI_Suspending</v>
      </c>
      <c r="E843" s="1" t="s">
        <v>2562</v>
      </c>
      <c r="F843">
        <f t="shared" si="125"/>
        <v>17</v>
      </c>
      <c r="G843">
        <f t="shared" si="120"/>
        <v>39</v>
      </c>
      <c r="H843" t="str">
        <f t="shared" si="121"/>
        <v>code_free_SuspendAll</v>
      </c>
      <c r="I843">
        <f t="shared" si="126"/>
        <v>40</v>
      </c>
      <c r="J843">
        <f t="shared" si="127"/>
        <v>49</v>
      </c>
      <c r="K843" t="str">
        <f t="shared" si="128"/>
        <v>取消所有通行週期</v>
      </c>
    </row>
    <row r="844" spans="1:11">
      <c r="A844" s="1" t="s">
        <v>3121</v>
      </c>
      <c r="B844">
        <f t="shared" si="122"/>
        <v>17</v>
      </c>
      <c r="C844">
        <f t="shared" si="123"/>
        <v>32</v>
      </c>
      <c r="D844" t="str">
        <f t="shared" si="124"/>
        <v>UI_active_all</v>
      </c>
      <c r="E844" s="1" t="s">
        <v>2563</v>
      </c>
      <c r="F844">
        <f t="shared" si="125"/>
        <v>17</v>
      </c>
      <c r="G844">
        <f t="shared" si="120"/>
        <v>41</v>
      </c>
      <c r="H844" t="str">
        <f t="shared" si="121"/>
        <v>code_free_ActionChoose</v>
      </c>
      <c r="I844">
        <f t="shared" si="126"/>
        <v>42</v>
      </c>
      <c r="J844">
        <f t="shared" si="127"/>
        <v>50</v>
      </c>
      <c r="K844" t="str">
        <f t="shared" si="128"/>
        <v>請選擇一項動作</v>
      </c>
    </row>
    <row r="845" spans="1:11">
      <c r="A845" s="1" t="s">
        <v>3122</v>
      </c>
      <c r="B845">
        <f t="shared" si="122"/>
        <v>17</v>
      </c>
      <c r="C845">
        <f t="shared" si="123"/>
        <v>34</v>
      </c>
      <c r="D845" t="str">
        <f t="shared" si="124"/>
        <v>UI_deactive_all</v>
      </c>
      <c r="E845" s="1" t="s">
        <v>2564</v>
      </c>
      <c r="F845">
        <f t="shared" si="125"/>
        <v>17</v>
      </c>
      <c r="G845">
        <f t="shared" si="120"/>
        <v>28</v>
      </c>
      <c r="H845" t="str">
        <f t="shared" si="121"/>
        <v>DST_title</v>
      </c>
      <c r="I845">
        <f t="shared" si="126"/>
        <v>29</v>
      </c>
      <c r="J845">
        <f t="shared" si="127"/>
        <v>36</v>
      </c>
      <c r="K845" t="str">
        <f t="shared" si="128"/>
        <v>日光節約時間</v>
      </c>
    </row>
    <row r="846" spans="1:11">
      <c r="A846" s="1" t="s">
        <v>370</v>
      </c>
      <c r="B846">
        <f t="shared" si="122"/>
        <v>17</v>
      </c>
      <c r="C846">
        <f t="shared" si="123"/>
        <v>36</v>
      </c>
      <c r="D846" t="str">
        <f t="shared" si="124"/>
        <v>GPS_notYett_title</v>
      </c>
      <c r="E846" s="1" t="s">
        <v>2565</v>
      </c>
      <c r="F846">
        <f t="shared" si="125"/>
        <v>17</v>
      </c>
      <c r="G846">
        <f t="shared" ref="G846:G909" si="129">FIND("""&gt;",E846)</f>
        <v>32</v>
      </c>
      <c r="H846" t="str">
        <f t="shared" ref="H846:H909" si="130">IF(E846&lt;&gt;"", MID(E846, F846 + 2, G846-F846-2), "")</f>
        <v>Change_Master</v>
      </c>
      <c r="I846">
        <f t="shared" si="126"/>
        <v>33</v>
      </c>
      <c r="J846">
        <f t="shared" si="127"/>
        <v>41</v>
      </c>
      <c r="K846" t="str">
        <f t="shared" si="128"/>
        <v>變更管理員密碼</v>
      </c>
    </row>
    <row r="847" spans="1:11">
      <c r="A847" s="1"/>
      <c r="B847" t="e">
        <f t="shared" si="122"/>
        <v>#VALUE!</v>
      </c>
      <c r="C847" t="e">
        <f t="shared" si="123"/>
        <v>#VALUE!</v>
      </c>
      <c r="D847" t="str">
        <f t="shared" si="124"/>
        <v/>
      </c>
      <c r="E847" s="1" t="s">
        <v>2566</v>
      </c>
      <c r="F847">
        <f t="shared" si="125"/>
        <v>17</v>
      </c>
      <c r="G847">
        <f t="shared" si="129"/>
        <v>35</v>
      </c>
      <c r="H847" t="str">
        <f t="shared" si="130"/>
        <v>Change_SubMaster</v>
      </c>
      <c r="I847">
        <f t="shared" si="126"/>
        <v>36</v>
      </c>
      <c r="J847">
        <f t="shared" si="127"/>
        <v>45</v>
      </c>
      <c r="K847" t="str">
        <f t="shared" si="128"/>
        <v>變更副管理員密碼</v>
      </c>
    </row>
    <row r="848" spans="1:11">
      <c r="A848" s="1" t="s">
        <v>371</v>
      </c>
      <c r="B848">
        <f t="shared" si="122"/>
        <v>17</v>
      </c>
      <c r="C848">
        <f t="shared" si="123"/>
        <v>36</v>
      </c>
      <c r="D848" t="str">
        <f t="shared" si="124"/>
        <v>UI_ClientType_sub</v>
      </c>
      <c r="E848" s="1" t="s">
        <v>2567</v>
      </c>
      <c r="F848">
        <f t="shared" si="125"/>
        <v>17</v>
      </c>
      <c r="G848">
        <f t="shared" si="129"/>
        <v>35</v>
      </c>
      <c r="H848" t="str">
        <f t="shared" si="130"/>
        <v>Delete_SubMaster</v>
      </c>
      <c r="I848">
        <f t="shared" si="126"/>
        <v>36</v>
      </c>
      <c r="J848">
        <f t="shared" si="127"/>
        <v>45</v>
      </c>
      <c r="K848" t="str">
        <f t="shared" si="128"/>
        <v>刪除副管理員密碼</v>
      </c>
    </row>
    <row r="849" spans="1:11">
      <c r="A849" s="1" t="s">
        <v>372</v>
      </c>
      <c r="B849">
        <f t="shared" si="122"/>
        <v>17</v>
      </c>
      <c r="C849">
        <f t="shared" si="123"/>
        <v>59</v>
      </c>
      <c r="D849" t="str">
        <f t="shared" si="124"/>
        <v>note_action_apply_after_touch_lock_title</v>
      </c>
      <c r="E849" s="1" t="s">
        <v>2568</v>
      </c>
      <c r="F849">
        <f t="shared" si="125"/>
        <v>17</v>
      </c>
      <c r="G849">
        <f t="shared" si="129"/>
        <v>33</v>
      </c>
      <c r="H849" t="str">
        <f t="shared" si="130"/>
        <v>Emergency_Open</v>
      </c>
      <c r="I849">
        <f t="shared" si="126"/>
        <v>34</v>
      </c>
      <c r="J849">
        <f t="shared" si="127"/>
        <v>43</v>
      </c>
      <c r="K849" t="str">
        <f t="shared" si="128"/>
        <v>取消緊急通道模式</v>
      </c>
    </row>
    <row r="850" spans="1:11">
      <c r="A850" s="1" t="s">
        <v>373</v>
      </c>
      <c r="B850">
        <f t="shared" si="122"/>
        <v>17</v>
      </c>
      <c r="C850">
        <f t="shared" si="123"/>
        <v>27</v>
      </c>
      <c r="D850" t="str">
        <f t="shared" si="124"/>
        <v>code_add</v>
      </c>
      <c r="E850" s="1" t="s">
        <v>2569</v>
      </c>
      <c r="F850">
        <f t="shared" si="125"/>
        <v>17</v>
      </c>
      <c r="G850">
        <f t="shared" si="129"/>
        <v>31</v>
      </c>
      <c r="H850" t="str">
        <f t="shared" si="130"/>
        <v>Illumination</v>
      </c>
      <c r="I850">
        <f t="shared" si="126"/>
        <v>32</v>
      </c>
      <c r="J850">
        <f t="shared" si="127"/>
        <v>37</v>
      </c>
      <c r="K850" t="str">
        <f t="shared" si="128"/>
        <v>鍵盤照明</v>
      </c>
    </row>
    <row r="851" spans="1:11">
      <c r="A851" s="1" t="s">
        <v>374</v>
      </c>
      <c r="B851">
        <f t="shared" si="122"/>
        <v>17</v>
      </c>
      <c r="C851">
        <f t="shared" si="123"/>
        <v>39</v>
      </c>
      <c r="D851" t="str">
        <f t="shared" si="124"/>
        <v>Tran_log_Update_Door</v>
      </c>
      <c r="E851" s="1" t="s">
        <v>2570</v>
      </c>
      <c r="F851">
        <f t="shared" si="125"/>
        <v>17</v>
      </c>
      <c r="G851">
        <f t="shared" si="129"/>
        <v>27</v>
      </c>
      <c r="H851" t="str">
        <f t="shared" si="130"/>
        <v>Lockdown</v>
      </c>
      <c r="I851">
        <f t="shared" si="126"/>
        <v>28</v>
      </c>
      <c r="J851">
        <f t="shared" si="127"/>
        <v>31</v>
      </c>
      <c r="K851" t="str">
        <f t="shared" si="128"/>
        <v>封鎖</v>
      </c>
    </row>
    <row r="852" spans="1:11">
      <c r="A852" s="1" t="s">
        <v>375</v>
      </c>
      <c r="B852">
        <f t="shared" si="122"/>
        <v>17</v>
      </c>
      <c r="C852">
        <f t="shared" si="123"/>
        <v>46</v>
      </c>
      <c r="D852" t="str">
        <f t="shared" si="124"/>
        <v>Tran_log_ONE_BUTTON_LOCKING</v>
      </c>
      <c r="E852" s="1" t="s">
        <v>2571</v>
      </c>
      <c r="F852">
        <f t="shared" si="125"/>
        <v>17</v>
      </c>
      <c r="G852">
        <f t="shared" si="129"/>
        <v>29</v>
      </c>
      <c r="H852" t="str">
        <f t="shared" si="130"/>
        <v>LockStatus</v>
      </c>
      <c r="I852">
        <f t="shared" si="126"/>
        <v>30</v>
      </c>
      <c r="J852">
        <f t="shared" si="127"/>
        <v>38</v>
      </c>
      <c r="K852" t="str">
        <f t="shared" si="128"/>
        <v>關閉狀態LED</v>
      </c>
    </row>
    <row r="853" spans="1:11">
      <c r="A853" s="1" t="s">
        <v>376</v>
      </c>
      <c r="B853">
        <f t="shared" si="122"/>
        <v>17</v>
      </c>
      <c r="C853">
        <f t="shared" si="123"/>
        <v>61</v>
      </c>
      <c r="D853" t="str">
        <f t="shared" si="124"/>
        <v>Tran_log_PASSWORD_GUESTCODE_DISABLE_PREFIX</v>
      </c>
      <c r="E853" s="1" t="s">
        <v>2572</v>
      </c>
      <c r="F853">
        <f t="shared" si="125"/>
        <v>17</v>
      </c>
      <c r="G853">
        <f t="shared" si="129"/>
        <v>30</v>
      </c>
      <c r="H853" t="str">
        <f t="shared" si="130"/>
        <v>RelockDelay</v>
      </c>
      <c r="I853">
        <f t="shared" si="126"/>
        <v>31</v>
      </c>
      <c r="J853">
        <f t="shared" si="127"/>
        <v>39</v>
      </c>
      <c r="K853" t="str">
        <f t="shared" si="128"/>
        <v>回鎖延遲(秒)</v>
      </c>
    </row>
    <row r="854" spans="1:11">
      <c r="A854" s="1" t="s">
        <v>377</v>
      </c>
      <c r="B854">
        <f t="shared" si="122"/>
        <v>17</v>
      </c>
      <c r="C854">
        <f t="shared" si="123"/>
        <v>59</v>
      </c>
      <c r="D854" t="str">
        <f t="shared" si="124"/>
        <v>Tran_log_PASSWORD_DELETE_SUB_MASTER_CODE</v>
      </c>
      <c r="E854" s="1" t="s">
        <v>2573</v>
      </c>
      <c r="F854">
        <f t="shared" si="125"/>
        <v>17</v>
      </c>
      <c r="G854">
        <f t="shared" si="129"/>
        <v>33</v>
      </c>
      <c r="H854" t="str">
        <f t="shared" si="130"/>
        <v>Client_Restore</v>
      </c>
      <c r="I854">
        <f t="shared" si="126"/>
        <v>34</v>
      </c>
      <c r="J854">
        <f t="shared" si="127"/>
        <v>37</v>
      </c>
      <c r="K854" t="str">
        <f t="shared" si="128"/>
        <v>恢復</v>
      </c>
    </row>
    <row r="855" spans="1:11">
      <c r="A855" s="1" t="s">
        <v>3119</v>
      </c>
      <c r="B855">
        <f t="shared" si="122"/>
        <v>17</v>
      </c>
      <c r="C855">
        <f t="shared" si="123"/>
        <v>40</v>
      </c>
      <c r="D855" t="str">
        <f t="shared" si="124"/>
        <v>UI_delete_guest_title</v>
      </c>
      <c r="E855" s="1" t="s">
        <v>2574</v>
      </c>
      <c r="F855">
        <f t="shared" si="125"/>
        <v>17</v>
      </c>
      <c r="G855">
        <f t="shared" si="129"/>
        <v>33</v>
      </c>
      <c r="H855" t="str">
        <f t="shared" si="130"/>
        <v>Client_Suspend</v>
      </c>
      <c r="I855">
        <f t="shared" si="126"/>
        <v>34</v>
      </c>
      <c r="J855">
        <f t="shared" si="127"/>
        <v>37</v>
      </c>
      <c r="K855" t="str">
        <f t="shared" si="128"/>
        <v>停權</v>
      </c>
    </row>
    <row r="856" spans="1:11">
      <c r="A856" s="1" t="s">
        <v>2902</v>
      </c>
      <c r="B856">
        <f t="shared" si="122"/>
        <v>17</v>
      </c>
      <c r="C856">
        <f t="shared" si="123"/>
        <v>39</v>
      </c>
      <c r="D856" t="str">
        <f t="shared" si="124"/>
        <v>UI_delete_guest_cont</v>
      </c>
      <c r="E856" s="1" t="s">
        <v>2575</v>
      </c>
      <c r="F856">
        <f t="shared" si="125"/>
        <v>17</v>
      </c>
      <c r="G856">
        <f t="shared" si="129"/>
        <v>39</v>
      </c>
      <c r="H856" t="str">
        <f t="shared" si="130"/>
        <v>Incompatible_Command</v>
      </c>
      <c r="I856">
        <f t="shared" si="126"/>
        <v>40</v>
      </c>
      <c r="J856">
        <f t="shared" si="127"/>
        <v>45</v>
      </c>
      <c r="K856" t="str">
        <f t="shared" si="128"/>
        <v>命令錯誤</v>
      </c>
    </row>
    <row r="857" spans="1:11">
      <c r="A857" s="1" t="s">
        <v>378</v>
      </c>
      <c r="B857">
        <f t="shared" si="122"/>
        <v>17</v>
      </c>
      <c r="C857">
        <f t="shared" si="123"/>
        <v>34</v>
      </c>
      <c r="D857" t="str">
        <f t="shared" si="124"/>
        <v>UI_NetCode_mode</v>
      </c>
      <c r="E857" s="1" t="s">
        <v>2576</v>
      </c>
      <c r="F857">
        <f t="shared" si="125"/>
        <v>17</v>
      </c>
      <c r="G857">
        <f t="shared" si="129"/>
        <v>30</v>
      </c>
      <c r="H857" t="str">
        <f t="shared" si="130"/>
        <v>ChangeParam</v>
      </c>
      <c r="I857">
        <f t="shared" si="126"/>
        <v>31</v>
      </c>
      <c r="J857">
        <f t="shared" si="127"/>
        <v>47</v>
      </c>
      <c r="K857" t="str">
        <f t="shared" si="128"/>
        <v>您確定要變更此一參數設定嗎 ?</v>
      </c>
    </row>
    <row r="858" spans="1:11">
      <c r="A858" s="1" t="s">
        <v>3120</v>
      </c>
      <c r="B858">
        <f t="shared" si="122"/>
        <v>17</v>
      </c>
      <c r="C858">
        <f t="shared" si="123"/>
        <v>31</v>
      </c>
      <c r="D858" t="str">
        <f t="shared" si="124"/>
        <v>confirm_code</v>
      </c>
      <c r="E858" s="1" t="s">
        <v>2577</v>
      </c>
      <c r="F858">
        <f t="shared" si="125"/>
        <v>17</v>
      </c>
      <c r="G858">
        <f t="shared" si="129"/>
        <v>39</v>
      </c>
      <c r="H858" t="str">
        <f t="shared" si="130"/>
        <v>ParamIlliminate_none</v>
      </c>
      <c r="I858">
        <f t="shared" si="126"/>
        <v>40</v>
      </c>
      <c r="J858">
        <f t="shared" si="127"/>
        <v>42</v>
      </c>
      <c r="K858" t="str">
        <f t="shared" si="128"/>
        <v>無</v>
      </c>
    </row>
    <row r="859" spans="1:11">
      <c r="A859" s="1" t="s">
        <v>379</v>
      </c>
      <c r="B859">
        <f t="shared" si="122"/>
        <v>17</v>
      </c>
      <c r="C859">
        <f t="shared" si="123"/>
        <v>25</v>
      </c>
      <c r="D859" t="str">
        <f t="shared" si="124"/>
        <v>prefix</v>
      </c>
      <c r="E859" s="1" t="s">
        <v>2578</v>
      </c>
      <c r="F859">
        <f t="shared" si="125"/>
        <v>17</v>
      </c>
      <c r="G859">
        <f t="shared" si="129"/>
        <v>40</v>
      </c>
      <c r="H859" t="str">
        <f t="shared" si="130"/>
        <v>ParamIlliminate_press</v>
      </c>
      <c r="I859">
        <f t="shared" si="126"/>
        <v>41</v>
      </c>
      <c r="J859">
        <f t="shared" si="127"/>
        <v>46</v>
      </c>
      <c r="K859" t="str">
        <f t="shared" si="128"/>
        <v>按下按鍵</v>
      </c>
    </row>
    <row r="860" spans="1:11">
      <c r="A860" s="1" t="s">
        <v>380</v>
      </c>
      <c r="B860">
        <f t="shared" si="122"/>
        <v>17</v>
      </c>
      <c r="C860">
        <f t="shared" si="123"/>
        <v>33</v>
      </c>
      <c r="D860" t="str">
        <f t="shared" si="124"/>
        <v>confirm_prefix</v>
      </c>
      <c r="E860" s="1" t="s">
        <v>2579</v>
      </c>
      <c r="F860">
        <f t="shared" si="125"/>
        <v>17</v>
      </c>
      <c r="G860">
        <f t="shared" si="129"/>
        <v>44</v>
      </c>
      <c r="H860" t="str">
        <f t="shared" si="130"/>
        <v>ParamIlliminate_proximity</v>
      </c>
      <c r="I860">
        <f t="shared" si="126"/>
        <v>45</v>
      </c>
      <c r="J860">
        <f t="shared" si="127"/>
        <v>50</v>
      </c>
      <c r="K860" t="str">
        <f t="shared" si="128"/>
        <v>接近按鍵</v>
      </c>
    </row>
    <row r="861" spans="1:11">
      <c r="A861" s="1" t="s">
        <v>381</v>
      </c>
      <c r="B861">
        <f t="shared" si="122"/>
        <v>17</v>
      </c>
      <c r="C861">
        <f t="shared" si="123"/>
        <v>45</v>
      </c>
      <c r="D861" t="str">
        <f t="shared" si="124"/>
        <v>UI_delete_sub_master_title</v>
      </c>
      <c r="E861" s="1" t="s">
        <v>2580</v>
      </c>
      <c r="F861">
        <f t="shared" si="125"/>
        <v>17</v>
      </c>
      <c r="G861">
        <f t="shared" si="129"/>
        <v>30</v>
      </c>
      <c r="H861" t="str">
        <f t="shared" si="130"/>
        <v>AR_Standard</v>
      </c>
      <c r="I861">
        <f t="shared" si="126"/>
        <v>31</v>
      </c>
      <c r="J861">
        <f t="shared" si="127"/>
        <v>34</v>
      </c>
      <c r="K861" t="str">
        <f t="shared" si="128"/>
        <v>標準</v>
      </c>
    </row>
    <row r="862" spans="1:11">
      <c r="A862" s="1" t="s">
        <v>382</v>
      </c>
      <c r="B862">
        <f t="shared" si="122"/>
        <v>17</v>
      </c>
      <c r="C862">
        <f t="shared" si="123"/>
        <v>47</v>
      </c>
      <c r="D862" t="str">
        <f t="shared" si="124"/>
        <v>UI_delete_guest_prefix_title</v>
      </c>
      <c r="E862" s="1" t="s">
        <v>2581</v>
      </c>
      <c r="F862">
        <f t="shared" si="125"/>
        <v>17</v>
      </c>
      <c r="G862">
        <f t="shared" si="129"/>
        <v>32</v>
      </c>
      <c r="H862" t="str">
        <f t="shared" si="130"/>
        <v>AR_Technician</v>
      </c>
      <c r="I862">
        <f t="shared" si="126"/>
        <v>33</v>
      </c>
      <c r="J862">
        <f t="shared" si="127"/>
        <v>38</v>
      </c>
      <c r="K862" t="str">
        <f t="shared" si="128"/>
        <v>技術人員</v>
      </c>
    </row>
    <row r="863" spans="1:11">
      <c r="A863" s="2"/>
      <c r="B863" t="e">
        <f t="shared" si="122"/>
        <v>#VALUE!</v>
      </c>
      <c r="C863" t="e">
        <f t="shared" si="123"/>
        <v>#VALUE!</v>
      </c>
      <c r="D863" t="str">
        <f t="shared" si="124"/>
        <v/>
      </c>
      <c r="E863" s="1" t="s">
        <v>2582</v>
      </c>
      <c r="F863">
        <f t="shared" si="125"/>
        <v>17</v>
      </c>
      <c r="G863">
        <f t="shared" si="129"/>
        <v>26</v>
      </c>
      <c r="H863" t="str">
        <f t="shared" si="130"/>
        <v>AR_Type</v>
      </c>
      <c r="I863">
        <f t="shared" si="126"/>
        <v>27</v>
      </c>
      <c r="J863">
        <f t="shared" si="127"/>
        <v>32</v>
      </c>
      <c r="K863" t="str">
        <f t="shared" si="128"/>
        <v>權限類型</v>
      </c>
    </row>
    <row r="864" spans="1:11">
      <c r="A864" s="1" t="s">
        <v>383</v>
      </c>
      <c r="B864">
        <f t="shared" si="122"/>
        <v>17</v>
      </c>
      <c r="C864">
        <f t="shared" si="123"/>
        <v>36</v>
      </c>
      <c r="D864" t="str">
        <f t="shared" si="124"/>
        <v>UI_change_gw_name</v>
      </c>
      <c r="E864" s="1" t="s">
        <v>2583</v>
      </c>
      <c r="F864">
        <f t="shared" si="125"/>
        <v>17</v>
      </c>
      <c r="G864">
        <f t="shared" si="129"/>
        <v>35</v>
      </c>
      <c r="H864" t="str">
        <f t="shared" si="130"/>
        <v>SelectClientType</v>
      </c>
      <c r="I864">
        <f t="shared" si="126"/>
        <v>36</v>
      </c>
      <c r="J864">
        <f t="shared" si="127"/>
        <v>42</v>
      </c>
      <c r="K864" t="str">
        <f t="shared" si="128"/>
        <v>使用者類型</v>
      </c>
    </row>
    <row r="865" spans="1:11">
      <c r="A865" s="1" t="s">
        <v>384</v>
      </c>
      <c r="B865">
        <f t="shared" si="122"/>
        <v>17</v>
      </c>
      <c r="C865">
        <f t="shared" si="123"/>
        <v>39</v>
      </c>
      <c r="D865" t="str">
        <f t="shared" si="124"/>
        <v>UI_confirm_gw_unlock</v>
      </c>
      <c r="E865" s="1" t="s">
        <v>2584</v>
      </c>
      <c r="F865">
        <f t="shared" si="125"/>
        <v>17</v>
      </c>
      <c r="G865">
        <f t="shared" si="129"/>
        <v>33</v>
      </c>
      <c r="H865" t="str">
        <f t="shared" si="130"/>
        <v>access_pattern</v>
      </c>
      <c r="I865">
        <f t="shared" si="126"/>
        <v>34</v>
      </c>
      <c r="J865">
        <f t="shared" si="127"/>
        <v>39</v>
      </c>
      <c r="K865" t="str">
        <f t="shared" si="128"/>
        <v>權限選擇</v>
      </c>
    </row>
    <row r="866" spans="1:11">
      <c r="A866" s="1" t="s">
        <v>385</v>
      </c>
      <c r="B866">
        <f t="shared" si="122"/>
        <v>17</v>
      </c>
      <c r="C866">
        <f t="shared" si="123"/>
        <v>37</v>
      </c>
      <c r="D866" t="str">
        <f t="shared" si="124"/>
        <v>UI_confirm_gw_lock</v>
      </c>
      <c r="E866" s="1" t="s">
        <v>2585</v>
      </c>
      <c r="F866">
        <f t="shared" si="125"/>
        <v>17</v>
      </c>
      <c r="G866">
        <f t="shared" si="129"/>
        <v>27</v>
      </c>
      <c r="H866" t="str">
        <f t="shared" si="130"/>
        <v>LockBusy</v>
      </c>
      <c r="I866">
        <f t="shared" si="126"/>
        <v>28</v>
      </c>
      <c r="J866">
        <f t="shared" si="127"/>
        <v>34</v>
      </c>
      <c r="K866" t="str">
        <f t="shared" si="128"/>
        <v>鎖具忙碌中</v>
      </c>
    </row>
    <row r="867" spans="1:11">
      <c r="A867" s="1" t="s">
        <v>3123</v>
      </c>
      <c r="B867">
        <f t="shared" si="122"/>
        <v>17</v>
      </c>
      <c r="C867">
        <f t="shared" si="123"/>
        <v>36</v>
      </c>
      <c r="D867" t="str">
        <f t="shared" si="124"/>
        <v>UI_send_gw_unlock</v>
      </c>
      <c r="E867" s="1" t="s">
        <v>2586</v>
      </c>
      <c r="F867">
        <f t="shared" si="125"/>
        <v>17</v>
      </c>
      <c r="G867">
        <f t="shared" si="129"/>
        <v>32</v>
      </c>
      <c r="H867" t="str">
        <f t="shared" si="130"/>
        <v>LockBusy_cont</v>
      </c>
      <c r="I867">
        <f t="shared" si="126"/>
        <v>33</v>
      </c>
      <c r="J867">
        <f t="shared" si="127"/>
        <v>53</v>
      </c>
      <c r="K867" t="str">
        <f t="shared" si="128"/>
        <v>待連線之鎖具目前忙碌中, 請再試一次.</v>
      </c>
    </row>
    <row r="868" spans="1:11">
      <c r="A868" s="1" t="s">
        <v>386</v>
      </c>
      <c r="B868">
        <f t="shared" si="122"/>
        <v>17</v>
      </c>
      <c r="C868">
        <f t="shared" si="123"/>
        <v>34</v>
      </c>
      <c r="D868" t="str">
        <f t="shared" si="124"/>
        <v>UI_send_gw_lock</v>
      </c>
      <c r="E868" s="1" t="s">
        <v>2587</v>
      </c>
      <c r="F868">
        <f t="shared" si="125"/>
        <v>17</v>
      </c>
      <c r="G868">
        <f t="shared" si="129"/>
        <v>37</v>
      </c>
      <c r="H868" t="str">
        <f t="shared" si="130"/>
        <v>Access_ActivateQty</v>
      </c>
      <c r="I868">
        <f t="shared" si="126"/>
        <v>38</v>
      </c>
      <c r="J868">
        <f t="shared" si="127"/>
        <v>42</v>
      </c>
      <c r="K868" t="str">
        <f t="shared" si="128"/>
        <v>組啟用</v>
      </c>
    </row>
    <row r="869" spans="1:11">
      <c r="A869" s="1" t="s">
        <v>3124</v>
      </c>
      <c r="B869">
        <f t="shared" si="122"/>
        <v>17</v>
      </c>
      <c r="C869">
        <f t="shared" si="123"/>
        <v>39</v>
      </c>
      <c r="D869" t="str">
        <f t="shared" si="124"/>
        <v>UI_gw_unlock_OK_cont</v>
      </c>
      <c r="E869" s="1" t="s">
        <v>2588</v>
      </c>
      <c r="F869">
        <f t="shared" si="125"/>
        <v>17</v>
      </c>
      <c r="G869">
        <f t="shared" si="129"/>
        <v>38</v>
      </c>
      <c r="H869" t="str">
        <f t="shared" si="130"/>
        <v>LoginByOthers_title</v>
      </c>
      <c r="I869">
        <f t="shared" si="126"/>
        <v>39</v>
      </c>
      <c r="J869">
        <f t="shared" si="127"/>
        <v>42</v>
      </c>
      <c r="K869" t="str">
        <f t="shared" si="128"/>
        <v>登出</v>
      </c>
    </row>
    <row r="870" spans="1:11">
      <c r="A870" s="1" t="s">
        <v>3125</v>
      </c>
      <c r="B870">
        <f t="shared" si="122"/>
        <v>17</v>
      </c>
      <c r="C870">
        <f t="shared" si="123"/>
        <v>37</v>
      </c>
      <c r="D870" t="str">
        <f t="shared" si="124"/>
        <v>UI_gw_lock_OK_cont</v>
      </c>
      <c r="E870" s="1" t="s">
        <v>2589</v>
      </c>
      <c r="F870">
        <f t="shared" si="125"/>
        <v>17</v>
      </c>
      <c r="G870">
        <f t="shared" si="129"/>
        <v>37</v>
      </c>
      <c r="H870" t="str">
        <f t="shared" si="130"/>
        <v>LoginByOthers_cont</v>
      </c>
      <c r="I870">
        <f t="shared" si="126"/>
        <v>38</v>
      </c>
      <c r="J870">
        <f t="shared" si="127"/>
        <v>62</v>
      </c>
      <c r="K870" t="str">
        <f t="shared" si="128"/>
        <v>此一帳號已在其它手機登入, 您將會被強迫登出.</v>
      </c>
    </row>
    <row r="871" spans="1:11">
      <c r="A871" s="1" t="s">
        <v>3127</v>
      </c>
      <c r="B871">
        <f t="shared" si="122"/>
        <v>17</v>
      </c>
      <c r="C871">
        <f t="shared" si="123"/>
        <v>41</v>
      </c>
      <c r="D871" t="str">
        <f t="shared" si="124"/>
        <v>UI_gw_unlock_warn_cont</v>
      </c>
      <c r="E871" s="2"/>
      <c r="F871" t="e">
        <f t="shared" si="125"/>
        <v>#VALUE!</v>
      </c>
      <c r="G871" t="e">
        <f t="shared" si="129"/>
        <v>#VALUE!</v>
      </c>
      <c r="H871" t="str">
        <f t="shared" si="130"/>
        <v/>
      </c>
      <c r="I871" t="e">
        <f t="shared" si="126"/>
        <v>#VALUE!</v>
      </c>
      <c r="J871" t="e">
        <f t="shared" si="127"/>
        <v>#VALUE!</v>
      </c>
      <c r="K871" t="str">
        <f t="shared" si="128"/>
        <v/>
      </c>
    </row>
    <row r="872" spans="1:11">
      <c r="A872" s="1" t="s">
        <v>1813</v>
      </c>
      <c r="B872">
        <f t="shared" si="122"/>
        <v>17</v>
      </c>
      <c r="C872">
        <f t="shared" si="123"/>
        <v>35</v>
      </c>
      <c r="D872" t="str">
        <f t="shared" si="124"/>
        <v>UI_fw_update_btn</v>
      </c>
      <c r="E872" s="1" t="s">
        <v>2590</v>
      </c>
      <c r="F872">
        <f t="shared" si="125"/>
        <v>17</v>
      </c>
      <c r="G872">
        <f t="shared" si="129"/>
        <v>38</v>
      </c>
      <c r="H872" t="str">
        <f t="shared" si="130"/>
        <v>Tran_log_FW_upgrade</v>
      </c>
      <c r="I872">
        <f t="shared" si="126"/>
        <v>39</v>
      </c>
      <c r="J872">
        <f t="shared" si="127"/>
        <v>44</v>
      </c>
      <c r="K872" t="str">
        <f t="shared" si="128"/>
        <v>韌體更新</v>
      </c>
    </row>
    <row r="873" spans="1:11">
      <c r="A873" s="1" t="s">
        <v>3129</v>
      </c>
      <c r="B873">
        <f t="shared" si="122"/>
        <v>17</v>
      </c>
      <c r="C873">
        <f t="shared" si="123"/>
        <v>37</v>
      </c>
      <c r="D873" t="str">
        <f t="shared" si="124"/>
        <v>UI_fw_download_btn</v>
      </c>
      <c r="E873" s="1" t="s">
        <v>2591</v>
      </c>
      <c r="F873">
        <f t="shared" si="125"/>
        <v>17</v>
      </c>
      <c r="G873">
        <f t="shared" si="129"/>
        <v>43</v>
      </c>
      <c r="H873" t="str">
        <f t="shared" si="130"/>
        <v>Tran_log_AdminPassUnlock</v>
      </c>
      <c r="I873">
        <f t="shared" si="126"/>
        <v>44</v>
      </c>
      <c r="J873">
        <f t="shared" si="127"/>
        <v>66</v>
      </c>
      <c r="K873" t="str">
        <f t="shared" si="128"/>
        <v>Admin Password Unlock</v>
      </c>
    </row>
    <row r="874" spans="1:11">
      <c r="A874" s="1" t="s">
        <v>3118</v>
      </c>
      <c r="B874">
        <f t="shared" si="122"/>
        <v>17</v>
      </c>
      <c r="C874">
        <f t="shared" si="123"/>
        <v>47</v>
      </c>
      <c r="D874" t="str">
        <f t="shared" si="124"/>
        <v>New_FW_Ver" formatted="false</v>
      </c>
      <c r="E874" s="1" t="s">
        <v>2592</v>
      </c>
      <c r="F874">
        <f t="shared" si="125"/>
        <v>17</v>
      </c>
      <c r="G874">
        <f t="shared" si="129"/>
        <v>43</v>
      </c>
      <c r="H874" t="str">
        <f t="shared" si="130"/>
        <v>Tran_log_GuestcodeUnlock</v>
      </c>
      <c r="I874">
        <f t="shared" si="126"/>
        <v>44</v>
      </c>
      <c r="J874">
        <f t="shared" si="127"/>
        <v>56</v>
      </c>
      <c r="K874" t="str">
        <f t="shared" si="128"/>
        <v>GuestCode開門</v>
      </c>
    </row>
    <row r="875" spans="1:11">
      <c r="A875" s="1" t="s">
        <v>387</v>
      </c>
      <c r="B875">
        <f t="shared" si="122"/>
        <v>17</v>
      </c>
      <c r="C875">
        <f t="shared" si="123"/>
        <v>31</v>
      </c>
      <c r="D875" t="str">
        <f t="shared" si="124"/>
        <v>UI_AR_Status</v>
      </c>
      <c r="E875" s="1" t="s">
        <v>2593</v>
      </c>
      <c r="F875">
        <f t="shared" si="125"/>
        <v>17</v>
      </c>
      <c r="G875">
        <f t="shared" si="129"/>
        <v>46</v>
      </c>
      <c r="H875" t="str">
        <f t="shared" si="130"/>
        <v>Tran_log_GuescodeRegistered</v>
      </c>
      <c r="I875">
        <f t="shared" si="126"/>
        <v>47</v>
      </c>
      <c r="J875">
        <f t="shared" si="127"/>
        <v>59</v>
      </c>
      <c r="K875" t="str">
        <f t="shared" si="128"/>
        <v>GuestCode註冊</v>
      </c>
    </row>
    <row r="876" spans="1:11">
      <c r="A876" s="1" t="s">
        <v>388</v>
      </c>
      <c r="B876">
        <f t="shared" si="122"/>
        <v>17</v>
      </c>
      <c r="C876">
        <f t="shared" si="123"/>
        <v>31</v>
      </c>
      <c r="D876" t="str">
        <f t="shared" si="124"/>
        <v>UI_AR_Normal</v>
      </c>
      <c r="E876" s="1" t="s">
        <v>2594</v>
      </c>
      <c r="F876">
        <f t="shared" si="125"/>
        <v>17</v>
      </c>
      <c r="G876">
        <f t="shared" si="129"/>
        <v>44</v>
      </c>
      <c r="H876" t="str">
        <f t="shared" si="130"/>
        <v>Tran_log_GuestcodeCleared</v>
      </c>
      <c r="I876">
        <f t="shared" si="126"/>
        <v>45</v>
      </c>
      <c r="J876">
        <f t="shared" si="127"/>
        <v>57</v>
      </c>
      <c r="K876" t="str">
        <f t="shared" si="128"/>
        <v>GuestCode清除</v>
      </c>
    </row>
    <row r="877" spans="1:11">
      <c r="A877" s="1" t="s">
        <v>389</v>
      </c>
      <c r="B877">
        <f t="shared" si="122"/>
        <v>17</v>
      </c>
      <c r="C877">
        <f t="shared" si="123"/>
        <v>36</v>
      </c>
      <c r="D877" t="str">
        <f t="shared" si="124"/>
        <v>UI_IPA_click_here</v>
      </c>
      <c r="E877" s="1" t="s">
        <v>2595</v>
      </c>
      <c r="F877">
        <f t="shared" si="125"/>
        <v>17</v>
      </c>
      <c r="G877">
        <f t="shared" si="129"/>
        <v>47</v>
      </c>
      <c r="H877" t="str">
        <f t="shared" si="130"/>
        <v>Tran_log_GuestcodePrefixSset</v>
      </c>
      <c r="I877">
        <f t="shared" si="126"/>
        <v>48</v>
      </c>
      <c r="J877">
        <f t="shared" si="127"/>
        <v>60</v>
      </c>
      <c r="K877" t="str">
        <f t="shared" si="128"/>
        <v>GuestCode設定</v>
      </c>
    </row>
    <row r="878" spans="1:11">
      <c r="A878" s="1" t="s">
        <v>390</v>
      </c>
      <c r="B878">
        <f t="shared" si="122"/>
        <v>17</v>
      </c>
      <c r="C878">
        <f t="shared" si="123"/>
        <v>33</v>
      </c>
      <c r="D878" t="str">
        <f t="shared" si="124"/>
        <v>UI_Remote_Keep</v>
      </c>
      <c r="E878" s="1" t="s">
        <v>2596</v>
      </c>
      <c r="F878">
        <f t="shared" si="125"/>
        <v>17</v>
      </c>
      <c r="G878">
        <f t="shared" si="129"/>
        <v>32</v>
      </c>
      <c r="H878" t="str">
        <f t="shared" si="130"/>
        <v>BLE_133_title</v>
      </c>
      <c r="I878">
        <f t="shared" si="126"/>
        <v>33</v>
      </c>
      <c r="J878">
        <f t="shared" si="127"/>
        <v>38</v>
      </c>
      <c r="K878" t="str">
        <f t="shared" si="128"/>
        <v>通信問題</v>
      </c>
    </row>
    <row r="879" spans="1:11">
      <c r="A879" s="1" t="s">
        <v>3132</v>
      </c>
      <c r="B879">
        <f t="shared" si="122"/>
        <v>17</v>
      </c>
      <c r="C879">
        <f t="shared" si="123"/>
        <v>33</v>
      </c>
      <c r="D879" t="str">
        <f t="shared" si="124"/>
        <v>UI_Remote_Warn</v>
      </c>
      <c r="E879" s="1" t="s">
        <v>2597</v>
      </c>
      <c r="F879">
        <f t="shared" si="125"/>
        <v>17</v>
      </c>
      <c r="G879">
        <f t="shared" si="129"/>
        <v>31</v>
      </c>
      <c r="H879" t="str">
        <f t="shared" si="130"/>
        <v>BLE_133_cont</v>
      </c>
      <c r="I879">
        <f t="shared" si="126"/>
        <v>32</v>
      </c>
      <c r="J879">
        <f t="shared" si="127"/>
        <v>45</v>
      </c>
      <c r="K879" t="str">
        <f t="shared" si="128"/>
        <v>通信問題, 請再試一次.</v>
      </c>
    </row>
    <row r="880" spans="1:11">
      <c r="A880" s="1" t="s">
        <v>3115</v>
      </c>
      <c r="B880">
        <f t="shared" si="122"/>
        <v>17</v>
      </c>
      <c r="C880">
        <f t="shared" si="123"/>
        <v>35</v>
      </c>
      <c r="D880" t="str">
        <f t="shared" si="124"/>
        <v>UI_Timeout_title</v>
      </c>
      <c r="E880" s="1" t="s">
        <v>2598</v>
      </c>
      <c r="F880">
        <f t="shared" si="125"/>
        <v>17</v>
      </c>
      <c r="G880">
        <f t="shared" si="129"/>
        <v>35</v>
      </c>
      <c r="H880" t="str">
        <f t="shared" si="130"/>
        <v>Tran_log_Suspend</v>
      </c>
      <c r="I880">
        <f t="shared" si="126"/>
        <v>36</v>
      </c>
      <c r="J880">
        <f t="shared" si="127"/>
        <v>40</v>
      </c>
      <c r="K880" t="str">
        <f t="shared" si="128"/>
        <v>已停權</v>
      </c>
    </row>
    <row r="881" spans="1:11">
      <c r="A881" s="1" t="s">
        <v>3117</v>
      </c>
      <c r="B881">
        <f t="shared" si="122"/>
        <v>17</v>
      </c>
      <c r="C881">
        <f t="shared" si="123"/>
        <v>38</v>
      </c>
      <c r="D881" t="str">
        <f t="shared" si="124"/>
        <v>UI_Timeout_add_cont</v>
      </c>
      <c r="E881" s="1" t="s">
        <v>2599</v>
      </c>
      <c r="F881">
        <f t="shared" si="125"/>
        <v>17</v>
      </c>
      <c r="G881">
        <f t="shared" si="129"/>
        <v>35</v>
      </c>
      <c r="H881" t="str">
        <f t="shared" si="130"/>
        <v>Tran_log_Restore</v>
      </c>
      <c r="I881">
        <f t="shared" si="126"/>
        <v>36</v>
      </c>
      <c r="J881">
        <f t="shared" si="127"/>
        <v>42</v>
      </c>
      <c r="K881" t="str">
        <f t="shared" si="128"/>
        <v>已恢復權限</v>
      </c>
    </row>
    <row r="882" spans="1:11">
      <c r="A882" s="1"/>
      <c r="B882" t="e">
        <f t="shared" si="122"/>
        <v>#VALUE!</v>
      </c>
      <c r="C882" t="e">
        <f t="shared" si="123"/>
        <v>#VALUE!</v>
      </c>
      <c r="D882" t="str">
        <f t="shared" si="124"/>
        <v/>
      </c>
      <c r="E882" s="2"/>
      <c r="F882" t="e">
        <f t="shared" si="125"/>
        <v>#VALUE!</v>
      </c>
      <c r="G882" t="e">
        <f t="shared" si="129"/>
        <v>#VALUE!</v>
      </c>
      <c r="H882" t="str">
        <f t="shared" si="130"/>
        <v/>
      </c>
      <c r="I882" t="e">
        <f t="shared" si="126"/>
        <v>#VALUE!</v>
      </c>
      <c r="J882" t="e">
        <f t="shared" si="127"/>
        <v>#VALUE!</v>
      </c>
      <c r="K882" t="str">
        <f t="shared" si="128"/>
        <v/>
      </c>
    </row>
    <row r="883" spans="1:11">
      <c r="A883" s="1" t="s">
        <v>3069</v>
      </c>
      <c r="B883">
        <f t="shared" si="122"/>
        <v>17</v>
      </c>
      <c r="C883">
        <f t="shared" si="123"/>
        <v>39</v>
      </c>
      <c r="D883" t="str">
        <f t="shared" si="124"/>
        <v>UI_RequireSync_title</v>
      </c>
      <c r="E883" s="1" t="s">
        <v>2600</v>
      </c>
      <c r="F883">
        <f t="shared" si="125"/>
        <v>17</v>
      </c>
      <c r="G883">
        <f t="shared" si="129"/>
        <v>33</v>
      </c>
      <c r="H883" t="str">
        <f t="shared" si="130"/>
        <v>Netcode_Option</v>
      </c>
      <c r="I883">
        <f t="shared" si="126"/>
        <v>34</v>
      </c>
      <c r="J883">
        <f t="shared" si="127"/>
        <v>37</v>
      </c>
      <c r="K883" t="str">
        <f t="shared" si="128"/>
        <v>類型</v>
      </c>
    </row>
    <row r="884" spans="1:11">
      <c r="A884" s="1" t="s">
        <v>391</v>
      </c>
      <c r="B884">
        <f t="shared" si="122"/>
        <v>17</v>
      </c>
      <c r="C884">
        <f t="shared" si="123"/>
        <v>38</v>
      </c>
      <c r="D884" t="str">
        <f t="shared" si="124"/>
        <v>UI_RequireSync_cont</v>
      </c>
      <c r="E884" s="2"/>
      <c r="F884" t="e">
        <f t="shared" si="125"/>
        <v>#VALUE!</v>
      </c>
      <c r="G884" t="e">
        <f t="shared" si="129"/>
        <v>#VALUE!</v>
      </c>
      <c r="H884" t="str">
        <f t="shared" si="130"/>
        <v/>
      </c>
      <c r="I884" t="e">
        <f t="shared" si="126"/>
        <v>#VALUE!</v>
      </c>
      <c r="J884" t="e">
        <f t="shared" si="127"/>
        <v>#VALUE!</v>
      </c>
      <c r="K884" t="str">
        <f t="shared" si="128"/>
        <v/>
      </c>
    </row>
    <row r="885" spans="1:11">
      <c r="A885" s="1" t="s">
        <v>3130</v>
      </c>
      <c r="B885">
        <f t="shared" si="122"/>
        <v>17</v>
      </c>
      <c r="C885">
        <f t="shared" si="123"/>
        <v>30</v>
      </c>
      <c r="D885" t="str">
        <f t="shared" si="124"/>
        <v>UI_Updating</v>
      </c>
      <c r="E885" s="1" t="s">
        <v>2601</v>
      </c>
      <c r="F885">
        <f t="shared" si="125"/>
        <v>17</v>
      </c>
      <c r="G885">
        <f t="shared" si="129"/>
        <v>28</v>
      </c>
      <c r="H885" t="str">
        <f t="shared" si="130"/>
        <v>GuestCode</v>
      </c>
      <c r="I885">
        <f t="shared" si="126"/>
        <v>29</v>
      </c>
      <c r="J885">
        <f t="shared" si="127"/>
        <v>40</v>
      </c>
      <c r="K885" t="str">
        <f t="shared" si="128"/>
        <v>Guest Code</v>
      </c>
    </row>
    <row r="886" spans="1:11">
      <c r="A886" s="1" t="s">
        <v>392</v>
      </c>
      <c r="B886">
        <f t="shared" si="122"/>
        <v>17</v>
      </c>
      <c r="C886">
        <f t="shared" si="123"/>
        <v>42</v>
      </c>
      <c r="D886" t="str">
        <f t="shared" si="124"/>
        <v>GatewayEnterAdd_50_cont</v>
      </c>
      <c r="E886" s="1" t="s">
        <v>2602</v>
      </c>
      <c r="F886">
        <f t="shared" si="125"/>
        <v>17</v>
      </c>
      <c r="G886">
        <f t="shared" si="129"/>
        <v>34</v>
      </c>
      <c r="H886" t="str">
        <f t="shared" si="130"/>
        <v>ChangeGuestCode</v>
      </c>
      <c r="I886">
        <f t="shared" si="126"/>
        <v>35</v>
      </c>
      <c r="J886">
        <f t="shared" si="127"/>
        <v>52</v>
      </c>
      <c r="K886" t="str">
        <f t="shared" si="128"/>
        <v>變更 GuestCode 前置碼</v>
      </c>
    </row>
    <row r="887" spans="1:11">
      <c r="A887" s="1" t="s">
        <v>393</v>
      </c>
      <c r="B887">
        <f t="shared" si="122"/>
        <v>17</v>
      </c>
      <c r="C887">
        <f t="shared" si="123"/>
        <v>38</v>
      </c>
      <c r="D887" t="str">
        <f t="shared" si="124"/>
        <v>UI_DiagnoseGW_title</v>
      </c>
      <c r="E887" s="1" t="s">
        <v>2603</v>
      </c>
      <c r="F887">
        <f t="shared" si="125"/>
        <v>17</v>
      </c>
      <c r="G887">
        <f t="shared" si="129"/>
        <v>34</v>
      </c>
      <c r="H887" t="str">
        <f t="shared" si="130"/>
        <v>DeleteGuestCode</v>
      </c>
      <c r="I887">
        <f t="shared" si="126"/>
        <v>35</v>
      </c>
      <c r="J887">
        <f t="shared" si="127"/>
        <v>52</v>
      </c>
      <c r="K887" t="str">
        <f t="shared" si="128"/>
        <v>刪除 GuestCode 使用者</v>
      </c>
    </row>
    <row r="888" spans="1:11">
      <c r="A888" s="1" t="s">
        <v>394</v>
      </c>
      <c r="B888">
        <f t="shared" si="122"/>
        <v>17</v>
      </c>
      <c r="C888">
        <f t="shared" si="123"/>
        <v>38</v>
      </c>
      <c r="D888" t="str">
        <f t="shared" si="124"/>
        <v>UI_DiagnoseGW_cont1</v>
      </c>
      <c r="E888" s="1" t="s">
        <v>2604</v>
      </c>
      <c r="F888">
        <f t="shared" si="125"/>
        <v>17</v>
      </c>
      <c r="G888">
        <f t="shared" si="129"/>
        <v>35</v>
      </c>
      <c r="H888" t="str">
        <f t="shared" si="130"/>
        <v>DisableGuestCode</v>
      </c>
      <c r="I888">
        <f t="shared" si="126"/>
        <v>36</v>
      </c>
      <c r="J888">
        <f t="shared" si="127"/>
        <v>57</v>
      </c>
      <c r="K888" t="str">
        <f t="shared" si="128"/>
        <v>刪除 GuestCode 前綴碼和使用者</v>
      </c>
    </row>
    <row r="889" spans="1:11">
      <c r="A889" s="1" t="s">
        <v>395</v>
      </c>
      <c r="B889">
        <f t="shared" si="122"/>
        <v>17</v>
      </c>
      <c r="C889">
        <f t="shared" si="123"/>
        <v>38</v>
      </c>
      <c r="D889" t="str">
        <f t="shared" si="124"/>
        <v>UI_DiagnoseGW_cont2</v>
      </c>
      <c r="E889" s="2"/>
      <c r="F889" t="e">
        <f t="shared" si="125"/>
        <v>#VALUE!</v>
      </c>
      <c r="G889" t="e">
        <f t="shared" si="129"/>
        <v>#VALUE!</v>
      </c>
      <c r="H889" t="str">
        <f t="shared" si="130"/>
        <v/>
      </c>
      <c r="I889" t="e">
        <f t="shared" si="126"/>
        <v>#VALUE!</v>
      </c>
      <c r="J889" t="e">
        <f t="shared" si="127"/>
        <v>#VALUE!</v>
      </c>
      <c r="K889" t="str">
        <f t="shared" si="128"/>
        <v/>
      </c>
    </row>
    <row r="890" spans="1:11">
      <c r="A890" s="1" t="s">
        <v>396</v>
      </c>
      <c r="B890">
        <f t="shared" si="122"/>
        <v>17</v>
      </c>
      <c r="C890">
        <f t="shared" si="123"/>
        <v>45</v>
      </c>
      <c r="D890" t="str">
        <f t="shared" si="124"/>
        <v>UI_DiagnoseGW_result_title</v>
      </c>
      <c r="E890" s="1" t="s">
        <v>2605</v>
      </c>
      <c r="F890">
        <f t="shared" si="125"/>
        <v>17</v>
      </c>
      <c r="G890">
        <f t="shared" si="129"/>
        <v>31</v>
      </c>
      <c r="H890" t="str">
        <f t="shared" si="130"/>
        <v>GatewayModel</v>
      </c>
      <c r="I890">
        <f t="shared" si="126"/>
        <v>32</v>
      </c>
      <c r="J890">
        <f t="shared" si="127"/>
        <v>42</v>
      </c>
      <c r="K890" t="str">
        <f t="shared" si="128"/>
        <v>Gateway型號</v>
      </c>
    </row>
    <row r="891" spans="1:11">
      <c r="A891" s="1" t="s">
        <v>397</v>
      </c>
      <c r="B891">
        <f t="shared" si="122"/>
        <v>17</v>
      </c>
      <c r="C891">
        <f t="shared" si="123"/>
        <v>62</v>
      </c>
      <c r="D891" t="str">
        <f t="shared" si="124"/>
        <v>UI_DiagnoseGW_result_cont" formatted="false</v>
      </c>
      <c r="E891" s="1" t="s">
        <v>2606</v>
      </c>
      <c r="F891">
        <f t="shared" si="125"/>
        <v>17</v>
      </c>
      <c r="G891">
        <f t="shared" si="129"/>
        <v>28</v>
      </c>
      <c r="H891" t="str">
        <f t="shared" si="130"/>
        <v>GatewayFW</v>
      </c>
      <c r="I891">
        <f t="shared" si="126"/>
        <v>29</v>
      </c>
      <c r="J891">
        <f t="shared" si="127"/>
        <v>41</v>
      </c>
      <c r="K891" t="str">
        <f t="shared" si="128"/>
        <v>Gateway韌體版本</v>
      </c>
    </row>
    <row r="892" spans="1:11">
      <c r="A892" s="1"/>
      <c r="B892" t="e">
        <f t="shared" si="122"/>
        <v>#VALUE!</v>
      </c>
      <c r="C892" t="e">
        <f t="shared" si="123"/>
        <v>#VALUE!</v>
      </c>
      <c r="D892" t="str">
        <f t="shared" si="124"/>
        <v/>
      </c>
      <c r="E892" s="1" t="s">
        <v>2607</v>
      </c>
      <c r="F892">
        <f t="shared" si="125"/>
        <v>17</v>
      </c>
      <c r="G892">
        <f t="shared" si="129"/>
        <v>30</v>
      </c>
      <c r="H892" t="str">
        <f t="shared" si="130"/>
        <v>GatewayCode</v>
      </c>
      <c r="I892">
        <f t="shared" si="126"/>
        <v>31</v>
      </c>
      <c r="J892">
        <f t="shared" si="127"/>
        <v>44</v>
      </c>
      <c r="K892" t="str">
        <f t="shared" si="128"/>
        <v>Gateway程式碼版本</v>
      </c>
    </row>
    <row r="893" spans="1:11">
      <c r="A893" s="1" t="s">
        <v>3142</v>
      </c>
      <c r="B893">
        <f t="shared" si="122"/>
        <v>17</v>
      </c>
      <c r="C893">
        <f t="shared" si="123"/>
        <v>38</v>
      </c>
      <c r="D893" t="str">
        <f t="shared" si="124"/>
        <v>UI_GW_PairDone_cont</v>
      </c>
      <c r="E893" s="1" t="s">
        <v>264</v>
      </c>
      <c r="F893">
        <f t="shared" si="125"/>
        <v>17</v>
      </c>
      <c r="G893">
        <f t="shared" si="129"/>
        <v>28</v>
      </c>
      <c r="H893" t="str">
        <f t="shared" si="130"/>
        <v>GatewayID</v>
      </c>
      <c r="I893">
        <f t="shared" si="126"/>
        <v>29</v>
      </c>
      <c r="J893">
        <f t="shared" si="127"/>
        <v>40</v>
      </c>
      <c r="K893" t="str">
        <f t="shared" si="128"/>
        <v>Gateway ID</v>
      </c>
    </row>
    <row r="894" spans="1:11">
      <c r="A894" s="1" t="s">
        <v>398</v>
      </c>
      <c r="B894">
        <f t="shared" si="122"/>
        <v>17</v>
      </c>
      <c r="C894">
        <f t="shared" si="123"/>
        <v>37</v>
      </c>
      <c r="D894" t="str">
        <f t="shared" si="124"/>
        <v>UI_DetailDay_title</v>
      </c>
      <c r="E894" s="1" t="s">
        <v>265</v>
      </c>
      <c r="F894">
        <f t="shared" si="125"/>
        <v>17</v>
      </c>
      <c r="G894">
        <f t="shared" si="129"/>
        <v>29</v>
      </c>
      <c r="H894" t="str">
        <f t="shared" si="130"/>
        <v>GatewayMac</v>
      </c>
      <c r="I894">
        <f t="shared" si="126"/>
        <v>30</v>
      </c>
      <c r="J894">
        <f t="shared" si="127"/>
        <v>42</v>
      </c>
      <c r="K894" t="str">
        <f t="shared" si="128"/>
        <v>Gateway MAC</v>
      </c>
    </row>
    <row r="895" spans="1:11">
      <c r="A895" s="1" t="s">
        <v>399</v>
      </c>
      <c r="B895">
        <f t="shared" si="122"/>
        <v>17</v>
      </c>
      <c r="C895">
        <f t="shared" si="123"/>
        <v>36</v>
      </c>
      <c r="D895" t="str">
        <f t="shared" si="124"/>
        <v>UI_DetailDay_cont</v>
      </c>
      <c r="E895" s="1" t="s">
        <v>2608</v>
      </c>
      <c r="F895">
        <f t="shared" si="125"/>
        <v>17</v>
      </c>
      <c r="G895">
        <f t="shared" si="129"/>
        <v>34</v>
      </c>
      <c r="H895" t="str">
        <f t="shared" si="130"/>
        <v>GatewayDiagnose</v>
      </c>
      <c r="I895">
        <f t="shared" si="126"/>
        <v>35</v>
      </c>
      <c r="J895">
        <f t="shared" si="127"/>
        <v>45</v>
      </c>
      <c r="K895" t="str">
        <f t="shared" si="128"/>
        <v>診斷Gateway</v>
      </c>
    </row>
    <row r="896" spans="1:11">
      <c r="A896" s="1"/>
      <c r="B896" t="e">
        <f t="shared" si="122"/>
        <v>#VALUE!</v>
      </c>
      <c r="C896" t="e">
        <f t="shared" si="123"/>
        <v>#VALUE!</v>
      </c>
      <c r="D896" t="str">
        <f t="shared" si="124"/>
        <v/>
      </c>
      <c r="E896" s="1" t="s">
        <v>2609</v>
      </c>
      <c r="F896">
        <f t="shared" si="125"/>
        <v>17</v>
      </c>
      <c r="G896">
        <f t="shared" si="129"/>
        <v>37</v>
      </c>
      <c r="H896" t="str">
        <f t="shared" si="130"/>
        <v>NoSimpleHash_title</v>
      </c>
      <c r="I896">
        <f t="shared" si="126"/>
        <v>38</v>
      </c>
      <c r="J896">
        <f t="shared" si="127"/>
        <v>44</v>
      </c>
      <c r="K896" t="str">
        <f t="shared" si="128"/>
        <v>配對未完成</v>
      </c>
    </row>
    <row r="897" spans="1:11">
      <c r="A897" s="1" t="s">
        <v>3140</v>
      </c>
      <c r="B897">
        <f t="shared" si="122"/>
        <v>17</v>
      </c>
      <c r="C897">
        <f t="shared" si="123"/>
        <v>38</v>
      </c>
      <c r="D897" t="str">
        <f t="shared" si="124"/>
        <v>UI_GW_NotFound_cont</v>
      </c>
      <c r="E897" s="1" t="s">
        <v>2610</v>
      </c>
      <c r="F897">
        <f t="shared" si="125"/>
        <v>17</v>
      </c>
      <c r="G897">
        <f t="shared" si="129"/>
        <v>36</v>
      </c>
      <c r="H897" t="str">
        <f t="shared" si="130"/>
        <v>NoSimpleHash_cont</v>
      </c>
      <c r="I897">
        <f t="shared" si="126"/>
        <v>37</v>
      </c>
      <c r="J897">
        <f t="shared" si="127"/>
        <v>68</v>
      </c>
      <c r="K897" t="str">
        <f t="shared" si="128"/>
        <v>鎖的配對尚未完成, 請確認網路是否正常連線, 並再配對一次.</v>
      </c>
    </row>
    <row r="898" spans="1:11">
      <c r="A898" s="1" t="s">
        <v>400</v>
      </c>
      <c r="B898">
        <f t="shared" ref="B898:B961" si="131">FIND("=""",A898)</f>
        <v>17</v>
      </c>
      <c r="C898">
        <f t="shared" ref="C898:C961" si="132">FIND("""&gt;",A898)</f>
        <v>48</v>
      </c>
      <c r="D898" t="str">
        <f t="shared" ref="D898:D961" si="133">IF(A898&lt;&gt;"", MID(A898, B898 + 2, C898-B898-2), "")</f>
        <v>New_App_Ver" formatted="false</v>
      </c>
      <c r="E898" s="1" t="s">
        <v>2611</v>
      </c>
      <c r="F898">
        <f t="shared" ref="F898:F961" si="134">FIND("=""",E898)</f>
        <v>17</v>
      </c>
      <c r="G898">
        <f t="shared" si="129"/>
        <v>37</v>
      </c>
      <c r="H898" t="str">
        <f t="shared" si="130"/>
        <v>SetupGateway_title</v>
      </c>
      <c r="I898">
        <f t="shared" si="126"/>
        <v>38</v>
      </c>
      <c r="J898">
        <f t="shared" si="127"/>
        <v>48</v>
      </c>
      <c r="K898" t="str">
        <f t="shared" si="128"/>
        <v>設定Gateway</v>
      </c>
    </row>
    <row r="899" spans="1:11">
      <c r="A899" s="1" t="s">
        <v>401</v>
      </c>
      <c r="B899">
        <f t="shared" si="131"/>
        <v>17</v>
      </c>
      <c r="C899">
        <f t="shared" si="132"/>
        <v>37</v>
      </c>
      <c r="D899" t="str">
        <f t="shared" si="133"/>
        <v>UI_GW_AP_Excellent</v>
      </c>
      <c r="E899" s="1" t="s">
        <v>2612</v>
      </c>
      <c r="F899">
        <f t="shared" si="134"/>
        <v>17</v>
      </c>
      <c r="G899">
        <f t="shared" si="129"/>
        <v>34</v>
      </c>
      <c r="H899" t="str">
        <f t="shared" si="130"/>
        <v>SetupNewGateway</v>
      </c>
      <c r="I899">
        <f t="shared" si="126"/>
        <v>35</v>
      </c>
      <c r="J899">
        <f t="shared" si="127"/>
        <v>46</v>
      </c>
      <c r="K899" t="str">
        <f t="shared" si="128"/>
        <v>設定新Gateway</v>
      </c>
    </row>
    <row r="900" spans="1:11">
      <c r="A900" s="1" t="s">
        <v>402</v>
      </c>
      <c r="B900">
        <f t="shared" si="131"/>
        <v>17</v>
      </c>
      <c r="C900">
        <f t="shared" si="132"/>
        <v>39</v>
      </c>
      <c r="D900" t="str">
        <f t="shared" si="133"/>
        <v>UI_GW_RSSI_Excellent</v>
      </c>
      <c r="E900" s="1" t="s">
        <v>2613</v>
      </c>
      <c r="F900">
        <f t="shared" si="134"/>
        <v>17</v>
      </c>
      <c r="G900">
        <f t="shared" si="129"/>
        <v>31</v>
      </c>
      <c r="H900" t="str">
        <f t="shared" si="130"/>
        <v>ExistGateway</v>
      </c>
      <c r="I900">
        <f t="shared" si="126"/>
        <v>32</v>
      </c>
      <c r="J900">
        <f t="shared" si="127"/>
        <v>44</v>
      </c>
      <c r="K900" t="str">
        <f t="shared" si="128"/>
        <v>使用現有Gateway</v>
      </c>
    </row>
    <row r="901" spans="1:11">
      <c r="A901" s="1" t="s">
        <v>403</v>
      </c>
      <c r="B901">
        <f t="shared" si="131"/>
        <v>17</v>
      </c>
      <c r="C901">
        <f t="shared" si="132"/>
        <v>34</v>
      </c>
      <c r="D901" t="str">
        <f t="shared" si="133"/>
        <v>UI_GW_RSSI_Good</v>
      </c>
      <c r="E901" s="1" t="s">
        <v>2614</v>
      </c>
      <c r="F901">
        <f t="shared" si="134"/>
        <v>17</v>
      </c>
      <c r="G901">
        <f t="shared" si="129"/>
        <v>33</v>
      </c>
      <c r="H901" t="str">
        <f t="shared" si="130"/>
        <v>ReleaseGateway</v>
      </c>
      <c r="I901">
        <f t="shared" si="126"/>
        <v>34</v>
      </c>
      <c r="J901">
        <f t="shared" si="127"/>
        <v>44</v>
      </c>
      <c r="K901" t="str">
        <f t="shared" si="128"/>
        <v>刪除Gateway</v>
      </c>
    </row>
    <row r="902" spans="1:11">
      <c r="A902" s="1" t="s">
        <v>404</v>
      </c>
      <c r="B902">
        <f t="shared" si="131"/>
        <v>17</v>
      </c>
      <c r="C902">
        <f t="shared" si="132"/>
        <v>34</v>
      </c>
      <c r="D902" t="str">
        <f t="shared" si="133"/>
        <v>UI_GW_RSSI_Poor</v>
      </c>
      <c r="E902" s="1" t="s">
        <v>2615</v>
      </c>
      <c r="F902">
        <f t="shared" si="134"/>
        <v>17</v>
      </c>
      <c r="G902">
        <f t="shared" si="129"/>
        <v>33</v>
      </c>
      <c r="H902" t="str">
        <f t="shared" si="130"/>
        <v>Diagnose_title</v>
      </c>
      <c r="I902">
        <f t="shared" si="126"/>
        <v>34</v>
      </c>
      <c r="J902">
        <f t="shared" si="127"/>
        <v>45</v>
      </c>
      <c r="K902" t="str">
        <f t="shared" si="128"/>
        <v>Gateway診斷中</v>
      </c>
    </row>
    <row r="903" spans="1:11">
      <c r="A903" s="1" t="s">
        <v>405</v>
      </c>
      <c r="B903">
        <f t="shared" si="131"/>
        <v>17</v>
      </c>
      <c r="C903">
        <f t="shared" si="132"/>
        <v>34</v>
      </c>
      <c r="D903" t="str">
        <f t="shared" si="133"/>
        <v>UI_GW_RSSI_None</v>
      </c>
      <c r="E903" s="1" t="s">
        <v>2616</v>
      </c>
      <c r="F903">
        <f t="shared" si="134"/>
        <v>17</v>
      </c>
      <c r="G903">
        <f t="shared" si="129"/>
        <v>32</v>
      </c>
      <c r="H903" t="str">
        <f t="shared" si="130"/>
        <v>Diagnose_cont</v>
      </c>
      <c r="I903">
        <f t="shared" si="126"/>
        <v>33</v>
      </c>
      <c r="J903">
        <f t="shared" si="127"/>
        <v>44</v>
      </c>
      <c r="K903" t="str">
        <f t="shared" si="128"/>
        <v>Gateway診斷中</v>
      </c>
    </row>
    <row r="904" spans="1:11">
      <c r="A904" s="1" t="s">
        <v>3161</v>
      </c>
      <c r="B904">
        <f t="shared" si="131"/>
        <v>17</v>
      </c>
      <c r="C904">
        <f t="shared" si="132"/>
        <v>43</v>
      </c>
      <c r="D904" t="str">
        <f t="shared" si="133"/>
        <v>UI_NewAppAvailable_title</v>
      </c>
      <c r="E904" s="1" t="s">
        <v>2617</v>
      </c>
      <c r="F904">
        <f t="shared" si="134"/>
        <v>17</v>
      </c>
      <c r="G904">
        <f t="shared" si="129"/>
        <v>40</v>
      </c>
      <c r="H904" t="str">
        <f t="shared" si="130"/>
        <v>Diagnose_Result_title</v>
      </c>
      <c r="I904">
        <f t="shared" ref="I904:I967" si="135">FIND("&gt;",E904)</f>
        <v>41</v>
      </c>
      <c r="J904">
        <f t="shared" ref="J904:J967" si="136" xml:space="preserve"> FIND("&lt;/",E904)</f>
        <v>46</v>
      </c>
      <c r="K904" t="str">
        <f t="shared" ref="K904:K967" si="137">IF(E904&lt;&gt;"", MID(E904,I904+1, J904-I904 - 1), "")</f>
        <v>診斷成功</v>
      </c>
    </row>
    <row r="905" spans="1:11">
      <c r="A905" s="1" t="s">
        <v>3111</v>
      </c>
      <c r="B905">
        <f t="shared" si="131"/>
        <v>17</v>
      </c>
      <c r="C905">
        <f t="shared" si="132"/>
        <v>42</v>
      </c>
      <c r="D905" t="str">
        <f t="shared" si="133"/>
        <v>UI_NewAppAvailable_cont</v>
      </c>
      <c r="E905" s="1" t="s">
        <v>2618</v>
      </c>
      <c r="F905">
        <f t="shared" si="134"/>
        <v>17</v>
      </c>
      <c r="G905">
        <f t="shared" si="129"/>
        <v>38</v>
      </c>
      <c r="H905" t="str">
        <f t="shared" si="130"/>
        <v>DayLightSave_Enable</v>
      </c>
      <c r="I905">
        <f t="shared" si="135"/>
        <v>39</v>
      </c>
      <c r="J905">
        <f t="shared" si="136"/>
        <v>42</v>
      </c>
      <c r="K905" t="str">
        <f t="shared" si="137"/>
        <v>啟用</v>
      </c>
    </row>
    <row r="906" spans="1:11">
      <c r="A906" s="1" t="s">
        <v>3112</v>
      </c>
      <c r="B906">
        <f t="shared" si="131"/>
        <v>17</v>
      </c>
      <c r="C906">
        <f t="shared" si="132"/>
        <v>34</v>
      </c>
      <c r="D906" t="str">
        <f t="shared" si="133"/>
        <v>UI_GoGooglePlay</v>
      </c>
      <c r="E906" s="1" t="s">
        <v>2619</v>
      </c>
      <c r="F906">
        <f t="shared" si="134"/>
        <v>17</v>
      </c>
      <c r="G906">
        <f t="shared" si="129"/>
        <v>39</v>
      </c>
      <c r="H906" t="str">
        <f t="shared" si="130"/>
        <v>DayLightSave_EndDate</v>
      </c>
      <c r="I906">
        <f t="shared" si="135"/>
        <v>40</v>
      </c>
      <c r="J906">
        <f t="shared" si="136"/>
        <v>45</v>
      </c>
      <c r="K906" t="str">
        <f t="shared" si="137"/>
        <v>結束日期</v>
      </c>
    </row>
    <row r="907" spans="1:11">
      <c r="A907" s="1" t="s">
        <v>406</v>
      </c>
      <c r="B907">
        <f t="shared" si="131"/>
        <v>17</v>
      </c>
      <c r="C907">
        <f t="shared" si="132"/>
        <v>35</v>
      </c>
      <c r="D907" t="str">
        <f t="shared" si="133"/>
        <v>UI_GW_SSID_Wrong</v>
      </c>
      <c r="E907" s="1" t="s">
        <v>2620</v>
      </c>
      <c r="F907">
        <f t="shared" si="134"/>
        <v>17</v>
      </c>
      <c r="G907">
        <f t="shared" si="129"/>
        <v>34</v>
      </c>
      <c r="H907" t="str">
        <f t="shared" si="130"/>
        <v>Daylight_period</v>
      </c>
      <c r="I907">
        <f t="shared" si="135"/>
        <v>35</v>
      </c>
      <c r="J907">
        <f t="shared" si="136"/>
        <v>38</v>
      </c>
      <c r="K907" t="str">
        <f t="shared" si="137"/>
        <v>期間</v>
      </c>
    </row>
    <row r="908" spans="1:11">
      <c r="A908" s="1" t="s">
        <v>3114</v>
      </c>
      <c r="B908">
        <f t="shared" si="131"/>
        <v>17</v>
      </c>
      <c r="C908">
        <f t="shared" si="132"/>
        <v>40</v>
      </c>
      <c r="D908" t="str">
        <f t="shared" si="133"/>
        <v>UI_LowBattery_FW_cont</v>
      </c>
      <c r="E908" s="1" t="s">
        <v>2621</v>
      </c>
      <c r="F908">
        <f t="shared" si="134"/>
        <v>17</v>
      </c>
      <c r="G908">
        <f t="shared" si="129"/>
        <v>32</v>
      </c>
      <c r="H908" t="str">
        <f t="shared" si="130"/>
        <v>Daylight_None</v>
      </c>
      <c r="I908">
        <f t="shared" si="135"/>
        <v>33</v>
      </c>
      <c r="J908">
        <f t="shared" si="136"/>
        <v>35</v>
      </c>
      <c r="K908" t="str">
        <f t="shared" si="137"/>
        <v>無</v>
      </c>
    </row>
    <row r="909" spans="1:11">
      <c r="A909" s="1" t="s">
        <v>407</v>
      </c>
      <c r="B909">
        <f t="shared" si="131"/>
        <v>17</v>
      </c>
      <c r="C909">
        <f t="shared" si="132"/>
        <v>38</v>
      </c>
      <c r="D909" t="str">
        <f t="shared" si="133"/>
        <v>UI_change_nick_name</v>
      </c>
      <c r="E909" s="1" t="s">
        <v>2622</v>
      </c>
      <c r="F909">
        <f t="shared" si="134"/>
        <v>17</v>
      </c>
      <c r="G909">
        <f t="shared" si="129"/>
        <v>32</v>
      </c>
      <c r="H909" t="str">
        <f t="shared" si="130"/>
        <v>Daylight_Save</v>
      </c>
      <c r="I909">
        <f t="shared" si="135"/>
        <v>33</v>
      </c>
      <c r="J909">
        <f t="shared" si="136"/>
        <v>40</v>
      </c>
      <c r="K909" t="str">
        <f t="shared" si="137"/>
        <v>日光節約時間</v>
      </c>
    </row>
    <row r="910" spans="1:11">
      <c r="A910" s="1" t="s">
        <v>408</v>
      </c>
      <c r="B910">
        <f t="shared" si="131"/>
        <v>17</v>
      </c>
      <c r="C910">
        <f t="shared" si="132"/>
        <v>31</v>
      </c>
      <c r="D910" t="str">
        <f t="shared" si="133"/>
        <v>UI_Restoring</v>
      </c>
      <c r="E910" s="1" t="s">
        <v>2623</v>
      </c>
      <c r="F910">
        <f t="shared" si="134"/>
        <v>17</v>
      </c>
      <c r="G910">
        <f t="shared" ref="G910:G973" si="138">FIND("""&gt;",E910)</f>
        <v>35</v>
      </c>
      <c r="H910" t="str">
        <f t="shared" ref="H910:H973" si="139">IF(E910&lt;&gt;"", MID(E910, F910 + 2, G910-F910-2), "")</f>
        <v>Daylight_default</v>
      </c>
      <c r="I910">
        <f t="shared" si="135"/>
        <v>36</v>
      </c>
      <c r="J910">
        <f t="shared" si="136"/>
        <v>42</v>
      </c>
      <c r="K910" t="str">
        <f t="shared" si="137"/>
        <v>使用預設值</v>
      </c>
    </row>
    <row r="911" spans="1:11">
      <c r="A911" s="1" t="s">
        <v>409</v>
      </c>
      <c r="B911">
        <f t="shared" si="131"/>
        <v>17</v>
      </c>
      <c r="C911">
        <f t="shared" si="132"/>
        <v>24</v>
      </c>
      <c r="D911" t="str">
        <f t="shared" si="133"/>
        <v>locks</v>
      </c>
      <c r="E911" s="1" t="s">
        <v>2624</v>
      </c>
      <c r="F911">
        <f t="shared" si="134"/>
        <v>17</v>
      </c>
      <c r="G911">
        <f t="shared" si="138"/>
        <v>33</v>
      </c>
      <c r="H911" t="str">
        <f t="shared" si="139"/>
        <v>NotLastVersion</v>
      </c>
      <c r="I911">
        <f t="shared" si="135"/>
        <v>34</v>
      </c>
      <c r="J911">
        <f t="shared" si="136"/>
        <v>38</v>
      </c>
      <c r="K911" t="str">
        <f t="shared" si="137"/>
        <v>舊版本</v>
      </c>
    </row>
    <row r="912" spans="1:11">
      <c r="A912" s="1"/>
      <c r="B912" t="e">
        <f t="shared" si="131"/>
        <v>#VALUE!</v>
      </c>
      <c r="C912" t="e">
        <f t="shared" si="132"/>
        <v>#VALUE!</v>
      </c>
      <c r="D912" t="str">
        <f t="shared" si="133"/>
        <v/>
      </c>
      <c r="E912" s="1" t="s">
        <v>2625</v>
      </c>
      <c r="F912">
        <f t="shared" si="134"/>
        <v>17</v>
      </c>
      <c r="G912">
        <f t="shared" si="138"/>
        <v>38</v>
      </c>
      <c r="H912" t="str">
        <f t="shared" si="139"/>
        <v>NotLastVersion_cont</v>
      </c>
      <c r="I912">
        <f t="shared" si="135"/>
        <v>39</v>
      </c>
      <c r="J912">
        <f t="shared" si="136"/>
        <v>87</v>
      </c>
      <c r="K912" t="str">
        <f t="shared" si="137"/>
        <v>您要寄送鑰匙的使用者, 他(她)所安裝的 App 版本為舊版, 需更新後才能接收您所送的鑰匙.</v>
      </c>
    </row>
    <row r="913" spans="1:11">
      <c r="A913" s="1"/>
      <c r="B913" t="e">
        <f t="shared" si="131"/>
        <v>#VALUE!</v>
      </c>
      <c r="C913" t="e">
        <f t="shared" si="132"/>
        <v>#VALUE!</v>
      </c>
      <c r="D913" t="str">
        <f t="shared" si="133"/>
        <v/>
      </c>
      <c r="E913" s="1" t="s">
        <v>1852</v>
      </c>
      <c r="F913" t="e">
        <f t="shared" si="134"/>
        <v>#VALUE!</v>
      </c>
      <c r="G913" t="e">
        <f t="shared" si="138"/>
        <v>#VALUE!</v>
      </c>
      <c r="H913" t="e">
        <f t="shared" si="139"/>
        <v>#VALUE!</v>
      </c>
      <c r="I913" t="e">
        <f t="shared" si="135"/>
        <v>#VALUE!</v>
      </c>
      <c r="J913" t="e">
        <f t="shared" si="136"/>
        <v>#VALUE!</v>
      </c>
      <c r="K913" t="e">
        <f t="shared" si="137"/>
        <v>#VALUE!</v>
      </c>
    </row>
    <row r="914" spans="1:11">
      <c r="A914" s="1" t="s">
        <v>410</v>
      </c>
      <c r="B914">
        <f t="shared" si="131"/>
        <v>17</v>
      </c>
      <c r="C914">
        <f t="shared" si="132"/>
        <v>32</v>
      </c>
      <c r="D914" t="str">
        <f t="shared" si="133"/>
        <v>GW_FW_OK_cont</v>
      </c>
      <c r="E914" s="1" t="s">
        <v>1852</v>
      </c>
      <c r="F914" t="e">
        <f t="shared" si="134"/>
        <v>#VALUE!</v>
      </c>
      <c r="G914" t="e">
        <f t="shared" si="138"/>
        <v>#VALUE!</v>
      </c>
      <c r="H914" t="e">
        <f t="shared" si="139"/>
        <v>#VALUE!</v>
      </c>
      <c r="I914" t="e">
        <f t="shared" si="135"/>
        <v>#VALUE!</v>
      </c>
      <c r="J914" t="e">
        <f t="shared" si="136"/>
        <v>#VALUE!</v>
      </c>
      <c r="K914" t="e">
        <f t="shared" si="137"/>
        <v>#VALUE!</v>
      </c>
    </row>
    <row r="915" spans="1:11">
      <c r="A915" s="1" t="s">
        <v>3134</v>
      </c>
      <c r="B915">
        <f t="shared" si="131"/>
        <v>17</v>
      </c>
      <c r="C915">
        <f t="shared" si="132"/>
        <v>31</v>
      </c>
      <c r="D915" t="str">
        <f t="shared" si="133"/>
        <v>GW_FW_result</v>
      </c>
      <c r="E915" s="1" t="s">
        <v>2626</v>
      </c>
      <c r="F915">
        <f t="shared" si="134"/>
        <v>17</v>
      </c>
      <c r="G915">
        <f t="shared" si="138"/>
        <v>35</v>
      </c>
      <c r="H915" t="str">
        <f t="shared" si="139"/>
        <v>NoPassword_title</v>
      </c>
      <c r="I915">
        <f t="shared" si="135"/>
        <v>36</v>
      </c>
      <c r="J915">
        <f t="shared" si="136"/>
        <v>44</v>
      </c>
      <c r="K915" t="str">
        <f t="shared" si="137"/>
        <v>密碼功能未啟用</v>
      </c>
    </row>
    <row r="916" spans="1:11">
      <c r="A916" s="1" t="s">
        <v>411</v>
      </c>
      <c r="B916">
        <f t="shared" si="131"/>
        <v>17</v>
      </c>
      <c r="C916">
        <f t="shared" si="132"/>
        <v>36</v>
      </c>
      <c r="D916" t="str">
        <f t="shared" si="133"/>
        <v>LockFW_Done_title</v>
      </c>
      <c r="E916" s="1" t="s">
        <v>2627</v>
      </c>
      <c r="F916">
        <f t="shared" si="134"/>
        <v>17</v>
      </c>
      <c r="G916">
        <f t="shared" si="138"/>
        <v>34</v>
      </c>
      <c r="H916" t="str">
        <f t="shared" si="139"/>
        <v>NoPassword_cont</v>
      </c>
      <c r="I916">
        <f t="shared" si="135"/>
        <v>35</v>
      </c>
      <c r="J916">
        <f t="shared" si="136"/>
        <v>73</v>
      </c>
      <c r="K916" t="str">
        <f t="shared" si="137"/>
        <v>此帳號並未啟用密碼功能，請在您原本的手機上面啟用密碼功能，或者再註冊一次.</v>
      </c>
    </row>
    <row r="917" spans="1:11">
      <c r="A917" s="1" t="s">
        <v>3136</v>
      </c>
      <c r="B917">
        <f t="shared" si="131"/>
        <v>17</v>
      </c>
      <c r="C917">
        <f t="shared" si="132"/>
        <v>35</v>
      </c>
      <c r="D917" t="str">
        <f t="shared" si="133"/>
        <v>LockFW_Done_cont</v>
      </c>
      <c r="E917" s="1" t="s">
        <v>1852</v>
      </c>
      <c r="F917" t="e">
        <f t="shared" si="134"/>
        <v>#VALUE!</v>
      </c>
      <c r="G917" t="e">
        <f t="shared" si="138"/>
        <v>#VALUE!</v>
      </c>
      <c r="H917" t="e">
        <f t="shared" si="139"/>
        <v>#VALUE!</v>
      </c>
      <c r="I917" t="e">
        <f t="shared" si="135"/>
        <v>#VALUE!</v>
      </c>
      <c r="J917" t="e">
        <f t="shared" si="136"/>
        <v>#VALUE!</v>
      </c>
      <c r="K917" t="e">
        <f t="shared" si="137"/>
        <v>#VALUE!</v>
      </c>
    </row>
    <row r="918" spans="1:11">
      <c r="A918" s="1" t="s">
        <v>412</v>
      </c>
      <c r="B918">
        <f t="shared" si="131"/>
        <v>17</v>
      </c>
      <c r="C918">
        <f t="shared" si="132"/>
        <v>37</v>
      </c>
      <c r="D918" t="str">
        <f t="shared" si="133"/>
        <v>LockFW_DoneNG_cont</v>
      </c>
      <c r="E918" s="1" t="s">
        <v>1852</v>
      </c>
      <c r="F918" t="e">
        <f t="shared" si="134"/>
        <v>#VALUE!</v>
      </c>
      <c r="G918" t="e">
        <f t="shared" si="138"/>
        <v>#VALUE!</v>
      </c>
      <c r="H918" t="e">
        <f t="shared" si="139"/>
        <v>#VALUE!</v>
      </c>
      <c r="I918" t="e">
        <f t="shared" si="135"/>
        <v>#VALUE!</v>
      </c>
      <c r="J918" t="e">
        <f t="shared" si="136"/>
        <v>#VALUE!</v>
      </c>
      <c r="K918" t="e">
        <f t="shared" si="137"/>
        <v>#VALUE!</v>
      </c>
    </row>
    <row r="919" spans="1:11">
      <c r="A919" s="1" t="s">
        <v>413</v>
      </c>
      <c r="B919">
        <f t="shared" si="131"/>
        <v>17</v>
      </c>
      <c r="C919">
        <f t="shared" si="132"/>
        <v>38</v>
      </c>
      <c r="D919" t="str">
        <f t="shared" si="133"/>
        <v>LockFW_Search_title</v>
      </c>
      <c r="E919" s="1" t="s">
        <v>276</v>
      </c>
      <c r="F919">
        <f t="shared" si="134"/>
        <v>17</v>
      </c>
      <c r="G919">
        <f t="shared" si="138"/>
        <v>35</v>
      </c>
      <c r="H919" t="str">
        <f t="shared" si="139"/>
        <v>GatewayAdd_title</v>
      </c>
      <c r="I919">
        <f t="shared" si="135"/>
        <v>36</v>
      </c>
      <c r="J919">
        <f t="shared" si="136"/>
        <v>43</v>
      </c>
      <c r="K919" t="str">
        <f t="shared" si="137"/>
        <v>Adding</v>
      </c>
    </row>
    <row r="920" spans="1:11">
      <c r="A920" s="1" t="s">
        <v>414</v>
      </c>
      <c r="B920">
        <f t="shared" si="131"/>
        <v>17</v>
      </c>
      <c r="C920">
        <f t="shared" si="132"/>
        <v>37</v>
      </c>
      <c r="D920" t="str">
        <f t="shared" si="133"/>
        <v>LockFW_Search_cont</v>
      </c>
      <c r="E920" s="1" t="s">
        <v>277</v>
      </c>
      <c r="F920">
        <f t="shared" si="134"/>
        <v>17</v>
      </c>
      <c r="G920">
        <f t="shared" si="138"/>
        <v>53</v>
      </c>
      <c r="H920" t="str">
        <f t="shared" si="139"/>
        <v>GatewayAdd_cont1" formatted="false</v>
      </c>
      <c r="I920">
        <f t="shared" si="135"/>
        <v>54</v>
      </c>
      <c r="J920">
        <f t="shared" si="136"/>
        <v>87</v>
      </c>
      <c r="K920" t="str">
        <f t="shared" si="137"/>
        <v xml:space="preserve">Now Gateway %s connects Lock %s </v>
      </c>
    </row>
    <row r="921" spans="1:11">
      <c r="A921" s="1" t="s">
        <v>415</v>
      </c>
      <c r="B921">
        <f t="shared" si="131"/>
        <v>17</v>
      </c>
      <c r="C921">
        <f t="shared" si="132"/>
        <v>35</v>
      </c>
      <c r="D921" t="str">
        <f t="shared" si="133"/>
        <v>LockFW_UpdateNow</v>
      </c>
      <c r="E921" s="1" t="s">
        <v>278</v>
      </c>
      <c r="F921">
        <f t="shared" si="134"/>
        <v>17</v>
      </c>
      <c r="G921">
        <f t="shared" si="138"/>
        <v>55</v>
      </c>
      <c r="H921" t="str">
        <f t="shared" si="139"/>
        <v>GatewayAdd_cont1_1" formatted="false</v>
      </c>
      <c r="I921">
        <f t="shared" si="135"/>
        <v>56</v>
      </c>
      <c r="J921">
        <f t="shared" si="136"/>
        <v>89</v>
      </c>
      <c r="K921" t="str">
        <f t="shared" si="137"/>
        <v xml:space="preserve">Now Gateway %s connects no Lock </v>
      </c>
    </row>
    <row r="922" spans="1:11">
      <c r="A922" s="1" t="s">
        <v>416</v>
      </c>
      <c r="B922">
        <f t="shared" si="131"/>
        <v>17</v>
      </c>
      <c r="C922">
        <f t="shared" si="132"/>
        <v>32</v>
      </c>
      <c r="D922" t="str">
        <f t="shared" si="133"/>
        <v>FW_Update_Now</v>
      </c>
      <c r="E922" s="1" t="s">
        <v>2628</v>
      </c>
      <c r="F922">
        <f t="shared" si="134"/>
        <v>17</v>
      </c>
      <c r="G922">
        <f t="shared" si="138"/>
        <v>53</v>
      </c>
      <c r="H922" t="str">
        <f t="shared" si="139"/>
        <v>GatewayAdd_cont2" formatted="false</v>
      </c>
      <c r="I922">
        <f t="shared" si="135"/>
        <v>54</v>
      </c>
      <c r="J922">
        <f t="shared" si="136"/>
        <v>92</v>
      </c>
      <c r="K922" t="str">
        <f t="shared" si="137"/>
        <v>Please press "Yes" to add %s with %s.</v>
      </c>
    </row>
    <row r="923" spans="1:11">
      <c r="A923" s="1" t="s">
        <v>417</v>
      </c>
      <c r="B923">
        <f t="shared" si="131"/>
        <v>17</v>
      </c>
      <c r="C923">
        <f t="shared" si="132"/>
        <v>52</v>
      </c>
      <c r="D923" t="str">
        <f t="shared" si="133"/>
        <v>xxx_locking_xxx" formatted="false</v>
      </c>
      <c r="E923" s="1" t="s">
        <v>1852</v>
      </c>
      <c r="F923" t="e">
        <f t="shared" si="134"/>
        <v>#VALUE!</v>
      </c>
      <c r="G923" t="e">
        <f t="shared" si="138"/>
        <v>#VALUE!</v>
      </c>
      <c r="H923" t="e">
        <f t="shared" si="139"/>
        <v>#VALUE!</v>
      </c>
      <c r="I923" t="e">
        <f t="shared" si="135"/>
        <v>#VALUE!</v>
      </c>
      <c r="J923" t="e">
        <f t="shared" si="136"/>
        <v>#VALUE!</v>
      </c>
      <c r="K923" t="e">
        <f t="shared" si="137"/>
        <v>#VALUE!</v>
      </c>
    </row>
    <row r="924" spans="1:11">
      <c r="A924" s="1"/>
      <c r="B924" t="e">
        <f t="shared" si="131"/>
        <v>#VALUE!</v>
      </c>
      <c r="C924" t="e">
        <f t="shared" si="132"/>
        <v>#VALUE!</v>
      </c>
      <c r="D924" t="str">
        <f t="shared" si="133"/>
        <v/>
      </c>
      <c r="E924" s="1" t="s">
        <v>2629</v>
      </c>
      <c r="F924">
        <f t="shared" si="134"/>
        <v>17</v>
      </c>
      <c r="G924">
        <f t="shared" si="138"/>
        <v>37</v>
      </c>
      <c r="H924" t="str">
        <f t="shared" si="139"/>
        <v>GatewayAddOK_title</v>
      </c>
      <c r="I924">
        <f t="shared" si="135"/>
        <v>38</v>
      </c>
      <c r="J924">
        <f t="shared" si="136"/>
        <v>43</v>
      </c>
      <c r="K924" t="str">
        <f t="shared" si="137"/>
        <v>加入成功</v>
      </c>
    </row>
    <row r="925" spans="1:11">
      <c r="A925" s="2"/>
      <c r="B925" t="e">
        <f t="shared" si="131"/>
        <v>#VALUE!</v>
      </c>
      <c r="C925" t="e">
        <f t="shared" si="132"/>
        <v>#VALUE!</v>
      </c>
      <c r="D925" t="str">
        <f t="shared" si="133"/>
        <v/>
      </c>
      <c r="E925" s="1" t="s">
        <v>2630</v>
      </c>
      <c r="F925">
        <f t="shared" si="134"/>
        <v>17</v>
      </c>
      <c r="G925">
        <f t="shared" si="138"/>
        <v>54</v>
      </c>
      <c r="H925" t="str">
        <f t="shared" si="139"/>
        <v>GatewayAddOK_cont" formatted="false</v>
      </c>
      <c r="I925">
        <f t="shared" si="135"/>
        <v>55</v>
      </c>
      <c r="J925">
        <f t="shared" si="136"/>
        <v>71</v>
      </c>
      <c r="K925" t="str">
        <f t="shared" si="137"/>
        <v>鎖具與手機之間的通訊已成功建立</v>
      </c>
    </row>
    <row r="926" spans="1:11">
      <c r="A926" s="1" t="s">
        <v>418</v>
      </c>
      <c r="B926">
        <f t="shared" si="131"/>
        <v>17</v>
      </c>
      <c r="C926">
        <f t="shared" si="132"/>
        <v>42</v>
      </c>
      <c r="D926" t="str">
        <f t="shared" si="133"/>
        <v>LockFW_ResetPower_title</v>
      </c>
      <c r="E926" s="1" t="s">
        <v>2631</v>
      </c>
      <c r="F926">
        <f t="shared" si="134"/>
        <v>17</v>
      </c>
      <c r="G926">
        <f t="shared" si="138"/>
        <v>39</v>
      </c>
      <c r="H926" t="str">
        <f t="shared" si="139"/>
        <v>GatewayAddFail_title</v>
      </c>
      <c r="I926">
        <f t="shared" si="135"/>
        <v>40</v>
      </c>
      <c r="J926">
        <f t="shared" si="136"/>
        <v>45</v>
      </c>
      <c r="K926" t="str">
        <f t="shared" si="137"/>
        <v>加入失敗</v>
      </c>
    </row>
    <row r="927" spans="1:11">
      <c r="A927" s="1" t="s">
        <v>419</v>
      </c>
      <c r="B927">
        <f t="shared" si="131"/>
        <v>17</v>
      </c>
      <c r="C927">
        <f t="shared" si="132"/>
        <v>41</v>
      </c>
      <c r="D927" t="str">
        <f t="shared" si="133"/>
        <v>LockFW_ResetPower_cont</v>
      </c>
      <c r="E927" s="1" t="s">
        <v>2632</v>
      </c>
      <c r="F927">
        <f t="shared" si="134"/>
        <v>17</v>
      </c>
      <c r="G927">
        <f t="shared" si="138"/>
        <v>56</v>
      </c>
      <c r="H927" t="str">
        <f t="shared" si="139"/>
        <v>GatewayAddFail_cont" formatted="false</v>
      </c>
      <c r="I927">
        <f t="shared" si="135"/>
        <v>57</v>
      </c>
      <c r="J927">
        <f t="shared" si="136"/>
        <v>90</v>
      </c>
      <c r="K927" t="str">
        <f t="shared" si="137"/>
        <v>鎖具無法透過網路建立通訊，請檢查鎖具與Gateway是否正常運作</v>
      </c>
    </row>
    <row r="928" spans="1:11">
      <c r="A928" s="1" t="s">
        <v>420</v>
      </c>
      <c r="B928" t="e">
        <f t="shared" si="131"/>
        <v>#VALUE!</v>
      </c>
      <c r="C928" t="e">
        <f t="shared" si="132"/>
        <v>#VALUE!</v>
      </c>
      <c r="D928" t="e">
        <f t="shared" si="133"/>
        <v>#VALUE!</v>
      </c>
      <c r="E928" s="1" t="s">
        <v>2633</v>
      </c>
      <c r="F928">
        <f t="shared" si="134"/>
        <v>17</v>
      </c>
      <c r="G928">
        <f t="shared" si="138"/>
        <v>40</v>
      </c>
      <c r="H928" t="str">
        <f t="shared" si="139"/>
        <v>GatewayDeleteOK_title</v>
      </c>
      <c r="I928">
        <f t="shared" si="135"/>
        <v>41</v>
      </c>
      <c r="J928">
        <f t="shared" si="136"/>
        <v>46</v>
      </c>
      <c r="K928" t="str">
        <f t="shared" si="137"/>
        <v>刪除成功</v>
      </c>
    </row>
    <row r="929" spans="1:11">
      <c r="A929" s="1" t="s">
        <v>421</v>
      </c>
      <c r="B929" t="e">
        <f t="shared" si="131"/>
        <v>#VALUE!</v>
      </c>
      <c r="C929" t="e">
        <f t="shared" si="132"/>
        <v>#VALUE!</v>
      </c>
      <c r="D929" t="e">
        <f t="shared" si="133"/>
        <v>#VALUE!</v>
      </c>
      <c r="E929" s="1" t="s">
        <v>2634</v>
      </c>
      <c r="F929">
        <f t="shared" si="134"/>
        <v>17</v>
      </c>
      <c r="G929">
        <f t="shared" si="138"/>
        <v>57</v>
      </c>
      <c r="H929" t="str">
        <f t="shared" si="139"/>
        <v>GatewayDeleteOK_cont" formatted="false</v>
      </c>
      <c r="I929">
        <f t="shared" si="135"/>
        <v>58</v>
      </c>
      <c r="J929">
        <f t="shared" si="136"/>
        <v>86</v>
      </c>
      <c r="K929" t="str">
        <f t="shared" si="137"/>
        <v>鎖具 %s 已成功刪除與 Gateway %s 的通訊</v>
      </c>
    </row>
    <row r="930" spans="1:11">
      <c r="A930" s="1" t="s">
        <v>422</v>
      </c>
      <c r="B930" t="e">
        <f t="shared" si="131"/>
        <v>#VALUE!</v>
      </c>
      <c r="C930" t="e">
        <f t="shared" si="132"/>
        <v>#VALUE!</v>
      </c>
      <c r="D930" t="e">
        <f t="shared" si="133"/>
        <v>#VALUE!</v>
      </c>
      <c r="E930" s="1" t="s">
        <v>2635</v>
      </c>
      <c r="F930">
        <f t="shared" si="134"/>
        <v>17</v>
      </c>
      <c r="G930">
        <f t="shared" si="138"/>
        <v>39</v>
      </c>
      <c r="H930" t="str">
        <f t="shared" si="139"/>
        <v>GatewayEnterAdd_cont</v>
      </c>
      <c r="I930">
        <f t="shared" si="135"/>
        <v>40</v>
      </c>
      <c r="J930">
        <f t="shared" si="136"/>
        <v>50</v>
      </c>
      <c r="K930" t="str">
        <f t="shared" si="137"/>
        <v>準備加入鎖具...</v>
      </c>
    </row>
    <row r="931" spans="1:11">
      <c r="A931" s="1" t="s">
        <v>423</v>
      </c>
      <c r="B931" t="e">
        <f t="shared" si="131"/>
        <v>#VALUE!</v>
      </c>
      <c r="C931" t="e">
        <f t="shared" si="132"/>
        <v>#VALUE!</v>
      </c>
      <c r="D931" t="e">
        <f t="shared" si="133"/>
        <v>#VALUE!</v>
      </c>
      <c r="E931" s="1" t="s">
        <v>2636</v>
      </c>
      <c r="F931">
        <f t="shared" si="134"/>
        <v>17</v>
      </c>
      <c r="G931">
        <f t="shared" si="138"/>
        <v>39</v>
      </c>
      <c r="H931" t="str">
        <f t="shared" si="139"/>
        <v>GatewayAddMode_title</v>
      </c>
      <c r="I931">
        <f t="shared" si="135"/>
        <v>40</v>
      </c>
      <c r="J931">
        <f t="shared" si="136"/>
        <v>44</v>
      </c>
      <c r="K931" t="str">
        <f t="shared" si="137"/>
        <v>加入中</v>
      </c>
    </row>
    <row r="932" spans="1:11">
      <c r="A932" s="1" t="s">
        <v>424</v>
      </c>
      <c r="B932">
        <f t="shared" si="131"/>
        <v>17</v>
      </c>
      <c r="C932">
        <f t="shared" si="132"/>
        <v>40</v>
      </c>
      <c r="D932" t="str">
        <f t="shared" si="133"/>
        <v>LockFW_ResetPower_btn</v>
      </c>
      <c r="E932" s="1" t="s">
        <v>2637</v>
      </c>
      <c r="F932">
        <f t="shared" si="134"/>
        <v>17</v>
      </c>
      <c r="G932">
        <f t="shared" si="138"/>
        <v>38</v>
      </c>
      <c r="H932" t="str">
        <f t="shared" si="139"/>
        <v>GatewayAddMode_cont</v>
      </c>
      <c r="I932">
        <f t="shared" si="135"/>
        <v>39</v>
      </c>
      <c r="J932">
        <f t="shared" si="136"/>
        <v>62</v>
      </c>
      <c r="K932" t="str">
        <f t="shared" si="137"/>
        <v>鎖具正在加入Gateway, 請稍後....</v>
      </c>
    </row>
    <row r="933" spans="1:11">
      <c r="A933" s="1" t="s">
        <v>425</v>
      </c>
      <c r="B933">
        <f t="shared" si="131"/>
        <v>17</v>
      </c>
      <c r="C933">
        <f t="shared" si="132"/>
        <v>31</v>
      </c>
      <c r="D933" t="str">
        <f t="shared" si="133"/>
        <v>REM_Behavior</v>
      </c>
      <c r="E933" s="1" t="s">
        <v>2638</v>
      </c>
      <c r="F933">
        <f t="shared" si="134"/>
        <v>17</v>
      </c>
      <c r="G933">
        <f t="shared" si="138"/>
        <v>38</v>
      </c>
      <c r="H933" t="str">
        <f t="shared" si="139"/>
        <v>GatewayDelete_title</v>
      </c>
      <c r="I933">
        <f t="shared" si="135"/>
        <v>39</v>
      </c>
      <c r="J933">
        <f t="shared" si="136"/>
        <v>49</v>
      </c>
      <c r="K933" t="str">
        <f t="shared" si="137"/>
        <v>刪除Gateway</v>
      </c>
    </row>
    <row r="934" spans="1:11">
      <c r="A934" s="1" t="s">
        <v>426</v>
      </c>
      <c r="B934">
        <f t="shared" si="131"/>
        <v>17</v>
      </c>
      <c r="C934">
        <f t="shared" si="132"/>
        <v>37</v>
      </c>
      <c r="D934" t="str">
        <f t="shared" si="133"/>
        <v>REM_remote_release</v>
      </c>
      <c r="E934" s="1" t="s">
        <v>2639</v>
      </c>
      <c r="F934">
        <f t="shared" si="134"/>
        <v>17</v>
      </c>
      <c r="G934">
        <f t="shared" si="138"/>
        <v>37</v>
      </c>
      <c r="H934" t="str">
        <f t="shared" si="139"/>
        <v>GatewayDelete_cont</v>
      </c>
      <c r="I934">
        <f t="shared" si="135"/>
        <v>38</v>
      </c>
      <c r="J934">
        <f t="shared" si="136"/>
        <v>54</v>
      </c>
      <c r="K934" t="str">
        <f t="shared" si="137"/>
        <v>刪除Gateway的命令已送出</v>
      </c>
    </row>
    <row r="935" spans="1:11">
      <c r="A935" s="1" t="s">
        <v>427</v>
      </c>
      <c r="B935">
        <f t="shared" si="131"/>
        <v>17</v>
      </c>
      <c r="C935">
        <f t="shared" si="132"/>
        <v>34</v>
      </c>
      <c r="D935" t="str">
        <f t="shared" si="133"/>
        <v>REM_sensor_mode</v>
      </c>
      <c r="E935" s="1" t="s">
        <v>2640</v>
      </c>
      <c r="F935">
        <f t="shared" si="134"/>
        <v>17</v>
      </c>
      <c r="G935">
        <f t="shared" si="138"/>
        <v>29</v>
      </c>
      <c r="H935" t="str">
        <f t="shared" si="139"/>
        <v>access_key</v>
      </c>
      <c r="I935">
        <f t="shared" si="135"/>
        <v>30</v>
      </c>
      <c r="J935">
        <f t="shared" si="136"/>
        <v>35</v>
      </c>
      <c r="K935" t="str">
        <f t="shared" si="137"/>
        <v>通行密鑰</v>
      </c>
    </row>
    <row r="936" spans="1:11">
      <c r="A936" s="1" t="s">
        <v>428</v>
      </c>
      <c r="B936">
        <f t="shared" si="131"/>
        <v>17</v>
      </c>
      <c r="C936">
        <f t="shared" si="132"/>
        <v>35</v>
      </c>
      <c r="D936" t="str">
        <f t="shared" si="133"/>
        <v>REM_sensor_alert</v>
      </c>
      <c r="E936" s="1" t="s">
        <v>2641</v>
      </c>
      <c r="F936">
        <f t="shared" si="134"/>
        <v>17</v>
      </c>
      <c r="G936">
        <f t="shared" si="138"/>
        <v>56</v>
      </c>
      <c r="H936" t="str">
        <f t="shared" si="139"/>
        <v>delete_lock_gateway" formatted="false</v>
      </c>
      <c r="I936">
        <f t="shared" si="135"/>
        <v>57</v>
      </c>
      <c r="J936">
        <f t="shared" si="136"/>
        <v>79</v>
      </c>
      <c r="K936" t="str">
        <f t="shared" si="137"/>
        <v>您確定要刪除 %s 和 %s 之間的關聯?</v>
      </c>
    </row>
    <row r="937" spans="1:11">
      <c r="A937" s="1" t="s">
        <v>429</v>
      </c>
      <c r="B937">
        <f t="shared" si="131"/>
        <v>17</v>
      </c>
      <c r="C937">
        <f t="shared" si="132"/>
        <v>38</v>
      </c>
      <c r="D937" t="str">
        <f t="shared" si="133"/>
        <v>REM_unlock_lockdown</v>
      </c>
      <c r="E937" s="1" t="s">
        <v>1852</v>
      </c>
      <c r="F937" t="e">
        <f t="shared" si="134"/>
        <v>#VALUE!</v>
      </c>
      <c r="G937" t="e">
        <f t="shared" si="138"/>
        <v>#VALUE!</v>
      </c>
      <c r="H937" t="e">
        <f t="shared" si="139"/>
        <v>#VALUE!</v>
      </c>
      <c r="I937" t="e">
        <f t="shared" si="135"/>
        <v>#VALUE!</v>
      </c>
      <c r="J937" t="e">
        <f t="shared" si="136"/>
        <v>#VALUE!</v>
      </c>
      <c r="K937" t="e">
        <f t="shared" si="137"/>
        <v>#VALUE!</v>
      </c>
    </row>
    <row r="938" spans="1:11">
      <c r="A938" s="1" t="s">
        <v>3029</v>
      </c>
      <c r="B938">
        <f t="shared" si="131"/>
        <v>17</v>
      </c>
      <c r="C938">
        <f t="shared" si="132"/>
        <v>38</v>
      </c>
      <c r="D938" t="str">
        <f t="shared" si="133"/>
        <v>NetCodeGrace_Period</v>
      </c>
      <c r="E938" s="1" t="s">
        <v>282</v>
      </c>
      <c r="F938">
        <f t="shared" si="134"/>
        <v>17</v>
      </c>
      <c r="G938">
        <f t="shared" si="138"/>
        <v>46</v>
      </c>
      <c r="H938" t="str">
        <f t="shared" si="139"/>
        <v>GW_FW_New" formatted="false</v>
      </c>
      <c r="I938">
        <f t="shared" si="135"/>
        <v>47</v>
      </c>
      <c r="J938">
        <f t="shared" si="136"/>
        <v>83</v>
      </c>
      <c r="K938" t="str">
        <f t="shared" si="137"/>
        <v>New gateway firmware available (%s)</v>
      </c>
    </row>
    <row r="939" spans="1:11">
      <c r="A939" s="1" t="s">
        <v>430</v>
      </c>
      <c r="B939">
        <f t="shared" si="131"/>
        <v>17</v>
      </c>
      <c r="C939">
        <f t="shared" si="132"/>
        <v>43</v>
      </c>
      <c r="D939" t="str">
        <f t="shared" si="133"/>
        <v>NetCodeGrace_Period_cont</v>
      </c>
      <c r="E939" s="1" t="s">
        <v>283</v>
      </c>
      <c r="F939">
        <f t="shared" si="134"/>
        <v>17</v>
      </c>
      <c r="G939">
        <f t="shared" si="138"/>
        <v>38</v>
      </c>
      <c r="H939" t="str">
        <f t="shared" si="139"/>
        <v>APP_MACKey_NG_title</v>
      </c>
      <c r="I939">
        <f t="shared" si="135"/>
        <v>39</v>
      </c>
      <c r="J939">
        <f t="shared" si="136"/>
        <v>53</v>
      </c>
      <c r="K939" t="str">
        <f t="shared" si="137"/>
        <v>Gateway Issue</v>
      </c>
    </row>
    <row r="940" spans="1:11">
      <c r="A940" s="1" t="s">
        <v>431</v>
      </c>
      <c r="B940">
        <f t="shared" si="131"/>
        <v>17</v>
      </c>
      <c r="C940">
        <f t="shared" si="132"/>
        <v>43</v>
      </c>
      <c r="D940" t="str">
        <f t="shared" si="133"/>
        <v>NetCodeGrace_Period_unit</v>
      </c>
      <c r="E940" s="1" t="s">
        <v>284</v>
      </c>
      <c r="F940">
        <f t="shared" si="134"/>
        <v>17</v>
      </c>
      <c r="G940">
        <f t="shared" si="138"/>
        <v>37</v>
      </c>
      <c r="H940" t="str">
        <f t="shared" si="139"/>
        <v>APP_MACKey_NG_cont</v>
      </c>
      <c r="I940">
        <f t="shared" si="135"/>
        <v>38</v>
      </c>
      <c r="J940">
        <f t="shared" si="136"/>
        <v>111</v>
      </c>
      <c r="K940" t="str">
        <f t="shared" si="137"/>
        <v>Please re-pair gateway again and synchronize lock after pairing gateway.</v>
      </c>
    </row>
    <row r="941" spans="1:11">
      <c r="A941" s="1" t="s">
        <v>432</v>
      </c>
      <c r="B941">
        <f t="shared" si="131"/>
        <v>17</v>
      </c>
      <c r="C941">
        <f t="shared" si="132"/>
        <v>40</v>
      </c>
      <c r="D941" t="str">
        <f t="shared" si="133"/>
        <v>NetCodeBlock_Previous</v>
      </c>
      <c r="E941" s="1" t="s">
        <v>285</v>
      </c>
      <c r="F941">
        <f t="shared" si="134"/>
        <v>17</v>
      </c>
      <c r="G941">
        <f t="shared" si="138"/>
        <v>31</v>
      </c>
      <c r="H941" t="str">
        <f t="shared" si="139"/>
        <v>Adding_Check</v>
      </c>
      <c r="I941">
        <f t="shared" si="135"/>
        <v>32</v>
      </c>
      <c r="J941">
        <f t="shared" si="136"/>
        <v>79</v>
      </c>
      <c r="K941" t="str">
        <f t="shared" si="137"/>
        <v>Lock is trying to connect to your Wi-Fi AP....</v>
      </c>
    </row>
    <row r="942" spans="1:11">
      <c r="A942" s="1"/>
      <c r="B942" t="e">
        <f t="shared" si="131"/>
        <v>#VALUE!</v>
      </c>
      <c r="C942" t="e">
        <f t="shared" si="132"/>
        <v>#VALUE!</v>
      </c>
      <c r="D942" t="str">
        <f t="shared" si="133"/>
        <v/>
      </c>
      <c r="E942" s="1" t="s">
        <v>2642</v>
      </c>
      <c r="F942">
        <f t="shared" si="134"/>
        <v>17</v>
      </c>
      <c r="G942">
        <f t="shared" si="138"/>
        <v>40</v>
      </c>
      <c r="H942" t="str">
        <f t="shared" si="139"/>
        <v>Tran_log_REM_1_UNLOCK</v>
      </c>
      <c r="I942">
        <f t="shared" si="135"/>
        <v>41</v>
      </c>
      <c r="J942">
        <f t="shared" si="136"/>
        <v>48</v>
      </c>
      <c r="K942" t="str">
        <f t="shared" si="137"/>
        <v>REM1開門</v>
      </c>
    </row>
    <row r="943" spans="1:11">
      <c r="A943" s="1" t="s">
        <v>433</v>
      </c>
      <c r="B943">
        <f t="shared" si="131"/>
        <v>17</v>
      </c>
      <c r="C943">
        <f t="shared" si="132"/>
        <v>33</v>
      </c>
      <c r="D943" t="str">
        <f t="shared" si="133"/>
        <v>log_rem_senser</v>
      </c>
      <c r="E943" s="1" t="s">
        <v>2643</v>
      </c>
      <c r="F943">
        <f t="shared" si="134"/>
        <v>17</v>
      </c>
      <c r="G943">
        <f t="shared" si="138"/>
        <v>44</v>
      </c>
      <c r="H943" t="str">
        <f t="shared" si="139"/>
        <v>Tran_log_REM_2_FIRE_ALARM</v>
      </c>
      <c r="I943">
        <f t="shared" si="135"/>
        <v>45</v>
      </c>
      <c r="J943">
        <f t="shared" si="136"/>
        <v>54</v>
      </c>
      <c r="K943" t="str">
        <f t="shared" si="137"/>
        <v>REM2警報啟用</v>
      </c>
    </row>
    <row r="944" spans="1:11">
      <c r="A944" s="1" t="s">
        <v>434</v>
      </c>
      <c r="B944">
        <f t="shared" si="131"/>
        <v>17</v>
      </c>
      <c r="C944">
        <f t="shared" si="132"/>
        <v>44</v>
      </c>
      <c r="D944" t="str">
        <f t="shared" si="133"/>
        <v>NetCode_standard_one_hour</v>
      </c>
      <c r="E944" s="1" t="s">
        <v>2644</v>
      </c>
      <c r="F944">
        <f t="shared" si="134"/>
        <v>17</v>
      </c>
      <c r="G944">
        <f t="shared" si="138"/>
        <v>45</v>
      </c>
      <c r="H944" t="str">
        <f t="shared" si="139"/>
        <v>Tran_log_REM_2_FIRE_CANCEL</v>
      </c>
      <c r="I944">
        <f t="shared" si="135"/>
        <v>46</v>
      </c>
      <c r="J944">
        <f t="shared" si="136"/>
        <v>55</v>
      </c>
      <c r="K944" t="str">
        <f t="shared" si="137"/>
        <v>REM2警報關閉</v>
      </c>
    </row>
    <row r="945" spans="1:11">
      <c r="A945" s="1" t="s">
        <v>435</v>
      </c>
      <c r="B945">
        <f t="shared" si="131"/>
        <v>17</v>
      </c>
      <c r="C945">
        <f t="shared" si="132"/>
        <v>42</v>
      </c>
      <c r="D945" t="str">
        <f t="shared" si="133"/>
        <v>NetCode_standard_Normal</v>
      </c>
      <c r="E945" s="1" t="s">
        <v>2645</v>
      </c>
      <c r="F945">
        <f t="shared" si="134"/>
        <v>17</v>
      </c>
      <c r="G945">
        <f t="shared" si="138"/>
        <v>43</v>
      </c>
      <c r="H945" t="str">
        <f t="shared" si="139"/>
        <v>Tran_log_SET_MASTER_CODE</v>
      </c>
      <c r="I945">
        <f t="shared" si="135"/>
        <v>44</v>
      </c>
      <c r="J945">
        <f t="shared" si="136"/>
        <v>51</v>
      </c>
      <c r="K945" t="str">
        <f t="shared" si="137"/>
        <v>設定管理密碼</v>
      </c>
    </row>
    <row r="946" spans="1:11">
      <c r="A946" s="1" t="s">
        <v>436</v>
      </c>
      <c r="B946">
        <f t="shared" si="131"/>
        <v>17</v>
      </c>
      <c r="C946">
        <f t="shared" si="132"/>
        <v>36</v>
      </c>
      <c r="D946" t="str">
        <f t="shared" si="133"/>
        <v>UI_InvalidAccount</v>
      </c>
      <c r="E946" s="1" t="s">
        <v>2646</v>
      </c>
      <c r="F946">
        <f t="shared" si="134"/>
        <v>17</v>
      </c>
      <c r="G946">
        <f t="shared" si="138"/>
        <v>47</v>
      </c>
      <c r="H946" t="str">
        <f t="shared" si="139"/>
        <v>Tran_log_SET_SUB_MASTER_CODE</v>
      </c>
      <c r="I946">
        <f t="shared" si="135"/>
        <v>48</v>
      </c>
      <c r="J946">
        <f t="shared" si="136"/>
        <v>56</v>
      </c>
      <c r="K946" t="str">
        <f t="shared" si="137"/>
        <v>設定副管理密碼</v>
      </c>
    </row>
    <row r="947" spans="1:11">
      <c r="A947" s="1" t="s">
        <v>437</v>
      </c>
      <c r="B947">
        <f t="shared" si="131"/>
        <v>17</v>
      </c>
      <c r="C947">
        <f t="shared" si="132"/>
        <v>35</v>
      </c>
      <c r="D947" t="str">
        <f t="shared" si="133"/>
        <v>from_known_cards</v>
      </c>
      <c r="E947" s="1" t="s">
        <v>2647</v>
      </c>
      <c r="F947">
        <f t="shared" si="134"/>
        <v>17</v>
      </c>
      <c r="G947">
        <f t="shared" si="138"/>
        <v>38</v>
      </c>
      <c r="H947" t="str">
        <f t="shared" si="139"/>
        <v>GatewayManage_title</v>
      </c>
      <c r="I947">
        <f t="shared" si="135"/>
        <v>39</v>
      </c>
      <c r="J947">
        <f t="shared" si="136"/>
        <v>49</v>
      </c>
      <c r="K947" t="str">
        <f t="shared" si="137"/>
        <v>Gateway管理</v>
      </c>
    </row>
    <row r="948" spans="1:11">
      <c r="A948" s="1" t="s">
        <v>438</v>
      </c>
      <c r="B948">
        <f t="shared" si="131"/>
        <v>17</v>
      </c>
      <c r="C948">
        <f t="shared" si="132"/>
        <v>32</v>
      </c>
      <c r="D948" t="str">
        <f t="shared" si="133"/>
        <v>Status_Adding</v>
      </c>
      <c r="E948" s="1" t="s">
        <v>2648</v>
      </c>
      <c r="F948">
        <f t="shared" si="134"/>
        <v>17</v>
      </c>
      <c r="G948">
        <f t="shared" si="138"/>
        <v>35</v>
      </c>
      <c r="H948" t="str">
        <f t="shared" si="139"/>
        <v>GatewaySet_title</v>
      </c>
      <c r="I948">
        <f t="shared" si="135"/>
        <v>36</v>
      </c>
      <c r="J948">
        <f t="shared" si="136"/>
        <v>46</v>
      </c>
      <c r="K948" t="str">
        <f t="shared" si="137"/>
        <v>Gateway設定</v>
      </c>
    </row>
    <row r="949" spans="1:11">
      <c r="A949" s="1" t="s">
        <v>439</v>
      </c>
      <c r="B949">
        <f t="shared" si="131"/>
        <v>17</v>
      </c>
      <c r="C949">
        <f t="shared" si="132"/>
        <v>41</v>
      </c>
      <c r="D949" t="str">
        <f t="shared" si="133"/>
        <v>KnownCard_NoLock_title</v>
      </c>
      <c r="E949" s="1" t="s">
        <v>2649</v>
      </c>
      <c r="F949">
        <f t="shared" si="134"/>
        <v>17</v>
      </c>
      <c r="G949">
        <f t="shared" si="138"/>
        <v>36</v>
      </c>
      <c r="H949" t="str">
        <f t="shared" si="139"/>
        <v>GatewayList_title</v>
      </c>
      <c r="I949">
        <f t="shared" si="135"/>
        <v>37</v>
      </c>
      <c r="J949">
        <f t="shared" si="136"/>
        <v>47</v>
      </c>
      <c r="K949" t="str">
        <f t="shared" si="137"/>
        <v>Gateway表列</v>
      </c>
    </row>
    <row r="950" spans="1:11">
      <c r="A950" s="1" t="s">
        <v>440</v>
      </c>
      <c r="B950">
        <f t="shared" si="131"/>
        <v>17</v>
      </c>
      <c r="C950">
        <f t="shared" si="132"/>
        <v>40</v>
      </c>
      <c r="D950" t="str">
        <f t="shared" si="133"/>
        <v>KnownCard_NoLock_cont</v>
      </c>
      <c r="E950" s="1" t="s">
        <v>2650</v>
      </c>
      <c r="F950">
        <f t="shared" si="134"/>
        <v>17</v>
      </c>
      <c r="G950">
        <f t="shared" si="138"/>
        <v>37</v>
      </c>
      <c r="H950" t="str">
        <f t="shared" si="139"/>
        <v>GatewayAdd_titleUI</v>
      </c>
      <c r="I950">
        <f t="shared" si="135"/>
        <v>38</v>
      </c>
      <c r="J950">
        <f t="shared" si="136"/>
        <v>48</v>
      </c>
      <c r="K950" t="str">
        <f t="shared" si="137"/>
        <v>Gateway加鎖</v>
      </c>
    </row>
    <row r="951" spans="1:11">
      <c r="A951" s="1"/>
      <c r="B951" t="e">
        <f t="shared" si="131"/>
        <v>#VALUE!</v>
      </c>
      <c r="C951" t="e">
        <f t="shared" si="132"/>
        <v>#VALUE!</v>
      </c>
      <c r="D951" t="str">
        <f t="shared" si="133"/>
        <v/>
      </c>
      <c r="E951" s="1" t="s">
        <v>2651</v>
      </c>
      <c r="F951">
        <f t="shared" si="134"/>
        <v>17</v>
      </c>
      <c r="G951">
        <f t="shared" si="138"/>
        <v>30</v>
      </c>
      <c r="H951" t="str">
        <f t="shared" si="139"/>
        <v>GatewayName</v>
      </c>
      <c r="I951">
        <f t="shared" si="135"/>
        <v>31</v>
      </c>
      <c r="J951">
        <f t="shared" si="136"/>
        <v>41</v>
      </c>
      <c r="K951" t="str">
        <f t="shared" si="137"/>
        <v>Gateway名稱</v>
      </c>
    </row>
    <row r="952" spans="1:11">
      <c r="A952" s="1"/>
      <c r="B952" t="e">
        <f t="shared" si="131"/>
        <v>#VALUE!</v>
      </c>
      <c r="C952" t="e">
        <f t="shared" si="132"/>
        <v>#VALUE!</v>
      </c>
      <c r="D952" t="str">
        <f t="shared" si="133"/>
        <v/>
      </c>
      <c r="E952" s="1" t="s">
        <v>2652</v>
      </c>
      <c r="F952">
        <f t="shared" si="134"/>
        <v>17</v>
      </c>
      <c r="G952">
        <f t="shared" si="138"/>
        <v>43</v>
      </c>
      <c r="H952" t="str">
        <f t="shared" si="139"/>
        <v>Msg_FieldWrong_Wifi_cont</v>
      </c>
      <c r="I952">
        <f t="shared" si="135"/>
        <v>44</v>
      </c>
      <c r="J952">
        <f t="shared" si="136"/>
        <v>53</v>
      </c>
      <c r="K952" t="str">
        <f t="shared" si="137"/>
        <v>請輸入 SSID</v>
      </c>
    </row>
    <row r="953" spans="1:11">
      <c r="A953" s="1" t="s">
        <v>441</v>
      </c>
      <c r="B953">
        <f t="shared" si="131"/>
        <v>17</v>
      </c>
      <c r="C953">
        <f t="shared" si="132"/>
        <v>41</v>
      </c>
      <c r="D953" t="str">
        <f t="shared" si="133"/>
        <v>UI_InvalidAccount_cont</v>
      </c>
      <c r="E953" s="1" t="s">
        <v>2653</v>
      </c>
      <c r="F953">
        <f t="shared" si="134"/>
        <v>17</v>
      </c>
      <c r="G953">
        <f t="shared" si="138"/>
        <v>42</v>
      </c>
      <c r="H953" t="str">
        <f t="shared" si="139"/>
        <v>Msg_GatewayPairNG_title</v>
      </c>
      <c r="I953">
        <f t="shared" si="135"/>
        <v>43</v>
      </c>
      <c r="J953">
        <f t="shared" si="136"/>
        <v>48</v>
      </c>
      <c r="K953" t="str">
        <f t="shared" si="137"/>
        <v>配對失敗</v>
      </c>
    </row>
    <row r="954" spans="1:11">
      <c r="A954" s="2"/>
      <c r="B954" t="e">
        <f t="shared" si="131"/>
        <v>#VALUE!</v>
      </c>
      <c r="C954" t="e">
        <f t="shared" si="132"/>
        <v>#VALUE!</v>
      </c>
      <c r="D954" t="str">
        <f t="shared" si="133"/>
        <v/>
      </c>
      <c r="E954" s="1" t="s">
        <v>2654</v>
      </c>
      <c r="F954">
        <f t="shared" si="134"/>
        <v>17</v>
      </c>
      <c r="G954">
        <f t="shared" si="138"/>
        <v>41</v>
      </c>
      <c r="H954" t="str">
        <f t="shared" si="139"/>
        <v>Msg_GatewayPairNG_cont</v>
      </c>
      <c r="I954">
        <f t="shared" si="135"/>
        <v>42</v>
      </c>
      <c r="J954">
        <f t="shared" si="136"/>
        <v>61</v>
      </c>
      <c r="K954" t="str">
        <f t="shared" si="137"/>
        <v>Gateway配對失敗, 請再試一次</v>
      </c>
    </row>
    <row r="955" spans="1:11">
      <c r="A955" s="1" t="s">
        <v>442</v>
      </c>
      <c r="B955">
        <f t="shared" si="131"/>
        <v>17</v>
      </c>
      <c r="C955">
        <f t="shared" si="132"/>
        <v>39</v>
      </c>
      <c r="D955" t="str">
        <f t="shared" si="133"/>
        <v>leash_lockinfo_title</v>
      </c>
      <c r="E955" s="1" t="s">
        <v>2655</v>
      </c>
      <c r="F955">
        <f t="shared" si="134"/>
        <v>17</v>
      </c>
      <c r="G955">
        <f t="shared" si="138"/>
        <v>44</v>
      </c>
      <c r="H955" t="str">
        <f t="shared" si="139"/>
        <v>Msg_PairingFormatNG_title</v>
      </c>
      <c r="I955">
        <f t="shared" si="135"/>
        <v>45</v>
      </c>
      <c r="J955">
        <f t="shared" si="136"/>
        <v>50</v>
      </c>
      <c r="K955" t="str">
        <f t="shared" si="137"/>
        <v>配對問題</v>
      </c>
    </row>
    <row r="956" spans="1:11">
      <c r="A956" s="1" t="s">
        <v>443</v>
      </c>
      <c r="B956">
        <f t="shared" si="131"/>
        <v>17</v>
      </c>
      <c r="C956">
        <f t="shared" si="132"/>
        <v>38</v>
      </c>
      <c r="D956" t="str">
        <f t="shared" si="133"/>
        <v>leash_lockinfo_cont</v>
      </c>
      <c r="E956" s="1" t="s">
        <v>2656</v>
      </c>
      <c r="F956">
        <f t="shared" si="134"/>
        <v>17</v>
      </c>
      <c r="G956">
        <f t="shared" si="138"/>
        <v>43</v>
      </c>
      <c r="H956" t="str">
        <f t="shared" si="139"/>
        <v>Msg_PairingFormatNG_cont</v>
      </c>
      <c r="I956">
        <f t="shared" si="135"/>
        <v>44</v>
      </c>
      <c r="J956">
        <f t="shared" si="136"/>
        <v>60</v>
      </c>
      <c r="K956" t="str">
        <f t="shared" si="137"/>
        <v>配對格式錯誤, 請再試一次..</v>
      </c>
    </row>
    <row r="957" spans="1:11">
      <c r="A957" s="1" t="s">
        <v>444</v>
      </c>
      <c r="B957">
        <f t="shared" si="131"/>
        <v>17</v>
      </c>
      <c r="C957">
        <f t="shared" si="132"/>
        <v>56</v>
      </c>
      <c r="D957" t="str">
        <f t="shared" si="133"/>
        <v>leash_varicode_cont" formatted="false</v>
      </c>
      <c r="E957" s="1" t="s">
        <v>294</v>
      </c>
      <c r="F957">
        <f t="shared" si="134"/>
        <v>17</v>
      </c>
      <c r="G957">
        <f t="shared" si="138"/>
        <v>34</v>
      </c>
      <c r="H957" t="str">
        <f t="shared" si="139"/>
        <v>ifttt_maker_tag</v>
      </c>
      <c r="I957">
        <f t="shared" si="135"/>
        <v>35</v>
      </c>
      <c r="J957">
        <f t="shared" si="136"/>
        <v>55</v>
      </c>
      <c r="K957" t="str">
        <f t="shared" si="137"/>
        <v>IFTTT Maker Channel</v>
      </c>
    </row>
    <row r="958" spans="1:11">
      <c r="A958" s="2"/>
      <c r="B958" t="e">
        <f t="shared" si="131"/>
        <v>#VALUE!</v>
      </c>
      <c r="C958" t="e">
        <f t="shared" si="132"/>
        <v>#VALUE!</v>
      </c>
      <c r="D958" t="str">
        <f t="shared" si="133"/>
        <v/>
      </c>
      <c r="E958" s="1" t="s">
        <v>2657</v>
      </c>
      <c r="F958">
        <f t="shared" si="134"/>
        <v>17</v>
      </c>
      <c r="G958">
        <f t="shared" si="138"/>
        <v>35</v>
      </c>
      <c r="H958" t="str">
        <f t="shared" si="139"/>
        <v>ifttt_secret_key</v>
      </c>
      <c r="I958">
        <f t="shared" si="135"/>
        <v>36</v>
      </c>
      <c r="J958">
        <f t="shared" si="136"/>
        <v>39</v>
      </c>
      <c r="K958" t="str">
        <f t="shared" si="137"/>
        <v>密鑰</v>
      </c>
    </row>
    <row r="959" spans="1:11">
      <c r="A959" s="1" t="s">
        <v>445</v>
      </c>
      <c r="B959">
        <f t="shared" si="131"/>
        <v>17</v>
      </c>
      <c r="C959">
        <f t="shared" si="132"/>
        <v>30</v>
      </c>
      <c r="D959" t="str">
        <f t="shared" si="133"/>
        <v>app_version</v>
      </c>
      <c r="E959" s="1" t="s">
        <v>296</v>
      </c>
      <c r="F959">
        <f t="shared" si="134"/>
        <v>17</v>
      </c>
      <c r="G959">
        <f t="shared" si="138"/>
        <v>38</v>
      </c>
      <c r="H959" t="str">
        <f t="shared" si="139"/>
        <v>ifttt_maker_channel</v>
      </c>
      <c r="I959">
        <f t="shared" si="135"/>
        <v>39</v>
      </c>
      <c r="J959">
        <f t="shared" si="136"/>
        <v>53</v>
      </c>
      <c r="K959" t="str">
        <f t="shared" si="137"/>
        <v>Maker Channel</v>
      </c>
    </row>
    <row r="960" spans="1:11">
      <c r="A960" s="1" t="s">
        <v>446</v>
      </c>
      <c r="B960">
        <f t="shared" si="131"/>
        <v>17</v>
      </c>
      <c r="C960">
        <f t="shared" si="132"/>
        <v>36</v>
      </c>
      <c r="D960" t="str">
        <f t="shared" si="133"/>
        <v>Register_Previous</v>
      </c>
      <c r="E960" s="1" t="s">
        <v>2658</v>
      </c>
      <c r="F960">
        <f t="shared" si="134"/>
        <v>17</v>
      </c>
      <c r="G960">
        <f t="shared" si="138"/>
        <v>43</v>
      </c>
      <c r="H960" t="str">
        <f t="shared" si="139"/>
        <v>ifttt_maker_channel_cont</v>
      </c>
      <c r="I960">
        <f t="shared" si="135"/>
        <v>44</v>
      </c>
      <c r="J960">
        <f t="shared" si="136"/>
        <v>109</v>
      </c>
      <c r="K960" t="str">
        <f t="shared" si="137"/>
        <v>Maker Channel 允許您連結 IFTTT 至您的DIY專案. 您可以在此輸入密鑰，並且在下列事件發生時得到通知, \n</v>
      </c>
    </row>
    <row r="961" spans="1:11">
      <c r="A961" s="1" t="s">
        <v>447</v>
      </c>
      <c r="B961">
        <f t="shared" si="131"/>
        <v>17</v>
      </c>
      <c r="C961">
        <f t="shared" si="132"/>
        <v>31</v>
      </c>
      <c r="D961" t="str">
        <f t="shared" si="133"/>
        <v>DiagnosisLog</v>
      </c>
      <c r="E961" s="1" t="s">
        <v>2659</v>
      </c>
      <c r="F961">
        <f t="shared" si="134"/>
        <v>17</v>
      </c>
      <c r="G961">
        <f t="shared" si="138"/>
        <v>36</v>
      </c>
      <c r="H961" t="str">
        <f t="shared" si="139"/>
        <v>ifttt_self_unlock</v>
      </c>
      <c r="I961">
        <f t="shared" si="135"/>
        <v>37</v>
      </c>
      <c r="J961">
        <f t="shared" si="136"/>
        <v>42</v>
      </c>
      <c r="K961" t="str">
        <f t="shared" si="137"/>
        <v>自己開門</v>
      </c>
    </row>
    <row r="962" spans="1:11">
      <c r="A962" s="1" t="s">
        <v>448</v>
      </c>
      <c r="B962">
        <f t="shared" ref="B962:B977" si="140">FIND("=""",A962)</f>
        <v>17</v>
      </c>
      <c r="C962">
        <f t="shared" ref="C962:C977" si="141">FIND("""&gt;",A962)</f>
        <v>42</v>
      </c>
      <c r="D962" t="str">
        <f t="shared" ref="D962:D977" si="142">IF(A962&lt;&gt;"", MID(A962, B962 + 2, C962-B962-2), "")</f>
        <v>DiagnosisLog_Warn_title</v>
      </c>
      <c r="E962" s="1" t="s">
        <v>2660</v>
      </c>
      <c r="F962">
        <f t="shared" ref="F962:F1025" si="143">FIND("=""",E962)</f>
        <v>17</v>
      </c>
      <c r="G962">
        <f t="shared" si="138"/>
        <v>36</v>
      </c>
      <c r="H962" t="str">
        <f t="shared" si="139"/>
        <v>ifttt_event_title</v>
      </c>
      <c r="I962">
        <f t="shared" si="135"/>
        <v>37</v>
      </c>
      <c r="J962">
        <f t="shared" si="136"/>
        <v>40</v>
      </c>
      <c r="K962" t="str">
        <f t="shared" si="137"/>
        <v>事件</v>
      </c>
    </row>
    <row r="963" spans="1:11">
      <c r="A963" s="1" t="s">
        <v>1851</v>
      </c>
      <c r="B963">
        <f t="shared" si="140"/>
        <v>17</v>
      </c>
      <c r="C963">
        <f t="shared" si="141"/>
        <v>41</v>
      </c>
      <c r="D963" t="str">
        <f t="shared" si="142"/>
        <v>DiagnosisLog_Warn_cont</v>
      </c>
      <c r="E963" s="1" t="s">
        <v>300</v>
      </c>
      <c r="F963">
        <f t="shared" si="143"/>
        <v>17</v>
      </c>
      <c r="G963">
        <f t="shared" si="138"/>
        <v>35</v>
      </c>
      <c r="H963" t="str">
        <f t="shared" si="139"/>
        <v>ifttt_event_lock</v>
      </c>
      <c r="I963">
        <f t="shared" si="135"/>
        <v>36</v>
      </c>
      <c r="J963">
        <f t="shared" si="136"/>
        <v>61</v>
      </c>
      <c r="K963" t="str">
        <f t="shared" si="137"/>
        <v>k3connect-self-unlocking</v>
      </c>
    </row>
    <row r="964" spans="1:11">
      <c r="A964" s="1"/>
      <c r="B964" t="e">
        <f t="shared" si="140"/>
        <v>#VALUE!</v>
      </c>
      <c r="C964" t="e">
        <f t="shared" si="141"/>
        <v>#VALUE!</v>
      </c>
      <c r="D964" t="str">
        <f t="shared" si="142"/>
        <v/>
      </c>
      <c r="E964" s="1" t="s">
        <v>2661</v>
      </c>
      <c r="F964">
        <f t="shared" si="143"/>
        <v>17</v>
      </c>
      <c r="G964">
        <f t="shared" si="138"/>
        <v>34</v>
      </c>
      <c r="H964" t="str">
        <f t="shared" si="139"/>
        <v>ifttt_lock_cont</v>
      </c>
      <c r="I964">
        <f t="shared" si="135"/>
        <v>35</v>
      </c>
      <c r="J964">
        <f t="shared" si="136"/>
        <v>118</v>
      </c>
      <c r="K964" t="str">
        <f t="shared" si="137"/>
        <v>每當您自己開門時, 我們會在maker channel上面通知您，並附帶這些參數:  \"鎖具名稱 (value1)\" , \"時間 (value2)\". \n</v>
      </c>
    </row>
    <row r="965" spans="1:11">
      <c r="A965" s="1"/>
      <c r="B965" t="e">
        <f t="shared" si="140"/>
        <v>#VALUE!</v>
      </c>
      <c r="C965" t="e">
        <f t="shared" si="141"/>
        <v>#VALUE!</v>
      </c>
      <c r="D965" t="str">
        <f t="shared" si="142"/>
        <v/>
      </c>
      <c r="E965" s="1" t="s">
        <v>2662</v>
      </c>
      <c r="F965">
        <f t="shared" si="143"/>
        <v>17</v>
      </c>
      <c r="G965">
        <f t="shared" si="138"/>
        <v>31</v>
      </c>
      <c r="H965" t="str">
        <f t="shared" si="139"/>
        <v>ifttt_denied</v>
      </c>
      <c r="I965">
        <f t="shared" si="135"/>
        <v>32</v>
      </c>
      <c r="J965">
        <f t="shared" si="136"/>
        <v>37</v>
      </c>
      <c r="K965" t="str">
        <f t="shared" si="137"/>
        <v>拒絕進出</v>
      </c>
    </row>
    <row r="966" spans="1:11">
      <c r="A966" s="1" t="s">
        <v>449</v>
      </c>
      <c r="B966">
        <f t="shared" si="140"/>
        <v>17</v>
      </c>
      <c r="C966">
        <f t="shared" si="141"/>
        <v>40</v>
      </c>
      <c r="D966" t="str">
        <f t="shared" si="142"/>
        <v>Tran_log_NetCodeBlock</v>
      </c>
      <c r="E966" s="1" t="s">
        <v>303</v>
      </c>
      <c r="F966">
        <f t="shared" si="143"/>
        <v>17</v>
      </c>
      <c r="G966">
        <f t="shared" si="138"/>
        <v>37</v>
      </c>
      <c r="H966" t="str">
        <f t="shared" si="139"/>
        <v>ifttt_event_denied</v>
      </c>
      <c r="I966">
        <f t="shared" si="135"/>
        <v>38</v>
      </c>
      <c r="J966">
        <f t="shared" si="136"/>
        <v>62</v>
      </c>
      <c r="K966" t="str">
        <f t="shared" si="137"/>
        <v>k3connect-access-denied</v>
      </c>
    </row>
    <row r="967" spans="1:11">
      <c r="A967" s="1" t="s">
        <v>450</v>
      </c>
      <c r="B967">
        <f t="shared" si="140"/>
        <v>17</v>
      </c>
      <c r="C967">
        <f t="shared" si="141"/>
        <v>40</v>
      </c>
      <c r="D967" t="str">
        <f t="shared" si="142"/>
        <v>log_rem_sense_release</v>
      </c>
      <c r="E967" s="1" t="s">
        <v>2663</v>
      </c>
      <c r="F967">
        <f t="shared" si="143"/>
        <v>17</v>
      </c>
      <c r="G967">
        <f t="shared" si="138"/>
        <v>36</v>
      </c>
      <c r="H967" t="str">
        <f t="shared" si="139"/>
        <v>ifttt_denied_cont</v>
      </c>
      <c r="I967">
        <f t="shared" si="135"/>
        <v>37</v>
      </c>
      <c r="J967">
        <f t="shared" si="136"/>
        <v>161</v>
      </c>
      <c r="K967" t="str">
        <f t="shared" si="137"/>
        <v>每當您的鎖具有未經授權的開門嘗試時，我們會在maker channel上面通知您，並附帶這些參數:  \"鎖具名稱 (value1)\" , \"時間 (value2)\", 若鎖具能辨識的話還會包含 \"使用者名稱 (value3)\". \n</v>
      </c>
    </row>
    <row r="968" spans="1:11">
      <c r="A968" s="1"/>
      <c r="B968" t="e">
        <f t="shared" si="140"/>
        <v>#VALUE!</v>
      </c>
      <c r="C968" t="e">
        <f t="shared" si="141"/>
        <v>#VALUE!</v>
      </c>
      <c r="D968" t="str">
        <f t="shared" si="142"/>
        <v/>
      </c>
      <c r="E968" s="1" t="s">
        <v>305</v>
      </c>
      <c r="F968">
        <f t="shared" si="143"/>
        <v>17</v>
      </c>
      <c r="G968">
        <f t="shared" si="138"/>
        <v>30</v>
      </c>
      <c r="H968" t="str">
        <f t="shared" si="139"/>
        <v>ifttt_title</v>
      </c>
      <c r="I968">
        <f t="shared" ref="I968:I1031" si="144">FIND("&gt;",E968)</f>
        <v>31</v>
      </c>
      <c r="J968">
        <f t="shared" ref="J968:J1031" si="145" xml:space="preserve"> FIND("&lt;/",E968)</f>
        <v>51</v>
      </c>
      <c r="K968" t="str">
        <f t="shared" ref="K968:K1031" si="146">IF(E968&lt;&gt;"", MID(E968,I968+1, J968-I968 - 1), "")</f>
        <v>IFTTT Maker Channel</v>
      </c>
    </row>
    <row r="969" spans="1:11">
      <c r="A969" s="1" t="s">
        <v>451</v>
      </c>
      <c r="B969">
        <f t="shared" si="140"/>
        <v>17</v>
      </c>
      <c r="C969">
        <f t="shared" si="141"/>
        <v>31</v>
      </c>
      <c r="D969" t="str">
        <f t="shared" si="142"/>
        <v>log_lockdown</v>
      </c>
      <c r="E969" s="1" t="s">
        <v>2664</v>
      </c>
      <c r="F969">
        <f t="shared" si="143"/>
        <v>17</v>
      </c>
      <c r="G969">
        <f t="shared" si="138"/>
        <v>42</v>
      </c>
      <c r="H969" t="str">
        <f t="shared" si="139"/>
        <v>ifttt_noSecretKey_title</v>
      </c>
      <c r="I969">
        <f t="shared" si="144"/>
        <v>43</v>
      </c>
      <c r="J969">
        <f t="shared" si="145"/>
        <v>48</v>
      </c>
      <c r="K969" t="str">
        <f t="shared" si="146"/>
        <v>沒有密鑰</v>
      </c>
    </row>
    <row r="970" spans="1:11">
      <c r="A970" s="2"/>
      <c r="B970" t="e">
        <f t="shared" si="140"/>
        <v>#VALUE!</v>
      </c>
      <c r="C970" t="e">
        <f t="shared" si="141"/>
        <v>#VALUE!</v>
      </c>
      <c r="D970" t="str">
        <f t="shared" si="142"/>
        <v/>
      </c>
      <c r="E970" s="1" t="s">
        <v>2665</v>
      </c>
      <c r="F970">
        <f t="shared" si="143"/>
        <v>17</v>
      </c>
      <c r="G970">
        <f t="shared" si="138"/>
        <v>41</v>
      </c>
      <c r="H970" t="str">
        <f t="shared" si="139"/>
        <v>ifttt_noSecretKey_cont</v>
      </c>
      <c r="I970">
        <f t="shared" si="144"/>
        <v>42</v>
      </c>
      <c r="J970">
        <f t="shared" si="145"/>
        <v>51</v>
      </c>
      <c r="K970" t="str">
        <f t="shared" si="146"/>
        <v>請先輸入您的密鑰</v>
      </c>
    </row>
    <row r="971" spans="1:11">
      <c r="A971" s="1" t="s">
        <v>3028</v>
      </c>
      <c r="B971">
        <f t="shared" si="140"/>
        <v>17</v>
      </c>
      <c r="C971">
        <f t="shared" si="141"/>
        <v>36</v>
      </c>
      <c r="D971" t="str">
        <f t="shared" si="142"/>
        <v>LockFW_Fail_title</v>
      </c>
      <c r="E971" s="1" t="s">
        <v>2666</v>
      </c>
      <c r="F971">
        <f t="shared" si="143"/>
        <v>17</v>
      </c>
      <c r="G971">
        <f t="shared" si="138"/>
        <v>41</v>
      </c>
      <c r="H971" t="str">
        <f t="shared" si="139"/>
        <v>ifttt_paste_secret_key</v>
      </c>
      <c r="I971">
        <f t="shared" si="144"/>
        <v>42</v>
      </c>
      <c r="J971">
        <f t="shared" si="145"/>
        <v>52</v>
      </c>
      <c r="K971" t="str">
        <f t="shared" si="146"/>
        <v>複製密鑰並在此貼上</v>
      </c>
    </row>
    <row r="972" spans="1:11">
      <c r="A972" s="1" t="s">
        <v>3138</v>
      </c>
      <c r="B972">
        <f t="shared" si="140"/>
        <v>17</v>
      </c>
      <c r="C972">
        <f t="shared" si="141"/>
        <v>35</v>
      </c>
      <c r="D972" t="str">
        <f t="shared" si="142"/>
        <v>LockFW_Fail_cont</v>
      </c>
      <c r="E972" s="1" t="s">
        <v>2667</v>
      </c>
      <c r="F972">
        <f t="shared" si="143"/>
        <v>17</v>
      </c>
      <c r="G972">
        <f t="shared" si="138"/>
        <v>48</v>
      </c>
      <c r="H972" t="str">
        <f t="shared" si="139"/>
        <v>GW_Denounce" formatted="false</v>
      </c>
      <c r="I972">
        <f t="shared" si="144"/>
        <v>49</v>
      </c>
      <c r="J972">
        <f t="shared" si="145"/>
        <v>65</v>
      </c>
      <c r="K972" t="str">
        <f t="shared" si="146"/>
        <v>Gateway%s已被他人配對</v>
      </c>
    </row>
    <row r="973" spans="1:11">
      <c r="A973" s="1" t="s">
        <v>452</v>
      </c>
      <c r="B973">
        <f t="shared" si="140"/>
        <v>17</v>
      </c>
      <c r="C973">
        <f t="shared" si="141"/>
        <v>51</v>
      </c>
      <c r="D973" t="str">
        <f t="shared" si="142"/>
        <v>DiagnosisLog_Warn_IsBackup_title</v>
      </c>
      <c r="E973" s="1" t="s">
        <v>2668</v>
      </c>
      <c r="F973">
        <f t="shared" si="143"/>
        <v>17</v>
      </c>
      <c r="G973">
        <f t="shared" si="138"/>
        <v>40</v>
      </c>
      <c r="H973" t="str">
        <f t="shared" si="139"/>
        <v>GatewayObselete_title</v>
      </c>
      <c r="I973">
        <f t="shared" si="144"/>
        <v>41</v>
      </c>
      <c r="J973">
        <f t="shared" si="145"/>
        <v>52</v>
      </c>
      <c r="K973" t="str">
        <f t="shared" si="146"/>
        <v>失效的Gateway</v>
      </c>
    </row>
    <row r="974" spans="1:11">
      <c r="A974" s="1" t="s">
        <v>1849</v>
      </c>
      <c r="B974">
        <f t="shared" si="140"/>
        <v>17</v>
      </c>
      <c r="C974">
        <f t="shared" si="141"/>
        <v>50</v>
      </c>
      <c r="D974" t="str">
        <f t="shared" si="142"/>
        <v>DiagnosisLog_Warn_IsBackup_cont</v>
      </c>
      <c r="E974" s="1" t="s">
        <v>2669</v>
      </c>
      <c r="F974">
        <f t="shared" si="143"/>
        <v>17</v>
      </c>
      <c r="G974">
        <f t="shared" ref="G974:G1037" si="147">FIND("""&gt;",E974)</f>
        <v>39</v>
      </c>
      <c r="H974" t="str">
        <f t="shared" ref="H974:H1037" si="148">IF(E974&lt;&gt;"", MID(E974, F974 + 2, G974-F974-2), "")</f>
        <v>GatewayObselete_cont</v>
      </c>
      <c r="I974">
        <f t="shared" si="144"/>
        <v>40</v>
      </c>
      <c r="J974">
        <f t="shared" si="145"/>
        <v>62</v>
      </c>
      <c r="K974" t="str">
        <f t="shared" si="146"/>
        <v>您所選的Gateway已被其他使用者配對.</v>
      </c>
    </row>
    <row r="975" spans="1:11">
      <c r="A975" s="2"/>
      <c r="B975" t="e">
        <f t="shared" si="140"/>
        <v>#VALUE!</v>
      </c>
      <c r="C975" t="e">
        <f t="shared" si="141"/>
        <v>#VALUE!</v>
      </c>
      <c r="D975" t="str">
        <f t="shared" si="142"/>
        <v/>
      </c>
      <c r="E975" s="1" t="s">
        <v>307</v>
      </c>
      <c r="F975">
        <f t="shared" si="143"/>
        <v>17</v>
      </c>
      <c r="G975">
        <f t="shared" si="147"/>
        <v>39</v>
      </c>
      <c r="H975" t="str">
        <f t="shared" si="148"/>
        <v>TooManyRequest_title</v>
      </c>
      <c r="I975">
        <f t="shared" si="144"/>
        <v>40</v>
      </c>
      <c r="J975">
        <f t="shared" si="145"/>
        <v>55</v>
      </c>
      <c r="K975" t="str">
        <f t="shared" si="146"/>
        <v>Under Handling</v>
      </c>
    </row>
    <row r="976" spans="1:11">
      <c r="A976" s="1" t="s">
        <v>453</v>
      </c>
      <c r="B976">
        <f t="shared" si="140"/>
        <v>17</v>
      </c>
      <c r="C976">
        <f t="shared" si="141"/>
        <v>32</v>
      </c>
      <c r="D976" t="str">
        <f t="shared" si="142"/>
        <v>Card_50_title</v>
      </c>
      <c r="E976" s="1" t="s">
        <v>308</v>
      </c>
      <c r="F976">
        <f t="shared" si="143"/>
        <v>17</v>
      </c>
      <c r="G976">
        <f t="shared" si="147"/>
        <v>38</v>
      </c>
      <c r="H976" t="str">
        <f t="shared" si="148"/>
        <v>TooManyRequest_cont</v>
      </c>
      <c r="I976">
        <f t="shared" si="144"/>
        <v>39</v>
      </c>
      <c r="J976">
        <f t="shared" si="145"/>
        <v>108</v>
      </c>
      <c r="K976" t="str">
        <f t="shared" si="146"/>
        <v>The account is under operation in Server, please wait for 5 minutes.</v>
      </c>
    </row>
    <row r="977" spans="1:11">
      <c r="A977" s="1" t="s">
        <v>3071</v>
      </c>
      <c r="B977">
        <f t="shared" si="140"/>
        <v>17</v>
      </c>
      <c r="C977">
        <f t="shared" si="141"/>
        <v>31</v>
      </c>
      <c r="D977" t="str">
        <f t="shared" si="142"/>
        <v>Card_50_cont</v>
      </c>
      <c r="E977" s="1" t="s">
        <v>309</v>
      </c>
      <c r="F977">
        <f t="shared" si="143"/>
        <v>17</v>
      </c>
      <c r="G977">
        <f t="shared" si="147"/>
        <v>39</v>
      </c>
      <c r="H977" t="str">
        <f t="shared" si="148"/>
        <v>GatewayFW_sent_title</v>
      </c>
      <c r="I977">
        <f t="shared" si="144"/>
        <v>40</v>
      </c>
      <c r="J977">
        <f t="shared" si="145"/>
        <v>59</v>
      </c>
      <c r="K977" t="str">
        <f t="shared" si="146"/>
        <v>Gateway FW Upgrade</v>
      </c>
    </row>
    <row r="978" spans="1:11">
      <c r="A978" s="2"/>
      <c r="B978" s="2"/>
      <c r="C978" s="2"/>
      <c r="D978" s="2"/>
      <c r="E978" s="1" t="s">
        <v>2670</v>
      </c>
      <c r="F978">
        <f t="shared" si="143"/>
        <v>17</v>
      </c>
      <c r="G978">
        <f t="shared" si="147"/>
        <v>38</v>
      </c>
      <c r="H978" t="str">
        <f t="shared" si="148"/>
        <v>GatewayFW_sent_cont</v>
      </c>
      <c r="I978">
        <f t="shared" si="144"/>
        <v>39</v>
      </c>
      <c r="J978">
        <f t="shared" si="145"/>
        <v>144</v>
      </c>
      <c r="K978" t="str">
        <f t="shared" si="146"/>
        <v>Gateway firmware is under upgading, a notification will be recieved after firmware update has been done.</v>
      </c>
    </row>
    <row r="979" spans="1:11">
      <c r="A979" s="1" t="s">
        <v>454</v>
      </c>
      <c r="B979" s="1"/>
      <c r="C979" s="1"/>
      <c r="D979" s="1"/>
      <c r="E979" s="1" t="s">
        <v>310</v>
      </c>
      <c r="F979">
        <f t="shared" si="143"/>
        <v>17</v>
      </c>
      <c r="G979">
        <f t="shared" si="147"/>
        <v>56</v>
      </c>
      <c r="H979" t="str">
        <f t="shared" si="148"/>
        <v>GatewayFW_OnUpgrade" formatted="false</v>
      </c>
      <c r="I979">
        <f t="shared" si="144"/>
        <v>57</v>
      </c>
      <c r="J979">
        <f t="shared" si="145"/>
        <v>117</v>
      </c>
      <c r="K979" t="str">
        <f t="shared" si="146"/>
        <v>Gateway %s \'s firmware is under upgrading, please wait....</v>
      </c>
    </row>
    <row r="980" spans="1:11">
      <c r="A980" s="3" t="s">
        <v>455</v>
      </c>
      <c r="B980" s="3"/>
      <c r="C980" s="3"/>
      <c r="D980" s="3"/>
      <c r="E980" s="1" t="s">
        <v>1852</v>
      </c>
      <c r="F980" t="e">
        <f t="shared" si="143"/>
        <v>#VALUE!</v>
      </c>
      <c r="G980" t="e">
        <f t="shared" si="147"/>
        <v>#VALUE!</v>
      </c>
      <c r="H980" t="e">
        <f t="shared" si="148"/>
        <v>#VALUE!</v>
      </c>
      <c r="I980" t="e">
        <f t="shared" si="144"/>
        <v>#VALUE!</v>
      </c>
      <c r="J980" t="e">
        <f t="shared" si="145"/>
        <v>#VALUE!</v>
      </c>
      <c r="K980" t="e">
        <f t="shared" si="146"/>
        <v>#VALUE!</v>
      </c>
    </row>
    <row r="981" spans="1:11">
      <c r="A981" s="1" t="s">
        <v>456</v>
      </c>
      <c r="B981" s="1"/>
      <c r="C981" s="1"/>
      <c r="D981" s="1"/>
      <c r="E981" s="1" t="s">
        <v>2671</v>
      </c>
      <c r="F981">
        <f t="shared" si="143"/>
        <v>17</v>
      </c>
      <c r="G981">
        <f t="shared" si="147"/>
        <v>30</v>
      </c>
      <c r="H981" t="str">
        <f t="shared" si="148"/>
        <v>ApkDownload</v>
      </c>
      <c r="I981">
        <f t="shared" si="144"/>
        <v>31</v>
      </c>
      <c r="J981">
        <f t="shared" si="145"/>
        <v>42</v>
      </c>
      <c r="K981" t="str">
        <f t="shared" si="146"/>
        <v>更新至最新版 App</v>
      </c>
    </row>
    <row r="982" spans="1:11">
      <c r="A982" s="1" t="s">
        <v>457</v>
      </c>
      <c r="B982" s="1"/>
      <c r="C982" s="1"/>
      <c r="D982" s="1"/>
      <c r="E982" s="1" t="s">
        <v>2672</v>
      </c>
      <c r="F982">
        <f t="shared" si="143"/>
        <v>17</v>
      </c>
      <c r="G982">
        <f t="shared" si="147"/>
        <v>31</v>
      </c>
      <c r="H982" t="str">
        <f t="shared" si="148"/>
        <v>GPS_AutoFlag</v>
      </c>
      <c r="I982">
        <f t="shared" si="144"/>
        <v>32</v>
      </c>
      <c r="J982">
        <f t="shared" si="145"/>
        <v>37</v>
      </c>
      <c r="K982" t="str">
        <f t="shared" si="146"/>
        <v>自動開鎖</v>
      </c>
    </row>
    <row r="983" spans="1:11">
      <c r="A983" s="2"/>
      <c r="B983" s="2"/>
      <c r="C983" s="2"/>
      <c r="D983" s="2"/>
      <c r="E983" s="1" t="s">
        <v>2673</v>
      </c>
      <c r="F983">
        <f t="shared" si="143"/>
        <v>17</v>
      </c>
      <c r="G983">
        <f t="shared" si="147"/>
        <v>42</v>
      </c>
      <c r="H983" t="str">
        <f t="shared" si="148"/>
        <v>GPS_FailGetLocate_title</v>
      </c>
      <c r="I983">
        <f t="shared" si="144"/>
        <v>43</v>
      </c>
      <c r="J983">
        <f t="shared" si="145"/>
        <v>48</v>
      </c>
      <c r="K983" t="str">
        <f t="shared" si="146"/>
        <v>定位失敗</v>
      </c>
    </row>
    <row r="984" spans="1:11">
      <c r="A984" s="2"/>
      <c r="B984" s="2"/>
      <c r="C984" s="2"/>
      <c r="D984" s="2"/>
      <c r="E984" s="1" t="s">
        <v>2674</v>
      </c>
      <c r="F984">
        <f t="shared" si="143"/>
        <v>17</v>
      </c>
      <c r="G984">
        <f t="shared" si="147"/>
        <v>41</v>
      </c>
      <c r="H984" t="str">
        <f t="shared" si="148"/>
        <v>GPS_FailGetLocate_cont</v>
      </c>
      <c r="I984">
        <f t="shared" si="144"/>
        <v>42</v>
      </c>
      <c r="J984">
        <f t="shared" si="145"/>
        <v>80</v>
      </c>
      <c r="K984" t="str">
        <f t="shared" si="146"/>
        <v>GPS 定位失敗, 請確認手機的 GPS 定位功能是否打開, 並再試一次.</v>
      </c>
    </row>
    <row r="985" spans="1:11">
      <c r="A985" s="1" t="s">
        <v>458</v>
      </c>
      <c r="B985" s="1"/>
      <c r="C985" s="1"/>
      <c r="D985" s="1"/>
      <c r="E985" s="1" t="s">
        <v>2675</v>
      </c>
      <c r="F985">
        <f t="shared" si="143"/>
        <v>17</v>
      </c>
      <c r="G985">
        <f t="shared" si="147"/>
        <v>28</v>
      </c>
      <c r="H985" t="str">
        <f t="shared" si="148"/>
        <v>GatewayNM</v>
      </c>
      <c r="I985">
        <f t="shared" si="144"/>
        <v>29</v>
      </c>
      <c r="J985">
        <f t="shared" si="145"/>
        <v>39</v>
      </c>
      <c r="K985" t="str">
        <f t="shared" si="146"/>
        <v>Gateway名稱</v>
      </c>
    </row>
    <row r="986" spans="1:11">
      <c r="A986" s="1" t="s">
        <v>459</v>
      </c>
      <c r="B986" s="1"/>
      <c r="C986" s="1"/>
      <c r="D986" s="1"/>
      <c r="E986" s="1" t="s">
        <v>2676</v>
      </c>
      <c r="F986">
        <f t="shared" si="143"/>
        <v>17</v>
      </c>
      <c r="G986">
        <f t="shared" si="147"/>
        <v>41</v>
      </c>
      <c r="H986" t="str">
        <f t="shared" si="148"/>
        <v>Gateway_MaxCount_title</v>
      </c>
      <c r="I986">
        <f t="shared" si="144"/>
        <v>42</v>
      </c>
      <c r="J986">
        <f t="shared" si="145"/>
        <v>47</v>
      </c>
      <c r="K986" t="str">
        <f t="shared" si="146"/>
        <v>加鎖失敗</v>
      </c>
    </row>
    <row r="987" spans="1:11">
      <c r="A987" s="1" t="s">
        <v>460</v>
      </c>
      <c r="B987" s="1"/>
      <c r="C987" s="1"/>
      <c r="D987" s="1"/>
      <c r="E987" s="1" t="s">
        <v>2677</v>
      </c>
      <c r="F987">
        <f t="shared" si="143"/>
        <v>17</v>
      </c>
      <c r="G987">
        <f t="shared" si="147"/>
        <v>58</v>
      </c>
      <c r="H987" t="str">
        <f t="shared" si="148"/>
        <v>Gateway_MaxCount_cont" formatted="false</v>
      </c>
      <c r="I987">
        <f t="shared" si="144"/>
        <v>59</v>
      </c>
      <c r="J987">
        <f t="shared" si="145"/>
        <v>90</v>
      </c>
      <c r="K987" t="str">
        <f t="shared" si="146"/>
        <v>本Gateway的最大連鎖數量為 %s, 鎖的數量已達上限.</v>
      </c>
    </row>
    <row r="988" spans="1:11">
      <c r="A988" s="1" t="s">
        <v>461</v>
      </c>
      <c r="B988" s="1"/>
      <c r="C988" s="1"/>
      <c r="D988" s="1"/>
      <c r="E988" s="1" t="s">
        <v>2678</v>
      </c>
      <c r="F988">
        <f t="shared" si="143"/>
        <v>17</v>
      </c>
      <c r="G988">
        <f t="shared" si="147"/>
        <v>55</v>
      </c>
      <c r="H988" t="str">
        <f t="shared" si="148"/>
        <v>GPS_Unlock_Success" formatted="false</v>
      </c>
      <c r="I988">
        <f t="shared" si="144"/>
        <v>56</v>
      </c>
      <c r="J988">
        <f t="shared" si="145"/>
        <v>66</v>
      </c>
      <c r="K988" t="str">
        <f t="shared" si="146"/>
        <v>自動開鎖 (%s)</v>
      </c>
    </row>
    <row r="989" spans="1:11">
      <c r="A989" s="1" t="s">
        <v>462</v>
      </c>
      <c r="B989" s="1"/>
      <c r="C989" s="1"/>
      <c r="D989" s="1"/>
      <c r="E989" s="1" t="s">
        <v>2679</v>
      </c>
      <c r="F989">
        <f t="shared" si="143"/>
        <v>17</v>
      </c>
      <c r="G989">
        <f t="shared" si="147"/>
        <v>36</v>
      </c>
      <c r="H989" t="str">
        <f t="shared" si="148"/>
        <v>LockNotScan_title</v>
      </c>
      <c r="I989">
        <f t="shared" si="144"/>
        <v>37</v>
      </c>
      <c r="J989">
        <f t="shared" si="145"/>
        <v>43</v>
      </c>
      <c r="K989" t="str">
        <f t="shared" si="146"/>
        <v>找不到鎖具</v>
      </c>
    </row>
    <row r="990" spans="1:11">
      <c r="A990" s="1" t="s">
        <v>463</v>
      </c>
      <c r="B990" s="1"/>
      <c r="C990" s="1"/>
      <c r="D990" s="1"/>
      <c r="E990" s="1" t="s">
        <v>2680</v>
      </c>
      <c r="F990">
        <f t="shared" si="143"/>
        <v>17</v>
      </c>
      <c r="G990">
        <f t="shared" si="147"/>
        <v>53</v>
      </c>
      <c r="H990" t="str">
        <f t="shared" si="148"/>
        <v>LockNotScan_cont" formatted="false</v>
      </c>
      <c r="I990">
        <f t="shared" si="144"/>
        <v>54</v>
      </c>
      <c r="J990">
        <f t="shared" si="145"/>
        <v>89</v>
      </c>
      <c r="K990" t="str">
        <f t="shared" si="146"/>
        <v>找不到鎖具 (%s), 請確認您在鎖具旁邊, 而且鎖具也能正常運作.</v>
      </c>
    </row>
    <row r="991" spans="1:11">
      <c r="A991" s="1" t="s">
        <v>464</v>
      </c>
      <c r="B991" s="1"/>
      <c r="C991" s="1"/>
      <c r="D991" s="1"/>
      <c r="E991" s="1" t="s">
        <v>1852</v>
      </c>
      <c r="F991" t="e">
        <f t="shared" si="143"/>
        <v>#VALUE!</v>
      </c>
      <c r="G991" t="e">
        <f t="shared" si="147"/>
        <v>#VALUE!</v>
      </c>
      <c r="H991" t="e">
        <f t="shared" si="148"/>
        <v>#VALUE!</v>
      </c>
      <c r="I991" t="e">
        <f t="shared" si="144"/>
        <v>#VALUE!</v>
      </c>
      <c r="J991" t="e">
        <f t="shared" si="145"/>
        <v>#VALUE!</v>
      </c>
      <c r="K991" t="e">
        <f t="shared" si="146"/>
        <v>#VALUE!</v>
      </c>
    </row>
    <row r="992" spans="1:11">
      <c r="A992" s="1" t="s">
        <v>465</v>
      </c>
      <c r="B992" s="1"/>
      <c r="C992" s="1"/>
      <c r="D992" s="1"/>
      <c r="E992" s="1" t="s">
        <v>2681</v>
      </c>
      <c r="F992">
        <f t="shared" si="143"/>
        <v>17</v>
      </c>
      <c r="G992">
        <f t="shared" si="147"/>
        <v>32</v>
      </c>
      <c r="H992" t="str">
        <f t="shared" si="148"/>
        <v>UI_DeleteLock</v>
      </c>
      <c r="I992">
        <f t="shared" si="144"/>
        <v>33</v>
      </c>
      <c r="J992">
        <f t="shared" si="145"/>
        <v>38</v>
      </c>
      <c r="K992" t="str">
        <f t="shared" si="146"/>
        <v>刪除鎖具</v>
      </c>
    </row>
    <row r="993" spans="1:11">
      <c r="A993" s="1" t="s">
        <v>466</v>
      </c>
      <c r="B993" s="1"/>
      <c r="C993" s="1"/>
      <c r="D993" s="1"/>
      <c r="E993" s="1" t="s">
        <v>2682</v>
      </c>
      <c r="F993">
        <f t="shared" si="143"/>
        <v>17</v>
      </c>
      <c r="G993">
        <f t="shared" si="147"/>
        <v>31</v>
      </c>
      <c r="H993" t="str">
        <f t="shared" si="148"/>
        <v>ShareNetCode</v>
      </c>
      <c r="I993">
        <f t="shared" si="144"/>
        <v>32</v>
      </c>
      <c r="J993">
        <f t="shared" si="145"/>
        <v>35</v>
      </c>
      <c r="K993" t="str">
        <f t="shared" si="146"/>
        <v>分享</v>
      </c>
    </row>
    <row r="994" spans="1:11">
      <c r="A994" s="1" t="s">
        <v>467</v>
      </c>
      <c r="B994" s="1"/>
      <c r="C994" s="1"/>
      <c r="D994" s="1"/>
      <c r="E994" s="1" t="s">
        <v>2683</v>
      </c>
      <c r="F994">
        <f t="shared" si="143"/>
        <v>17</v>
      </c>
      <c r="G994">
        <f t="shared" si="147"/>
        <v>33</v>
      </c>
      <c r="H994" t="str">
        <f t="shared" si="148"/>
        <v>slide_act_lock</v>
      </c>
      <c r="I994">
        <f t="shared" si="144"/>
        <v>34</v>
      </c>
      <c r="J994">
        <f t="shared" si="145"/>
        <v>37</v>
      </c>
      <c r="K994" t="str">
        <f t="shared" si="146"/>
        <v>動作</v>
      </c>
    </row>
    <row r="995" spans="1:11">
      <c r="A995" s="1" t="s">
        <v>468</v>
      </c>
      <c r="B995" s="1"/>
      <c r="C995" s="1"/>
      <c r="D995" s="1"/>
      <c r="E995" s="1" t="s">
        <v>2684</v>
      </c>
      <c r="F995">
        <f t="shared" si="143"/>
        <v>17</v>
      </c>
      <c r="G995">
        <f t="shared" si="147"/>
        <v>36</v>
      </c>
      <c r="H995" t="str">
        <f t="shared" si="148"/>
        <v>LockAct_DeleteAll</v>
      </c>
      <c r="I995">
        <f t="shared" si="144"/>
        <v>37</v>
      </c>
      <c r="J995">
        <f t="shared" si="145"/>
        <v>45</v>
      </c>
      <c r="K995" t="str">
        <f t="shared" si="146"/>
        <v>刪除所有使用者</v>
      </c>
    </row>
    <row r="996" spans="1:11">
      <c r="A996" s="2"/>
      <c r="B996" s="2"/>
      <c r="C996" s="2"/>
      <c r="D996" s="2"/>
      <c r="E996" s="1" t="s">
        <v>317</v>
      </c>
      <c r="F996">
        <f t="shared" si="143"/>
        <v>17</v>
      </c>
      <c r="G996">
        <f t="shared" si="147"/>
        <v>32</v>
      </c>
      <c r="H996" t="str">
        <f t="shared" si="148"/>
        <v>LockAct_title</v>
      </c>
      <c r="I996">
        <f t="shared" si="144"/>
        <v>33</v>
      </c>
      <c r="J996">
        <f t="shared" si="145"/>
        <v>45</v>
      </c>
      <c r="K996" t="str">
        <f t="shared" si="146"/>
        <v>Lock Action</v>
      </c>
    </row>
    <row r="997" spans="1:11">
      <c r="A997" s="1" t="s">
        <v>469</v>
      </c>
      <c r="B997" s="1"/>
      <c r="C997" s="1"/>
      <c r="D997" s="1"/>
      <c r="E997" s="1" t="s">
        <v>2685</v>
      </c>
      <c r="F997">
        <f t="shared" si="143"/>
        <v>17</v>
      </c>
      <c r="G997">
        <f t="shared" si="147"/>
        <v>31</v>
      </c>
      <c r="H997" t="str">
        <f t="shared" si="148"/>
        <v>AddNewClient</v>
      </c>
      <c r="I997">
        <f t="shared" si="144"/>
        <v>32</v>
      </c>
      <c r="J997">
        <f t="shared" si="145"/>
        <v>42</v>
      </c>
      <c r="K997" t="str">
        <f t="shared" si="146"/>
        <v xml:space="preserve">新加入的使用者: </v>
      </c>
    </row>
    <row r="998" spans="1:11">
      <c r="A998" s="3" t="s">
        <v>470</v>
      </c>
      <c r="B998" s="3"/>
      <c r="C998" s="3"/>
      <c r="D998" s="3"/>
      <c r="E998" s="1" t="s">
        <v>2686</v>
      </c>
      <c r="F998">
        <f t="shared" si="143"/>
        <v>17</v>
      </c>
      <c r="G998">
        <f t="shared" si="147"/>
        <v>44</v>
      </c>
      <c r="H998" t="str">
        <f t="shared" si="148"/>
        <v>param_group_administrator</v>
      </c>
      <c r="I998">
        <f t="shared" si="144"/>
        <v>45</v>
      </c>
      <c r="J998">
        <f t="shared" si="145"/>
        <v>50</v>
      </c>
      <c r="K998" t="str">
        <f t="shared" si="146"/>
        <v>管理者:</v>
      </c>
    </row>
    <row r="999" spans="1:11">
      <c r="A999" s="1" t="s">
        <v>471</v>
      </c>
      <c r="B999" s="1"/>
      <c r="C999" s="1"/>
      <c r="D999" s="1"/>
      <c r="E999" s="1" t="s">
        <v>2687</v>
      </c>
      <c r="F999">
        <f t="shared" si="143"/>
        <v>17</v>
      </c>
      <c r="G999">
        <f t="shared" si="147"/>
        <v>31</v>
      </c>
      <c r="H999" t="str">
        <f t="shared" si="148"/>
        <v>NetCode_mode</v>
      </c>
      <c r="I999">
        <f t="shared" si="144"/>
        <v>32</v>
      </c>
      <c r="J999">
        <f t="shared" si="145"/>
        <v>43</v>
      </c>
      <c r="K999" t="str">
        <f t="shared" si="146"/>
        <v>NetCode 模式</v>
      </c>
    </row>
    <row r="1000" spans="1:11">
      <c r="A1000" s="1" t="s">
        <v>472</v>
      </c>
      <c r="B1000" s="1"/>
      <c r="C1000" s="1"/>
      <c r="D1000" s="1"/>
      <c r="E1000" s="1" t="s">
        <v>2688</v>
      </c>
      <c r="F1000">
        <f t="shared" si="143"/>
        <v>17</v>
      </c>
      <c r="G1000">
        <f t="shared" si="147"/>
        <v>29</v>
      </c>
      <c r="H1000" t="str">
        <f t="shared" si="148"/>
        <v>DelNetCode</v>
      </c>
      <c r="I1000">
        <f t="shared" si="144"/>
        <v>30</v>
      </c>
      <c r="J1000">
        <f t="shared" si="145"/>
        <v>45</v>
      </c>
      <c r="K1000" t="str">
        <f t="shared" si="146"/>
        <v>刪除 NetCode 使用者</v>
      </c>
    </row>
    <row r="1001" spans="1:11">
      <c r="A1001" s="1" t="s">
        <v>473</v>
      </c>
      <c r="B1001" s="1"/>
      <c r="C1001" s="1"/>
      <c r="D1001" s="1"/>
      <c r="E1001" s="1" t="s">
        <v>2689</v>
      </c>
      <c r="F1001">
        <f t="shared" si="143"/>
        <v>17</v>
      </c>
      <c r="G1001">
        <f t="shared" si="147"/>
        <v>32</v>
      </c>
      <c r="H1001" t="str">
        <f t="shared" si="148"/>
        <v>VariCode_mode</v>
      </c>
      <c r="I1001">
        <f t="shared" si="144"/>
        <v>33</v>
      </c>
      <c r="J1001">
        <f t="shared" si="145"/>
        <v>39</v>
      </c>
      <c r="K1001" t="str">
        <f t="shared" si="146"/>
        <v>演算碼模式</v>
      </c>
    </row>
    <row r="1002" spans="1:11">
      <c r="A1002" s="1" t="s">
        <v>474</v>
      </c>
      <c r="B1002" s="1"/>
      <c r="C1002" s="1"/>
      <c r="D1002" s="1"/>
      <c r="E1002" s="1" t="s">
        <v>2690</v>
      </c>
      <c r="F1002">
        <f t="shared" si="143"/>
        <v>17</v>
      </c>
      <c r="G1002">
        <f t="shared" si="147"/>
        <v>30</v>
      </c>
      <c r="H1002" t="str">
        <f t="shared" si="148"/>
        <v>DelVariCode</v>
      </c>
      <c r="I1002">
        <f t="shared" si="144"/>
        <v>31</v>
      </c>
      <c r="J1002">
        <f t="shared" si="145"/>
        <v>40</v>
      </c>
      <c r="K1002" t="str">
        <f t="shared" si="146"/>
        <v>刪除演算碼使用者</v>
      </c>
    </row>
    <row r="1003" spans="1:11">
      <c r="A1003" s="1" t="s">
        <v>475</v>
      </c>
      <c r="B1003" s="1"/>
      <c r="C1003" s="1"/>
      <c r="D1003" s="1"/>
      <c r="E1003" s="1" t="s">
        <v>2691</v>
      </c>
      <c r="F1003">
        <f t="shared" si="143"/>
        <v>17</v>
      </c>
      <c r="G1003">
        <f t="shared" si="147"/>
        <v>37</v>
      </c>
      <c r="H1003" t="str">
        <f t="shared" si="148"/>
        <v>Param_access_title</v>
      </c>
      <c r="I1003">
        <f t="shared" si="144"/>
        <v>38</v>
      </c>
      <c r="J1003">
        <f t="shared" si="145"/>
        <v>42</v>
      </c>
      <c r="K1003" t="str">
        <f t="shared" si="146"/>
        <v>通行:</v>
      </c>
    </row>
    <row r="1004" spans="1:11">
      <c r="A1004" s="1" t="s">
        <v>476</v>
      </c>
      <c r="B1004" s="1"/>
      <c r="C1004" s="1"/>
      <c r="D1004" s="1"/>
      <c r="E1004" s="1" t="s">
        <v>2692</v>
      </c>
      <c r="F1004">
        <f t="shared" si="143"/>
        <v>17</v>
      </c>
      <c r="G1004">
        <f t="shared" si="147"/>
        <v>34</v>
      </c>
      <c r="H1004" t="str">
        <f t="shared" si="148"/>
        <v>Param_led_title</v>
      </c>
      <c r="I1004">
        <f t="shared" si="144"/>
        <v>35</v>
      </c>
      <c r="J1004">
        <f t="shared" si="145"/>
        <v>39</v>
      </c>
      <c r="K1004" t="str">
        <f t="shared" si="146"/>
        <v>照明:</v>
      </c>
    </row>
    <row r="1005" spans="1:11">
      <c r="E1005" s="1" t="s">
        <v>2693</v>
      </c>
      <c r="F1005">
        <f t="shared" si="143"/>
        <v>17</v>
      </c>
      <c r="G1005">
        <f t="shared" si="147"/>
        <v>37</v>
      </c>
      <c r="H1005" t="str">
        <f t="shared" si="148"/>
        <v>Param_others_title</v>
      </c>
      <c r="I1005">
        <f t="shared" si="144"/>
        <v>38</v>
      </c>
      <c r="J1005">
        <f t="shared" si="145"/>
        <v>42</v>
      </c>
      <c r="K1005" t="str">
        <f t="shared" si="146"/>
        <v>其它:</v>
      </c>
    </row>
    <row r="1006" spans="1:11">
      <c r="E1006" s="1" t="s">
        <v>2694</v>
      </c>
      <c r="F1006">
        <f t="shared" si="143"/>
        <v>17</v>
      </c>
      <c r="G1006">
        <f t="shared" si="147"/>
        <v>37</v>
      </c>
      <c r="H1006" t="str">
        <f t="shared" si="148"/>
        <v>Param_relock_delay</v>
      </c>
      <c r="I1006">
        <f t="shared" si="144"/>
        <v>38</v>
      </c>
      <c r="J1006">
        <f t="shared" si="145"/>
        <v>43</v>
      </c>
      <c r="K1006" t="str">
        <f t="shared" si="146"/>
        <v>回鎖延遲</v>
      </c>
    </row>
    <row r="1007" spans="1:11">
      <c r="E1007" s="1" t="s">
        <v>2695</v>
      </c>
      <c r="F1007">
        <f t="shared" si="143"/>
        <v>17</v>
      </c>
      <c r="G1007">
        <f t="shared" si="147"/>
        <v>36</v>
      </c>
      <c r="H1007" t="str">
        <f t="shared" si="148"/>
        <v>auto_unlock_touch</v>
      </c>
      <c r="I1007">
        <f t="shared" si="144"/>
        <v>37</v>
      </c>
      <c r="J1007">
        <f t="shared" si="145"/>
        <v>44</v>
      </c>
      <c r="K1007" t="str">
        <f t="shared" si="146"/>
        <v>碰觸鎖即開門</v>
      </c>
    </row>
    <row r="1008" spans="1:11">
      <c r="E1008" s="1" t="s">
        <v>2696</v>
      </c>
      <c r="F1008">
        <f t="shared" si="143"/>
        <v>17</v>
      </c>
      <c r="G1008">
        <f t="shared" si="147"/>
        <v>34</v>
      </c>
      <c r="H1008" t="str">
        <f t="shared" si="148"/>
        <v>auto_unlock_gps</v>
      </c>
      <c r="I1008">
        <f t="shared" si="144"/>
        <v>35</v>
      </c>
      <c r="J1008">
        <f t="shared" si="145"/>
        <v>42</v>
      </c>
      <c r="K1008" t="str">
        <f t="shared" si="146"/>
        <v>接近鎖即開門</v>
      </c>
    </row>
    <row r="1009" spans="5:11">
      <c r="E1009" s="1" t="s">
        <v>2697</v>
      </c>
      <c r="F1009">
        <f t="shared" si="143"/>
        <v>17</v>
      </c>
      <c r="G1009">
        <f t="shared" si="147"/>
        <v>38</v>
      </c>
      <c r="H1009" t="str">
        <f t="shared" si="148"/>
        <v>auto_unlock_vibrate</v>
      </c>
      <c r="I1009">
        <f t="shared" si="144"/>
        <v>39</v>
      </c>
      <c r="J1009">
        <f t="shared" si="145"/>
        <v>42</v>
      </c>
      <c r="K1009" t="str">
        <f t="shared" si="146"/>
        <v>震動</v>
      </c>
    </row>
    <row r="1010" spans="5:11">
      <c r="E1010" s="1" t="s">
        <v>2698</v>
      </c>
      <c r="F1010">
        <f t="shared" si="143"/>
        <v>17</v>
      </c>
      <c r="G1010">
        <f t="shared" si="147"/>
        <v>40</v>
      </c>
      <c r="H1010" t="str">
        <f t="shared" si="148"/>
        <v>auto_unlock_constrain</v>
      </c>
      <c r="I1010">
        <f t="shared" si="144"/>
        <v>41</v>
      </c>
      <c r="J1010">
        <f t="shared" si="145"/>
        <v>44</v>
      </c>
      <c r="K1010" t="str">
        <f t="shared" si="146"/>
        <v>限制</v>
      </c>
    </row>
    <row r="1011" spans="5:11">
      <c r="E1011" s="1" t="s">
        <v>2699</v>
      </c>
      <c r="F1011">
        <f t="shared" si="143"/>
        <v>17</v>
      </c>
      <c r="G1011">
        <f t="shared" si="147"/>
        <v>36</v>
      </c>
      <c r="H1011" t="str">
        <f t="shared" si="148"/>
        <v>gps_region_radius</v>
      </c>
      <c r="I1011">
        <f t="shared" si="144"/>
        <v>37</v>
      </c>
      <c r="J1011">
        <f t="shared" si="145"/>
        <v>42</v>
      </c>
      <c r="K1011" t="str">
        <f t="shared" si="146"/>
        <v>範圍半徑</v>
      </c>
    </row>
    <row r="1012" spans="5:11">
      <c r="E1012" s="1" t="s">
        <v>2700</v>
      </c>
      <c r="F1012">
        <f t="shared" si="143"/>
        <v>17</v>
      </c>
      <c r="G1012">
        <f t="shared" si="147"/>
        <v>31</v>
      </c>
      <c r="H1012" t="str">
        <f t="shared" si="148"/>
        <v>gps_location</v>
      </c>
      <c r="I1012">
        <f t="shared" si="144"/>
        <v>32</v>
      </c>
      <c r="J1012">
        <f t="shared" si="145"/>
        <v>39</v>
      </c>
      <c r="K1012" t="str">
        <f t="shared" si="146"/>
        <v>設定鎖具位置</v>
      </c>
    </row>
    <row r="1013" spans="5:11">
      <c r="E1013" s="1" t="s">
        <v>2701</v>
      </c>
      <c r="F1013">
        <f t="shared" si="143"/>
        <v>17</v>
      </c>
      <c r="G1013">
        <f t="shared" si="147"/>
        <v>26</v>
      </c>
      <c r="H1013" t="str">
        <f t="shared" si="148"/>
        <v>EndHour</v>
      </c>
      <c r="I1013">
        <f t="shared" si="144"/>
        <v>27</v>
      </c>
      <c r="J1013">
        <f t="shared" si="145"/>
        <v>32</v>
      </c>
      <c r="K1013" t="str">
        <f t="shared" si="146"/>
        <v>結束時數</v>
      </c>
    </row>
    <row r="1014" spans="5:11">
      <c r="E1014" s="1" t="s">
        <v>2702</v>
      </c>
      <c r="F1014">
        <f t="shared" si="143"/>
        <v>17</v>
      </c>
      <c r="G1014">
        <f t="shared" si="147"/>
        <v>31</v>
      </c>
      <c r="H1014" t="str">
        <f t="shared" si="148"/>
        <v>ReLock_Delay</v>
      </c>
      <c r="I1014">
        <f t="shared" si="144"/>
        <v>32</v>
      </c>
      <c r="J1014">
        <f t="shared" si="145"/>
        <v>44</v>
      </c>
      <c r="K1014" t="str">
        <f t="shared" si="146"/>
        <v>回鎖延遲 (secs)</v>
      </c>
    </row>
    <row r="1015" spans="5:11">
      <c r="E1015" s="1" t="s">
        <v>327</v>
      </c>
      <c r="F1015">
        <f t="shared" si="143"/>
        <v>17</v>
      </c>
      <c r="G1015">
        <f t="shared" si="147"/>
        <v>30</v>
      </c>
      <c r="H1015" t="str">
        <f t="shared" si="148"/>
        <v>NetCode_URM</v>
      </c>
      <c r="I1015">
        <f t="shared" si="144"/>
        <v>31</v>
      </c>
      <c r="J1015">
        <f t="shared" si="145"/>
        <v>35</v>
      </c>
      <c r="K1015" t="str">
        <f t="shared" si="146"/>
        <v>URM</v>
      </c>
    </row>
    <row r="1016" spans="5:11">
      <c r="E1016" s="1" t="s">
        <v>328</v>
      </c>
      <c r="F1016">
        <f t="shared" si="143"/>
        <v>17</v>
      </c>
      <c r="G1016">
        <f t="shared" si="147"/>
        <v>30</v>
      </c>
      <c r="H1016" t="str">
        <f t="shared" si="148"/>
        <v>NetCode_ACC</v>
      </c>
      <c r="I1016">
        <f t="shared" si="144"/>
        <v>31</v>
      </c>
      <c r="J1016">
        <f t="shared" si="145"/>
        <v>35</v>
      </c>
      <c r="K1016" t="str">
        <f t="shared" si="146"/>
        <v>ACC</v>
      </c>
    </row>
    <row r="1017" spans="5:11">
      <c r="E1017" s="1" t="s">
        <v>2703</v>
      </c>
      <c r="F1017">
        <f t="shared" si="143"/>
        <v>17</v>
      </c>
      <c r="G1017">
        <f t="shared" si="147"/>
        <v>32</v>
      </c>
      <c r="H1017" t="str">
        <f t="shared" si="148"/>
        <v>IPA_SetupInfo</v>
      </c>
      <c r="I1017">
        <f t="shared" si="144"/>
        <v>33</v>
      </c>
      <c r="J1017">
        <f t="shared" si="145"/>
        <v>44</v>
      </c>
      <c r="K1017" t="str">
        <f t="shared" si="146"/>
        <v>用使用者卡片碰觸鎖具</v>
      </c>
    </row>
    <row r="1018" spans="5:11">
      <c r="E1018" s="1" t="s">
        <v>2704</v>
      </c>
      <c r="F1018">
        <f t="shared" si="143"/>
        <v>17</v>
      </c>
      <c r="G1018">
        <f t="shared" si="147"/>
        <v>28</v>
      </c>
      <c r="H1018" t="str">
        <f t="shared" si="148"/>
        <v>IPA_Step1</v>
      </c>
      <c r="I1018">
        <f t="shared" si="144"/>
        <v>29</v>
      </c>
      <c r="J1018">
        <f t="shared" si="145"/>
        <v>34</v>
      </c>
      <c r="K1018" t="str">
        <f t="shared" si="146"/>
        <v>步驟 1</v>
      </c>
    </row>
    <row r="1019" spans="5:11">
      <c r="E1019" s="1" t="s">
        <v>2705</v>
      </c>
      <c r="F1019">
        <f t="shared" si="143"/>
        <v>17</v>
      </c>
      <c r="G1019">
        <f t="shared" si="147"/>
        <v>28</v>
      </c>
      <c r="H1019" t="str">
        <f t="shared" si="148"/>
        <v>IPA_Step2</v>
      </c>
      <c r="I1019">
        <f t="shared" si="144"/>
        <v>29</v>
      </c>
      <c r="J1019">
        <f t="shared" si="145"/>
        <v>34</v>
      </c>
      <c r="K1019" t="str">
        <f t="shared" si="146"/>
        <v>步驟 2</v>
      </c>
    </row>
    <row r="1020" spans="5:11">
      <c r="E1020" s="1" t="s">
        <v>2706</v>
      </c>
      <c r="F1020">
        <f t="shared" si="143"/>
        <v>17</v>
      </c>
      <c r="G1020">
        <f t="shared" si="147"/>
        <v>28</v>
      </c>
      <c r="H1020" t="str">
        <f t="shared" si="148"/>
        <v>IPA_Step3</v>
      </c>
      <c r="I1020">
        <f t="shared" si="144"/>
        <v>29</v>
      </c>
      <c r="J1020">
        <f t="shared" si="145"/>
        <v>40</v>
      </c>
      <c r="K1020" t="str">
        <f t="shared" si="146"/>
        <v>步驟 3 (可略過)</v>
      </c>
    </row>
    <row r="1021" spans="5:11">
      <c r="E1021" s="1" t="s">
        <v>2707</v>
      </c>
      <c r="F1021">
        <f t="shared" si="143"/>
        <v>17</v>
      </c>
      <c r="G1021">
        <f t="shared" si="147"/>
        <v>43</v>
      </c>
      <c r="H1021" t="str">
        <f t="shared" si="148"/>
        <v>GPS_location_found_title</v>
      </c>
      <c r="I1021">
        <f t="shared" si="144"/>
        <v>44</v>
      </c>
      <c r="J1021">
        <f t="shared" si="145"/>
        <v>50</v>
      </c>
      <c r="K1021" t="str">
        <f t="shared" si="146"/>
        <v>已找到位置</v>
      </c>
    </row>
    <row r="1022" spans="5:11">
      <c r="E1022" s="1" t="s">
        <v>2708</v>
      </c>
      <c r="F1022">
        <f t="shared" si="143"/>
        <v>17</v>
      </c>
      <c r="G1022">
        <f t="shared" si="147"/>
        <v>32</v>
      </c>
      <c r="H1022" t="str">
        <f t="shared" si="148"/>
        <v>near_location</v>
      </c>
      <c r="I1022">
        <f t="shared" si="144"/>
        <v>33</v>
      </c>
      <c r="J1022">
        <f t="shared" si="145"/>
        <v>48</v>
      </c>
      <c r="K1022" t="str">
        <f t="shared" si="146"/>
        <v xml:space="preserve">您的鎖具靠近這個地址嗎 ? </v>
      </c>
    </row>
    <row r="1023" spans="5:11">
      <c r="E1023" s="1" t="s">
        <v>2709</v>
      </c>
      <c r="F1023">
        <f t="shared" si="143"/>
        <v>17</v>
      </c>
      <c r="G1023">
        <f t="shared" si="147"/>
        <v>36</v>
      </c>
      <c r="H1023" t="str">
        <f t="shared" si="148"/>
        <v>GPS_location_done</v>
      </c>
      <c r="I1023">
        <f t="shared" si="144"/>
        <v>37</v>
      </c>
      <c r="J1023">
        <f t="shared" si="145"/>
        <v>41</v>
      </c>
      <c r="K1023" t="str">
        <f t="shared" si="146"/>
        <v>已完成</v>
      </c>
    </row>
    <row r="1024" spans="5:11">
      <c r="E1024" s="1" t="s">
        <v>2710</v>
      </c>
      <c r="F1024">
        <f t="shared" si="143"/>
        <v>17</v>
      </c>
      <c r="G1024">
        <f t="shared" si="147"/>
        <v>35</v>
      </c>
      <c r="H1024" t="str">
        <f t="shared" si="148"/>
        <v>GPS_location_not</v>
      </c>
      <c r="I1024">
        <f t="shared" si="144"/>
        <v>36</v>
      </c>
      <c r="J1024">
        <f t="shared" si="145"/>
        <v>41</v>
      </c>
      <c r="K1024" t="str">
        <f t="shared" si="146"/>
        <v>尚未完成</v>
      </c>
    </row>
    <row r="1025" spans="5:11">
      <c r="E1025" s="1" t="s">
        <v>2711</v>
      </c>
      <c r="F1025">
        <f t="shared" si="143"/>
        <v>17</v>
      </c>
      <c r="G1025">
        <f t="shared" si="147"/>
        <v>29</v>
      </c>
      <c r="H1025" t="str">
        <f t="shared" si="148"/>
        <v>phone_user</v>
      </c>
      <c r="I1025">
        <f t="shared" si="144"/>
        <v>30</v>
      </c>
      <c r="J1025">
        <f t="shared" si="145"/>
        <v>34</v>
      </c>
      <c r="K1025" t="str">
        <f t="shared" si="146"/>
        <v>使用者</v>
      </c>
    </row>
    <row r="1026" spans="5:11">
      <c r="E1026" s="1" t="s">
        <v>2712</v>
      </c>
      <c r="F1026">
        <f t="shared" ref="F1026:F1089" si="149">FIND("=""",E1026)</f>
        <v>17</v>
      </c>
      <c r="G1026">
        <f t="shared" si="147"/>
        <v>32</v>
      </c>
      <c r="H1026" t="str">
        <f t="shared" si="148"/>
        <v>active_period</v>
      </c>
      <c r="I1026">
        <f t="shared" si="144"/>
        <v>33</v>
      </c>
      <c r="J1026">
        <f t="shared" si="145"/>
        <v>38</v>
      </c>
      <c r="K1026" t="str">
        <f t="shared" si="146"/>
        <v>通行週期</v>
      </c>
    </row>
    <row r="1027" spans="5:11">
      <c r="E1027" s="1" t="s">
        <v>2713</v>
      </c>
      <c r="F1027">
        <f t="shared" si="149"/>
        <v>17</v>
      </c>
      <c r="G1027">
        <f t="shared" si="147"/>
        <v>28</v>
      </c>
      <c r="H1027" t="str">
        <f t="shared" si="148"/>
        <v>enter_msg</v>
      </c>
      <c r="I1027">
        <f t="shared" si="144"/>
        <v>29</v>
      </c>
      <c r="J1027">
        <f t="shared" si="145"/>
        <v>40</v>
      </c>
      <c r="K1027" t="str">
        <f t="shared" si="146"/>
        <v>可在此輸入訊息...</v>
      </c>
    </row>
    <row r="1028" spans="5:11">
      <c r="E1028" s="1" t="s">
        <v>2714</v>
      </c>
      <c r="F1028">
        <f t="shared" si="149"/>
        <v>17</v>
      </c>
      <c r="G1028">
        <f t="shared" si="147"/>
        <v>31</v>
      </c>
      <c r="H1028" t="str">
        <f t="shared" si="148"/>
        <v>edit_user_nm</v>
      </c>
      <c r="I1028">
        <f t="shared" si="144"/>
        <v>32</v>
      </c>
      <c r="J1028">
        <f t="shared" si="145"/>
        <v>38</v>
      </c>
      <c r="K1028" t="str">
        <f t="shared" si="146"/>
        <v>使用者名稱</v>
      </c>
    </row>
    <row r="1029" spans="5:11">
      <c r="E1029" s="1" t="s">
        <v>2715</v>
      </c>
      <c r="F1029">
        <f t="shared" si="149"/>
        <v>17</v>
      </c>
      <c r="G1029">
        <f t="shared" si="147"/>
        <v>30</v>
      </c>
      <c r="H1029" t="str">
        <f t="shared" si="148"/>
        <v>day_lockout</v>
      </c>
      <c r="I1029">
        <f t="shared" si="144"/>
        <v>31</v>
      </c>
      <c r="J1029">
        <f t="shared" si="145"/>
        <v>35</v>
      </c>
      <c r="K1029" t="str">
        <f t="shared" si="146"/>
        <v>日封鎖</v>
      </c>
    </row>
    <row r="1030" spans="5:11">
      <c r="E1030" s="1" t="s">
        <v>2716</v>
      </c>
      <c r="F1030">
        <f t="shared" si="149"/>
        <v>17</v>
      </c>
      <c r="G1030">
        <f t="shared" si="147"/>
        <v>26</v>
      </c>
      <c r="H1030" t="str">
        <f t="shared" si="148"/>
        <v>Warning</v>
      </c>
      <c r="I1030">
        <f t="shared" si="144"/>
        <v>27</v>
      </c>
      <c r="J1030">
        <f t="shared" si="145"/>
        <v>30</v>
      </c>
      <c r="K1030" t="str">
        <f t="shared" si="146"/>
        <v>警告</v>
      </c>
    </row>
    <row r="1031" spans="5:11">
      <c r="E1031" s="1" t="s">
        <v>1852</v>
      </c>
      <c r="F1031" t="e">
        <f t="shared" si="149"/>
        <v>#VALUE!</v>
      </c>
      <c r="G1031" t="e">
        <f t="shared" si="147"/>
        <v>#VALUE!</v>
      </c>
      <c r="H1031" t="e">
        <f t="shared" si="148"/>
        <v>#VALUE!</v>
      </c>
      <c r="I1031" t="e">
        <f t="shared" si="144"/>
        <v>#VALUE!</v>
      </c>
      <c r="J1031" t="e">
        <f t="shared" si="145"/>
        <v>#VALUE!</v>
      </c>
      <c r="K1031" t="e">
        <f t="shared" si="146"/>
        <v>#VALUE!</v>
      </c>
    </row>
    <row r="1032" spans="5:11">
      <c r="E1032" s="1" t="s">
        <v>1852</v>
      </c>
      <c r="F1032" t="e">
        <f t="shared" si="149"/>
        <v>#VALUE!</v>
      </c>
      <c r="G1032" t="e">
        <f t="shared" si="147"/>
        <v>#VALUE!</v>
      </c>
      <c r="H1032" t="e">
        <f t="shared" si="148"/>
        <v>#VALUE!</v>
      </c>
      <c r="I1032" t="e">
        <f t="shared" ref="I1032:I1095" si="150">FIND("&gt;",E1032)</f>
        <v>#VALUE!</v>
      </c>
      <c r="J1032" t="e">
        <f t="shared" ref="J1032:J1095" si="151" xml:space="preserve"> FIND("&lt;/",E1032)</f>
        <v>#VALUE!</v>
      </c>
      <c r="K1032" t="e">
        <f t="shared" ref="K1032:K1095" si="152">IF(E1032&lt;&gt;"", MID(E1032,I1032+1, J1032-I1032 - 1), "")</f>
        <v>#VALUE!</v>
      </c>
    </row>
    <row r="1033" spans="5:11">
      <c r="E1033" s="1" t="s">
        <v>2717</v>
      </c>
      <c r="F1033">
        <f t="shared" si="149"/>
        <v>17</v>
      </c>
      <c r="G1033">
        <f t="shared" si="147"/>
        <v>32</v>
      </c>
      <c r="H1033" t="str">
        <f t="shared" si="148"/>
        <v>UnderDownload</v>
      </c>
      <c r="I1033">
        <f t="shared" si="150"/>
        <v>33</v>
      </c>
      <c r="J1033">
        <f t="shared" si="151"/>
        <v>40</v>
      </c>
      <c r="K1033" t="str">
        <f t="shared" si="152"/>
        <v>下载中...</v>
      </c>
    </row>
    <row r="1034" spans="5:11">
      <c r="E1034" s="1" t="s">
        <v>1852</v>
      </c>
      <c r="F1034" t="e">
        <f t="shared" si="149"/>
        <v>#VALUE!</v>
      </c>
      <c r="G1034" t="e">
        <f t="shared" si="147"/>
        <v>#VALUE!</v>
      </c>
      <c r="H1034" t="e">
        <f t="shared" si="148"/>
        <v>#VALUE!</v>
      </c>
      <c r="I1034" t="e">
        <f t="shared" si="150"/>
        <v>#VALUE!</v>
      </c>
      <c r="J1034" t="e">
        <f t="shared" si="151"/>
        <v>#VALUE!</v>
      </c>
      <c r="K1034" t="e">
        <f t="shared" si="152"/>
        <v>#VALUE!</v>
      </c>
    </row>
    <row r="1035" spans="5:11">
      <c r="E1035" s="1" t="s">
        <v>2718</v>
      </c>
      <c r="F1035">
        <f t="shared" si="149"/>
        <v>17</v>
      </c>
      <c r="G1035">
        <f t="shared" si="147"/>
        <v>32</v>
      </c>
      <c r="H1035" t="str">
        <f t="shared" si="148"/>
        <v>del_all_event</v>
      </c>
      <c r="I1035">
        <f t="shared" si="150"/>
        <v>33</v>
      </c>
      <c r="J1035">
        <f t="shared" si="151"/>
        <v>38</v>
      </c>
      <c r="K1035" t="str">
        <f t="shared" si="152"/>
        <v>全部刪除</v>
      </c>
    </row>
    <row r="1036" spans="5:11">
      <c r="E1036" s="1" t="s">
        <v>2719</v>
      </c>
      <c r="F1036">
        <f t="shared" si="149"/>
        <v>17</v>
      </c>
      <c r="G1036">
        <f t="shared" si="147"/>
        <v>37</v>
      </c>
      <c r="H1036" t="str">
        <f t="shared" si="148"/>
        <v>delete_all_content</v>
      </c>
      <c r="I1036">
        <f t="shared" si="150"/>
        <v>38</v>
      </c>
      <c r="J1036">
        <f t="shared" si="151"/>
        <v>53</v>
      </c>
      <c r="K1036" t="str">
        <f t="shared" si="152"/>
        <v>您確定要刪除所有的訊息嗎 ?</v>
      </c>
    </row>
    <row r="1037" spans="5:11">
      <c r="E1037" s="1" t="s">
        <v>2720</v>
      </c>
      <c r="F1037">
        <f t="shared" si="149"/>
        <v>17</v>
      </c>
      <c r="G1037">
        <f t="shared" si="147"/>
        <v>32</v>
      </c>
      <c r="H1037" t="str">
        <f t="shared" si="148"/>
        <v>Model_Version</v>
      </c>
      <c r="I1037">
        <f t="shared" si="150"/>
        <v>33</v>
      </c>
      <c r="J1037">
        <f t="shared" si="151"/>
        <v>40</v>
      </c>
      <c r="K1037" t="str">
        <f t="shared" si="152"/>
        <v>鎖具型號版本</v>
      </c>
    </row>
    <row r="1038" spans="5:11">
      <c r="E1038" s="1" t="s">
        <v>2721</v>
      </c>
      <c r="F1038">
        <f t="shared" si="149"/>
        <v>17</v>
      </c>
      <c r="G1038">
        <f t="shared" ref="G1038:G1101" si="153">FIND("""&gt;",E1038)</f>
        <v>35</v>
      </c>
      <c r="H1038" t="str">
        <f t="shared" ref="H1038:H1101" si="154">IF(E1038&lt;&gt;"", MID(E1038, F1038 + 2, G1038-F1038-2), "")</f>
        <v>netcode_generate</v>
      </c>
      <c r="I1038">
        <f t="shared" si="150"/>
        <v>36</v>
      </c>
      <c r="J1038">
        <f t="shared" si="151"/>
        <v>39</v>
      </c>
      <c r="K1038" t="str">
        <f t="shared" si="152"/>
        <v>產生</v>
      </c>
    </row>
    <row r="1039" spans="5:11">
      <c r="E1039" s="1" t="s">
        <v>2722</v>
      </c>
      <c r="F1039">
        <f t="shared" si="149"/>
        <v>17</v>
      </c>
      <c r="G1039">
        <f t="shared" si="153"/>
        <v>52</v>
      </c>
      <c r="H1039" t="str">
        <f t="shared" si="154"/>
        <v>SendNetCodeDesc" formatted="false</v>
      </c>
      <c r="I1039">
        <f t="shared" si="150"/>
        <v>53</v>
      </c>
      <c r="J1039">
        <f t="shared" si="151"/>
        <v>64</v>
      </c>
      <c r="K1039" t="str">
        <f t="shared" si="152"/>
        <v>送了一組 %s 給您</v>
      </c>
    </row>
    <row r="1040" spans="5:11">
      <c r="E1040" s="1" t="s">
        <v>2723</v>
      </c>
      <c r="F1040">
        <f t="shared" si="149"/>
        <v>17</v>
      </c>
      <c r="G1040">
        <f t="shared" si="153"/>
        <v>29</v>
      </c>
      <c r="H1040" t="str">
        <f t="shared" si="154"/>
        <v>EditLockNM</v>
      </c>
      <c r="I1040">
        <f t="shared" si="150"/>
        <v>30</v>
      </c>
      <c r="J1040">
        <f t="shared" si="151"/>
        <v>37</v>
      </c>
      <c r="K1040" t="str">
        <f t="shared" si="152"/>
        <v>編輯鎖具名稱</v>
      </c>
    </row>
    <row r="1041" spans="5:11">
      <c r="E1041" s="1" t="s">
        <v>2724</v>
      </c>
      <c r="F1041">
        <f t="shared" si="149"/>
        <v>17</v>
      </c>
      <c r="G1041">
        <f t="shared" si="153"/>
        <v>29</v>
      </c>
      <c r="H1041" t="str">
        <f t="shared" si="154"/>
        <v>Wifi_Issue</v>
      </c>
      <c r="I1041">
        <f t="shared" si="150"/>
        <v>30</v>
      </c>
      <c r="J1041">
        <f t="shared" si="151"/>
        <v>36</v>
      </c>
      <c r="K1041" t="str">
        <f t="shared" si="152"/>
        <v>網路不穩定</v>
      </c>
    </row>
    <row r="1042" spans="5:11">
      <c r="E1042" s="1" t="s">
        <v>2725</v>
      </c>
      <c r="F1042">
        <f t="shared" si="149"/>
        <v>17</v>
      </c>
      <c r="G1042">
        <f t="shared" si="153"/>
        <v>34</v>
      </c>
      <c r="H1042" t="str">
        <f t="shared" si="154"/>
        <v>Wifi_Issue_cont</v>
      </c>
      <c r="I1042">
        <f t="shared" si="150"/>
        <v>35</v>
      </c>
      <c r="J1042">
        <f t="shared" si="151"/>
        <v>54</v>
      </c>
      <c r="K1042" t="str">
        <f t="shared" si="152"/>
        <v>網路不穩定, 請再確認您的網路狀況.</v>
      </c>
    </row>
    <row r="1043" spans="5:11">
      <c r="E1043" s="1" t="s">
        <v>2726</v>
      </c>
      <c r="F1043">
        <f t="shared" si="149"/>
        <v>17</v>
      </c>
      <c r="G1043">
        <f t="shared" si="153"/>
        <v>31</v>
      </c>
      <c r="H1043" t="str">
        <f t="shared" si="154"/>
        <v>rssi_shorter</v>
      </c>
      <c r="I1043">
        <f t="shared" si="150"/>
        <v>32</v>
      </c>
      <c r="J1043">
        <f t="shared" si="151"/>
        <v>35</v>
      </c>
      <c r="K1043" t="str">
        <f t="shared" si="152"/>
        <v>較近</v>
      </c>
    </row>
    <row r="1044" spans="5:11">
      <c r="E1044" s="1" t="s">
        <v>2727</v>
      </c>
      <c r="F1044">
        <f t="shared" si="149"/>
        <v>17</v>
      </c>
      <c r="G1044">
        <f t="shared" si="153"/>
        <v>30</v>
      </c>
      <c r="H1044" t="str">
        <f t="shared" si="154"/>
        <v>rssi_longer</v>
      </c>
      <c r="I1044">
        <f t="shared" si="150"/>
        <v>31</v>
      </c>
      <c r="J1044">
        <f t="shared" si="151"/>
        <v>34</v>
      </c>
      <c r="K1044" t="str">
        <f t="shared" si="152"/>
        <v>較遠</v>
      </c>
    </row>
    <row r="1045" spans="5:11">
      <c r="E1045" s="1" t="s">
        <v>2728</v>
      </c>
      <c r="F1045">
        <f t="shared" si="149"/>
        <v>17</v>
      </c>
      <c r="G1045">
        <f t="shared" si="153"/>
        <v>30</v>
      </c>
      <c r="H1045" t="str">
        <f t="shared" si="154"/>
        <v>lock_locate</v>
      </c>
      <c r="I1045">
        <f t="shared" si="150"/>
        <v>31</v>
      </c>
      <c r="J1045">
        <f t="shared" si="151"/>
        <v>36</v>
      </c>
      <c r="K1045" t="str">
        <f t="shared" si="152"/>
        <v>鎖具位置</v>
      </c>
    </row>
    <row r="1046" spans="5:11">
      <c r="E1046" s="1" t="s">
        <v>2729</v>
      </c>
      <c r="F1046">
        <f t="shared" si="149"/>
        <v>17</v>
      </c>
      <c r="G1046">
        <f t="shared" si="153"/>
        <v>41</v>
      </c>
      <c r="H1046" t="str">
        <f t="shared" si="154"/>
        <v>Tran_log_LOCK_DOOR_JAM</v>
      </c>
      <c r="I1046">
        <f t="shared" si="150"/>
        <v>42</v>
      </c>
      <c r="J1046">
        <f t="shared" si="151"/>
        <v>47</v>
      </c>
      <c r="K1046" t="str">
        <f t="shared" si="152"/>
        <v>門鎖卡住</v>
      </c>
    </row>
    <row r="1047" spans="5:11">
      <c r="E1047" s="1" t="s">
        <v>2730</v>
      </c>
      <c r="F1047">
        <f t="shared" si="149"/>
        <v>17</v>
      </c>
      <c r="G1047">
        <f t="shared" si="153"/>
        <v>43</v>
      </c>
      <c r="H1047" t="str">
        <f t="shared" si="154"/>
        <v>Tran_log_TIMED_AUTO_LOCK</v>
      </c>
      <c r="I1047">
        <f t="shared" si="150"/>
        <v>44</v>
      </c>
      <c r="J1047">
        <f t="shared" si="151"/>
        <v>49</v>
      </c>
      <c r="K1047" t="str">
        <f t="shared" si="152"/>
        <v>自動回鎖</v>
      </c>
    </row>
    <row r="1048" spans="5:11">
      <c r="E1048" s="1" t="s">
        <v>2731</v>
      </c>
      <c r="F1048">
        <f t="shared" si="149"/>
        <v>17</v>
      </c>
      <c r="G1048">
        <f t="shared" si="153"/>
        <v>58</v>
      </c>
      <c r="H1048" t="str">
        <f t="shared" si="154"/>
        <v>Tran_log_UNLOCK_DOOR_LOW_BAT_SKIP_MOTOR</v>
      </c>
      <c r="I1048">
        <f t="shared" si="150"/>
        <v>59</v>
      </c>
      <c r="J1048">
        <f t="shared" si="151"/>
        <v>70</v>
      </c>
      <c r="K1048" t="str">
        <f t="shared" si="152"/>
        <v>開門失敗 (低電量)</v>
      </c>
    </row>
    <row r="1049" spans="5:11">
      <c r="E1049" s="1" t="s">
        <v>2732</v>
      </c>
      <c r="F1049">
        <f t="shared" si="149"/>
        <v>17</v>
      </c>
      <c r="G1049">
        <f t="shared" si="153"/>
        <v>56</v>
      </c>
      <c r="H1049" t="str">
        <f t="shared" si="154"/>
        <v>Tran_log_LOCK_DOOR_LOW_BAT_SKIP_MOTOR</v>
      </c>
      <c r="I1049">
        <f t="shared" si="150"/>
        <v>57</v>
      </c>
      <c r="J1049">
        <f t="shared" si="151"/>
        <v>68</v>
      </c>
      <c r="K1049" t="str">
        <f t="shared" si="152"/>
        <v>關門失敗 (低電量)</v>
      </c>
    </row>
    <row r="1050" spans="5:11">
      <c r="E1050" s="1" t="s">
        <v>2733</v>
      </c>
      <c r="F1050">
        <f t="shared" si="149"/>
        <v>17</v>
      </c>
      <c r="G1050">
        <f t="shared" si="153"/>
        <v>53</v>
      </c>
      <c r="H1050" t="str">
        <f t="shared" si="154"/>
        <v>Tran_log_AUTH_LOGIN_NUMBER_EXPIRED</v>
      </c>
      <c r="I1050">
        <f t="shared" si="150"/>
        <v>54</v>
      </c>
      <c r="J1050">
        <f t="shared" si="151"/>
        <v>59</v>
      </c>
      <c r="K1050" t="str">
        <f t="shared" si="152"/>
        <v>拒絕進出</v>
      </c>
    </row>
    <row r="1051" spans="5:11">
      <c r="E1051" s="1" t="s">
        <v>2734</v>
      </c>
      <c r="F1051">
        <f t="shared" si="149"/>
        <v>17</v>
      </c>
      <c r="G1051">
        <f t="shared" si="153"/>
        <v>43</v>
      </c>
      <c r="H1051" t="str">
        <f t="shared" si="154"/>
        <v>Tran_log_UNLOCK_DOOR_JAM</v>
      </c>
      <c r="I1051">
        <f t="shared" si="150"/>
        <v>44</v>
      </c>
      <c r="J1051">
        <f t="shared" si="151"/>
        <v>49</v>
      </c>
      <c r="K1051" t="str">
        <f t="shared" si="152"/>
        <v>門鎖卡住</v>
      </c>
    </row>
    <row r="1052" spans="5:11">
      <c r="E1052" s="1" t="s">
        <v>2735</v>
      </c>
      <c r="F1052">
        <f t="shared" si="149"/>
        <v>17</v>
      </c>
      <c r="G1052">
        <f t="shared" si="153"/>
        <v>44</v>
      </c>
      <c r="H1052" t="str">
        <f t="shared" si="154"/>
        <v>Tran_log_REMOTE_LOCK_DOOR</v>
      </c>
      <c r="I1052">
        <f t="shared" si="150"/>
        <v>45</v>
      </c>
      <c r="J1052">
        <f t="shared" si="151"/>
        <v>50</v>
      </c>
      <c r="K1052" t="str">
        <f t="shared" si="152"/>
        <v>遠端關門</v>
      </c>
    </row>
    <row r="1053" spans="5:11">
      <c r="E1053" s="1" t="s">
        <v>2736</v>
      </c>
      <c r="F1053">
        <f t="shared" si="149"/>
        <v>17</v>
      </c>
      <c r="G1053">
        <f t="shared" si="153"/>
        <v>36</v>
      </c>
      <c r="H1053" t="str">
        <f t="shared" si="154"/>
        <v>Param_auto_relock</v>
      </c>
      <c r="I1053">
        <f t="shared" si="150"/>
        <v>37</v>
      </c>
      <c r="J1053">
        <f t="shared" si="151"/>
        <v>42</v>
      </c>
      <c r="K1053" t="str">
        <f t="shared" si="152"/>
        <v>自動回鎖</v>
      </c>
    </row>
    <row r="1054" spans="5:11">
      <c r="E1054" s="1" t="s">
        <v>2737</v>
      </c>
      <c r="F1054">
        <f t="shared" si="149"/>
        <v>17</v>
      </c>
      <c r="G1054">
        <f t="shared" si="153"/>
        <v>42</v>
      </c>
      <c r="H1054" t="str">
        <f t="shared" si="154"/>
        <v>Param_auto_relock_delay</v>
      </c>
      <c r="I1054">
        <f t="shared" si="150"/>
        <v>43</v>
      </c>
      <c r="J1054">
        <f t="shared" si="151"/>
        <v>50</v>
      </c>
      <c r="K1054" t="str">
        <f t="shared" si="152"/>
        <v>自動回鎖延遲</v>
      </c>
    </row>
    <row r="1055" spans="5:11">
      <c r="E1055" s="1" t="s">
        <v>2738</v>
      </c>
      <c r="F1055">
        <f t="shared" si="149"/>
        <v>17</v>
      </c>
      <c r="G1055">
        <f t="shared" si="153"/>
        <v>25</v>
      </c>
      <c r="H1055" t="str">
        <f t="shared" si="154"/>
        <v>Second</v>
      </c>
      <c r="I1055">
        <f t="shared" si="150"/>
        <v>26</v>
      </c>
      <c r="J1055">
        <f t="shared" si="151"/>
        <v>28</v>
      </c>
      <c r="K1055" t="str">
        <f t="shared" si="152"/>
        <v>秒</v>
      </c>
    </row>
    <row r="1056" spans="5:11">
      <c r="E1056" s="1" t="s">
        <v>2739</v>
      </c>
      <c r="F1056">
        <f t="shared" si="149"/>
        <v>17</v>
      </c>
      <c r="G1056">
        <f t="shared" si="153"/>
        <v>40</v>
      </c>
      <c r="H1056" t="str">
        <f t="shared" si="154"/>
        <v>Tran_log_one_tap_lock</v>
      </c>
      <c r="I1056">
        <f t="shared" si="150"/>
        <v>41</v>
      </c>
      <c r="J1056">
        <f t="shared" si="151"/>
        <v>46</v>
      </c>
      <c r="K1056" t="str">
        <f t="shared" si="152"/>
        <v>觸碰關門</v>
      </c>
    </row>
    <row r="1057" spans="5:11">
      <c r="E1057" s="1" t="s">
        <v>2740</v>
      </c>
      <c r="F1057">
        <f t="shared" si="149"/>
        <v>17</v>
      </c>
      <c r="G1057">
        <f t="shared" si="153"/>
        <v>28</v>
      </c>
      <c r="H1057" t="str">
        <f t="shared" si="154"/>
        <v>rssi_Test</v>
      </c>
      <c r="I1057">
        <f t="shared" si="150"/>
        <v>29</v>
      </c>
      <c r="J1057">
        <f t="shared" si="151"/>
        <v>34</v>
      </c>
      <c r="K1057" t="str">
        <f t="shared" si="152"/>
        <v>測試距離</v>
      </c>
    </row>
    <row r="1058" spans="5:11">
      <c r="E1058" s="1" t="s">
        <v>2741</v>
      </c>
      <c r="F1058">
        <f t="shared" si="149"/>
        <v>17</v>
      </c>
      <c r="G1058">
        <f t="shared" si="153"/>
        <v>40</v>
      </c>
      <c r="H1058" t="str">
        <f t="shared" si="154"/>
        <v>rssi_outofRange_title</v>
      </c>
      <c r="I1058">
        <f t="shared" si="150"/>
        <v>41</v>
      </c>
      <c r="J1058">
        <f t="shared" si="151"/>
        <v>47</v>
      </c>
      <c r="K1058" t="str">
        <f t="shared" si="152"/>
        <v>在範圍之外</v>
      </c>
    </row>
    <row r="1059" spans="5:11">
      <c r="E1059" s="1" t="s">
        <v>2742</v>
      </c>
      <c r="F1059">
        <f t="shared" si="149"/>
        <v>17</v>
      </c>
      <c r="G1059">
        <f t="shared" si="153"/>
        <v>39</v>
      </c>
      <c r="H1059" t="str">
        <f t="shared" si="154"/>
        <v>rssi_outofRange_cont</v>
      </c>
      <c r="I1059">
        <f t="shared" si="150"/>
        <v>40</v>
      </c>
      <c r="J1059">
        <f t="shared" si="151"/>
        <v>48</v>
      </c>
      <c r="K1059" t="str">
        <f t="shared" si="152"/>
        <v>手機在範圍之外</v>
      </c>
    </row>
    <row r="1060" spans="5:11">
      <c r="E1060" s="1" t="s">
        <v>2743</v>
      </c>
      <c r="F1060">
        <f t="shared" si="149"/>
        <v>17</v>
      </c>
      <c r="G1060">
        <f t="shared" si="153"/>
        <v>35</v>
      </c>
      <c r="H1060" t="str">
        <f t="shared" si="154"/>
        <v>rssi_match_title</v>
      </c>
      <c r="I1060">
        <f t="shared" si="150"/>
        <v>36</v>
      </c>
      <c r="J1060">
        <f t="shared" si="151"/>
        <v>42</v>
      </c>
      <c r="K1060" t="str">
        <f t="shared" si="152"/>
        <v>在範圍之內</v>
      </c>
    </row>
    <row r="1061" spans="5:11">
      <c r="E1061" s="1" t="s">
        <v>2744</v>
      </c>
      <c r="F1061">
        <f t="shared" si="149"/>
        <v>17</v>
      </c>
      <c r="G1061">
        <f t="shared" si="153"/>
        <v>34</v>
      </c>
      <c r="H1061" t="str">
        <f t="shared" si="154"/>
        <v>rssi_match_cont</v>
      </c>
      <c r="I1061">
        <f t="shared" si="150"/>
        <v>35</v>
      </c>
      <c r="J1061">
        <f t="shared" si="151"/>
        <v>43</v>
      </c>
      <c r="K1061" t="str">
        <f t="shared" si="152"/>
        <v>手機在範圍之內</v>
      </c>
    </row>
    <row r="1062" spans="5:11">
      <c r="E1062" s="1" t="s">
        <v>2745</v>
      </c>
      <c r="F1062">
        <f t="shared" si="149"/>
        <v>17</v>
      </c>
      <c r="G1062">
        <f t="shared" si="153"/>
        <v>31</v>
      </c>
      <c r="H1062" t="str">
        <f t="shared" si="154"/>
        <v>rssi_suggest</v>
      </c>
      <c r="I1062">
        <f t="shared" si="150"/>
        <v>32</v>
      </c>
      <c r="J1062">
        <f t="shared" si="151"/>
        <v>101</v>
      </c>
      <c r="K1062" t="str">
        <f t="shared" si="152"/>
        <v>在設定距離限制時，建議距離要剛好夠遠以執行自動開門，但是距離也要夠短以防止非預期的自動開門。請嘗試幾種不同的距離並且在鎖具附近測試看看。</v>
      </c>
    </row>
    <row r="1063" spans="5:11">
      <c r="E1063" s="1" t="s">
        <v>2746</v>
      </c>
      <c r="F1063">
        <f t="shared" si="149"/>
        <v>17</v>
      </c>
      <c r="G1063">
        <f t="shared" si="153"/>
        <v>52</v>
      </c>
      <c r="H1063" t="str">
        <f t="shared" si="154"/>
        <v>OutOfRange_Auto" formatted="false</v>
      </c>
      <c r="I1063">
        <f t="shared" si="150"/>
        <v>53</v>
      </c>
      <c r="J1063">
        <f t="shared" si="151"/>
        <v>77</v>
      </c>
      <c r="K1063" t="str">
        <f t="shared" si="152"/>
        <v>自動開門因爲手機超出距離範圍而沒有執行 (%)</v>
      </c>
    </row>
    <row r="1064" spans="5:11">
      <c r="E1064" s="1" t="s">
        <v>364</v>
      </c>
      <c r="F1064">
        <f t="shared" si="149"/>
        <v>17</v>
      </c>
      <c r="G1064">
        <f t="shared" si="153"/>
        <v>38</v>
      </c>
      <c r="H1064" t="str">
        <f t="shared" si="154"/>
        <v>ifttt_others_unlock</v>
      </c>
      <c r="I1064">
        <f t="shared" si="150"/>
        <v>39</v>
      </c>
      <c r="J1064">
        <f t="shared" si="151"/>
        <v>56</v>
      </c>
      <c r="K1064" t="str">
        <f t="shared" si="152"/>
        <v>Others Unlocking</v>
      </c>
    </row>
    <row r="1065" spans="5:11">
      <c r="E1065" s="1" t="s">
        <v>365</v>
      </c>
      <c r="F1065">
        <f t="shared" si="149"/>
        <v>17</v>
      </c>
      <c r="G1065">
        <f t="shared" si="153"/>
        <v>42</v>
      </c>
      <c r="H1065" t="str">
        <f t="shared" si="154"/>
        <v>ifttt_event_others_lock</v>
      </c>
      <c r="I1065">
        <f t="shared" si="150"/>
        <v>43</v>
      </c>
      <c r="J1065">
        <f t="shared" si="151"/>
        <v>70</v>
      </c>
      <c r="K1065" t="str">
        <f t="shared" si="152"/>
        <v>k3connect-others-unlocking</v>
      </c>
    </row>
    <row r="1066" spans="5:11">
      <c r="E1066" s="1" t="s">
        <v>2747</v>
      </c>
      <c r="F1066">
        <f t="shared" si="149"/>
        <v>17</v>
      </c>
      <c r="G1066">
        <f t="shared" si="153"/>
        <v>40</v>
      </c>
      <c r="H1066" t="str">
        <f t="shared" si="154"/>
        <v>ifttt_other_lock_cont</v>
      </c>
      <c r="I1066">
        <f t="shared" si="150"/>
        <v>41</v>
      </c>
      <c r="J1066">
        <f t="shared" si="151"/>
        <v>165</v>
      </c>
      <c r="K1066" t="str">
        <f t="shared" si="152"/>
        <v>每當您的鎖具有未經授權的開門嘗試時，我們會在Maker Channel上面通知您，並附帶這些參數:  \"鎖具名稱 (value1)\" , \"時間 (value2)\" , 若鎖具能辨識的話還會包含\"使用者名稱 (value 3)\" \n</v>
      </c>
    </row>
    <row r="1067" spans="5:11">
      <c r="E1067" s="1" t="s">
        <v>2748</v>
      </c>
      <c r="F1067">
        <f t="shared" si="149"/>
        <v>17</v>
      </c>
      <c r="G1067">
        <f t="shared" si="153"/>
        <v>35</v>
      </c>
      <c r="H1067" t="str">
        <f t="shared" si="154"/>
        <v>UI_JoinTime_time</v>
      </c>
      <c r="I1067">
        <f t="shared" si="150"/>
        <v>36</v>
      </c>
      <c r="J1067">
        <f t="shared" si="151"/>
        <v>41</v>
      </c>
      <c r="K1067" t="str">
        <f t="shared" si="152"/>
        <v>加入時間</v>
      </c>
    </row>
    <row r="1068" spans="5:11">
      <c r="E1068" s="1" t="s">
        <v>2749</v>
      </c>
      <c r="F1068">
        <f t="shared" si="149"/>
        <v>17</v>
      </c>
      <c r="G1068">
        <f t="shared" si="153"/>
        <v>31</v>
      </c>
      <c r="H1068" t="str">
        <f t="shared" si="154"/>
        <v>UI_Suspended</v>
      </c>
      <c r="I1068">
        <f t="shared" si="150"/>
        <v>32</v>
      </c>
      <c r="J1068">
        <f t="shared" si="151"/>
        <v>36</v>
      </c>
      <c r="K1068" t="str">
        <f t="shared" si="152"/>
        <v>已停權</v>
      </c>
    </row>
    <row r="1069" spans="5:11">
      <c r="E1069" s="1" t="s">
        <v>2750</v>
      </c>
      <c r="F1069">
        <f t="shared" si="149"/>
        <v>17</v>
      </c>
      <c r="G1069">
        <f t="shared" si="153"/>
        <v>32</v>
      </c>
      <c r="H1069" t="str">
        <f t="shared" si="154"/>
        <v>UI_Suspending</v>
      </c>
      <c r="I1069">
        <f t="shared" si="150"/>
        <v>33</v>
      </c>
      <c r="J1069">
        <f t="shared" si="151"/>
        <v>37</v>
      </c>
      <c r="K1069" t="str">
        <f t="shared" si="152"/>
        <v>停權中</v>
      </c>
    </row>
    <row r="1070" spans="5:11">
      <c r="E1070" s="1" t="s">
        <v>2751</v>
      </c>
      <c r="F1070">
        <f t="shared" si="149"/>
        <v>17</v>
      </c>
      <c r="G1070">
        <f t="shared" si="153"/>
        <v>32</v>
      </c>
      <c r="H1070" t="str">
        <f t="shared" si="154"/>
        <v>UI_active_all</v>
      </c>
      <c r="I1070">
        <f t="shared" si="150"/>
        <v>33</v>
      </c>
      <c r="J1070">
        <f t="shared" si="151"/>
        <v>44</v>
      </c>
      <c r="K1070" t="str">
        <f t="shared" si="152"/>
        <v>啟用所有自由通行模式</v>
      </c>
    </row>
    <row r="1071" spans="5:11">
      <c r="E1071" s="1" t="s">
        <v>2752</v>
      </c>
      <c r="F1071">
        <f t="shared" si="149"/>
        <v>17</v>
      </c>
      <c r="G1071">
        <f t="shared" si="153"/>
        <v>34</v>
      </c>
      <c r="H1071" t="str">
        <f t="shared" si="154"/>
        <v>UI_deactive_all</v>
      </c>
      <c r="I1071">
        <f t="shared" si="150"/>
        <v>35</v>
      </c>
      <c r="J1071">
        <f t="shared" si="151"/>
        <v>46</v>
      </c>
      <c r="K1071" t="str">
        <f t="shared" si="152"/>
        <v>取消所有自由通行模式</v>
      </c>
    </row>
    <row r="1072" spans="5:11">
      <c r="E1072" s="1" t="s">
        <v>2753</v>
      </c>
      <c r="F1072">
        <f t="shared" si="149"/>
        <v>17</v>
      </c>
      <c r="G1072">
        <f t="shared" si="153"/>
        <v>36</v>
      </c>
      <c r="H1072" t="str">
        <f t="shared" si="154"/>
        <v>GPS_notYett_title</v>
      </c>
      <c r="I1072">
        <f t="shared" si="150"/>
        <v>37</v>
      </c>
      <c r="J1072">
        <f t="shared" si="151"/>
        <v>44</v>
      </c>
      <c r="K1072" t="str">
        <f t="shared" si="152"/>
        <v>位置尚未設定</v>
      </c>
    </row>
    <row r="1073" spans="5:11">
      <c r="E1073" s="1" t="s">
        <v>2754</v>
      </c>
      <c r="F1073">
        <f t="shared" si="149"/>
        <v>17</v>
      </c>
      <c r="G1073">
        <f t="shared" si="153"/>
        <v>35</v>
      </c>
      <c r="H1073" t="str">
        <f t="shared" si="154"/>
        <v>GPS_notYett_cont</v>
      </c>
      <c r="I1073">
        <f t="shared" si="150"/>
        <v>36</v>
      </c>
      <c r="J1073">
        <f t="shared" si="151"/>
        <v>54</v>
      </c>
      <c r="K1073" t="str">
        <f t="shared" si="152"/>
        <v>位置尚未設定, 請先設定鎖的位置.</v>
      </c>
    </row>
    <row r="1074" spans="5:11">
      <c r="E1074" s="1" t="s">
        <v>2755</v>
      </c>
      <c r="F1074">
        <f t="shared" si="149"/>
        <v>17</v>
      </c>
      <c r="G1074">
        <f t="shared" si="153"/>
        <v>36</v>
      </c>
      <c r="H1074" t="str">
        <f t="shared" si="154"/>
        <v>UI_ClientType_sub</v>
      </c>
      <c r="I1074">
        <f t="shared" si="150"/>
        <v>37</v>
      </c>
      <c r="J1074">
        <f t="shared" si="151"/>
        <v>43</v>
      </c>
      <c r="K1074" t="str">
        <f t="shared" si="152"/>
        <v>使用者類型</v>
      </c>
    </row>
    <row r="1075" spans="5:11">
      <c r="E1075" s="1" t="s">
        <v>2756</v>
      </c>
      <c r="F1075">
        <f t="shared" si="149"/>
        <v>17</v>
      </c>
      <c r="G1075">
        <f t="shared" si="153"/>
        <v>59</v>
      </c>
      <c r="H1075" t="str">
        <f t="shared" si="154"/>
        <v>note_action_apply_after_touch_lock_title</v>
      </c>
      <c r="I1075">
        <f t="shared" si="150"/>
        <v>60</v>
      </c>
      <c r="J1075">
        <f t="shared" si="151"/>
        <v>66</v>
      </c>
      <c r="K1075" t="str">
        <f t="shared" si="152"/>
        <v>刪除使用者</v>
      </c>
    </row>
    <row r="1076" spans="5:11">
      <c r="E1076" s="1" t="s">
        <v>373</v>
      </c>
      <c r="F1076">
        <f t="shared" si="149"/>
        <v>17</v>
      </c>
      <c r="G1076">
        <f t="shared" si="153"/>
        <v>27</v>
      </c>
      <c r="H1076" t="str">
        <f t="shared" si="154"/>
        <v>code_add</v>
      </c>
      <c r="I1076">
        <f t="shared" si="150"/>
        <v>28</v>
      </c>
      <c r="J1076">
        <f t="shared" si="151"/>
        <v>32</v>
      </c>
      <c r="K1076" t="str">
        <f t="shared" si="152"/>
        <v>Add</v>
      </c>
    </row>
    <row r="1077" spans="5:11">
      <c r="E1077" s="1" t="s">
        <v>2757</v>
      </c>
      <c r="F1077">
        <f t="shared" si="149"/>
        <v>17</v>
      </c>
      <c r="G1077">
        <f t="shared" si="153"/>
        <v>39</v>
      </c>
      <c r="H1077" t="str">
        <f t="shared" si="154"/>
        <v>Tran_log_Update_Door</v>
      </c>
      <c r="I1077">
        <f t="shared" si="150"/>
        <v>40</v>
      </c>
      <c r="J1077">
        <f t="shared" si="151"/>
        <v>46</v>
      </c>
      <c r="K1077" t="str">
        <f t="shared" si="152"/>
        <v>已更新權限</v>
      </c>
    </row>
    <row r="1078" spans="5:11">
      <c r="E1078" s="1" t="s">
        <v>2758</v>
      </c>
      <c r="F1078">
        <f t="shared" si="149"/>
        <v>17</v>
      </c>
      <c r="G1078">
        <f t="shared" si="153"/>
        <v>46</v>
      </c>
      <c r="H1078" t="str">
        <f t="shared" si="154"/>
        <v>Tran_log_ONE_BUTTON_LOCKING</v>
      </c>
      <c r="I1078">
        <f t="shared" si="150"/>
        <v>47</v>
      </c>
      <c r="J1078">
        <f t="shared" si="151"/>
        <v>52</v>
      </c>
      <c r="K1078" t="str">
        <f t="shared" si="152"/>
        <v>按鈕關門</v>
      </c>
    </row>
    <row r="1079" spans="5:11">
      <c r="E1079" s="1" t="s">
        <v>2759</v>
      </c>
      <c r="F1079">
        <f t="shared" si="149"/>
        <v>17</v>
      </c>
      <c r="G1079">
        <f t="shared" si="153"/>
        <v>61</v>
      </c>
      <c r="H1079" t="str">
        <f t="shared" si="154"/>
        <v>Tran_log_PASSWORD_GUESTCODE_DISABLE_PREFIX</v>
      </c>
      <c r="I1079">
        <f t="shared" si="150"/>
        <v>62</v>
      </c>
      <c r="J1079">
        <f t="shared" si="151"/>
        <v>74</v>
      </c>
      <c r="K1079" t="str">
        <f t="shared" si="152"/>
        <v>刪除GC前綴碼/使用者</v>
      </c>
    </row>
    <row r="1080" spans="5:11">
      <c r="E1080" s="1" t="s">
        <v>2760</v>
      </c>
      <c r="F1080">
        <f t="shared" si="149"/>
        <v>17</v>
      </c>
      <c r="G1080">
        <f t="shared" si="153"/>
        <v>59</v>
      </c>
      <c r="H1080" t="str">
        <f t="shared" si="154"/>
        <v>Tran_log_PASSWORD_DELETE_SUB_MASTER_CODE</v>
      </c>
      <c r="I1080">
        <f t="shared" si="150"/>
        <v>60</v>
      </c>
      <c r="J1080">
        <f t="shared" si="151"/>
        <v>68</v>
      </c>
      <c r="K1080" t="str">
        <f t="shared" si="152"/>
        <v>刪除副管理密碼</v>
      </c>
    </row>
    <row r="1081" spans="5:11">
      <c r="E1081" s="1" t="s">
        <v>2761</v>
      </c>
      <c r="F1081">
        <f t="shared" si="149"/>
        <v>17</v>
      </c>
      <c r="G1081">
        <f t="shared" si="153"/>
        <v>40</v>
      </c>
      <c r="H1081" t="str">
        <f t="shared" si="154"/>
        <v>UI_delete_guest_title</v>
      </c>
      <c r="I1081">
        <f t="shared" si="150"/>
        <v>41</v>
      </c>
      <c r="J1081">
        <f t="shared" si="151"/>
        <v>53</v>
      </c>
      <c r="K1081" t="str">
        <f t="shared" si="152"/>
        <v>GuestCode清除</v>
      </c>
    </row>
    <row r="1082" spans="5:11">
      <c r="E1082" s="1" t="s">
        <v>2762</v>
      </c>
      <c r="F1082">
        <f t="shared" si="149"/>
        <v>17</v>
      </c>
      <c r="G1082">
        <f t="shared" si="153"/>
        <v>39</v>
      </c>
      <c r="H1082" t="str">
        <f t="shared" si="154"/>
        <v>UI_delete_guest_cont</v>
      </c>
      <c r="I1082">
        <f t="shared" si="150"/>
        <v>40</v>
      </c>
      <c r="J1082">
        <f t="shared" si="151"/>
        <v>46</v>
      </c>
      <c r="K1082" t="str">
        <f t="shared" si="152"/>
        <v>您確定 ?</v>
      </c>
    </row>
    <row r="1083" spans="5:11">
      <c r="E1083" s="1" t="s">
        <v>2763</v>
      </c>
      <c r="F1083">
        <f t="shared" si="149"/>
        <v>17</v>
      </c>
      <c r="G1083">
        <f t="shared" si="153"/>
        <v>34</v>
      </c>
      <c r="H1083" t="str">
        <f t="shared" si="154"/>
        <v>UI_NetCode_mode</v>
      </c>
      <c r="I1083">
        <f t="shared" si="150"/>
        <v>35</v>
      </c>
      <c r="J1083">
        <f t="shared" si="151"/>
        <v>46</v>
      </c>
      <c r="K1083" t="str">
        <f t="shared" si="152"/>
        <v>NetCode 模式</v>
      </c>
    </row>
    <row r="1084" spans="5:11">
      <c r="E1084" s="1" t="s">
        <v>2764</v>
      </c>
      <c r="F1084">
        <f t="shared" si="149"/>
        <v>17</v>
      </c>
      <c r="G1084">
        <f t="shared" si="153"/>
        <v>31</v>
      </c>
      <c r="H1084" t="str">
        <f t="shared" si="154"/>
        <v>confirm_code</v>
      </c>
      <c r="I1084">
        <f t="shared" si="150"/>
        <v>32</v>
      </c>
      <c r="J1084">
        <f t="shared" si="151"/>
        <v>40</v>
      </c>
      <c r="K1084" t="str">
        <f t="shared" si="152"/>
        <v>再輸入一次密碼</v>
      </c>
    </row>
    <row r="1085" spans="5:11">
      <c r="E1085" s="1" t="s">
        <v>2765</v>
      </c>
      <c r="F1085">
        <f t="shared" si="149"/>
        <v>17</v>
      </c>
      <c r="G1085">
        <f t="shared" si="153"/>
        <v>25</v>
      </c>
      <c r="H1085" t="str">
        <f t="shared" si="154"/>
        <v>prefix</v>
      </c>
      <c r="I1085">
        <f t="shared" si="150"/>
        <v>26</v>
      </c>
      <c r="J1085">
        <f t="shared" si="151"/>
        <v>30</v>
      </c>
      <c r="K1085" t="str">
        <f t="shared" si="152"/>
        <v>前綴碼</v>
      </c>
    </row>
    <row r="1086" spans="5:11">
      <c r="E1086" s="1" t="s">
        <v>2766</v>
      </c>
      <c r="F1086">
        <f t="shared" si="149"/>
        <v>17</v>
      </c>
      <c r="G1086">
        <f t="shared" si="153"/>
        <v>33</v>
      </c>
      <c r="H1086" t="str">
        <f t="shared" si="154"/>
        <v>confirm_prefix</v>
      </c>
      <c r="I1086">
        <f t="shared" si="150"/>
        <v>34</v>
      </c>
      <c r="J1086">
        <f t="shared" si="151"/>
        <v>43</v>
      </c>
      <c r="K1086" t="str">
        <f t="shared" si="152"/>
        <v>再輸入一次前綴碼</v>
      </c>
    </row>
    <row r="1087" spans="5:11">
      <c r="E1087" s="1" t="s">
        <v>2767</v>
      </c>
      <c r="F1087">
        <f t="shared" si="149"/>
        <v>17</v>
      </c>
      <c r="G1087">
        <f t="shared" si="153"/>
        <v>45</v>
      </c>
      <c r="H1087" t="str">
        <f t="shared" si="154"/>
        <v>UI_delete_sub_master_title</v>
      </c>
      <c r="I1087">
        <f t="shared" si="150"/>
        <v>46</v>
      </c>
      <c r="J1087">
        <f t="shared" si="151"/>
        <v>54</v>
      </c>
      <c r="K1087" t="str">
        <f t="shared" si="152"/>
        <v>刪除副管理密碼</v>
      </c>
    </row>
    <row r="1088" spans="5:11">
      <c r="E1088" s="1" t="s">
        <v>2768</v>
      </c>
      <c r="F1088">
        <f t="shared" si="149"/>
        <v>17</v>
      </c>
      <c r="G1088">
        <f t="shared" si="153"/>
        <v>47</v>
      </c>
      <c r="H1088" t="str">
        <f t="shared" si="154"/>
        <v>UI_delete_guest_prefix_title</v>
      </c>
      <c r="I1088">
        <f t="shared" si="150"/>
        <v>48</v>
      </c>
      <c r="J1088">
        <f t="shared" si="151"/>
        <v>62</v>
      </c>
      <c r="K1088" t="str">
        <f t="shared" si="152"/>
        <v>刪除GC前綴碼 / 使用者</v>
      </c>
    </row>
    <row r="1089" spans="5:11">
      <c r="E1089" s="2"/>
      <c r="F1089" t="e">
        <f t="shared" si="149"/>
        <v>#VALUE!</v>
      </c>
      <c r="G1089" t="e">
        <f t="shared" si="153"/>
        <v>#VALUE!</v>
      </c>
      <c r="H1089" t="str">
        <f t="shared" si="154"/>
        <v/>
      </c>
      <c r="I1089" t="e">
        <f t="shared" si="150"/>
        <v>#VALUE!</v>
      </c>
      <c r="J1089" t="e">
        <f t="shared" si="151"/>
        <v>#VALUE!</v>
      </c>
      <c r="K1089" t="str">
        <f t="shared" si="152"/>
        <v/>
      </c>
    </row>
    <row r="1090" spans="5:11">
      <c r="E1090" s="1" t="s">
        <v>2769</v>
      </c>
      <c r="F1090">
        <f t="shared" ref="F1090:F1153" si="155">FIND("=""",E1090)</f>
        <v>17</v>
      </c>
      <c r="G1090">
        <f t="shared" si="153"/>
        <v>36</v>
      </c>
      <c r="H1090" t="str">
        <f t="shared" si="154"/>
        <v>UI_change_gw_name</v>
      </c>
      <c r="I1090">
        <f t="shared" si="150"/>
        <v>37</v>
      </c>
      <c r="J1090">
        <f t="shared" si="151"/>
        <v>49</v>
      </c>
      <c r="K1090" t="str">
        <f t="shared" si="152"/>
        <v>編輯Gateway名稱</v>
      </c>
    </row>
    <row r="1091" spans="5:11">
      <c r="E1091" s="1" t="s">
        <v>2770</v>
      </c>
      <c r="F1091">
        <f t="shared" si="155"/>
        <v>17</v>
      </c>
      <c r="G1091">
        <f t="shared" si="153"/>
        <v>39</v>
      </c>
      <c r="H1091" t="str">
        <f t="shared" si="154"/>
        <v>UI_confirm_gw_unlock</v>
      </c>
      <c r="I1091">
        <f t="shared" si="150"/>
        <v>40</v>
      </c>
      <c r="J1091">
        <f t="shared" si="151"/>
        <v>52</v>
      </c>
      <c r="K1091" t="str">
        <f t="shared" si="152"/>
        <v>請確認是否執行遠端開門</v>
      </c>
    </row>
    <row r="1092" spans="5:11">
      <c r="E1092" s="1" t="s">
        <v>2771</v>
      </c>
      <c r="F1092">
        <f t="shared" si="155"/>
        <v>17</v>
      </c>
      <c r="G1092">
        <f t="shared" si="153"/>
        <v>37</v>
      </c>
      <c r="H1092" t="str">
        <f t="shared" si="154"/>
        <v>UI_confirm_gw_lock</v>
      </c>
      <c r="I1092">
        <f t="shared" si="150"/>
        <v>38</v>
      </c>
      <c r="J1092">
        <f t="shared" si="151"/>
        <v>50</v>
      </c>
      <c r="K1092" t="str">
        <f t="shared" si="152"/>
        <v>請確認是否執行遠端關門</v>
      </c>
    </row>
    <row r="1093" spans="5:11">
      <c r="E1093" s="1" t="s">
        <v>2772</v>
      </c>
      <c r="F1093">
        <f t="shared" si="155"/>
        <v>17</v>
      </c>
      <c r="G1093">
        <f t="shared" si="153"/>
        <v>36</v>
      </c>
      <c r="H1093" t="str">
        <f t="shared" si="154"/>
        <v>UI_send_gw_unlock</v>
      </c>
      <c r="I1093">
        <f t="shared" si="150"/>
        <v>37</v>
      </c>
      <c r="J1093">
        <f t="shared" si="151"/>
        <v>50</v>
      </c>
      <c r="K1093" t="str">
        <f t="shared" si="152"/>
        <v>正在遠端開啟 %s...</v>
      </c>
    </row>
    <row r="1094" spans="5:11">
      <c r="E1094" s="1" t="s">
        <v>2773</v>
      </c>
      <c r="F1094">
        <f t="shared" si="155"/>
        <v>17</v>
      </c>
      <c r="G1094">
        <f t="shared" si="153"/>
        <v>34</v>
      </c>
      <c r="H1094" t="str">
        <f t="shared" si="154"/>
        <v>UI_send_gw_lock</v>
      </c>
      <c r="I1094">
        <f t="shared" si="150"/>
        <v>35</v>
      </c>
      <c r="J1094">
        <f t="shared" si="151"/>
        <v>48</v>
      </c>
      <c r="K1094" t="str">
        <f t="shared" si="152"/>
        <v>正在遠端關閉 %s...</v>
      </c>
    </row>
    <row r="1095" spans="5:11">
      <c r="E1095" s="1" t="s">
        <v>2774</v>
      </c>
      <c r="F1095">
        <f t="shared" si="155"/>
        <v>17</v>
      </c>
      <c r="G1095">
        <f t="shared" si="153"/>
        <v>39</v>
      </c>
      <c r="H1095" t="str">
        <f t="shared" si="154"/>
        <v>UI_gw_unlock_OK_cont</v>
      </c>
      <c r="I1095">
        <f t="shared" si="150"/>
        <v>40</v>
      </c>
      <c r="J1095">
        <f t="shared" si="151"/>
        <v>48</v>
      </c>
      <c r="K1095" t="str">
        <f t="shared" si="152"/>
        <v>已成功遠端開啟</v>
      </c>
    </row>
    <row r="1096" spans="5:11">
      <c r="E1096" s="1" t="s">
        <v>2775</v>
      </c>
      <c r="F1096">
        <f t="shared" si="155"/>
        <v>17</v>
      </c>
      <c r="G1096">
        <f t="shared" si="153"/>
        <v>37</v>
      </c>
      <c r="H1096" t="str">
        <f t="shared" si="154"/>
        <v>UI_gw_lock_OK_cont</v>
      </c>
      <c r="I1096">
        <f t="shared" ref="I1096:I1159" si="156">FIND("&gt;",E1096)</f>
        <v>38</v>
      </c>
      <c r="J1096">
        <f t="shared" ref="J1096:J1159" si="157" xml:space="preserve"> FIND("&lt;/",E1096)</f>
        <v>46</v>
      </c>
      <c r="K1096" t="str">
        <f t="shared" ref="K1096:K1159" si="158">IF(E1096&lt;&gt;"", MID(E1096,I1096+1, J1096-I1096 - 1), "")</f>
        <v>已成功遠端關閉</v>
      </c>
    </row>
    <row r="1097" spans="5:11">
      <c r="E1097" s="1" t="s">
        <v>2776</v>
      </c>
      <c r="F1097">
        <f t="shared" si="155"/>
        <v>17</v>
      </c>
      <c r="G1097">
        <f t="shared" si="153"/>
        <v>41</v>
      </c>
      <c r="H1097" t="str">
        <f t="shared" si="154"/>
        <v>UI_gw_unlock_warn_cont</v>
      </c>
      <c r="I1097">
        <f t="shared" si="156"/>
        <v>42</v>
      </c>
      <c r="J1097">
        <f t="shared" si="157"/>
        <v>85</v>
      </c>
      <c r="K1097" t="str">
        <f t="shared" si="158"/>
        <v>您之前送出的遠端命令尚未收到回覆，請等待它完成再繼續。 (遠端命令將在%s秒後過期)</v>
      </c>
    </row>
    <row r="1098" spans="5:11">
      <c r="E1098" s="1" t="s">
        <v>2777</v>
      </c>
      <c r="F1098">
        <f t="shared" si="155"/>
        <v>17</v>
      </c>
      <c r="G1098">
        <f t="shared" si="153"/>
        <v>35</v>
      </c>
      <c r="H1098" t="str">
        <f t="shared" si="154"/>
        <v>UI_fw_update_btn</v>
      </c>
      <c r="I1098">
        <f t="shared" si="156"/>
        <v>36</v>
      </c>
      <c r="J1098">
        <f t="shared" si="157"/>
        <v>44</v>
      </c>
      <c r="K1098" t="str">
        <f t="shared" si="158"/>
        <v>傳送韌體至鎖具</v>
      </c>
    </row>
    <row r="1099" spans="5:11">
      <c r="E1099" s="1" t="s">
        <v>2778</v>
      </c>
      <c r="F1099">
        <f t="shared" si="155"/>
        <v>17</v>
      </c>
      <c r="G1099">
        <f t="shared" si="153"/>
        <v>37</v>
      </c>
      <c r="H1099" t="str">
        <f t="shared" si="154"/>
        <v>UI_fw_download_btn</v>
      </c>
      <c r="I1099">
        <f t="shared" si="156"/>
        <v>38</v>
      </c>
      <c r="J1099">
        <f t="shared" si="157"/>
        <v>43</v>
      </c>
      <c r="K1099" t="str">
        <f t="shared" si="158"/>
        <v>下載韌體</v>
      </c>
    </row>
    <row r="1100" spans="5:11">
      <c r="E1100" s="1" t="s">
        <v>2779</v>
      </c>
      <c r="F1100">
        <f t="shared" si="155"/>
        <v>17</v>
      </c>
      <c r="G1100">
        <f t="shared" si="153"/>
        <v>47</v>
      </c>
      <c r="H1100" t="str">
        <f t="shared" si="154"/>
        <v>New_FW_Ver" formatted="false</v>
      </c>
      <c r="I1100">
        <f t="shared" si="156"/>
        <v>48</v>
      </c>
      <c r="J1100">
        <f t="shared" si="157"/>
        <v>62</v>
      </c>
      <c r="K1100" t="str">
        <f t="shared" si="158"/>
        <v>鎖有新韌體可更新 (%s)</v>
      </c>
    </row>
    <row r="1101" spans="5:11">
      <c r="E1101" s="1" t="s">
        <v>2780</v>
      </c>
      <c r="F1101">
        <f t="shared" si="155"/>
        <v>17</v>
      </c>
      <c r="G1101">
        <f t="shared" si="153"/>
        <v>31</v>
      </c>
      <c r="H1101" t="str">
        <f t="shared" si="154"/>
        <v>UI_AR_Status</v>
      </c>
      <c r="I1101">
        <f t="shared" si="156"/>
        <v>32</v>
      </c>
      <c r="J1101">
        <f t="shared" si="157"/>
        <v>35</v>
      </c>
      <c r="K1101" t="str">
        <f t="shared" si="158"/>
        <v>狀態</v>
      </c>
    </row>
    <row r="1102" spans="5:11">
      <c r="E1102" s="1" t="s">
        <v>2781</v>
      </c>
      <c r="F1102">
        <f t="shared" si="155"/>
        <v>17</v>
      </c>
      <c r="G1102">
        <f t="shared" ref="G1102:G1165" si="159">FIND("""&gt;",E1102)</f>
        <v>31</v>
      </c>
      <c r="H1102" t="str">
        <f t="shared" ref="H1102:H1165" si="160">IF(E1102&lt;&gt;"", MID(E1102, F1102 + 2, G1102-F1102-2), "")</f>
        <v>UI_AR_Normal</v>
      </c>
      <c r="I1102">
        <f t="shared" si="156"/>
        <v>32</v>
      </c>
      <c r="J1102">
        <f t="shared" si="157"/>
        <v>35</v>
      </c>
      <c r="K1102" t="str">
        <f t="shared" si="158"/>
        <v>正常</v>
      </c>
    </row>
    <row r="1103" spans="5:11">
      <c r="E1103" s="1" t="s">
        <v>2782</v>
      </c>
      <c r="F1103">
        <f t="shared" si="155"/>
        <v>17</v>
      </c>
      <c r="G1103">
        <f t="shared" si="159"/>
        <v>36</v>
      </c>
      <c r="H1103" t="str">
        <f t="shared" si="160"/>
        <v>UI_IPA_click_here</v>
      </c>
      <c r="I1103">
        <f t="shared" si="156"/>
        <v>37</v>
      </c>
      <c r="J1103">
        <f t="shared" si="157"/>
        <v>44</v>
      </c>
      <c r="K1103" t="str">
        <f t="shared" si="158"/>
        <v>(按下此處)</v>
      </c>
    </row>
    <row r="1104" spans="5:11">
      <c r="E1104" s="1" t="s">
        <v>2783</v>
      </c>
      <c r="F1104">
        <f t="shared" si="155"/>
        <v>17</v>
      </c>
      <c r="G1104">
        <f t="shared" si="159"/>
        <v>33</v>
      </c>
      <c r="H1104" t="str">
        <f t="shared" si="160"/>
        <v>UI_Remote_Keep</v>
      </c>
      <c r="I1104">
        <f t="shared" si="156"/>
        <v>34</v>
      </c>
      <c r="J1104">
        <f t="shared" si="157"/>
        <v>39</v>
      </c>
      <c r="K1104" t="str">
        <f t="shared" si="158"/>
        <v>繼續等待</v>
      </c>
    </row>
    <row r="1105" spans="5:11">
      <c r="E1105" s="1" t="s">
        <v>2784</v>
      </c>
      <c r="F1105">
        <f t="shared" si="155"/>
        <v>17</v>
      </c>
      <c r="G1105">
        <f t="shared" si="159"/>
        <v>33</v>
      </c>
      <c r="H1105" t="str">
        <f t="shared" si="160"/>
        <v>UI_Remote_Warn</v>
      </c>
      <c r="I1105">
        <f t="shared" si="156"/>
        <v>34</v>
      </c>
      <c r="J1105">
        <f t="shared" si="157"/>
        <v>52</v>
      </c>
      <c r="K1105" t="str">
        <f t="shared" si="158"/>
        <v>遠端命令已經由網路送出並且無法取消</v>
      </c>
    </row>
    <row r="1106" spans="5:11">
      <c r="E1106" s="1" t="s">
        <v>2785</v>
      </c>
      <c r="F1106">
        <f t="shared" si="155"/>
        <v>17</v>
      </c>
      <c r="G1106">
        <f t="shared" si="159"/>
        <v>35</v>
      </c>
      <c r="H1106" t="str">
        <f t="shared" si="160"/>
        <v>UI_Timeout_title</v>
      </c>
      <c r="I1106">
        <f t="shared" si="156"/>
        <v>36</v>
      </c>
      <c r="J1106">
        <f t="shared" si="157"/>
        <v>39</v>
      </c>
      <c r="K1106" t="str">
        <f t="shared" si="158"/>
        <v>逾時</v>
      </c>
    </row>
    <row r="1107" spans="5:11">
      <c r="E1107" s="1" t="s">
        <v>2786</v>
      </c>
      <c r="F1107">
        <f t="shared" si="155"/>
        <v>17</v>
      </c>
      <c r="G1107">
        <f t="shared" si="159"/>
        <v>38</v>
      </c>
      <c r="H1107" t="str">
        <f t="shared" si="160"/>
        <v>UI_Timeout_add_cont</v>
      </c>
      <c r="I1107">
        <f t="shared" si="156"/>
        <v>39</v>
      </c>
      <c r="J1107">
        <f t="shared" si="157"/>
        <v>63</v>
      </c>
      <c r="K1107" t="str">
        <f t="shared" si="158"/>
        <v>鎖具沒有回應，請確認鎖具是否運作正常並再試一次</v>
      </c>
    </row>
    <row r="1108" spans="5:11">
      <c r="E1108" s="1" t="s">
        <v>2787</v>
      </c>
      <c r="F1108">
        <f t="shared" si="155"/>
        <v>17</v>
      </c>
      <c r="G1108">
        <f t="shared" si="159"/>
        <v>39</v>
      </c>
      <c r="H1108" t="str">
        <f t="shared" si="160"/>
        <v>UI_Timeout_pair_cont</v>
      </c>
      <c r="I1108">
        <f t="shared" si="156"/>
        <v>40</v>
      </c>
      <c r="J1108">
        <f t="shared" si="157"/>
        <v>64</v>
      </c>
      <c r="K1108" t="str">
        <f t="shared" si="158"/>
        <v>鎖具沒有回應，請確認鎖具是否運作正常並再試一次</v>
      </c>
    </row>
    <row r="1109" spans="5:11">
      <c r="E1109" s="1" t="s">
        <v>2788</v>
      </c>
      <c r="F1109">
        <f t="shared" si="155"/>
        <v>17</v>
      </c>
      <c r="G1109">
        <f t="shared" si="159"/>
        <v>39</v>
      </c>
      <c r="H1109" t="str">
        <f t="shared" si="160"/>
        <v>UI_RequireSync_title</v>
      </c>
      <c r="I1109">
        <f t="shared" si="156"/>
        <v>40</v>
      </c>
      <c r="J1109">
        <f t="shared" si="157"/>
        <v>45</v>
      </c>
      <c r="K1109" t="str">
        <f t="shared" si="158"/>
        <v>需要同步</v>
      </c>
    </row>
    <row r="1110" spans="5:11">
      <c r="E1110" s="1" t="s">
        <v>2789</v>
      </c>
      <c r="F1110">
        <f t="shared" si="155"/>
        <v>17</v>
      </c>
      <c r="G1110">
        <f t="shared" si="159"/>
        <v>38</v>
      </c>
      <c r="H1110" t="str">
        <f t="shared" si="160"/>
        <v>UI_RequireSync_cont</v>
      </c>
      <c r="I1110">
        <f t="shared" si="156"/>
        <v>39</v>
      </c>
      <c r="J1110">
        <f t="shared" si="157"/>
        <v>55</v>
      </c>
      <c r="K1110" t="str">
        <f t="shared" si="158"/>
        <v>請與鎖具同步以完成使用者的加入</v>
      </c>
    </row>
    <row r="1111" spans="5:11">
      <c r="E1111" s="1" t="s">
        <v>2790</v>
      </c>
      <c r="F1111">
        <f t="shared" si="155"/>
        <v>17</v>
      </c>
      <c r="G1111">
        <f t="shared" si="159"/>
        <v>30</v>
      </c>
      <c r="H1111" t="str">
        <f t="shared" si="160"/>
        <v>UI_Updating</v>
      </c>
      <c r="I1111">
        <f t="shared" si="156"/>
        <v>31</v>
      </c>
      <c r="J1111">
        <f t="shared" si="157"/>
        <v>36</v>
      </c>
      <c r="K1111" t="str">
        <f t="shared" si="158"/>
        <v>正在更新</v>
      </c>
    </row>
    <row r="1112" spans="5:11">
      <c r="E1112" s="1" t="s">
        <v>2791</v>
      </c>
      <c r="F1112">
        <f t="shared" si="155"/>
        <v>17</v>
      </c>
      <c r="G1112">
        <f t="shared" si="159"/>
        <v>42</v>
      </c>
      <c r="H1112" t="str">
        <f t="shared" si="160"/>
        <v>GatewayEnterAdd_50_cont</v>
      </c>
      <c r="I1112">
        <f t="shared" si="156"/>
        <v>43</v>
      </c>
      <c r="J1112">
        <f t="shared" si="157"/>
        <v>64</v>
      </c>
      <c r="K1112" t="str">
        <f t="shared" si="158"/>
        <v>準備加入鎖具...\n 進行中: 50%</v>
      </c>
    </row>
    <row r="1113" spans="5:11">
      <c r="E1113" s="1" t="s">
        <v>2792</v>
      </c>
      <c r="F1113">
        <f t="shared" si="155"/>
        <v>17</v>
      </c>
      <c r="G1113">
        <f t="shared" si="159"/>
        <v>38</v>
      </c>
      <c r="H1113" t="str">
        <f t="shared" si="160"/>
        <v>UI_DiagnoseGW_title</v>
      </c>
      <c r="I1113">
        <f t="shared" si="156"/>
        <v>39</v>
      </c>
      <c r="J1113">
        <f t="shared" si="157"/>
        <v>49</v>
      </c>
      <c r="K1113" t="str">
        <f t="shared" si="158"/>
        <v>診斷Gateway</v>
      </c>
    </row>
    <row r="1114" spans="5:11">
      <c r="E1114" s="1" t="s">
        <v>2793</v>
      </c>
      <c r="F1114">
        <f t="shared" si="155"/>
        <v>17</v>
      </c>
      <c r="G1114">
        <f t="shared" si="159"/>
        <v>38</v>
      </c>
      <c r="H1114" t="str">
        <f t="shared" si="160"/>
        <v>UI_DiagnoseGW_cont1</v>
      </c>
      <c r="I1114">
        <f t="shared" si="156"/>
        <v>39</v>
      </c>
      <c r="J1114">
        <f t="shared" si="157"/>
        <v>59</v>
      </c>
      <c r="K1114" t="str">
        <f t="shared" si="158"/>
        <v>連線中...\n 可能需要幾分鐘的時間</v>
      </c>
    </row>
    <row r="1115" spans="5:11">
      <c r="E1115" s="1" t="s">
        <v>2794</v>
      </c>
      <c r="F1115">
        <f t="shared" si="155"/>
        <v>17</v>
      </c>
      <c r="G1115">
        <f t="shared" si="159"/>
        <v>38</v>
      </c>
      <c r="H1115" t="str">
        <f t="shared" si="160"/>
        <v>UI_DiagnoseGW_cont2</v>
      </c>
      <c r="I1115">
        <f t="shared" si="156"/>
        <v>39</v>
      </c>
      <c r="J1115">
        <f t="shared" si="157"/>
        <v>69</v>
      </c>
      <c r="K1115" t="str">
        <f t="shared" si="158"/>
        <v>正在取得Gateway資訊...\n 可能需要幾分鐘的時間</v>
      </c>
    </row>
    <row r="1116" spans="5:11">
      <c r="E1116" s="1" t="s">
        <v>2795</v>
      </c>
      <c r="F1116">
        <f t="shared" si="155"/>
        <v>17</v>
      </c>
      <c r="G1116">
        <f t="shared" si="159"/>
        <v>45</v>
      </c>
      <c r="H1116" t="str">
        <f t="shared" si="160"/>
        <v>UI_DiagnoseGW_result_title</v>
      </c>
      <c r="I1116">
        <f t="shared" si="156"/>
        <v>46</v>
      </c>
      <c r="J1116">
        <f t="shared" si="157"/>
        <v>51</v>
      </c>
      <c r="K1116" t="str">
        <f t="shared" si="158"/>
        <v>診斷結果</v>
      </c>
    </row>
    <row r="1117" spans="5:11">
      <c r="E1117" s="1" t="s">
        <v>2796</v>
      </c>
      <c r="F1117">
        <f t="shared" si="155"/>
        <v>17</v>
      </c>
      <c r="G1117">
        <f t="shared" si="159"/>
        <v>62</v>
      </c>
      <c r="H1117" t="str">
        <f t="shared" si="160"/>
        <v>UI_DiagnoseGW_result_cont" formatted="false</v>
      </c>
      <c r="I1117">
        <f t="shared" si="156"/>
        <v>63</v>
      </c>
      <c r="J1117">
        <f t="shared" si="157"/>
        <v>120</v>
      </c>
      <c r="K1117" t="str">
        <f t="shared" si="158"/>
        <v>Wi-Fi分享器信號品質: %s \n Gateway藍芽信號品質: %s \n 鎖具與手機之間的通訊已成功建立</v>
      </c>
    </row>
    <row r="1118" spans="5:11">
      <c r="E1118" s="1" t="s">
        <v>2797</v>
      </c>
      <c r="F1118">
        <f t="shared" si="155"/>
        <v>17</v>
      </c>
      <c r="G1118">
        <f t="shared" si="159"/>
        <v>39</v>
      </c>
      <c r="H1118" t="str">
        <f t="shared" si="160"/>
        <v>UI_GW_PairDone_title</v>
      </c>
      <c r="I1118">
        <f t="shared" si="156"/>
        <v>40</v>
      </c>
      <c r="J1118">
        <f t="shared" si="157"/>
        <v>45</v>
      </c>
      <c r="K1118" t="str">
        <f t="shared" si="158"/>
        <v>配對結束</v>
      </c>
    </row>
    <row r="1119" spans="5:11">
      <c r="E1119" s="1" t="s">
        <v>2798</v>
      </c>
      <c r="F1119">
        <f t="shared" si="155"/>
        <v>17</v>
      </c>
      <c r="G1119">
        <f t="shared" si="159"/>
        <v>38</v>
      </c>
      <c r="H1119" t="str">
        <f t="shared" si="160"/>
        <v>UI_GW_PairDone_cont</v>
      </c>
      <c r="I1119">
        <f t="shared" si="156"/>
        <v>39</v>
      </c>
      <c r="J1119">
        <f t="shared" si="157"/>
        <v>44</v>
      </c>
      <c r="K1119" t="str">
        <f t="shared" si="158"/>
        <v>配對成功</v>
      </c>
    </row>
    <row r="1120" spans="5:11">
      <c r="E1120" s="1" t="s">
        <v>2799</v>
      </c>
      <c r="F1120">
        <f t="shared" si="155"/>
        <v>17</v>
      </c>
      <c r="G1120">
        <f t="shared" si="159"/>
        <v>37</v>
      </c>
      <c r="H1120" t="str">
        <f t="shared" si="160"/>
        <v>UI_DetailDay_title</v>
      </c>
      <c r="I1120">
        <f t="shared" si="156"/>
        <v>38</v>
      </c>
      <c r="J1120">
        <f t="shared" si="157"/>
        <v>41</v>
      </c>
      <c r="K1120" t="str">
        <f t="shared" si="158"/>
        <v>日數</v>
      </c>
    </row>
    <row r="1121" spans="5:11">
      <c r="E1121" s="1" t="s">
        <v>2800</v>
      </c>
      <c r="F1121">
        <f t="shared" si="155"/>
        <v>17</v>
      </c>
      <c r="G1121">
        <f t="shared" si="159"/>
        <v>36</v>
      </c>
      <c r="H1121" t="str">
        <f t="shared" si="160"/>
        <v>UI_DetailDay_cont</v>
      </c>
      <c r="I1121">
        <f t="shared" si="156"/>
        <v>37</v>
      </c>
      <c r="J1121">
        <f t="shared" si="157"/>
        <v>45</v>
      </c>
      <c r="K1121" t="str">
        <f t="shared" si="158"/>
        <v>請選擇至少一天</v>
      </c>
    </row>
    <row r="1122" spans="5:11">
      <c r="E1122" s="1" t="s">
        <v>2801</v>
      </c>
      <c r="F1122">
        <f t="shared" si="155"/>
        <v>17</v>
      </c>
      <c r="G1122">
        <f t="shared" si="159"/>
        <v>39</v>
      </c>
      <c r="H1122" t="str">
        <f t="shared" si="160"/>
        <v>UI_GW_NotFound_title</v>
      </c>
      <c r="I1122">
        <f t="shared" si="156"/>
        <v>40</v>
      </c>
      <c r="J1122">
        <f t="shared" si="157"/>
        <v>51</v>
      </c>
      <c r="K1122" t="str">
        <f t="shared" si="158"/>
        <v>找不到Gateway</v>
      </c>
    </row>
    <row r="1123" spans="5:11">
      <c r="E1123" s="1" t="s">
        <v>2802</v>
      </c>
      <c r="F1123">
        <f t="shared" si="155"/>
        <v>17</v>
      </c>
      <c r="G1123">
        <f t="shared" si="159"/>
        <v>38</v>
      </c>
      <c r="H1123" t="str">
        <f t="shared" si="160"/>
        <v>UI_GW_NotFound_cont</v>
      </c>
      <c r="I1123">
        <f t="shared" si="156"/>
        <v>39</v>
      </c>
      <c r="J1123">
        <f t="shared" si="157"/>
        <v>79</v>
      </c>
      <c r="K1123" t="str">
        <f t="shared" si="158"/>
        <v>請確認您的Gateway裝置放在附近，並且有正確按下Gateway上面的設定鍵</v>
      </c>
    </row>
    <row r="1124" spans="5:11">
      <c r="E1124" s="1" t="s">
        <v>2803</v>
      </c>
      <c r="F1124">
        <f t="shared" si="155"/>
        <v>17</v>
      </c>
      <c r="G1124">
        <f t="shared" si="159"/>
        <v>48</v>
      </c>
      <c r="H1124" t="str">
        <f t="shared" si="160"/>
        <v>New_App_Ver" formatted="false</v>
      </c>
      <c r="I1124">
        <f t="shared" si="156"/>
        <v>49</v>
      </c>
      <c r="J1124">
        <f t="shared" si="157"/>
        <v>64</v>
      </c>
      <c r="K1124" t="str">
        <f t="shared" si="158"/>
        <v>有新的app可更新 (%s)</v>
      </c>
    </row>
    <row r="1125" spans="5:11">
      <c r="E1125" s="1" t="s">
        <v>2804</v>
      </c>
      <c r="F1125">
        <f t="shared" si="155"/>
        <v>17</v>
      </c>
      <c r="G1125">
        <f t="shared" si="159"/>
        <v>37</v>
      </c>
      <c r="H1125" t="str">
        <f t="shared" si="160"/>
        <v>UI_GW_AP_Excellent</v>
      </c>
      <c r="I1125">
        <f t="shared" si="156"/>
        <v>38</v>
      </c>
      <c r="J1125">
        <f t="shared" si="157"/>
        <v>41</v>
      </c>
      <c r="K1125" t="str">
        <f t="shared" si="158"/>
        <v>優良</v>
      </c>
    </row>
    <row r="1126" spans="5:11">
      <c r="E1126" s="1" t="s">
        <v>2805</v>
      </c>
      <c r="F1126">
        <f t="shared" si="155"/>
        <v>17</v>
      </c>
      <c r="G1126">
        <f t="shared" si="159"/>
        <v>39</v>
      </c>
      <c r="H1126" t="str">
        <f t="shared" si="160"/>
        <v>UI_GW_RSSI_Excellent</v>
      </c>
      <c r="I1126">
        <f t="shared" si="156"/>
        <v>40</v>
      </c>
      <c r="J1126">
        <f t="shared" si="157"/>
        <v>43</v>
      </c>
      <c r="K1126" t="str">
        <f t="shared" si="158"/>
        <v>優良</v>
      </c>
    </row>
    <row r="1127" spans="5:11">
      <c r="E1127" s="1" t="s">
        <v>2806</v>
      </c>
      <c r="F1127">
        <f t="shared" si="155"/>
        <v>17</v>
      </c>
      <c r="G1127">
        <f t="shared" si="159"/>
        <v>34</v>
      </c>
      <c r="H1127" t="str">
        <f t="shared" si="160"/>
        <v>UI_GW_RSSI_Good</v>
      </c>
      <c r="I1127">
        <f t="shared" si="156"/>
        <v>35</v>
      </c>
      <c r="J1127">
        <f t="shared" si="157"/>
        <v>37</v>
      </c>
      <c r="K1127" t="str">
        <f t="shared" si="158"/>
        <v>好</v>
      </c>
    </row>
    <row r="1128" spans="5:11">
      <c r="E1128" s="1" t="s">
        <v>2807</v>
      </c>
      <c r="F1128">
        <f t="shared" si="155"/>
        <v>17</v>
      </c>
      <c r="G1128">
        <f t="shared" si="159"/>
        <v>34</v>
      </c>
      <c r="H1128" t="str">
        <f t="shared" si="160"/>
        <v>UI_GW_RSSI_Poor</v>
      </c>
      <c r="I1128">
        <f t="shared" si="156"/>
        <v>35</v>
      </c>
      <c r="J1128">
        <f t="shared" si="157"/>
        <v>38</v>
      </c>
      <c r="K1128" t="str">
        <f t="shared" si="158"/>
        <v>不好</v>
      </c>
    </row>
    <row r="1129" spans="5:11">
      <c r="E1129" s="1" t="s">
        <v>2808</v>
      </c>
      <c r="F1129">
        <f t="shared" si="155"/>
        <v>17</v>
      </c>
      <c r="G1129">
        <f t="shared" si="159"/>
        <v>34</v>
      </c>
      <c r="H1129" t="str">
        <f t="shared" si="160"/>
        <v>UI_GW_RSSI_None</v>
      </c>
      <c r="I1129">
        <f t="shared" si="156"/>
        <v>35</v>
      </c>
      <c r="J1129">
        <f t="shared" si="157"/>
        <v>39</v>
      </c>
      <c r="K1129" t="str">
        <f t="shared" si="158"/>
        <v>無信號</v>
      </c>
    </row>
    <row r="1130" spans="5:11">
      <c r="E1130" s="1" t="s">
        <v>2809</v>
      </c>
      <c r="F1130">
        <f t="shared" si="155"/>
        <v>17</v>
      </c>
      <c r="G1130">
        <f t="shared" si="159"/>
        <v>43</v>
      </c>
      <c r="H1130" t="str">
        <f t="shared" si="160"/>
        <v>UI_NewAppAvailable_title</v>
      </c>
      <c r="I1130">
        <f t="shared" si="156"/>
        <v>44</v>
      </c>
      <c r="J1130">
        <f t="shared" si="157"/>
        <v>54</v>
      </c>
      <c r="K1130" t="str">
        <f t="shared" si="158"/>
        <v>有新的app可更新</v>
      </c>
    </row>
    <row r="1131" spans="5:11">
      <c r="E1131" s="1" t="s">
        <v>2810</v>
      </c>
      <c r="F1131">
        <f t="shared" si="155"/>
        <v>17</v>
      </c>
      <c r="G1131">
        <f t="shared" si="159"/>
        <v>42</v>
      </c>
      <c r="H1131" t="str">
        <f t="shared" si="160"/>
        <v>UI_NewAppAvailable_cont</v>
      </c>
      <c r="I1131">
        <f t="shared" si="156"/>
        <v>43</v>
      </c>
      <c r="J1131">
        <f t="shared" si="157"/>
        <v>76</v>
      </c>
      <c r="K1131" t="str">
        <f t="shared" si="158"/>
        <v>請至 GooglePlay Store 更新您的 App 版本.</v>
      </c>
    </row>
    <row r="1132" spans="5:11">
      <c r="E1132" s="1" t="s">
        <v>2811</v>
      </c>
      <c r="F1132">
        <f t="shared" si="155"/>
        <v>17</v>
      </c>
      <c r="G1132">
        <f t="shared" si="159"/>
        <v>34</v>
      </c>
      <c r="H1132" t="str">
        <f t="shared" si="160"/>
        <v>UI_GoGooglePlay</v>
      </c>
      <c r="I1132">
        <f t="shared" si="156"/>
        <v>35</v>
      </c>
      <c r="J1132">
        <f t="shared" si="157"/>
        <v>54</v>
      </c>
      <c r="K1132" t="str">
        <f t="shared" si="158"/>
        <v>至 GooglePlay Store</v>
      </c>
    </row>
    <row r="1133" spans="5:11">
      <c r="E1133" s="1" t="s">
        <v>2812</v>
      </c>
      <c r="F1133">
        <f t="shared" si="155"/>
        <v>17</v>
      </c>
      <c r="G1133">
        <f t="shared" si="159"/>
        <v>35</v>
      </c>
      <c r="H1133" t="str">
        <f t="shared" si="160"/>
        <v>UI_GW_SSID_Wrong</v>
      </c>
      <c r="I1133">
        <f t="shared" si="156"/>
        <v>36</v>
      </c>
      <c r="J1133">
        <f t="shared" si="157"/>
        <v>53</v>
      </c>
      <c r="K1133" t="str">
        <f t="shared" si="158"/>
        <v>Wi-Fi網路名稱或者密碼不正確</v>
      </c>
    </row>
    <row r="1134" spans="5:11">
      <c r="E1134" s="1" t="s">
        <v>2813</v>
      </c>
      <c r="F1134">
        <f t="shared" si="155"/>
        <v>17</v>
      </c>
      <c r="G1134">
        <f t="shared" si="159"/>
        <v>40</v>
      </c>
      <c r="H1134" t="str">
        <f t="shared" si="160"/>
        <v>UI_LowBattery_FW_cont</v>
      </c>
      <c r="I1134">
        <f t="shared" si="156"/>
        <v>41</v>
      </c>
      <c r="J1134">
        <f t="shared" si="157"/>
        <v>53</v>
      </c>
      <c r="K1134" t="str">
        <f t="shared" si="158"/>
        <v>電量偏低，請更換新電池</v>
      </c>
    </row>
    <row r="1135" spans="5:11">
      <c r="E1135" s="1" t="s">
        <v>2814</v>
      </c>
      <c r="F1135">
        <f t="shared" si="155"/>
        <v>17</v>
      </c>
      <c r="G1135">
        <f t="shared" si="159"/>
        <v>38</v>
      </c>
      <c r="H1135" t="str">
        <f t="shared" si="160"/>
        <v>UI_change_nick_name</v>
      </c>
      <c r="I1135">
        <f t="shared" si="156"/>
        <v>39</v>
      </c>
      <c r="J1135">
        <f t="shared" si="157"/>
        <v>44</v>
      </c>
      <c r="K1135" t="str">
        <f t="shared" si="158"/>
        <v>編輯暱稱</v>
      </c>
    </row>
    <row r="1136" spans="5:11">
      <c r="E1136" s="1" t="s">
        <v>2815</v>
      </c>
      <c r="F1136">
        <f t="shared" si="155"/>
        <v>17</v>
      </c>
      <c r="G1136">
        <f t="shared" si="159"/>
        <v>31</v>
      </c>
      <c r="H1136" t="str">
        <f t="shared" si="160"/>
        <v>UI_Restoring</v>
      </c>
      <c r="I1136">
        <f t="shared" si="156"/>
        <v>32</v>
      </c>
      <c r="J1136">
        <f t="shared" si="157"/>
        <v>38</v>
      </c>
      <c r="K1136" t="str">
        <f t="shared" si="158"/>
        <v>恢復權限中</v>
      </c>
    </row>
    <row r="1137" spans="5:11">
      <c r="E1137" s="1" t="s">
        <v>2816</v>
      </c>
      <c r="F1137">
        <f t="shared" si="155"/>
        <v>17</v>
      </c>
      <c r="G1137">
        <f t="shared" si="159"/>
        <v>24</v>
      </c>
      <c r="H1137" t="str">
        <f t="shared" si="160"/>
        <v>locks</v>
      </c>
      <c r="I1137">
        <f t="shared" si="156"/>
        <v>25</v>
      </c>
      <c r="J1137">
        <f t="shared" si="157"/>
        <v>28</v>
      </c>
      <c r="K1137" t="str">
        <f t="shared" si="158"/>
        <v>鎖具</v>
      </c>
    </row>
    <row r="1138" spans="5:11">
      <c r="E1138" s="1" t="s">
        <v>2817</v>
      </c>
      <c r="F1138">
        <f t="shared" si="155"/>
        <v>17</v>
      </c>
      <c r="G1138">
        <f t="shared" si="159"/>
        <v>32</v>
      </c>
      <c r="H1138" t="str">
        <f t="shared" si="160"/>
        <v>UI_GW_FW_Warn</v>
      </c>
      <c r="I1138">
        <f t="shared" si="156"/>
        <v>33</v>
      </c>
      <c r="J1138">
        <f t="shared" si="157"/>
        <v>55</v>
      </c>
      <c r="K1138" t="str">
        <f t="shared" si="158"/>
        <v>Gateway更新正在進行, 並且無法取消</v>
      </c>
    </row>
    <row r="1139" spans="5:11">
      <c r="E1139" s="1" t="s">
        <v>2818</v>
      </c>
      <c r="F1139">
        <f t="shared" si="155"/>
        <v>17</v>
      </c>
      <c r="G1139">
        <f t="shared" si="159"/>
        <v>33</v>
      </c>
      <c r="H1139" t="str">
        <f t="shared" si="160"/>
        <v>GW_FW_OK_title</v>
      </c>
      <c r="I1139">
        <f t="shared" si="156"/>
        <v>34</v>
      </c>
      <c r="J1139">
        <f t="shared" si="157"/>
        <v>46</v>
      </c>
      <c r="K1139" t="str">
        <f t="shared" si="158"/>
        <v>Gateway更新成功</v>
      </c>
    </row>
    <row r="1140" spans="5:11">
      <c r="E1140" s="1" t="s">
        <v>2819</v>
      </c>
      <c r="F1140">
        <f t="shared" si="155"/>
        <v>17</v>
      </c>
      <c r="G1140">
        <f t="shared" si="159"/>
        <v>32</v>
      </c>
      <c r="H1140" t="str">
        <f t="shared" si="160"/>
        <v>GW_FW_OK_cont</v>
      </c>
      <c r="I1140">
        <f t="shared" si="156"/>
        <v>33</v>
      </c>
      <c r="J1140">
        <f t="shared" si="157"/>
        <v>49</v>
      </c>
      <c r="K1140" t="str">
        <f t="shared" si="158"/>
        <v>Gateway已更新至最新版本</v>
      </c>
    </row>
    <row r="1141" spans="5:11">
      <c r="E1141" s="1" t="s">
        <v>2820</v>
      </c>
      <c r="F1141">
        <f t="shared" si="155"/>
        <v>17</v>
      </c>
      <c r="G1141">
        <f t="shared" si="159"/>
        <v>31</v>
      </c>
      <c r="H1141" t="str">
        <f t="shared" si="160"/>
        <v>GW_FW_result</v>
      </c>
      <c r="I1141">
        <f t="shared" si="156"/>
        <v>32</v>
      </c>
      <c r="J1141">
        <f t="shared" si="157"/>
        <v>46</v>
      </c>
      <c r="K1141" t="str">
        <f t="shared" si="158"/>
        <v>Gateway韌體更新結果</v>
      </c>
    </row>
    <row r="1142" spans="5:11">
      <c r="E1142" s="1" t="s">
        <v>2821</v>
      </c>
      <c r="F1142">
        <f t="shared" si="155"/>
        <v>17</v>
      </c>
      <c r="G1142">
        <f t="shared" si="159"/>
        <v>35</v>
      </c>
      <c r="H1142" t="str">
        <f t="shared" si="160"/>
        <v>LockFW_Done_cont</v>
      </c>
      <c r="I1142">
        <f t="shared" si="156"/>
        <v>36</v>
      </c>
      <c r="J1142">
        <f t="shared" si="157"/>
        <v>48</v>
      </c>
      <c r="K1142" t="str">
        <f t="shared" si="158"/>
        <v>鎖具已經更新至最新版本</v>
      </c>
    </row>
    <row r="1143" spans="5:11">
      <c r="E1143" s="1" t="s">
        <v>2822</v>
      </c>
      <c r="F1143">
        <f t="shared" si="155"/>
        <v>17</v>
      </c>
      <c r="G1143">
        <f t="shared" si="159"/>
        <v>37</v>
      </c>
      <c r="H1143" t="str">
        <f t="shared" si="160"/>
        <v>LockFW_DoneNG_cont</v>
      </c>
      <c r="I1143">
        <f t="shared" si="156"/>
        <v>38</v>
      </c>
      <c r="J1143">
        <f t="shared" si="157"/>
        <v>50</v>
      </c>
      <c r="K1143" t="str">
        <f t="shared" si="158"/>
        <v>韌體沒有更新至最新版本</v>
      </c>
    </row>
    <row r="1144" spans="5:11">
      <c r="E1144" s="1" t="s">
        <v>2823</v>
      </c>
      <c r="F1144">
        <f t="shared" si="155"/>
        <v>17</v>
      </c>
      <c r="G1144">
        <f t="shared" si="159"/>
        <v>38</v>
      </c>
      <c r="H1144" t="str">
        <f t="shared" si="160"/>
        <v>LockFW_Search_title</v>
      </c>
      <c r="I1144">
        <f t="shared" si="156"/>
        <v>39</v>
      </c>
      <c r="J1144">
        <f t="shared" si="157"/>
        <v>43</v>
      </c>
      <c r="K1144" t="str">
        <f t="shared" si="158"/>
        <v>搜尋中</v>
      </c>
    </row>
    <row r="1145" spans="5:11">
      <c r="E1145" s="1" t="s">
        <v>2824</v>
      </c>
      <c r="F1145">
        <f t="shared" si="155"/>
        <v>17</v>
      </c>
      <c r="G1145">
        <f t="shared" si="159"/>
        <v>37</v>
      </c>
      <c r="H1145" t="str">
        <f t="shared" si="160"/>
        <v>LockFW_Search_cont</v>
      </c>
      <c r="I1145">
        <f t="shared" si="156"/>
        <v>38</v>
      </c>
      <c r="J1145">
        <f t="shared" si="157"/>
        <v>49</v>
      </c>
      <c r="K1145" t="str">
        <f t="shared" si="158"/>
        <v>請讓鎖具進入設定模式</v>
      </c>
    </row>
    <row r="1146" spans="5:11">
      <c r="E1146" s="1" t="s">
        <v>2825</v>
      </c>
      <c r="F1146">
        <f t="shared" si="155"/>
        <v>17</v>
      </c>
      <c r="G1146">
        <f t="shared" si="159"/>
        <v>35</v>
      </c>
      <c r="H1146" t="str">
        <f t="shared" si="160"/>
        <v>LockFW_UpdateNow</v>
      </c>
      <c r="I1146">
        <f t="shared" si="156"/>
        <v>36</v>
      </c>
      <c r="J1146">
        <f t="shared" si="157"/>
        <v>41</v>
      </c>
      <c r="K1146" t="str">
        <f t="shared" si="158"/>
        <v>現在更新</v>
      </c>
    </row>
    <row r="1147" spans="5:11">
      <c r="E1147" s="1" t="s">
        <v>2826</v>
      </c>
      <c r="F1147">
        <f t="shared" si="155"/>
        <v>17</v>
      </c>
      <c r="G1147">
        <f t="shared" si="159"/>
        <v>32</v>
      </c>
      <c r="H1147" t="str">
        <f t="shared" si="160"/>
        <v>FW_Update_Now</v>
      </c>
      <c r="I1147">
        <f t="shared" si="156"/>
        <v>33</v>
      </c>
      <c r="J1147">
        <f t="shared" si="157"/>
        <v>38</v>
      </c>
      <c r="K1147" t="str">
        <f t="shared" si="158"/>
        <v>現在更新</v>
      </c>
    </row>
    <row r="1148" spans="5:11">
      <c r="E1148" s="2"/>
      <c r="F1148" t="e">
        <f t="shared" si="155"/>
        <v>#VALUE!</v>
      </c>
      <c r="G1148" t="e">
        <f t="shared" si="159"/>
        <v>#VALUE!</v>
      </c>
      <c r="H1148" t="str">
        <f t="shared" si="160"/>
        <v/>
      </c>
      <c r="I1148" t="e">
        <f t="shared" si="156"/>
        <v>#VALUE!</v>
      </c>
      <c r="J1148" t="e">
        <f t="shared" si="157"/>
        <v>#VALUE!</v>
      </c>
      <c r="K1148" t="str">
        <f t="shared" si="158"/>
        <v/>
      </c>
    </row>
    <row r="1149" spans="5:11">
      <c r="E1149" s="1" t="s">
        <v>2827</v>
      </c>
      <c r="F1149">
        <f t="shared" si="155"/>
        <v>17</v>
      </c>
      <c r="G1149">
        <f t="shared" si="159"/>
        <v>42</v>
      </c>
      <c r="H1149" t="str">
        <f t="shared" si="160"/>
        <v>LockFW_ResetPower_title</v>
      </c>
      <c r="I1149">
        <f t="shared" si="156"/>
        <v>43</v>
      </c>
      <c r="J1149">
        <f t="shared" si="157"/>
        <v>48</v>
      </c>
      <c r="K1149" t="str">
        <f t="shared" si="158"/>
        <v>重新上電</v>
      </c>
    </row>
    <row r="1150" spans="5:11">
      <c r="E1150" s="1" t="s">
        <v>2828</v>
      </c>
      <c r="F1150">
        <f t="shared" si="155"/>
        <v>17</v>
      </c>
      <c r="G1150">
        <f t="shared" si="159"/>
        <v>41</v>
      </c>
      <c r="H1150" t="str">
        <f t="shared" si="160"/>
        <v>LockFW_ResetPower_cont</v>
      </c>
      <c r="I1150">
        <f t="shared" si="156"/>
        <v>42</v>
      </c>
      <c r="J1150" t="e">
        <f t="shared" si="157"/>
        <v>#VALUE!</v>
      </c>
      <c r="K1150" t="e">
        <f t="shared" si="158"/>
        <v>#VALUE!</v>
      </c>
    </row>
    <row r="1151" spans="5:11">
      <c r="E1151" s="1" t="s">
        <v>2829</v>
      </c>
      <c r="F1151" t="e">
        <f t="shared" si="155"/>
        <v>#VALUE!</v>
      </c>
      <c r="G1151" t="e">
        <f t="shared" si="159"/>
        <v>#VALUE!</v>
      </c>
      <c r="H1151" t="e">
        <f t="shared" si="160"/>
        <v>#VALUE!</v>
      </c>
      <c r="I1151" t="e">
        <f t="shared" si="156"/>
        <v>#VALUE!</v>
      </c>
      <c r="J1151" t="e">
        <f t="shared" si="157"/>
        <v>#VALUE!</v>
      </c>
      <c r="K1151" t="e">
        <f t="shared" si="158"/>
        <v>#VALUE!</v>
      </c>
    </row>
    <row r="1152" spans="5:11">
      <c r="E1152" s="1" t="s">
        <v>2830</v>
      </c>
      <c r="F1152" t="e">
        <f t="shared" si="155"/>
        <v>#VALUE!</v>
      </c>
      <c r="G1152" t="e">
        <f t="shared" si="159"/>
        <v>#VALUE!</v>
      </c>
      <c r="H1152" t="e">
        <f t="shared" si="160"/>
        <v>#VALUE!</v>
      </c>
      <c r="I1152" t="e">
        <f t="shared" si="156"/>
        <v>#VALUE!</v>
      </c>
      <c r="J1152" t="e">
        <f t="shared" si="157"/>
        <v>#VALUE!</v>
      </c>
      <c r="K1152" t="e">
        <f t="shared" si="158"/>
        <v>#VALUE!</v>
      </c>
    </row>
    <row r="1153" spans="5:11">
      <c r="E1153" s="1" t="s">
        <v>2831</v>
      </c>
      <c r="F1153" t="e">
        <f t="shared" si="155"/>
        <v>#VALUE!</v>
      </c>
      <c r="G1153" t="e">
        <f t="shared" si="159"/>
        <v>#VALUE!</v>
      </c>
      <c r="H1153" t="e">
        <f t="shared" si="160"/>
        <v>#VALUE!</v>
      </c>
      <c r="I1153" t="e">
        <f t="shared" si="156"/>
        <v>#VALUE!</v>
      </c>
      <c r="J1153" t="e">
        <f t="shared" si="157"/>
        <v>#VALUE!</v>
      </c>
      <c r="K1153" t="e">
        <f t="shared" si="158"/>
        <v>#VALUE!</v>
      </c>
    </row>
    <row r="1154" spans="5:11">
      <c r="E1154" s="1" t="s">
        <v>2832</v>
      </c>
      <c r="F1154" t="e">
        <f t="shared" ref="F1154:F1203" si="161">FIND("=""",E1154)</f>
        <v>#VALUE!</v>
      </c>
      <c r="G1154" t="e">
        <f t="shared" si="159"/>
        <v>#VALUE!</v>
      </c>
      <c r="H1154" t="e">
        <f t="shared" si="160"/>
        <v>#VALUE!</v>
      </c>
      <c r="I1154">
        <f t="shared" si="156"/>
        <v>38</v>
      </c>
      <c r="J1154">
        <f t="shared" si="157"/>
        <v>30</v>
      </c>
      <c r="K1154" t="e">
        <f t="shared" si="158"/>
        <v>#VALUE!</v>
      </c>
    </row>
    <row r="1155" spans="5:11">
      <c r="E1155" s="1" t="s">
        <v>2833</v>
      </c>
      <c r="F1155">
        <f t="shared" si="161"/>
        <v>17</v>
      </c>
      <c r="G1155">
        <f t="shared" si="159"/>
        <v>40</v>
      </c>
      <c r="H1155" t="str">
        <f t="shared" si="160"/>
        <v>LockFW_ResetPower_btn</v>
      </c>
      <c r="I1155">
        <f t="shared" si="156"/>
        <v>41</v>
      </c>
      <c r="J1155">
        <f t="shared" si="157"/>
        <v>47</v>
      </c>
      <c r="K1155" t="str">
        <f t="shared" si="158"/>
        <v>已重新上電</v>
      </c>
    </row>
    <row r="1156" spans="5:11">
      <c r="E1156" s="1" t="s">
        <v>2834</v>
      </c>
      <c r="F1156">
        <f t="shared" si="161"/>
        <v>17</v>
      </c>
      <c r="G1156">
        <f t="shared" si="159"/>
        <v>31</v>
      </c>
      <c r="H1156" t="str">
        <f t="shared" si="160"/>
        <v>REM_Behavior</v>
      </c>
      <c r="I1156">
        <f t="shared" si="156"/>
        <v>32</v>
      </c>
      <c r="J1156">
        <f t="shared" si="157"/>
        <v>38</v>
      </c>
      <c r="K1156" t="str">
        <f t="shared" si="158"/>
        <v>REM行為</v>
      </c>
    </row>
    <row r="1157" spans="5:11">
      <c r="E1157" s="1" t="s">
        <v>2835</v>
      </c>
      <c r="F1157">
        <f t="shared" si="161"/>
        <v>17</v>
      </c>
      <c r="G1157">
        <f t="shared" si="159"/>
        <v>37</v>
      </c>
      <c r="H1157" t="str">
        <f t="shared" si="160"/>
        <v>REM_remote_release</v>
      </c>
      <c r="I1157">
        <f t="shared" si="156"/>
        <v>38</v>
      </c>
      <c r="J1157">
        <f t="shared" si="157"/>
        <v>48</v>
      </c>
      <c r="K1157" t="str">
        <f t="shared" si="158"/>
        <v>預設 (遙控開門)</v>
      </c>
    </row>
    <row r="1158" spans="5:11">
      <c r="E1158" s="1" t="s">
        <v>2836</v>
      </c>
      <c r="F1158">
        <f t="shared" si="161"/>
        <v>17</v>
      </c>
      <c r="G1158">
        <f t="shared" si="159"/>
        <v>34</v>
      </c>
      <c r="H1158" t="str">
        <f t="shared" si="160"/>
        <v>REM_sensor_mode</v>
      </c>
      <c r="I1158">
        <f t="shared" si="156"/>
        <v>35</v>
      </c>
      <c r="J1158">
        <f t="shared" si="157"/>
        <v>41</v>
      </c>
      <c r="K1158" t="str">
        <f t="shared" si="158"/>
        <v>感測器模式</v>
      </c>
    </row>
    <row r="1159" spans="5:11">
      <c r="E1159" s="1" t="s">
        <v>2837</v>
      </c>
      <c r="F1159">
        <f t="shared" si="161"/>
        <v>17</v>
      </c>
      <c r="G1159">
        <f t="shared" si="159"/>
        <v>35</v>
      </c>
      <c r="H1159" t="str">
        <f t="shared" si="160"/>
        <v>REM_sensor_alert</v>
      </c>
      <c r="I1159">
        <f t="shared" si="156"/>
        <v>36</v>
      </c>
      <c r="J1159">
        <f t="shared" si="157"/>
        <v>50</v>
      </c>
      <c r="K1159" t="str">
        <f t="shared" si="158"/>
        <v>感測器模式 + 警示器模式</v>
      </c>
    </row>
    <row r="1160" spans="5:11">
      <c r="E1160" s="1" t="s">
        <v>2838</v>
      </c>
      <c r="F1160">
        <f t="shared" si="161"/>
        <v>17</v>
      </c>
      <c r="G1160">
        <f t="shared" si="159"/>
        <v>38</v>
      </c>
      <c r="H1160" t="str">
        <f t="shared" si="160"/>
        <v>REM_unlock_lockdown</v>
      </c>
      <c r="I1160">
        <f t="shared" ref="I1160:I1203" si="162">FIND("&gt;",E1160)</f>
        <v>39</v>
      </c>
      <c r="J1160">
        <f t="shared" ref="J1160:J1203" si="163" xml:space="preserve"> FIND("&lt;/",E1160)</f>
        <v>47</v>
      </c>
      <c r="K1160" t="str">
        <f t="shared" ref="K1160:K1203" si="164">IF(E1160&lt;&gt;"", MID(E1160,I1160+1, J1160-I1160 - 1), "")</f>
        <v>開門 + 封鎖</v>
      </c>
    </row>
    <row r="1161" spans="5:11">
      <c r="E1161" s="1" t="s">
        <v>2839</v>
      </c>
      <c r="F1161">
        <f t="shared" si="161"/>
        <v>17</v>
      </c>
      <c r="G1161">
        <f t="shared" si="159"/>
        <v>38</v>
      </c>
      <c r="H1161" t="str">
        <f t="shared" si="160"/>
        <v>NetCodeGrace_Period</v>
      </c>
      <c r="I1161">
        <f t="shared" si="162"/>
        <v>39</v>
      </c>
      <c r="J1161">
        <f t="shared" si="163"/>
        <v>51</v>
      </c>
      <c r="K1161" t="str">
        <f t="shared" si="164"/>
        <v>NetCode寬限時間</v>
      </c>
    </row>
    <row r="1162" spans="5:11">
      <c r="E1162" s="1" t="s">
        <v>2840</v>
      </c>
      <c r="F1162">
        <f t="shared" si="161"/>
        <v>17</v>
      </c>
      <c r="G1162">
        <f t="shared" si="159"/>
        <v>43</v>
      </c>
      <c r="H1162" t="str">
        <f t="shared" si="160"/>
        <v>NetCodeGrace_Period_cont</v>
      </c>
      <c r="I1162">
        <f t="shared" si="162"/>
        <v>44</v>
      </c>
      <c r="J1162">
        <f t="shared" si="163"/>
        <v>46</v>
      </c>
      <c r="K1162" t="str">
        <f t="shared" si="164"/>
        <v>分</v>
      </c>
    </row>
    <row r="1163" spans="5:11">
      <c r="E1163" s="1" t="s">
        <v>2841</v>
      </c>
      <c r="F1163">
        <f t="shared" si="161"/>
        <v>17</v>
      </c>
      <c r="G1163">
        <f t="shared" si="159"/>
        <v>43</v>
      </c>
      <c r="H1163" t="str">
        <f t="shared" si="160"/>
        <v>NetCodeGrace_Period_unit</v>
      </c>
      <c r="I1163">
        <f t="shared" si="162"/>
        <v>44</v>
      </c>
      <c r="J1163">
        <f t="shared" si="163"/>
        <v>46</v>
      </c>
      <c r="K1163" t="str">
        <f t="shared" si="164"/>
        <v>分</v>
      </c>
    </row>
    <row r="1164" spans="5:11">
      <c r="E1164" s="1" t="s">
        <v>2842</v>
      </c>
      <c r="F1164">
        <f t="shared" si="161"/>
        <v>17</v>
      </c>
      <c r="G1164">
        <f t="shared" si="159"/>
        <v>40</v>
      </c>
      <c r="H1164" t="str">
        <f t="shared" si="160"/>
        <v>NetCodeBlock_Previous</v>
      </c>
      <c r="I1164">
        <f t="shared" si="162"/>
        <v>41</v>
      </c>
      <c r="J1164">
        <f t="shared" si="163"/>
        <v>48</v>
      </c>
      <c r="K1164" t="str">
        <f t="shared" si="164"/>
        <v>新的取消舊的</v>
      </c>
    </row>
    <row r="1165" spans="5:11">
      <c r="E1165" s="1" t="s">
        <v>2843</v>
      </c>
      <c r="F1165">
        <f t="shared" si="161"/>
        <v>17</v>
      </c>
      <c r="G1165">
        <f t="shared" si="159"/>
        <v>31</v>
      </c>
      <c r="H1165" t="str">
        <f t="shared" si="160"/>
        <v>timeout_cont</v>
      </c>
      <c r="I1165">
        <f t="shared" si="162"/>
        <v>32</v>
      </c>
      <c r="J1165">
        <f t="shared" si="163"/>
        <v>38</v>
      </c>
      <c r="K1165" t="str">
        <f t="shared" si="164"/>
        <v>請稍後再試</v>
      </c>
    </row>
    <row r="1166" spans="5:11">
      <c r="E1166" s="1" t="s">
        <v>2844</v>
      </c>
      <c r="F1166">
        <f t="shared" si="161"/>
        <v>17</v>
      </c>
      <c r="G1166">
        <f t="shared" ref="G1166:G1203" si="165">FIND("""&gt;",E1166)</f>
        <v>33</v>
      </c>
      <c r="H1166" t="str">
        <f t="shared" ref="H1166:H1203" si="166">IF(E1166&lt;&gt;"", MID(E1166, F1166 + 2, G1166-F1166-2), "")</f>
        <v>log_rem_senser</v>
      </c>
      <c r="I1166">
        <f t="shared" si="162"/>
        <v>34</v>
      </c>
      <c r="J1166">
        <f t="shared" si="163"/>
        <v>53</v>
      </c>
      <c r="K1166" t="str">
        <f t="shared" si="164"/>
        <v>感測器觸發(S/O)(REM %s)</v>
      </c>
    </row>
    <row r="1167" spans="5:11">
      <c r="E1167" s="1" t="s">
        <v>2845</v>
      </c>
      <c r="F1167">
        <f t="shared" si="161"/>
        <v>17</v>
      </c>
      <c r="G1167">
        <f t="shared" si="165"/>
        <v>44</v>
      </c>
      <c r="H1167" t="str">
        <f t="shared" si="166"/>
        <v>NetCode_standard_one_hour</v>
      </c>
      <c r="I1167">
        <f t="shared" si="162"/>
        <v>45</v>
      </c>
      <c r="J1167">
        <f t="shared" si="163"/>
        <v>51</v>
      </c>
      <c r="K1167" t="str">
        <f t="shared" si="164"/>
        <v>僅限一小時</v>
      </c>
    </row>
    <row r="1168" spans="5:11">
      <c r="E1168" s="1" t="s">
        <v>2846</v>
      </c>
      <c r="F1168">
        <f t="shared" si="161"/>
        <v>17</v>
      </c>
      <c r="G1168">
        <f t="shared" si="165"/>
        <v>42</v>
      </c>
      <c r="H1168" t="str">
        <f t="shared" si="166"/>
        <v>NetCode_standard_Normal</v>
      </c>
      <c r="I1168">
        <f t="shared" si="162"/>
        <v>43</v>
      </c>
      <c r="J1168">
        <f t="shared" si="163"/>
        <v>46</v>
      </c>
      <c r="K1168" t="str">
        <f t="shared" si="164"/>
        <v>標準</v>
      </c>
    </row>
    <row r="1169" spans="5:11">
      <c r="E1169" s="1" t="s">
        <v>2847</v>
      </c>
      <c r="F1169">
        <f t="shared" si="161"/>
        <v>17</v>
      </c>
      <c r="G1169">
        <f t="shared" si="165"/>
        <v>36</v>
      </c>
      <c r="H1169" t="str">
        <f t="shared" si="166"/>
        <v>UI_InvalidAccount</v>
      </c>
      <c r="I1169">
        <f t="shared" si="162"/>
        <v>37</v>
      </c>
      <c r="J1169">
        <f t="shared" si="163"/>
        <v>43</v>
      </c>
      <c r="K1169" t="str">
        <f t="shared" si="164"/>
        <v>帳號已失效</v>
      </c>
    </row>
    <row r="1170" spans="5:11">
      <c r="E1170" s="1" t="s">
        <v>2848</v>
      </c>
      <c r="F1170">
        <f t="shared" si="161"/>
        <v>17</v>
      </c>
      <c r="G1170">
        <f t="shared" si="165"/>
        <v>35</v>
      </c>
      <c r="H1170" t="str">
        <f t="shared" si="166"/>
        <v>from_known_cards</v>
      </c>
      <c r="I1170">
        <f t="shared" si="162"/>
        <v>36</v>
      </c>
      <c r="J1170">
        <f t="shared" si="163"/>
        <v>43</v>
      </c>
      <c r="K1170" t="str">
        <f t="shared" si="164"/>
        <v>選擇已知卡片</v>
      </c>
    </row>
    <row r="1171" spans="5:11">
      <c r="E1171" s="1" t="s">
        <v>2849</v>
      </c>
      <c r="F1171">
        <f t="shared" si="161"/>
        <v>17</v>
      </c>
      <c r="G1171">
        <f t="shared" si="165"/>
        <v>32</v>
      </c>
      <c r="H1171" t="str">
        <f t="shared" si="166"/>
        <v>Status_Adding</v>
      </c>
      <c r="I1171">
        <f t="shared" si="162"/>
        <v>33</v>
      </c>
      <c r="J1171">
        <f t="shared" si="163"/>
        <v>37</v>
      </c>
      <c r="K1171" t="str">
        <f t="shared" si="164"/>
        <v>加入中</v>
      </c>
    </row>
    <row r="1172" spans="5:11">
      <c r="E1172" s="1" t="s">
        <v>2850</v>
      </c>
      <c r="F1172">
        <f t="shared" si="161"/>
        <v>17</v>
      </c>
      <c r="G1172">
        <f t="shared" si="165"/>
        <v>41</v>
      </c>
      <c r="H1172" t="str">
        <f t="shared" si="166"/>
        <v>KnownCard_NoLock_title</v>
      </c>
      <c r="I1172">
        <f t="shared" si="162"/>
        <v>42</v>
      </c>
      <c r="J1172">
        <f t="shared" si="163"/>
        <v>49</v>
      </c>
      <c r="K1172" t="str">
        <f t="shared" si="164"/>
        <v>沒有適合的鎖</v>
      </c>
    </row>
    <row r="1173" spans="5:11">
      <c r="E1173" s="1" t="s">
        <v>2851</v>
      </c>
      <c r="F1173">
        <f t="shared" si="161"/>
        <v>17</v>
      </c>
      <c r="G1173">
        <f t="shared" si="165"/>
        <v>40</v>
      </c>
      <c r="H1173" t="str">
        <f t="shared" si="166"/>
        <v>KnownCard_NoLock_cont</v>
      </c>
      <c r="I1173">
        <f t="shared" si="162"/>
        <v>41</v>
      </c>
      <c r="J1173">
        <f t="shared" si="163"/>
        <v>53</v>
      </c>
      <c r="K1173" t="str">
        <f t="shared" si="164"/>
        <v>沒有適合該使用者的鎖具</v>
      </c>
    </row>
    <row r="1174" spans="5:11">
      <c r="E1174" s="1" t="s">
        <v>2852</v>
      </c>
      <c r="F1174">
        <f t="shared" si="161"/>
        <v>17</v>
      </c>
      <c r="G1174">
        <f t="shared" si="165"/>
        <v>44</v>
      </c>
      <c r="H1174" t="str">
        <f t="shared" si="166"/>
        <v>Incompatible_Format_title</v>
      </c>
      <c r="I1174">
        <f t="shared" si="162"/>
        <v>45</v>
      </c>
      <c r="J1174">
        <f t="shared" si="163"/>
        <v>50</v>
      </c>
      <c r="K1174" t="str">
        <f t="shared" si="164"/>
        <v>格式錯誤</v>
      </c>
    </row>
    <row r="1175" spans="5:11">
      <c r="E1175" s="1" t="s">
        <v>2853</v>
      </c>
      <c r="F1175">
        <f t="shared" si="161"/>
        <v>17</v>
      </c>
      <c r="G1175">
        <f t="shared" si="165"/>
        <v>43</v>
      </c>
      <c r="H1175" t="str">
        <f t="shared" si="166"/>
        <v>Incompatible_Format_cont</v>
      </c>
      <c r="I1175">
        <f t="shared" si="162"/>
        <v>44</v>
      </c>
      <c r="J1175">
        <f t="shared" si="163"/>
        <v>53</v>
      </c>
      <c r="K1175" t="str">
        <f t="shared" si="164"/>
        <v>傳輸資料格式錯誤</v>
      </c>
    </row>
    <row r="1176" spans="5:11">
      <c r="E1176" s="1" t="s">
        <v>2854</v>
      </c>
      <c r="F1176">
        <f t="shared" si="161"/>
        <v>17</v>
      </c>
      <c r="G1176">
        <f t="shared" si="165"/>
        <v>41</v>
      </c>
      <c r="H1176" t="str">
        <f t="shared" si="166"/>
        <v>UI_InvalidAccount_cont</v>
      </c>
      <c r="I1176">
        <f t="shared" si="162"/>
        <v>42</v>
      </c>
      <c r="J1176">
        <f t="shared" si="163"/>
        <v>68</v>
      </c>
      <c r="K1176" t="str">
        <f t="shared" si="164"/>
        <v>由於您在別的手機登入，所以此手機的帳號將被自動登出</v>
      </c>
    </row>
    <row r="1177" spans="5:11">
      <c r="E1177" s="2"/>
      <c r="F1177" t="e">
        <f t="shared" si="161"/>
        <v>#VALUE!</v>
      </c>
      <c r="G1177" t="e">
        <f t="shared" si="165"/>
        <v>#VALUE!</v>
      </c>
      <c r="H1177" t="str">
        <f t="shared" si="166"/>
        <v/>
      </c>
      <c r="I1177" t="e">
        <f t="shared" si="162"/>
        <v>#VALUE!</v>
      </c>
      <c r="J1177" t="e">
        <f t="shared" si="163"/>
        <v>#VALUE!</v>
      </c>
      <c r="K1177" t="str">
        <f t="shared" si="164"/>
        <v/>
      </c>
    </row>
    <row r="1178" spans="5:11">
      <c r="E1178" s="1" t="s">
        <v>2855</v>
      </c>
      <c r="F1178">
        <f t="shared" si="161"/>
        <v>17</v>
      </c>
      <c r="G1178">
        <f t="shared" si="165"/>
        <v>39</v>
      </c>
      <c r="H1178" t="str">
        <f t="shared" si="166"/>
        <v>leash_lockinfo_title</v>
      </c>
      <c r="I1178">
        <f t="shared" si="162"/>
        <v>40</v>
      </c>
      <c r="J1178">
        <f t="shared" si="163"/>
        <v>47</v>
      </c>
      <c r="K1178" t="str">
        <f t="shared" si="164"/>
        <v>限制功能 !</v>
      </c>
    </row>
    <row r="1179" spans="5:11">
      <c r="E1179" s="1" t="s">
        <v>2856</v>
      </c>
      <c r="F1179">
        <f t="shared" si="161"/>
        <v>17</v>
      </c>
      <c r="G1179">
        <f t="shared" si="165"/>
        <v>38</v>
      </c>
      <c r="H1179" t="str">
        <f t="shared" si="166"/>
        <v>leash_lockinfo_cont</v>
      </c>
      <c r="I1179">
        <f t="shared" si="162"/>
        <v>39</v>
      </c>
      <c r="J1179">
        <f t="shared" si="163"/>
        <v>88</v>
      </c>
      <c r="K1179" t="str">
        <f t="shared" si="164"/>
        <v>鎖具 %s 此一功能目前處於\"限制功能\" 狀態, 請聯繫鎖具供應商, 以取得完整的管理功能.</v>
      </c>
    </row>
    <row r="1180" spans="5:11">
      <c r="E1180" s="1" t="s">
        <v>2857</v>
      </c>
      <c r="F1180">
        <f t="shared" si="161"/>
        <v>17</v>
      </c>
      <c r="G1180">
        <f t="shared" si="165"/>
        <v>56</v>
      </c>
      <c r="H1180" t="str">
        <f t="shared" si="166"/>
        <v>leash_varicode_cont" formatted="false</v>
      </c>
      <c r="I1180">
        <f t="shared" si="162"/>
        <v>57</v>
      </c>
      <c r="J1180">
        <f t="shared" si="163"/>
        <v>97</v>
      </c>
      <c r="K1180" t="str">
        <f t="shared" si="164"/>
        <v>在\"限制功能\" 狀態, 只能產生 %s 個演算碼, 目前您已用調 %s 個</v>
      </c>
    </row>
    <row r="1181" spans="5:11">
      <c r="E1181" s="2"/>
      <c r="F1181" t="e">
        <f t="shared" si="161"/>
        <v>#VALUE!</v>
      </c>
      <c r="G1181" t="e">
        <f t="shared" si="165"/>
        <v>#VALUE!</v>
      </c>
      <c r="H1181" t="str">
        <f t="shared" si="166"/>
        <v/>
      </c>
      <c r="I1181" t="e">
        <f t="shared" si="162"/>
        <v>#VALUE!</v>
      </c>
      <c r="J1181" t="e">
        <f t="shared" si="163"/>
        <v>#VALUE!</v>
      </c>
      <c r="K1181" t="str">
        <f t="shared" si="164"/>
        <v/>
      </c>
    </row>
    <row r="1182" spans="5:11">
      <c r="E1182" s="1" t="s">
        <v>2858</v>
      </c>
      <c r="F1182">
        <f t="shared" si="161"/>
        <v>17</v>
      </c>
      <c r="G1182">
        <f t="shared" si="165"/>
        <v>30</v>
      </c>
      <c r="H1182" t="str">
        <f t="shared" si="166"/>
        <v>app_version</v>
      </c>
      <c r="I1182">
        <f t="shared" si="162"/>
        <v>31</v>
      </c>
      <c r="J1182">
        <f t="shared" si="163"/>
        <v>38</v>
      </c>
      <c r="K1182" t="str">
        <f t="shared" si="164"/>
        <v>APP 版本</v>
      </c>
    </row>
    <row r="1183" spans="5:11">
      <c r="E1183" s="1" t="s">
        <v>2859</v>
      </c>
      <c r="F1183">
        <f t="shared" si="161"/>
        <v>17</v>
      </c>
      <c r="G1183">
        <f t="shared" si="165"/>
        <v>36</v>
      </c>
      <c r="H1183" t="str">
        <f t="shared" si="166"/>
        <v>Register_Previous</v>
      </c>
      <c r="I1183">
        <f t="shared" si="162"/>
        <v>37</v>
      </c>
      <c r="J1183">
        <f t="shared" si="163"/>
        <v>41</v>
      </c>
      <c r="K1183" t="str">
        <f t="shared" si="164"/>
        <v>上一頁</v>
      </c>
    </row>
    <row r="1184" spans="5:11">
      <c r="E1184" s="1" t="s">
        <v>2860</v>
      </c>
      <c r="F1184">
        <f t="shared" si="161"/>
        <v>17</v>
      </c>
      <c r="G1184">
        <f t="shared" si="165"/>
        <v>31</v>
      </c>
      <c r="H1184" t="str">
        <f t="shared" si="166"/>
        <v>DiagnosisLog</v>
      </c>
      <c r="I1184">
        <f t="shared" si="162"/>
        <v>32</v>
      </c>
      <c r="J1184">
        <f t="shared" si="163"/>
        <v>39</v>
      </c>
      <c r="K1184" t="str">
        <f t="shared" si="164"/>
        <v>寄送診斷資料</v>
      </c>
    </row>
    <row r="1185" spans="5:11">
      <c r="E1185" s="1" t="s">
        <v>2861</v>
      </c>
      <c r="F1185">
        <f t="shared" si="161"/>
        <v>17</v>
      </c>
      <c r="G1185">
        <f t="shared" si="165"/>
        <v>42</v>
      </c>
      <c r="H1185" t="str">
        <f t="shared" si="166"/>
        <v>DiagnosisLog_Warn_title</v>
      </c>
      <c r="I1185">
        <f t="shared" si="162"/>
        <v>43</v>
      </c>
      <c r="J1185">
        <f t="shared" si="163"/>
        <v>49</v>
      </c>
      <c r="K1185" t="str">
        <f t="shared" si="164"/>
        <v>隱私權政策</v>
      </c>
    </row>
    <row r="1186" spans="5:11">
      <c r="E1186" s="1" t="s">
        <v>2862</v>
      </c>
      <c r="F1186">
        <f t="shared" si="161"/>
        <v>17</v>
      </c>
      <c r="G1186">
        <f t="shared" si="165"/>
        <v>41</v>
      </c>
      <c r="H1186" t="str">
        <f t="shared" si="166"/>
        <v>DiagnosisLog_Warn_cont</v>
      </c>
      <c r="I1186">
        <f t="shared" si="162"/>
        <v>42</v>
      </c>
      <c r="J1186">
        <f t="shared" si="163"/>
        <v>76</v>
      </c>
      <c r="K1186" t="str">
        <f t="shared" si="164"/>
        <v xml:space="preserve">診斷資料的內容可能包含某些您的隱私資料。您確定要啟用此功能嗎 ? </v>
      </c>
    </row>
    <row r="1187" spans="5:11">
      <c r="E1187" s="1" t="s">
        <v>2863</v>
      </c>
      <c r="F1187">
        <f t="shared" si="161"/>
        <v>17</v>
      </c>
      <c r="G1187">
        <f t="shared" si="165"/>
        <v>38</v>
      </c>
      <c r="H1187" t="str">
        <f t="shared" si="166"/>
        <v>FW_ReDownload_title</v>
      </c>
      <c r="I1187">
        <f t="shared" si="162"/>
        <v>39</v>
      </c>
      <c r="J1187">
        <f t="shared" si="163"/>
        <v>44</v>
      </c>
      <c r="K1187" t="str">
        <f t="shared" si="164"/>
        <v>重新下載</v>
      </c>
    </row>
    <row r="1188" spans="5:11">
      <c r="E1188" s="1" t="s">
        <v>2864</v>
      </c>
      <c r="F1188">
        <f t="shared" si="161"/>
        <v>17</v>
      </c>
      <c r="G1188">
        <f t="shared" si="165"/>
        <v>37</v>
      </c>
      <c r="H1188" t="str">
        <f t="shared" si="166"/>
        <v>FW_ReDownload_cont</v>
      </c>
      <c r="I1188">
        <f t="shared" si="162"/>
        <v>38</v>
      </c>
      <c r="J1188">
        <f t="shared" si="163"/>
        <v>56</v>
      </c>
      <c r="K1188" t="str">
        <f t="shared" si="164"/>
        <v>韌體下載失敗, 請再次重新下載韌體</v>
      </c>
    </row>
    <row r="1189" spans="5:11">
      <c r="E1189" s="1" t="s">
        <v>2865</v>
      </c>
      <c r="F1189">
        <f t="shared" si="161"/>
        <v>17</v>
      </c>
      <c r="G1189">
        <f t="shared" si="165"/>
        <v>40</v>
      </c>
      <c r="H1189" t="str">
        <f t="shared" si="166"/>
        <v>Tran_log_NetCodeBlock</v>
      </c>
      <c r="I1189">
        <f t="shared" si="162"/>
        <v>41</v>
      </c>
      <c r="J1189">
        <f t="shared" si="163"/>
        <v>47</v>
      </c>
      <c r="K1189" t="str">
        <f t="shared" si="164"/>
        <v>%s 封鎖</v>
      </c>
    </row>
    <row r="1190" spans="5:11">
      <c r="E1190" s="1" t="s">
        <v>2866</v>
      </c>
      <c r="F1190">
        <f t="shared" si="161"/>
        <v>17</v>
      </c>
      <c r="G1190">
        <f t="shared" si="165"/>
        <v>40</v>
      </c>
      <c r="H1190" t="str">
        <f t="shared" si="166"/>
        <v>log_rem_sense_release</v>
      </c>
      <c r="I1190">
        <f t="shared" si="162"/>
        <v>41</v>
      </c>
      <c r="J1190">
        <f t="shared" si="163"/>
        <v>60</v>
      </c>
      <c r="K1190" t="str">
        <f t="shared" si="164"/>
        <v>感測器釋放(S/C)(REM %s)</v>
      </c>
    </row>
    <row r="1191" spans="5:11">
      <c r="E1191" s="1" t="s">
        <v>2867</v>
      </c>
      <c r="F1191">
        <f t="shared" si="161"/>
        <v>17</v>
      </c>
      <c r="G1191">
        <f t="shared" si="165"/>
        <v>38</v>
      </c>
      <c r="H1191" t="str">
        <f t="shared" si="166"/>
        <v>log_cancel_lockdown</v>
      </c>
      <c r="I1191">
        <f t="shared" si="162"/>
        <v>39</v>
      </c>
      <c r="J1191">
        <f t="shared" si="163"/>
        <v>44</v>
      </c>
      <c r="K1191" t="str">
        <f t="shared" si="164"/>
        <v>取消封鎖</v>
      </c>
    </row>
    <row r="1192" spans="5:11">
      <c r="E1192" s="1" t="s">
        <v>2868</v>
      </c>
      <c r="F1192">
        <f t="shared" si="161"/>
        <v>17</v>
      </c>
      <c r="G1192">
        <f t="shared" si="165"/>
        <v>31</v>
      </c>
      <c r="H1192" t="str">
        <f t="shared" si="166"/>
        <v>log_lockdown</v>
      </c>
      <c r="I1192">
        <f t="shared" si="162"/>
        <v>32</v>
      </c>
      <c r="J1192">
        <f t="shared" si="163"/>
        <v>35</v>
      </c>
      <c r="K1192" t="str">
        <f t="shared" si="164"/>
        <v>封鎖</v>
      </c>
    </row>
    <row r="1193" spans="5:11">
      <c r="E1193" s="2"/>
      <c r="F1193" t="e">
        <f t="shared" si="161"/>
        <v>#VALUE!</v>
      </c>
      <c r="G1193" t="e">
        <f t="shared" si="165"/>
        <v>#VALUE!</v>
      </c>
      <c r="H1193" t="str">
        <f t="shared" si="166"/>
        <v/>
      </c>
      <c r="I1193" t="e">
        <f t="shared" si="162"/>
        <v>#VALUE!</v>
      </c>
      <c r="J1193" t="e">
        <f t="shared" si="163"/>
        <v>#VALUE!</v>
      </c>
      <c r="K1193" t="str">
        <f t="shared" si="164"/>
        <v/>
      </c>
    </row>
    <row r="1194" spans="5:11">
      <c r="E1194" s="1" t="s">
        <v>2869</v>
      </c>
      <c r="F1194">
        <f t="shared" si="161"/>
        <v>17</v>
      </c>
      <c r="G1194">
        <f t="shared" si="165"/>
        <v>36</v>
      </c>
      <c r="H1194" t="str">
        <f t="shared" si="166"/>
        <v>LockFW_Fail_title</v>
      </c>
      <c r="I1194">
        <f t="shared" si="162"/>
        <v>37</v>
      </c>
      <c r="J1194">
        <f t="shared" si="163"/>
        <v>40</v>
      </c>
      <c r="K1194" t="str">
        <f t="shared" si="164"/>
        <v>失敗</v>
      </c>
    </row>
    <row r="1195" spans="5:11">
      <c r="E1195" s="1" t="s">
        <v>2870</v>
      </c>
      <c r="F1195">
        <f t="shared" si="161"/>
        <v>17</v>
      </c>
      <c r="G1195">
        <f t="shared" si="165"/>
        <v>35</v>
      </c>
      <c r="H1195" t="str">
        <f t="shared" si="166"/>
        <v>LockFW_Fail_cont</v>
      </c>
      <c r="I1195">
        <f t="shared" si="162"/>
        <v>36</v>
      </c>
      <c r="J1195">
        <f t="shared" si="163"/>
        <v>51</v>
      </c>
      <c r="K1195" t="str">
        <f t="shared" si="164"/>
        <v>韌體更新失敗, 請再試一次.</v>
      </c>
    </row>
    <row r="1196" spans="5:11">
      <c r="E1196" s="1" t="s">
        <v>2871</v>
      </c>
      <c r="F1196">
        <f t="shared" si="161"/>
        <v>17</v>
      </c>
      <c r="G1196">
        <f t="shared" si="165"/>
        <v>51</v>
      </c>
      <c r="H1196" t="str">
        <f t="shared" si="166"/>
        <v>DiagnosisLog_Warn_IsBackup_title</v>
      </c>
      <c r="I1196">
        <f t="shared" si="162"/>
        <v>52</v>
      </c>
      <c r="J1196">
        <f t="shared" si="163"/>
        <v>57</v>
      </c>
      <c r="K1196" t="str">
        <f t="shared" si="164"/>
        <v>診斷資料</v>
      </c>
    </row>
    <row r="1197" spans="5:11">
      <c r="E1197" s="1" t="s">
        <v>2872</v>
      </c>
      <c r="F1197">
        <f t="shared" si="161"/>
        <v>17</v>
      </c>
      <c r="G1197">
        <f t="shared" si="165"/>
        <v>50</v>
      </c>
      <c r="H1197" t="str">
        <f t="shared" si="166"/>
        <v>DiagnosisLog_Warn_IsBackup_cont</v>
      </c>
      <c r="I1197">
        <f t="shared" si="162"/>
        <v>51</v>
      </c>
      <c r="J1197">
        <f t="shared" si="163"/>
        <v>69</v>
      </c>
      <c r="K1197" t="str">
        <f t="shared" si="164"/>
        <v>傳送診斷資料可以幫助我們改善產品.</v>
      </c>
    </row>
    <row r="1198" spans="5:11">
      <c r="E1198" s="2"/>
      <c r="F1198" t="e">
        <f t="shared" si="161"/>
        <v>#VALUE!</v>
      </c>
      <c r="G1198" t="e">
        <f t="shared" si="165"/>
        <v>#VALUE!</v>
      </c>
      <c r="H1198" t="str">
        <f t="shared" si="166"/>
        <v/>
      </c>
      <c r="I1198" t="e">
        <f t="shared" si="162"/>
        <v>#VALUE!</v>
      </c>
      <c r="J1198" t="e">
        <f t="shared" si="163"/>
        <v>#VALUE!</v>
      </c>
      <c r="K1198" t="str">
        <f t="shared" si="164"/>
        <v/>
      </c>
    </row>
    <row r="1199" spans="5:11">
      <c r="E1199" s="1" t="s">
        <v>2873</v>
      </c>
      <c r="F1199">
        <f t="shared" si="161"/>
        <v>17</v>
      </c>
      <c r="G1199">
        <f t="shared" si="165"/>
        <v>32</v>
      </c>
      <c r="H1199" t="str">
        <f t="shared" si="166"/>
        <v>Card_50_title</v>
      </c>
      <c r="I1199">
        <f t="shared" si="162"/>
        <v>33</v>
      </c>
      <c r="J1199">
        <f t="shared" si="163"/>
        <v>40</v>
      </c>
      <c r="K1199" t="str">
        <f t="shared" si="164"/>
        <v>需要更新韌體</v>
      </c>
    </row>
    <row r="1200" spans="5:11">
      <c r="E1200" s="1" t="s">
        <v>2874</v>
      </c>
      <c r="F1200">
        <f t="shared" si="161"/>
        <v>17</v>
      </c>
      <c r="G1200">
        <f t="shared" si="165"/>
        <v>31</v>
      </c>
      <c r="H1200" t="str">
        <f t="shared" si="166"/>
        <v>Card_50_cont</v>
      </c>
      <c r="I1200">
        <f t="shared" si="162"/>
        <v>32</v>
      </c>
      <c r="J1200">
        <f t="shared" si="163"/>
        <v>62</v>
      </c>
      <c r="K1200" t="str">
        <f t="shared" si="164"/>
        <v>請先將鎖具的韌體更新至最新版本，接著您就可以繼續新增卡片.</v>
      </c>
    </row>
    <row r="1201" spans="5:11">
      <c r="E1201" s="2"/>
      <c r="F1201" t="e">
        <f t="shared" si="161"/>
        <v>#VALUE!</v>
      </c>
      <c r="G1201" t="e">
        <f t="shared" si="165"/>
        <v>#VALUE!</v>
      </c>
      <c r="H1201" t="str">
        <f t="shared" si="166"/>
        <v/>
      </c>
      <c r="I1201" t="e">
        <f t="shared" si="162"/>
        <v>#VALUE!</v>
      </c>
      <c r="J1201" t="e">
        <f t="shared" si="163"/>
        <v>#VALUE!</v>
      </c>
      <c r="K1201" t="str">
        <f t="shared" si="164"/>
        <v/>
      </c>
    </row>
    <row r="1202" spans="5:11">
      <c r="E1202" s="1" t="s">
        <v>454</v>
      </c>
      <c r="F1202" t="e">
        <f t="shared" si="161"/>
        <v>#VALUE!</v>
      </c>
      <c r="G1202" t="e">
        <f t="shared" si="165"/>
        <v>#VALUE!</v>
      </c>
      <c r="H1202" t="e">
        <f t="shared" si="166"/>
        <v>#VALUE!</v>
      </c>
      <c r="I1202">
        <f t="shared" si="162"/>
        <v>20</v>
      </c>
      <c r="J1202" t="e">
        <f t="shared" si="163"/>
        <v>#VALUE!</v>
      </c>
      <c r="K1202" t="e">
        <f t="shared" si="164"/>
        <v>#VALUE!</v>
      </c>
    </row>
    <row r="1203" spans="5:11">
      <c r="E1203" s="3" t="s">
        <v>2875</v>
      </c>
      <c r="F1203">
        <f t="shared" si="161"/>
        <v>17</v>
      </c>
      <c r="G1203">
        <f t="shared" si="165"/>
        <v>33</v>
      </c>
      <c r="H1203" t="str">
        <f t="shared" si="166"/>
        <v>ShowLock_title</v>
      </c>
      <c r="I1203">
        <f t="shared" si="162"/>
        <v>34</v>
      </c>
      <c r="J1203">
        <f t="shared" si="163"/>
        <v>44</v>
      </c>
      <c r="K1203" t="str">
        <f t="shared" si="164"/>
        <v>上鎖中......</v>
      </c>
    </row>
    <row r="1204" spans="5:11">
      <c r="E1204" s="2"/>
    </row>
    <row r="1205" spans="5:11">
      <c r="E1205" s="2"/>
    </row>
    <row r="1206" spans="5:11">
      <c r="E1206" s="1" t="s">
        <v>476</v>
      </c>
    </row>
  </sheetData>
  <phoneticPr fontId="6"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Eng</vt:lpstr>
      <vt:lpstr>All_Language</vt:lpstr>
      <vt:lpstr>工作表2</vt:lpstr>
      <vt:lpstr>Result</vt:lpstr>
      <vt:lpstr>Sam_Eng</vt:lpstr>
      <vt:lpstr>Sam_Chi</vt:lpstr>
      <vt:lpstr>Chinese</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Steven</dc:creator>
  <cp:lastModifiedBy>Steven</cp:lastModifiedBy>
  <dcterms:created xsi:type="dcterms:W3CDTF">2017-06-27T09:01:48Z</dcterms:created>
  <dcterms:modified xsi:type="dcterms:W3CDTF">2017-11-21T11:26:37Z</dcterms:modified>
</cp:coreProperties>
</file>